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June 21st\Tables_Up_to_date\"/>
    </mc:Choice>
  </mc:AlternateContent>
  <xr:revisionPtr revIDLastSave="0" documentId="13_ncr:1_{A3292CDD-4482-4DF2-B1BC-A648A2B4738C}" xr6:coauthVersionLast="47" xr6:coauthVersionMax="47" xr10:uidLastSave="{00000000-0000-0000-0000-000000000000}"/>
  <bookViews>
    <workbookView xWindow="3550" yWindow="21490" windowWidth="22620" windowHeight="13500" activeTab="2" xr2:uid="{135D448D-3FC8-45B9-AC68-984B6676551C}"/>
  </bookViews>
  <sheets>
    <sheet name="FOR_INPUT" sheetId="133" r:id="rId1"/>
    <sheet name="Main1" sheetId="1" r:id="rId2"/>
    <sheet name="Basis" sheetId="2" r:id="rId3"/>
    <sheet name="dataset1_color" sheetId="3" r:id="rId4"/>
    <sheet name="dataset1_zebra" sheetId="4" r:id="rId5"/>
    <sheet name="dataset1_plain" sheetId="5" r:id="rId6"/>
    <sheet name="dataset1_bar" sheetId="6" r:id="rId7"/>
    <sheet name="dataset2_color" sheetId="7" r:id="rId8"/>
    <sheet name="dataset2_zebra" sheetId="8" r:id="rId9"/>
    <sheet name="dataset2_plain" sheetId="9" r:id="rId10"/>
    <sheet name="dataset2_bar" sheetId="10" r:id="rId11"/>
    <sheet name="dataset3_color" sheetId="11" r:id="rId12"/>
    <sheet name="dataset3_zebra" sheetId="12" r:id="rId13"/>
    <sheet name="dataset3_plain" sheetId="13" r:id="rId14"/>
    <sheet name="dataset3_bar" sheetId="14" r:id="rId15"/>
    <sheet name="dataset4_color" sheetId="15" r:id="rId16"/>
    <sheet name="dataset4_zebra" sheetId="16" r:id="rId17"/>
    <sheet name="dataset4_plain" sheetId="17" r:id="rId18"/>
    <sheet name="dataset4_bar" sheetId="18" r:id="rId19"/>
    <sheet name="dataset5_color" sheetId="19" r:id="rId20"/>
    <sheet name="dataset5_zebra" sheetId="20" r:id="rId21"/>
    <sheet name="dataset5_plain" sheetId="21" r:id="rId22"/>
    <sheet name="dataset5_bar" sheetId="22" r:id="rId23"/>
    <sheet name="dataset6_color" sheetId="23" r:id="rId24"/>
    <sheet name="dataset6_zebra" sheetId="24" r:id="rId25"/>
    <sheet name="dataset6_plain" sheetId="25" r:id="rId26"/>
    <sheet name="dataset6_bar" sheetId="26" r:id="rId27"/>
    <sheet name="dataset7_color" sheetId="27" r:id="rId28"/>
    <sheet name="dataset7_zebra" sheetId="28" r:id="rId29"/>
    <sheet name="dataset7_plain" sheetId="29" r:id="rId30"/>
    <sheet name="dataset7_bar" sheetId="30" r:id="rId31"/>
    <sheet name="dataset8_color" sheetId="31" r:id="rId32"/>
    <sheet name="dataset8_zebra" sheetId="32" r:id="rId33"/>
    <sheet name="dataset8_plain" sheetId="33" r:id="rId34"/>
    <sheet name="dataset8_bar" sheetId="34" r:id="rId35"/>
    <sheet name="dataset9_color" sheetId="35" r:id="rId36"/>
    <sheet name="dataset9_zebra" sheetId="36" r:id="rId37"/>
    <sheet name="dataset9_plain" sheetId="37" r:id="rId38"/>
    <sheet name="dataset9_bar" sheetId="38" r:id="rId39"/>
    <sheet name="dataset10_color" sheetId="39" r:id="rId40"/>
    <sheet name="dataset10_zebra" sheetId="40" r:id="rId41"/>
    <sheet name="dataset10_plain" sheetId="41" r:id="rId42"/>
    <sheet name="dataset10_bar" sheetId="42" r:id="rId43"/>
    <sheet name="dataset11_color" sheetId="43" r:id="rId44"/>
    <sheet name="dataset11_zebra" sheetId="44" r:id="rId45"/>
    <sheet name="dataset11_plain" sheetId="45" r:id="rId46"/>
    <sheet name="dataset11_bar" sheetId="46" r:id="rId47"/>
    <sheet name="dataset12_color" sheetId="47" r:id="rId48"/>
    <sheet name="dataset12_zebra" sheetId="48" r:id="rId49"/>
    <sheet name="dataset12_plain" sheetId="49" r:id="rId50"/>
    <sheet name="dataset12_bar" sheetId="50" r:id="rId51"/>
    <sheet name="dataset13_color" sheetId="51" r:id="rId52"/>
    <sheet name="dataset13_zebra" sheetId="52" r:id="rId53"/>
    <sheet name="dataset13_plain" sheetId="53" r:id="rId54"/>
    <sheet name="dataset13_bar" sheetId="54" r:id="rId55"/>
    <sheet name="dataset14_color" sheetId="55" r:id="rId56"/>
    <sheet name="dataset14_zebra" sheetId="56" r:id="rId57"/>
    <sheet name="dataset14_plain" sheetId="57" r:id="rId58"/>
    <sheet name="dataset14_bar" sheetId="58" r:id="rId59"/>
    <sheet name="dataset15_color" sheetId="59" r:id="rId60"/>
    <sheet name="dataset15_zebra" sheetId="60" r:id="rId61"/>
    <sheet name="dataset15_plain" sheetId="61" r:id="rId62"/>
    <sheet name="dataset15_bar" sheetId="62" r:id="rId63"/>
    <sheet name="dataset16_zebra" sheetId="63" r:id="rId64"/>
    <sheet name="dataset16_color" sheetId="64" r:id="rId65"/>
    <sheet name="dataset16_plain" sheetId="65" r:id="rId66"/>
    <sheet name="dataset16_bar" sheetId="66" r:id="rId67"/>
    <sheet name="DS1_T2_color" sheetId="69" r:id="rId68"/>
    <sheet name="DS1_T2_zebra" sheetId="70" r:id="rId69"/>
    <sheet name="DS1_T2_plain" sheetId="71" r:id="rId70"/>
    <sheet name="DS1_T2_bar" sheetId="72" r:id="rId71"/>
    <sheet name="DS2_T2_color" sheetId="73" r:id="rId72"/>
    <sheet name="DS2_T2_bar" sheetId="74" r:id="rId73"/>
    <sheet name="DS2_T2_plain" sheetId="75" r:id="rId74"/>
    <sheet name="DS2_T2_zebra" sheetId="76" r:id="rId75"/>
    <sheet name="DS3_T2_color" sheetId="77" r:id="rId76"/>
    <sheet name="DS3_T2_plain" sheetId="78" r:id="rId77"/>
    <sheet name="DS3_T2_zebra" sheetId="79" r:id="rId78"/>
    <sheet name="DS3_T2_bar" sheetId="80" r:id="rId79"/>
    <sheet name="DS4_T2_color" sheetId="81" r:id="rId80"/>
    <sheet name="DS4_T2_bar" sheetId="82" r:id="rId81"/>
    <sheet name="DS4_T2_plain" sheetId="83" r:id="rId82"/>
    <sheet name="DS4_T2_zebra" sheetId="84" r:id="rId83"/>
    <sheet name="DS5_T2_color" sheetId="85" r:id="rId84"/>
    <sheet name="DS5_T2_bar" sheetId="86" r:id="rId85"/>
    <sheet name="DS5_T2_plain" sheetId="87" r:id="rId86"/>
    <sheet name="DS5_T2_zebra" sheetId="88" r:id="rId87"/>
    <sheet name="DS6_T2_color" sheetId="89" r:id="rId88"/>
    <sheet name="DS6_T2_bar" sheetId="90" r:id="rId89"/>
    <sheet name="DS6_T2_plain" sheetId="91" r:id="rId90"/>
    <sheet name="DS6_T2_zebra" sheetId="92" r:id="rId91"/>
    <sheet name="DS7_T2_color" sheetId="93" r:id="rId92"/>
    <sheet name="DS7_T2_bar" sheetId="94" r:id="rId93"/>
    <sheet name="DS7_T2_plain" sheetId="95" r:id="rId94"/>
    <sheet name="DS7_T2_zebra" sheetId="96" r:id="rId95"/>
    <sheet name="DS8_T2_color" sheetId="97" r:id="rId96"/>
    <sheet name="DS8_T2_bar" sheetId="98" r:id="rId97"/>
    <sheet name="DS8_T2_zebra" sheetId="99" r:id="rId98"/>
    <sheet name="DS8_T2_plain" sheetId="100" r:id="rId99"/>
    <sheet name="DS9_T2_color" sheetId="101" r:id="rId100"/>
    <sheet name="DS9_T2_bar" sheetId="102" r:id="rId101"/>
    <sheet name="DS9_T2_plain" sheetId="103" r:id="rId102"/>
    <sheet name="DS9_T2_zebra" sheetId="104" r:id="rId103"/>
    <sheet name="DS10_T2_color" sheetId="105" r:id="rId104"/>
    <sheet name="DS10_T2_bar" sheetId="106" r:id="rId105"/>
    <sheet name="DS10_T2_plain" sheetId="107" r:id="rId106"/>
    <sheet name="DS10_T2_zebra" sheetId="108" r:id="rId107"/>
    <sheet name="DS11_T2_color" sheetId="109" r:id="rId108"/>
    <sheet name="DS11_T2_bar" sheetId="110" r:id="rId109"/>
    <sheet name="DS11_T2_plain" sheetId="111" r:id="rId110"/>
    <sheet name="DS11_T2_zebra" sheetId="112" r:id="rId111"/>
    <sheet name="DS12_T2_color" sheetId="113" r:id="rId112"/>
    <sheet name="DS12_T2_bar" sheetId="114" r:id="rId113"/>
    <sheet name="DS12_T2_plain" sheetId="115" r:id="rId114"/>
    <sheet name="DS12_T2_zebra" sheetId="116" r:id="rId115"/>
    <sheet name="DS13_T2_color" sheetId="117" r:id="rId116"/>
    <sheet name="DS13_T2_bar" sheetId="118" r:id="rId117"/>
    <sheet name="DS13_T2_plain" sheetId="119" r:id="rId118"/>
    <sheet name="DS13_T2_zebra" sheetId="120" r:id="rId119"/>
    <sheet name="DS14_T2_color" sheetId="121" r:id="rId120"/>
    <sheet name="DS14_T2_bar" sheetId="122" r:id="rId121"/>
    <sheet name="DS14_T2_plain" sheetId="123" r:id="rId122"/>
    <sheet name="DS14_T2_zebra" sheetId="124" r:id="rId123"/>
    <sheet name="DS15_T2_color" sheetId="125" r:id="rId124"/>
    <sheet name="DS15_T2_bar" sheetId="126" r:id="rId125"/>
    <sheet name="DS15_T2_plain" sheetId="127" r:id="rId126"/>
    <sheet name="DS15_T2_zebra" sheetId="128" r:id="rId127"/>
    <sheet name="DS16_T2_color" sheetId="129" r:id="rId128"/>
    <sheet name="DS16_T2_bar" sheetId="130" r:id="rId129"/>
    <sheet name="DS16_T2_plain" sheetId="131" r:id="rId130"/>
    <sheet name="DS16_T2_zebra" sheetId="132" r:id="rId1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32" l="1"/>
  <c r="L40" i="132"/>
  <c r="K40" i="132"/>
  <c r="J40" i="132"/>
  <c r="I40" i="132"/>
  <c r="M38" i="132"/>
  <c r="L38" i="132"/>
  <c r="K38" i="132"/>
  <c r="J38" i="132"/>
  <c r="I38" i="132"/>
  <c r="M40" i="131"/>
  <c r="L40" i="131"/>
  <c r="K40" i="131"/>
  <c r="J40" i="131"/>
  <c r="I40" i="131"/>
  <c r="M38" i="131"/>
  <c r="L38" i="131"/>
  <c r="K38" i="131"/>
  <c r="J38" i="131"/>
  <c r="I38" i="131"/>
  <c r="M40" i="130"/>
  <c r="L40" i="130"/>
  <c r="K40" i="130"/>
  <c r="J40" i="130"/>
  <c r="I40" i="130"/>
  <c r="M38" i="130"/>
  <c r="L38" i="130"/>
  <c r="K38" i="130"/>
  <c r="J38" i="130"/>
  <c r="I38" i="130"/>
  <c r="M40" i="129"/>
  <c r="L40" i="129"/>
  <c r="K40" i="129"/>
  <c r="J40" i="129"/>
  <c r="I40" i="129"/>
  <c r="M40" i="128"/>
  <c r="L40" i="128"/>
  <c r="K40" i="128"/>
  <c r="J40" i="128"/>
  <c r="I40" i="128"/>
  <c r="M38" i="128"/>
  <c r="L38" i="128"/>
  <c r="K38" i="128"/>
  <c r="J38" i="128"/>
  <c r="I38" i="128"/>
  <c r="M35" i="128"/>
  <c r="M40" i="127"/>
  <c r="L40" i="127"/>
  <c r="K40" i="127"/>
  <c r="J40" i="127"/>
  <c r="I40" i="127"/>
  <c r="M38" i="127"/>
  <c r="L38" i="127"/>
  <c r="K38" i="127"/>
  <c r="J38" i="127"/>
  <c r="I38" i="127"/>
  <c r="M40" i="126"/>
  <c r="L40" i="126"/>
  <c r="K40" i="126"/>
  <c r="J40" i="126"/>
  <c r="I40" i="126"/>
  <c r="M38" i="126"/>
  <c r="L38" i="126"/>
  <c r="K38" i="126"/>
  <c r="J38" i="126"/>
  <c r="I38" i="126"/>
  <c r="M40" i="125"/>
  <c r="L40" i="125"/>
  <c r="K40" i="125"/>
  <c r="J40" i="125"/>
  <c r="I40" i="125"/>
  <c r="M35" i="125"/>
  <c r="M40" i="124"/>
  <c r="L40" i="124"/>
  <c r="K40" i="124"/>
  <c r="J40" i="124"/>
  <c r="I40" i="124"/>
  <c r="M38" i="124"/>
  <c r="L38" i="124"/>
  <c r="K38" i="124"/>
  <c r="J38" i="124"/>
  <c r="I38" i="124"/>
  <c r="M40" i="123"/>
  <c r="L40" i="123"/>
  <c r="K40" i="123"/>
  <c r="J40" i="123"/>
  <c r="I40" i="123"/>
  <c r="M38" i="123"/>
  <c r="L38" i="123"/>
  <c r="K38" i="123"/>
  <c r="J38" i="123"/>
  <c r="I38" i="123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5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I43" i="117"/>
  <c r="H43" i="117"/>
  <c r="G43" i="117"/>
  <c r="F43" i="117"/>
  <c r="E43" i="117"/>
  <c r="M40" i="117"/>
  <c r="L40" i="117"/>
  <c r="K40" i="117"/>
  <c r="J40" i="117"/>
  <c r="I40" i="117"/>
  <c r="M34" i="117"/>
  <c r="M40" i="116"/>
  <c r="L40" i="116"/>
  <c r="K40" i="116"/>
  <c r="J40" i="116"/>
  <c r="I40" i="116"/>
  <c r="M38" i="116"/>
  <c r="L38" i="116"/>
  <c r="K38" i="116"/>
  <c r="J38" i="116"/>
  <c r="I38" i="116"/>
  <c r="M40" i="115"/>
  <c r="L40" i="115"/>
  <c r="K40" i="115"/>
  <c r="J40" i="115"/>
  <c r="I40" i="115"/>
  <c r="M38" i="115"/>
  <c r="L38" i="115"/>
  <c r="K38" i="115"/>
  <c r="J38" i="115"/>
  <c r="I38" i="115"/>
  <c r="M40" i="114"/>
  <c r="L40" i="114"/>
  <c r="K40" i="114"/>
  <c r="J40" i="114"/>
  <c r="I40" i="114"/>
  <c r="M38" i="114"/>
  <c r="L38" i="114"/>
  <c r="K38" i="114"/>
  <c r="J38" i="114"/>
  <c r="I38" i="114"/>
  <c r="M40" i="113"/>
  <c r="L40" i="113"/>
  <c r="K40" i="113"/>
  <c r="J40" i="113"/>
  <c r="I40" i="113"/>
  <c r="M40" i="112"/>
  <c r="L40" i="112"/>
  <c r="K40" i="112"/>
  <c r="J40" i="112"/>
  <c r="I40" i="112"/>
  <c r="M38" i="112"/>
  <c r="L38" i="112"/>
  <c r="K38" i="112"/>
  <c r="J38" i="112"/>
  <c r="I38" i="112"/>
  <c r="M40" i="111"/>
  <c r="L40" i="111"/>
  <c r="K40" i="111"/>
  <c r="J40" i="111"/>
  <c r="I40" i="111"/>
  <c r="M38" i="111"/>
  <c r="L38" i="111"/>
  <c r="K38" i="111"/>
  <c r="J38" i="111"/>
  <c r="I38" i="111"/>
  <c r="M40" i="110"/>
  <c r="L40" i="110"/>
  <c r="K40" i="110"/>
  <c r="J40" i="110"/>
  <c r="I40" i="110"/>
  <c r="M38" i="110"/>
  <c r="L38" i="110"/>
  <c r="K38" i="110"/>
  <c r="J38" i="110"/>
  <c r="I38" i="110"/>
  <c r="M40" i="109"/>
  <c r="L40" i="109"/>
  <c r="K40" i="109"/>
  <c r="J40" i="109"/>
  <c r="I40" i="109"/>
  <c r="M40" i="108"/>
  <c r="L40" i="108"/>
  <c r="K40" i="108"/>
  <c r="J40" i="108"/>
  <c r="I40" i="108"/>
  <c r="M38" i="108"/>
  <c r="L38" i="108"/>
  <c r="K38" i="108"/>
  <c r="J38" i="108"/>
  <c r="I38" i="108"/>
  <c r="M40" i="107"/>
  <c r="L40" i="107"/>
  <c r="K40" i="107"/>
  <c r="J40" i="107"/>
  <c r="I40" i="107"/>
  <c r="M38" i="107"/>
  <c r="L38" i="107"/>
  <c r="K38" i="107"/>
  <c r="J38" i="107"/>
  <c r="I38" i="107"/>
  <c r="M40" i="106"/>
  <c r="L40" i="106"/>
  <c r="K40" i="106"/>
  <c r="J40" i="106"/>
  <c r="I40" i="106"/>
  <c r="M38" i="106"/>
  <c r="L38" i="106"/>
  <c r="K38" i="106"/>
  <c r="J38" i="106"/>
  <c r="I38" i="106"/>
  <c r="M40" i="105"/>
  <c r="L40" i="105"/>
  <c r="K40" i="105"/>
  <c r="J40" i="105"/>
  <c r="I40" i="105"/>
  <c r="M40" i="104"/>
  <c r="L40" i="104"/>
  <c r="K40" i="104"/>
  <c r="J40" i="104"/>
  <c r="I40" i="104"/>
  <c r="M38" i="104"/>
  <c r="L38" i="104"/>
  <c r="K38" i="104"/>
  <c r="J38" i="104"/>
  <c r="I38" i="104"/>
  <c r="M40" i="103"/>
  <c r="L40" i="103"/>
  <c r="K40" i="103"/>
  <c r="J40" i="103"/>
  <c r="I40" i="103"/>
  <c r="M38" i="103"/>
  <c r="L38" i="103"/>
  <c r="K38" i="103"/>
  <c r="J38" i="103"/>
  <c r="I38" i="103"/>
  <c r="M40" i="102"/>
  <c r="L40" i="102"/>
  <c r="K40" i="102"/>
  <c r="J40" i="102"/>
  <c r="I40" i="102"/>
  <c r="M38" i="102"/>
  <c r="L38" i="102"/>
  <c r="K38" i="102"/>
  <c r="J38" i="102"/>
  <c r="I38" i="102"/>
  <c r="M40" i="101"/>
  <c r="L40" i="101"/>
  <c r="K40" i="101"/>
  <c r="J40" i="101"/>
  <c r="I40" i="101"/>
  <c r="M40" i="100"/>
  <c r="L40" i="100"/>
  <c r="K40" i="100"/>
  <c r="J40" i="100"/>
  <c r="I40" i="100"/>
  <c r="M38" i="100"/>
  <c r="L38" i="100"/>
  <c r="K38" i="100"/>
  <c r="J38" i="100"/>
  <c r="I38" i="100"/>
  <c r="M40" i="99"/>
  <c r="L40" i="99"/>
  <c r="K40" i="99"/>
  <c r="J40" i="99"/>
  <c r="I40" i="99"/>
  <c r="M38" i="99"/>
  <c r="L38" i="99"/>
  <c r="K38" i="99"/>
  <c r="J38" i="99"/>
  <c r="I38" i="99"/>
  <c r="M40" i="98"/>
  <c r="L40" i="98"/>
  <c r="K40" i="98"/>
  <c r="J40" i="98"/>
  <c r="I40" i="98"/>
  <c r="M38" i="98"/>
  <c r="L38" i="98"/>
  <c r="K38" i="98"/>
  <c r="J38" i="98"/>
  <c r="I38" i="98"/>
  <c r="M40" i="97"/>
  <c r="L40" i="97"/>
  <c r="K40" i="97"/>
  <c r="J40" i="97"/>
  <c r="I40" i="97"/>
  <c r="M40" i="96"/>
  <c r="L40" i="96"/>
  <c r="K40" i="96"/>
  <c r="J40" i="96"/>
  <c r="I40" i="96"/>
  <c r="M38" i="96"/>
  <c r="L38" i="96"/>
  <c r="K38" i="96"/>
  <c r="J38" i="96"/>
  <c r="I38" i="96"/>
  <c r="M40" i="95"/>
  <c r="L40" i="95"/>
  <c r="K40" i="95"/>
  <c r="J40" i="95"/>
  <c r="I40" i="95"/>
  <c r="M38" i="95"/>
  <c r="L38" i="95"/>
  <c r="K38" i="95"/>
  <c r="J38" i="95"/>
  <c r="I38" i="95"/>
  <c r="M40" i="94"/>
  <c r="L40" i="94"/>
  <c r="K40" i="94"/>
  <c r="J40" i="94"/>
  <c r="I40" i="94"/>
  <c r="M38" i="94"/>
  <c r="L38" i="94"/>
  <c r="K38" i="94"/>
  <c r="J38" i="94"/>
  <c r="I38" i="94"/>
  <c r="M40" i="93"/>
  <c r="L40" i="93"/>
  <c r="K40" i="93"/>
  <c r="J40" i="93"/>
  <c r="I40" i="93"/>
  <c r="M35" i="93"/>
  <c r="M40" i="92"/>
  <c r="L40" i="92"/>
  <c r="K40" i="92"/>
  <c r="J40" i="92"/>
  <c r="I40" i="92"/>
  <c r="M38" i="92"/>
  <c r="L38" i="92"/>
  <c r="K38" i="92"/>
  <c r="J38" i="92"/>
  <c r="I38" i="92"/>
  <c r="M40" i="91"/>
  <c r="L40" i="91"/>
  <c r="K40" i="91"/>
  <c r="J40" i="91"/>
  <c r="I40" i="91"/>
  <c r="M38" i="91"/>
  <c r="L38" i="91"/>
  <c r="K38" i="91"/>
  <c r="J38" i="91"/>
  <c r="I38" i="91"/>
  <c r="M40" i="90"/>
  <c r="L40" i="90"/>
  <c r="K40" i="90"/>
  <c r="J40" i="90"/>
  <c r="I40" i="90"/>
  <c r="M38" i="90"/>
  <c r="L38" i="90"/>
  <c r="K38" i="90"/>
  <c r="J38" i="90"/>
  <c r="I38" i="90"/>
  <c r="M40" i="89"/>
  <c r="L40" i="89"/>
  <c r="K40" i="89"/>
  <c r="J40" i="89"/>
  <c r="I40" i="89"/>
  <c r="M36" i="89"/>
  <c r="M40" i="88"/>
  <c r="L40" i="88"/>
  <c r="K40" i="88"/>
  <c r="J40" i="88"/>
  <c r="I40" i="88"/>
  <c r="M38" i="88"/>
  <c r="L38" i="88"/>
  <c r="K38" i="88"/>
  <c r="J38" i="88"/>
  <c r="I38" i="88"/>
  <c r="M40" i="87"/>
  <c r="L40" i="87"/>
  <c r="K40" i="87"/>
  <c r="J40" i="87"/>
  <c r="I40" i="87"/>
  <c r="M38" i="87"/>
  <c r="L38" i="87"/>
  <c r="K38" i="87"/>
  <c r="J38" i="87"/>
  <c r="I38" i="87"/>
  <c r="M40" i="86"/>
  <c r="L40" i="86"/>
  <c r="K40" i="86"/>
  <c r="J40" i="86"/>
  <c r="I40" i="86"/>
  <c r="M38" i="86"/>
  <c r="L38" i="86"/>
  <c r="K38" i="86"/>
  <c r="J38" i="86"/>
  <c r="I38" i="86"/>
  <c r="M40" i="85"/>
  <c r="L40" i="85"/>
  <c r="K40" i="85"/>
  <c r="J40" i="85"/>
  <c r="I40" i="85"/>
  <c r="M35" i="85"/>
  <c r="M40" i="84"/>
  <c r="L40" i="84"/>
  <c r="K40" i="84"/>
  <c r="J40" i="84"/>
  <c r="I40" i="84"/>
  <c r="M38" i="84"/>
  <c r="L38" i="84"/>
  <c r="K38" i="84"/>
  <c r="J38" i="84"/>
  <c r="I38" i="84"/>
  <c r="M40" i="83"/>
  <c r="L40" i="83"/>
  <c r="K40" i="83"/>
  <c r="J40" i="83"/>
  <c r="I40" i="83"/>
  <c r="M38" i="83"/>
  <c r="L38" i="83"/>
  <c r="K38" i="83"/>
  <c r="J38" i="83"/>
  <c r="I38" i="83"/>
  <c r="M40" i="82"/>
  <c r="L40" i="82"/>
  <c r="K40" i="82"/>
  <c r="J40" i="82"/>
  <c r="I40" i="82"/>
  <c r="M38" i="82"/>
  <c r="L38" i="82"/>
  <c r="K38" i="82"/>
  <c r="J38" i="82"/>
  <c r="I38" i="82"/>
  <c r="M40" i="81"/>
  <c r="L40" i="81"/>
  <c r="K40" i="81"/>
  <c r="J40" i="81"/>
  <c r="I40" i="81"/>
  <c r="M40" i="80"/>
  <c r="L40" i="80"/>
  <c r="K40" i="80"/>
  <c r="J40" i="80"/>
  <c r="I40" i="80"/>
  <c r="M38" i="80"/>
  <c r="L38" i="80"/>
  <c r="K38" i="80"/>
  <c r="J38" i="80"/>
  <c r="I38" i="80"/>
  <c r="M40" i="79"/>
  <c r="L40" i="79"/>
  <c r="K40" i="79"/>
  <c r="J40" i="79"/>
  <c r="I40" i="79"/>
  <c r="M38" i="79"/>
  <c r="L38" i="79"/>
  <c r="K38" i="79"/>
  <c r="J38" i="79"/>
  <c r="I38" i="79"/>
  <c r="M40" i="78"/>
  <c r="L40" i="78"/>
  <c r="K40" i="78"/>
  <c r="J40" i="78"/>
  <c r="I40" i="78"/>
  <c r="M38" i="78"/>
  <c r="L38" i="78"/>
  <c r="K38" i="78"/>
  <c r="J38" i="78"/>
  <c r="I38" i="78"/>
  <c r="M40" i="77"/>
  <c r="L40" i="77"/>
  <c r="K40" i="77"/>
  <c r="J40" i="77"/>
  <c r="I40" i="77"/>
  <c r="M40" i="76"/>
  <c r="L40" i="76"/>
  <c r="K40" i="76"/>
  <c r="J40" i="76"/>
  <c r="I40" i="76"/>
  <c r="M38" i="76"/>
  <c r="L38" i="76"/>
  <c r="K38" i="76"/>
  <c r="J38" i="76"/>
  <c r="I38" i="76"/>
  <c r="M40" i="75"/>
  <c r="L40" i="75"/>
  <c r="K40" i="75"/>
  <c r="J40" i="75"/>
  <c r="I40" i="75"/>
  <c r="M38" i="75"/>
  <c r="L38" i="75"/>
  <c r="K38" i="75"/>
  <c r="J38" i="75"/>
  <c r="I38" i="75"/>
  <c r="M40" i="74"/>
  <c r="L40" i="74"/>
  <c r="K40" i="74"/>
  <c r="J40" i="74"/>
  <c r="I40" i="74"/>
  <c r="M38" i="74"/>
  <c r="L38" i="74"/>
  <c r="K38" i="74"/>
  <c r="J38" i="74"/>
  <c r="I38" i="74"/>
  <c r="M40" i="73"/>
  <c r="L40" i="73"/>
  <c r="K40" i="73"/>
  <c r="J40" i="73"/>
  <c r="I40" i="73"/>
  <c r="M40" i="72"/>
  <c r="L40" i="72"/>
  <c r="K40" i="72"/>
  <c r="J40" i="72"/>
  <c r="I40" i="72"/>
  <c r="M38" i="72"/>
  <c r="L38" i="72"/>
  <c r="K38" i="72"/>
  <c r="J38" i="72"/>
  <c r="I38" i="72"/>
  <c r="M40" i="71"/>
  <c r="L40" i="71"/>
  <c r="K40" i="71"/>
  <c r="J40" i="71"/>
  <c r="I40" i="71"/>
  <c r="M38" i="71"/>
  <c r="L38" i="71"/>
  <c r="K38" i="71"/>
  <c r="J38" i="71"/>
  <c r="I38" i="71"/>
  <c r="M38" i="70"/>
  <c r="L38" i="70"/>
  <c r="K38" i="70"/>
  <c r="J38" i="70"/>
  <c r="I38" i="70"/>
  <c r="M31" i="70"/>
  <c r="L31" i="70"/>
  <c r="K31" i="70"/>
  <c r="J31" i="70"/>
  <c r="I31" i="70"/>
  <c r="H31" i="70"/>
  <c r="G31" i="70"/>
  <c r="F31" i="70"/>
  <c r="E31" i="70"/>
  <c r="D31" i="70"/>
  <c r="C31" i="70"/>
  <c r="M30" i="70"/>
  <c r="L30" i="70"/>
  <c r="K30" i="70"/>
  <c r="J30" i="70"/>
  <c r="I30" i="70"/>
  <c r="H30" i="70"/>
  <c r="G30" i="70"/>
  <c r="F30" i="70"/>
  <c r="E30" i="70"/>
  <c r="D30" i="70"/>
  <c r="C30" i="70"/>
  <c r="M29" i="70"/>
  <c r="L29" i="70"/>
  <c r="K29" i="70"/>
  <c r="J29" i="70"/>
  <c r="I29" i="70"/>
  <c r="H29" i="70"/>
  <c r="G29" i="70"/>
  <c r="F29" i="70"/>
  <c r="E29" i="70"/>
  <c r="D29" i="70"/>
  <c r="C29" i="70"/>
  <c r="M28" i="70"/>
  <c r="L28" i="70"/>
  <c r="K28" i="70"/>
  <c r="J28" i="70"/>
  <c r="I28" i="70"/>
  <c r="H28" i="70"/>
  <c r="G28" i="70"/>
  <c r="F28" i="70"/>
  <c r="E28" i="70"/>
  <c r="D28" i="70"/>
  <c r="C28" i="70"/>
  <c r="M27" i="70"/>
  <c r="L27" i="70"/>
  <c r="K27" i="70"/>
  <c r="J27" i="70"/>
  <c r="I27" i="70"/>
  <c r="H27" i="70"/>
  <c r="G27" i="70"/>
  <c r="F27" i="70"/>
  <c r="E27" i="70"/>
  <c r="D27" i="70"/>
  <c r="C27" i="70"/>
  <c r="M26" i="70"/>
  <c r="L26" i="70"/>
  <c r="K26" i="70"/>
  <c r="J26" i="70"/>
  <c r="I26" i="70"/>
  <c r="H26" i="70"/>
  <c r="G26" i="70"/>
  <c r="F26" i="70"/>
  <c r="E26" i="70"/>
  <c r="D26" i="70"/>
  <c r="C26" i="70"/>
  <c r="M25" i="70"/>
  <c r="L25" i="70"/>
  <c r="K25" i="70"/>
  <c r="J25" i="70"/>
  <c r="I25" i="70"/>
  <c r="H25" i="70"/>
  <c r="G25" i="70"/>
  <c r="F25" i="70"/>
  <c r="E25" i="70"/>
  <c r="D25" i="70"/>
  <c r="C25" i="70"/>
  <c r="M24" i="70"/>
  <c r="L24" i="70"/>
  <c r="K24" i="70"/>
  <c r="J24" i="70"/>
  <c r="I24" i="70"/>
  <c r="H24" i="70"/>
  <c r="G24" i="70"/>
  <c r="F24" i="70"/>
  <c r="E24" i="70"/>
  <c r="D24" i="70"/>
  <c r="C24" i="70"/>
  <c r="M23" i="70"/>
  <c r="L23" i="70"/>
  <c r="K23" i="70"/>
  <c r="J23" i="70"/>
  <c r="I23" i="70"/>
  <c r="H23" i="70"/>
  <c r="G23" i="70"/>
  <c r="F23" i="70"/>
  <c r="E23" i="70"/>
  <c r="D23" i="70"/>
  <c r="C23" i="70"/>
  <c r="M22" i="70"/>
  <c r="L22" i="70"/>
  <c r="K22" i="70"/>
  <c r="J22" i="70"/>
  <c r="I22" i="70"/>
  <c r="H22" i="70"/>
  <c r="G22" i="70"/>
  <c r="F22" i="70"/>
  <c r="E22" i="70"/>
  <c r="D22" i="70"/>
  <c r="C22" i="70"/>
  <c r="M21" i="70"/>
  <c r="L21" i="70"/>
  <c r="K21" i="70"/>
  <c r="J21" i="70"/>
  <c r="I21" i="70"/>
  <c r="H21" i="70"/>
  <c r="G21" i="70"/>
  <c r="F21" i="70"/>
  <c r="E21" i="70"/>
  <c r="D21" i="70"/>
  <c r="C21" i="70"/>
  <c r="M20" i="70"/>
  <c r="L20" i="70"/>
  <c r="K20" i="70"/>
  <c r="J20" i="70"/>
  <c r="I20" i="70"/>
  <c r="H20" i="70"/>
  <c r="G20" i="70"/>
  <c r="F20" i="70"/>
  <c r="E20" i="70"/>
  <c r="D20" i="70"/>
  <c r="C20" i="70"/>
  <c r="M19" i="70"/>
  <c r="L19" i="70"/>
  <c r="K19" i="70"/>
  <c r="J19" i="70"/>
  <c r="I19" i="70"/>
  <c r="H19" i="70"/>
  <c r="G19" i="70"/>
  <c r="F19" i="70"/>
  <c r="E19" i="70"/>
  <c r="D19" i="70"/>
  <c r="C19" i="70"/>
  <c r="M18" i="70"/>
  <c r="L18" i="70"/>
  <c r="K18" i="70"/>
  <c r="J18" i="70"/>
  <c r="I18" i="70"/>
  <c r="H18" i="70"/>
  <c r="G18" i="70"/>
  <c r="F18" i="70"/>
  <c r="E18" i="70"/>
  <c r="D18" i="70"/>
  <c r="C18" i="70"/>
  <c r="M17" i="70"/>
  <c r="L17" i="70"/>
  <c r="K17" i="70"/>
  <c r="J17" i="70"/>
  <c r="I17" i="70"/>
  <c r="H17" i="70"/>
  <c r="G17" i="70"/>
  <c r="F17" i="70"/>
  <c r="E17" i="70"/>
  <c r="D17" i="70"/>
  <c r="C17" i="70"/>
  <c r="M16" i="70"/>
  <c r="L16" i="70"/>
  <c r="K16" i="70"/>
  <c r="J16" i="70"/>
  <c r="I16" i="70"/>
  <c r="H16" i="70"/>
  <c r="G16" i="70"/>
  <c r="F16" i="70"/>
  <c r="E16" i="70"/>
  <c r="D16" i="70"/>
  <c r="C16" i="70"/>
  <c r="M15" i="70"/>
  <c r="L15" i="70"/>
  <c r="K15" i="70"/>
  <c r="J15" i="70"/>
  <c r="I15" i="70"/>
  <c r="H15" i="70"/>
  <c r="G15" i="70"/>
  <c r="F15" i="70"/>
  <c r="E15" i="70"/>
  <c r="D15" i="70"/>
  <c r="C15" i="70"/>
  <c r="M14" i="70"/>
  <c r="L14" i="70"/>
  <c r="K14" i="70"/>
  <c r="J14" i="70"/>
  <c r="I14" i="70"/>
  <c r="H14" i="70"/>
  <c r="G14" i="70"/>
  <c r="F14" i="70"/>
  <c r="E14" i="70"/>
  <c r="D14" i="70"/>
  <c r="C14" i="70"/>
  <c r="M13" i="70"/>
  <c r="L13" i="70"/>
  <c r="K13" i="70"/>
  <c r="J13" i="70"/>
  <c r="I13" i="70"/>
  <c r="H13" i="70"/>
  <c r="G13" i="70"/>
  <c r="F13" i="70"/>
  <c r="E13" i="70"/>
  <c r="D13" i="70"/>
  <c r="C13" i="70"/>
  <c r="M12" i="70"/>
  <c r="L12" i="70"/>
  <c r="K12" i="70"/>
  <c r="J12" i="70"/>
  <c r="I12" i="70"/>
  <c r="H12" i="70"/>
  <c r="G12" i="70"/>
  <c r="F12" i="70"/>
  <c r="E12" i="70"/>
  <c r="D12" i="70"/>
  <c r="C12" i="70"/>
  <c r="M11" i="70"/>
  <c r="L11" i="70"/>
  <c r="K11" i="70"/>
  <c r="J11" i="70"/>
  <c r="I11" i="70"/>
  <c r="H11" i="70"/>
  <c r="G11" i="70"/>
  <c r="F11" i="70"/>
  <c r="E11" i="70"/>
  <c r="D11" i="70"/>
  <c r="C11" i="70"/>
  <c r="M10" i="70"/>
  <c r="L10" i="70"/>
  <c r="K10" i="70"/>
  <c r="J10" i="70"/>
  <c r="I10" i="70"/>
  <c r="H10" i="70"/>
  <c r="G10" i="70"/>
  <c r="F10" i="70"/>
  <c r="E10" i="70"/>
  <c r="D10" i="70"/>
  <c r="C10" i="70"/>
  <c r="M9" i="70"/>
  <c r="L9" i="70"/>
  <c r="K9" i="70"/>
  <c r="J9" i="70"/>
  <c r="I9" i="70"/>
  <c r="H9" i="70"/>
  <c r="G9" i="70"/>
  <c r="F9" i="70"/>
  <c r="E9" i="70"/>
  <c r="D9" i="70"/>
  <c r="C9" i="70"/>
  <c r="M8" i="70"/>
  <c r="L8" i="70"/>
  <c r="K8" i="70"/>
  <c r="J8" i="70"/>
  <c r="I8" i="70"/>
  <c r="H8" i="70"/>
  <c r="G8" i="70"/>
  <c r="F8" i="70"/>
  <c r="E8" i="70"/>
  <c r="D8" i="70"/>
  <c r="C8" i="70"/>
  <c r="M7" i="70"/>
  <c r="L7" i="70"/>
  <c r="K7" i="70"/>
  <c r="J7" i="70"/>
  <c r="I7" i="70"/>
  <c r="H7" i="70"/>
  <c r="G7" i="70"/>
  <c r="F7" i="70"/>
  <c r="E7" i="70"/>
  <c r="D7" i="70"/>
  <c r="C7" i="70"/>
  <c r="M6" i="70"/>
  <c r="L6" i="70"/>
  <c r="K6" i="70"/>
  <c r="J6" i="70"/>
  <c r="I6" i="70"/>
  <c r="H6" i="70"/>
  <c r="G6" i="70"/>
  <c r="F6" i="70"/>
  <c r="E6" i="70"/>
  <c r="D6" i="70"/>
  <c r="C6" i="70"/>
  <c r="M5" i="70"/>
  <c r="L5" i="70"/>
  <c r="K5" i="70"/>
  <c r="J5" i="70"/>
  <c r="I5" i="70"/>
  <c r="H5" i="70"/>
  <c r="G5" i="70"/>
  <c r="F5" i="70"/>
  <c r="E5" i="70"/>
  <c r="D5" i="70"/>
  <c r="C5" i="70"/>
  <c r="M4" i="70"/>
  <c r="L4" i="70"/>
  <c r="K4" i="70"/>
  <c r="J4" i="70"/>
  <c r="I4" i="70"/>
  <c r="H4" i="70"/>
  <c r="G4" i="70"/>
  <c r="F4" i="70"/>
  <c r="E4" i="70"/>
  <c r="D4" i="70"/>
  <c r="C4" i="70"/>
  <c r="M3" i="70"/>
  <c r="M40" i="70" s="1"/>
  <c r="L3" i="70"/>
  <c r="K3" i="70"/>
  <c r="J3" i="70"/>
  <c r="I3" i="70"/>
  <c r="H3" i="70"/>
  <c r="G3" i="70"/>
  <c r="F3" i="70"/>
  <c r="E3" i="70"/>
  <c r="D3" i="70"/>
  <c r="C3" i="70"/>
  <c r="M40" i="69"/>
  <c r="L40" i="69"/>
  <c r="K40" i="69"/>
  <c r="J40" i="69"/>
  <c r="I40" i="69"/>
  <c r="L46" i="7"/>
  <c r="K46" i="7"/>
  <c r="G46" i="7"/>
  <c r="M45" i="7"/>
  <c r="L45" i="7"/>
  <c r="K45" i="7"/>
  <c r="J45" i="7"/>
  <c r="I45" i="7"/>
  <c r="H45" i="7"/>
  <c r="G45" i="7"/>
  <c r="F45" i="7"/>
  <c r="E45" i="7"/>
  <c r="D45" i="7"/>
  <c r="M44" i="7"/>
  <c r="L44" i="7"/>
  <c r="K44" i="7"/>
  <c r="J44" i="7"/>
  <c r="I44" i="7"/>
  <c r="H44" i="7"/>
  <c r="G44" i="7"/>
  <c r="F44" i="7"/>
  <c r="E44" i="7"/>
  <c r="D44" i="7"/>
  <c r="M43" i="7"/>
  <c r="L43" i="7"/>
  <c r="K43" i="7"/>
  <c r="J43" i="7"/>
  <c r="I43" i="7"/>
  <c r="H43" i="7"/>
  <c r="G43" i="7"/>
  <c r="F43" i="7"/>
  <c r="E43" i="7"/>
  <c r="D43" i="7"/>
  <c r="M40" i="7"/>
  <c r="L40" i="7"/>
  <c r="K40" i="7"/>
  <c r="K37" i="7" s="1"/>
  <c r="J40" i="7"/>
  <c r="I40" i="7"/>
  <c r="H40" i="7"/>
  <c r="G40" i="7"/>
  <c r="F40" i="7"/>
  <c r="E40" i="7"/>
  <c r="D40" i="7"/>
  <c r="C40" i="7"/>
  <c r="M39" i="7"/>
  <c r="L39" i="7"/>
  <c r="K39" i="7"/>
  <c r="J39" i="7"/>
  <c r="I39" i="7"/>
  <c r="H39" i="7"/>
  <c r="G39" i="7"/>
  <c r="F39" i="7"/>
  <c r="F37" i="7" s="1"/>
  <c r="E39" i="7"/>
  <c r="D39" i="7"/>
  <c r="C39" i="7"/>
  <c r="M38" i="7"/>
  <c r="L38" i="7"/>
  <c r="L37" i="7" s="1"/>
  <c r="K38" i="7"/>
  <c r="J38" i="7"/>
  <c r="I38" i="7"/>
  <c r="I37" i="7" s="1"/>
  <c r="H38" i="7"/>
  <c r="G38" i="7"/>
  <c r="F38" i="7"/>
  <c r="E38" i="7"/>
  <c r="E37" i="7" s="1"/>
  <c r="D38" i="7"/>
  <c r="C38" i="7"/>
  <c r="J37" i="7"/>
  <c r="H37" i="7"/>
  <c r="G37" i="7"/>
  <c r="C37" i="7"/>
  <c r="M35" i="7"/>
  <c r="M46" i="7" s="1"/>
  <c r="L35" i="7"/>
  <c r="K35" i="7"/>
  <c r="J35" i="7"/>
  <c r="J46" i="7" s="1"/>
  <c r="I35" i="7"/>
  <c r="I46" i="7" s="1"/>
  <c r="H35" i="7"/>
  <c r="H46" i="7" s="1"/>
  <c r="G35" i="7"/>
  <c r="F35" i="7"/>
  <c r="F46" i="7" s="1"/>
  <c r="E35" i="7"/>
  <c r="E46" i="7" s="1"/>
  <c r="D35" i="7"/>
  <c r="D46" i="7" s="1"/>
  <c r="C35" i="7"/>
  <c r="M45" i="2"/>
  <c r="J45" i="2"/>
  <c r="I45" i="2"/>
  <c r="H45" i="2"/>
  <c r="M44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M42" i="2"/>
  <c r="L42" i="2"/>
  <c r="K42" i="2"/>
  <c r="J42" i="2"/>
  <c r="I42" i="2"/>
  <c r="H42" i="2"/>
  <c r="G42" i="2"/>
  <c r="F42" i="2"/>
  <c r="E42" i="2"/>
  <c r="D42" i="2"/>
  <c r="C42" i="2"/>
  <c r="M39" i="2"/>
  <c r="L39" i="2"/>
  <c r="K39" i="2"/>
  <c r="J39" i="2"/>
  <c r="I39" i="2"/>
  <c r="I36" i="2" s="1"/>
  <c r="H39" i="2"/>
  <c r="G39" i="2"/>
  <c r="F39" i="2"/>
  <c r="F36" i="2" s="1"/>
  <c r="E39" i="2"/>
  <c r="D39" i="2"/>
  <c r="C39" i="2"/>
  <c r="M38" i="2"/>
  <c r="L38" i="2"/>
  <c r="L36" i="2" s="1"/>
  <c r="K38" i="2"/>
  <c r="J38" i="2"/>
  <c r="I38" i="2"/>
  <c r="H38" i="2"/>
  <c r="G38" i="2"/>
  <c r="F38" i="2"/>
  <c r="E38" i="2"/>
  <c r="D38" i="2"/>
  <c r="C38" i="2"/>
  <c r="M37" i="2"/>
  <c r="L37" i="2"/>
  <c r="K37" i="2"/>
  <c r="K36" i="2" s="1"/>
  <c r="J37" i="2"/>
  <c r="I37" i="2"/>
  <c r="H37" i="2"/>
  <c r="G37" i="2"/>
  <c r="G36" i="2" s="1"/>
  <c r="F37" i="2"/>
  <c r="E37" i="2"/>
  <c r="D37" i="2"/>
  <c r="C37" i="2"/>
  <c r="M36" i="2"/>
  <c r="J36" i="2"/>
  <c r="M34" i="2"/>
  <c r="L34" i="2"/>
  <c r="L45" i="2" s="1"/>
  <c r="K34" i="2"/>
  <c r="K45" i="2" s="1"/>
  <c r="J34" i="2"/>
  <c r="I34" i="2"/>
  <c r="H34" i="2"/>
  <c r="G34" i="2"/>
  <c r="G45" i="2" s="1"/>
  <c r="F34" i="2"/>
  <c r="F45" i="2" s="1"/>
  <c r="E34" i="2"/>
  <c r="E45" i="2" s="1"/>
  <c r="D34" i="2"/>
  <c r="D45" i="2" s="1"/>
  <c r="C34" i="2"/>
  <c r="C45" i="2" s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D36" i="2" l="1"/>
  <c r="C36" i="2"/>
  <c r="E36" i="2"/>
  <c r="H36" i="2"/>
  <c r="D37" i="7"/>
  <c r="K40" i="70"/>
  <c r="J40" i="70"/>
  <c r="L40" i="70"/>
  <c r="I40" i="70"/>
  <c r="AA60" i="1"/>
  <c r="Z29" i="1"/>
  <c r="AR62" i="1" a="1"/>
  <c r="N55" i="1" a="1"/>
  <c r="AP12" i="1"/>
  <c r="U2" i="1" a="1"/>
  <c r="AT5" i="1" a="1"/>
  <c r="AK10" i="1" a="1"/>
  <c r="G63" i="1" a="1"/>
  <c r="AC59" i="1"/>
  <c r="AR43" i="1" a="1"/>
  <c r="S8" i="1" a="1"/>
  <c r="AA26" i="1"/>
  <c r="AD31" i="1"/>
  <c r="P26" i="1"/>
  <c r="AG10" i="1"/>
  <c r="AF29" i="1"/>
  <c r="P17" i="1"/>
  <c r="AF25" i="1"/>
  <c r="AP28" i="1"/>
  <c r="N32" i="1" a="1"/>
  <c r="S18" i="1" a="1"/>
  <c r="AT55" i="1" a="1"/>
  <c r="AG38" i="1"/>
  <c r="AP29" i="1"/>
  <c r="AC28" i="1"/>
  <c r="AK9" i="1" a="1"/>
  <c r="G22" i="1" a="1"/>
  <c r="N5" i="1" a="1"/>
  <c r="J3" i="1"/>
  <c r="AP61" i="1"/>
  <c r="AF5" i="1"/>
  <c r="AW56" i="1" a="1"/>
  <c r="U49" i="1" a="1"/>
  <c r="Z39" i="1"/>
  <c r="AD9" i="1"/>
  <c r="L53" i="1"/>
  <c r="AF42" i="1"/>
  <c r="L30" i="1"/>
  <c r="L61" i="1"/>
  <c r="AC53" i="1"/>
  <c r="AA23" i="1"/>
  <c r="L8" i="1"/>
  <c r="AT34" i="1" a="1"/>
  <c r="AK5" i="1" a="1"/>
  <c r="AT64" i="1" a="1"/>
  <c r="AK46" i="1" a="1"/>
  <c r="L35" i="1"/>
  <c r="AC24" i="1"/>
  <c r="AA5" i="1"/>
  <c r="J55" i="1"/>
  <c r="AW60" i="1" a="1"/>
  <c r="AR59" i="1" a="1"/>
  <c r="AK47" i="1" a="1"/>
  <c r="Z51" i="1"/>
  <c r="AF61" i="1"/>
  <c r="AR57" i="1" a="1"/>
  <c r="N18" i="1" a="1"/>
  <c r="AR24" i="1" a="1"/>
  <c r="AC40" i="1"/>
  <c r="AK57" i="1" a="1"/>
  <c r="U35" i="1" a="1"/>
  <c r="AF32" i="1"/>
  <c r="J59" i="1"/>
  <c r="Z54" i="1"/>
  <c r="G19" i="1" a="1"/>
  <c r="AR45" i="1" a="1"/>
  <c r="AR49" i="1" a="1"/>
  <c r="AT53" i="1" a="1"/>
  <c r="AR48" i="1" a="1"/>
  <c r="AA52" i="1"/>
  <c r="AD57" i="1"/>
  <c r="AC19" i="1"/>
  <c r="L54" i="1"/>
  <c r="AW32" i="1" a="1"/>
  <c r="J17" i="1"/>
  <c r="AF55" i="1"/>
  <c r="AR11" i="1" a="1"/>
  <c r="AA36" i="1"/>
  <c r="S61" i="1" a="1"/>
  <c r="N6" i="1" a="1"/>
  <c r="N27" i="1" a="1"/>
  <c r="S46" i="1" a="1"/>
  <c r="N17" i="1" a="1"/>
  <c r="S5" i="1" a="1"/>
  <c r="AC16" i="1"/>
  <c r="AT49" i="1" a="1"/>
  <c r="AG41" i="1"/>
  <c r="AA41" i="1"/>
  <c r="AF65" i="1"/>
  <c r="S35" i="1" a="1"/>
  <c r="L55" i="1"/>
  <c r="AD59" i="1"/>
  <c r="AR54" i="1" a="1"/>
  <c r="G40" i="1" a="1"/>
  <c r="AD50" i="1"/>
  <c r="AA46" i="1"/>
  <c r="AA56" i="1"/>
  <c r="G11" i="1" a="1"/>
  <c r="AD28" i="1"/>
  <c r="J23" i="1"/>
  <c r="G33" i="1" a="1"/>
  <c r="L27" i="1"/>
  <c r="AR61" i="1" a="1"/>
  <c r="J43" i="1"/>
  <c r="AR64" i="1" a="1"/>
  <c r="S57" i="1" a="1"/>
  <c r="L50" i="1"/>
  <c r="S48" i="1" a="1"/>
  <c r="AR6" i="1" a="1"/>
  <c r="J42" i="1"/>
  <c r="S23" i="1" a="1"/>
  <c r="Z62" i="1"/>
  <c r="J9" i="1"/>
  <c r="AW2" i="1" a="1"/>
  <c r="U11" i="1" a="1"/>
  <c r="G15" i="1" a="1"/>
  <c r="S27" i="1" a="1"/>
  <c r="P45" i="1"/>
  <c r="U13" i="1" a="1"/>
  <c r="S17" i="1" a="1"/>
  <c r="AW25" i="1" a="1"/>
  <c r="Z53" i="1"/>
  <c r="AT7" i="1" a="1"/>
  <c r="N49" i="1" a="1"/>
  <c r="AA64" i="1"/>
  <c r="AF54" i="1"/>
  <c r="J44" i="1"/>
  <c r="U19" i="1" a="1"/>
  <c r="U12" i="1" a="1"/>
  <c r="S42" i="1" a="1"/>
  <c r="AP55" i="1"/>
  <c r="AP18" i="1"/>
  <c r="AG15" i="1"/>
  <c r="AG35" i="1"/>
  <c r="AG49" i="1"/>
  <c r="J50" i="1"/>
  <c r="AW17" i="1" a="1"/>
  <c r="Z16" i="1"/>
  <c r="AP57" i="1"/>
  <c r="AW29" i="1" a="1"/>
  <c r="J31" i="1"/>
  <c r="AK39" i="1" a="1"/>
  <c r="AK15" i="1" a="1"/>
  <c r="N60" i="1" a="1"/>
  <c r="AC62" i="1"/>
  <c r="AG5" i="1"/>
  <c r="AW18" i="1" a="1"/>
  <c r="AW21" i="1" a="1"/>
  <c r="AK44" i="1" a="1"/>
  <c r="S62" i="1" a="1"/>
  <c r="J62" i="1"/>
  <c r="J25" i="1"/>
  <c r="U46" i="1" a="1"/>
  <c r="P23" i="1"/>
  <c r="AD35" i="1"/>
  <c r="AF41" i="1"/>
  <c r="AC46" i="1"/>
  <c r="AC47" i="1"/>
  <c r="L33" i="1"/>
  <c r="AA18" i="1"/>
  <c r="P65" i="1"/>
  <c r="G65" i="1" a="1"/>
  <c r="J29" i="1"/>
  <c r="AK21" i="1" a="1"/>
  <c r="AR47" i="1" a="1"/>
  <c r="P35" i="1"/>
  <c r="U58" i="1" a="1"/>
  <c r="AF39" i="1"/>
  <c r="AW23" i="1" a="1"/>
  <c r="AA4" i="1"/>
  <c r="G49" i="1" a="1"/>
  <c r="S3" i="1" a="1"/>
  <c r="AG44" i="1"/>
  <c r="S60" i="1" a="1"/>
  <c r="AF57" i="1"/>
  <c r="AK55" i="1" a="1"/>
  <c r="AR50" i="1" a="1"/>
  <c r="AR7" i="1" a="1"/>
  <c r="P20" i="1"/>
  <c r="U23" i="1" a="1"/>
  <c r="P24" i="1"/>
  <c r="AF59" i="1"/>
  <c r="J37" i="1"/>
  <c r="Z61" i="1"/>
  <c r="AK11" i="1" a="1"/>
  <c r="AG56" i="1"/>
  <c r="AK31" i="1" a="1"/>
  <c r="G52" i="1" a="1"/>
  <c r="P37" i="1"/>
  <c r="AD56" i="1"/>
  <c r="AP53" i="1"/>
  <c r="G27" i="1" a="1"/>
  <c r="AA24" i="1"/>
  <c r="AF17" i="1"/>
  <c r="AC61" i="1"/>
  <c r="L52" i="1"/>
  <c r="AK63" i="1" a="1"/>
  <c r="G58" i="1" a="1"/>
  <c r="AF6" i="1"/>
  <c r="AA43" i="1"/>
  <c r="AK35" i="1" a="1"/>
  <c r="AK42" i="1" a="1"/>
  <c r="AF49" i="1"/>
  <c r="Z57" i="1"/>
  <c r="S49" i="1" a="1"/>
  <c r="AD16" i="1"/>
  <c r="G20" i="1" a="1"/>
  <c r="L2" i="1"/>
  <c r="AG11" i="1"/>
  <c r="N58" i="1" a="1"/>
  <c r="G56" i="1" a="1"/>
  <c r="AD27" i="1"/>
  <c r="AA62" i="1"/>
  <c r="AT17" i="1" a="1"/>
  <c r="P58" i="1"/>
  <c r="N52" i="1" a="1"/>
  <c r="AW6" i="1" a="1"/>
  <c r="AW27" i="1" a="1"/>
  <c r="AA8" i="1"/>
  <c r="AP64" i="1"/>
  <c r="AG25" i="1"/>
  <c r="AF37" i="1"/>
  <c r="AD42" i="1"/>
  <c r="AC34" i="1"/>
  <c r="G57" i="1" a="1"/>
  <c r="AA39" i="1"/>
  <c r="AW58" i="1" a="1"/>
  <c r="Z18" i="1"/>
  <c r="AF46" i="1"/>
  <c r="AR15" i="1" a="1"/>
  <c r="AA42" i="1"/>
  <c r="S58" i="1" a="1"/>
  <c r="AC52" i="1"/>
  <c r="AP2" i="1"/>
  <c r="AC43" i="1"/>
  <c r="AA27" i="1"/>
  <c r="AC63" i="1"/>
  <c r="Z11" i="1"/>
  <c r="AD45" i="1"/>
  <c r="Z40" i="1"/>
  <c r="N34" i="1" a="1"/>
  <c r="J57" i="1"/>
  <c r="AF58" i="1"/>
  <c r="AG28" i="1"/>
  <c r="J48" i="1"/>
  <c r="AK2" i="1" a="1"/>
  <c r="AT43" i="1" a="1"/>
  <c r="Z25" i="1"/>
  <c r="AD39" i="1"/>
  <c r="P60" i="1"/>
  <c r="AR9" i="1" a="1"/>
  <c r="S22" i="1" a="1"/>
  <c r="G24" i="1" a="1"/>
  <c r="Z43" i="1"/>
  <c r="AK43" i="1" a="1"/>
  <c r="AF44" i="1"/>
  <c r="AR53" i="1" a="1"/>
  <c r="AP48" i="1"/>
  <c r="AW11" i="1" a="1"/>
  <c r="AT62" i="1" a="1"/>
  <c r="P14" i="1"/>
  <c r="N19" i="1" a="1"/>
  <c r="L60" i="1"/>
  <c r="AT23" i="1" a="1"/>
  <c r="G6" i="1" a="1"/>
  <c r="AP50" i="1"/>
  <c r="S37" i="1" a="1"/>
  <c r="G25" i="1" a="1"/>
  <c r="J52" i="1"/>
  <c r="AD33" i="1"/>
  <c r="AW39" i="1" a="1"/>
  <c r="N44" i="1" a="1"/>
  <c r="AD65" i="1"/>
  <c r="AF10" i="1"/>
  <c r="N26" i="1" a="1"/>
  <c r="AR29" i="1" a="1"/>
  <c r="J45" i="1"/>
  <c r="N40" i="1" a="1"/>
  <c r="S34" i="1" a="1"/>
  <c r="AT47" i="1" a="1"/>
  <c r="P27" i="1"/>
  <c r="AA30" i="1"/>
  <c r="AT37" i="1" a="1"/>
  <c r="AW26" i="1" a="1"/>
  <c r="AC17" i="1"/>
  <c r="S52" i="1" a="1"/>
  <c r="AW12" i="1" a="1"/>
  <c r="G64" i="1" a="1"/>
  <c r="J6" i="1"/>
  <c r="N35" i="1" a="1"/>
  <c r="N47" i="1" a="1"/>
  <c r="AK64" i="1" a="1"/>
  <c r="AC13" i="1"/>
  <c r="N63" i="1" a="1"/>
  <c r="N51" i="1" a="1"/>
  <c r="U47" i="1" a="1"/>
  <c r="AF15" i="1"/>
  <c r="U40" i="1" a="1"/>
  <c r="AT60" i="1" a="1"/>
  <c r="N64" i="1" a="1"/>
  <c r="AF9" i="1"/>
  <c r="J13" i="1"/>
  <c r="G8" i="1" a="1"/>
  <c r="AW59" i="1" a="1"/>
  <c r="AP20" i="1"/>
  <c r="L42" i="1"/>
  <c r="AW52" i="1" a="1"/>
  <c r="AD10" i="1"/>
  <c r="Z56" i="1"/>
  <c r="AR2" i="1" a="1"/>
  <c r="U9" i="1" a="1"/>
  <c r="J2" i="1"/>
  <c r="P2" i="1"/>
  <c r="AK7" i="1" a="1"/>
  <c r="AP22" i="1"/>
  <c r="AR14" i="1" a="1"/>
  <c r="S41" i="1" a="1"/>
  <c r="G16" i="1" a="1"/>
  <c r="J65" i="1"/>
  <c r="S28" i="1" a="1"/>
  <c r="AK52" i="1" a="1"/>
  <c r="AC38" i="1"/>
  <c r="AP27" i="1"/>
  <c r="P12" i="1"/>
  <c r="AF35" i="1"/>
  <c r="U20" i="1" a="1"/>
  <c r="AR37" i="1" a="1"/>
  <c r="S24" i="1" a="1"/>
  <c r="Z50" i="1"/>
  <c r="S9" i="1" a="1"/>
  <c r="AC14" i="1"/>
  <c r="AT38" i="1" a="1"/>
  <c r="AA25" i="1"/>
  <c r="J32" i="1"/>
  <c r="AW44" i="1" a="1"/>
  <c r="S13" i="1" a="1"/>
  <c r="N46" i="1" a="1"/>
  <c r="AK54" i="1" a="1"/>
  <c r="U29" i="1" a="1"/>
  <c r="AD24" i="1"/>
  <c r="AC2" i="1"/>
  <c r="Z34" i="1"/>
  <c r="AW22" i="1" a="1"/>
  <c r="AA34" i="1"/>
  <c r="AG22" i="1"/>
  <c r="L11" i="1"/>
  <c r="G29" i="1" a="1"/>
  <c r="AC65" i="1"/>
  <c r="N16" i="1" a="1"/>
  <c r="AP30" i="1"/>
  <c r="AC48" i="1"/>
  <c r="AT16" i="1" a="1"/>
  <c r="AD53" i="1"/>
  <c r="Z17" i="1"/>
  <c r="P57" i="1"/>
  <c r="P56" i="1"/>
  <c r="AC36" i="1"/>
  <c r="G55" i="1" a="1"/>
  <c r="AC37" i="1"/>
  <c r="S30" i="1" a="1"/>
  <c r="J26" i="1"/>
  <c r="N37" i="1" a="1"/>
  <c r="L5" i="1"/>
  <c r="AC10" i="1"/>
  <c r="AR25" i="1" a="1"/>
  <c r="AG7" i="1"/>
  <c r="N11" i="1" a="1"/>
  <c r="AA31" i="1"/>
  <c r="P21" i="1"/>
  <c r="Z23" i="1"/>
  <c r="AK33" i="1" a="1"/>
  <c r="P44" i="1"/>
  <c r="AP17" i="1"/>
  <c r="AD36" i="1"/>
  <c r="U36" i="1" a="1"/>
  <c r="AW10" i="1" a="1"/>
  <c r="U8" i="1" a="1"/>
  <c r="L31" i="1"/>
  <c r="G17" i="1" a="1"/>
  <c r="AR46" i="1" a="1"/>
  <c r="AT46" i="1" a="1"/>
  <c r="Z33" i="1"/>
  <c r="AP16" i="1"/>
  <c r="P38" i="1"/>
  <c r="AR51" i="1" a="1"/>
  <c r="AR28" i="1" a="1"/>
  <c r="U51" i="1" a="1"/>
  <c r="S21" i="1" a="1"/>
  <c r="Z22" i="1"/>
  <c r="AF16" i="1"/>
  <c r="P28" i="1"/>
  <c r="AW54" i="1" a="1"/>
  <c r="AA51" i="1"/>
  <c r="S38" i="1" a="1"/>
  <c r="AD14" i="1"/>
  <c r="AW46" i="1" a="1"/>
  <c r="AW50" i="1" a="1"/>
  <c r="AP14" i="1"/>
  <c r="P49" i="1"/>
  <c r="G26" i="1" a="1"/>
  <c r="AR41" i="1" a="1"/>
  <c r="AD52" i="1"/>
  <c r="Z58" i="1"/>
  <c r="Z47" i="1"/>
  <c r="L34" i="1"/>
  <c r="AT30" i="1" a="1"/>
  <c r="Z48" i="1"/>
  <c r="G28" i="1" a="1"/>
  <c r="AG45" i="1"/>
  <c r="U61" i="1" a="1"/>
  <c r="AR26" i="1" a="1"/>
  <c r="AW64" i="1" a="1"/>
  <c r="AK27" i="1" a="1"/>
  <c r="AR60" i="1" a="1"/>
  <c r="N45" i="1" a="1"/>
  <c r="AA40" i="1"/>
  <c r="J5" i="1"/>
  <c r="AC60" i="1"/>
  <c r="AR19" i="1" a="1"/>
  <c r="AG18" i="1"/>
  <c r="AP33" i="1"/>
  <c r="P22" i="1"/>
  <c r="S53" i="1" a="1"/>
  <c r="AF19" i="1"/>
  <c r="U14" i="1" a="1"/>
  <c r="P48" i="1"/>
  <c r="AC7" i="1"/>
  <c r="AK60" i="1" a="1"/>
  <c r="AK62" i="1" a="1"/>
  <c r="N24" i="1" a="1"/>
  <c r="AF20" i="1"/>
  <c r="J27" i="1"/>
  <c r="N4" i="1" a="1"/>
  <c r="N56" i="1" a="1"/>
  <c r="P59" i="1"/>
  <c r="AC11" i="1"/>
  <c r="AP25" i="1"/>
  <c r="AW40" i="1" a="1"/>
  <c r="AW20" i="1" a="1"/>
  <c r="AK28" i="1" a="1"/>
  <c r="J16" i="1"/>
  <c r="L3" i="1"/>
  <c r="AR44" i="1" a="1"/>
  <c r="P7" i="1"/>
  <c r="P18" i="1"/>
  <c r="AA22" i="1"/>
  <c r="U21" i="1" a="1"/>
  <c r="AK4" i="1" a="1"/>
  <c r="U22" i="1" a="1"/>
  <c r="G12" i="1" a="1"/>
  <c r="AT21" i="1" a="1"/>
  <c r="S54" i="1" a="1"/>
  <c r="L38" i="1"/>
  <c r="P30" i="1"/>
  <c r="AW47" i="1" a="1"/>
  <c r="N42" i="1" a="1"/>
  <c r="N23" i="1" a="1"/>
  <c r="G39" i="1" a="1"/>
  <c r="AA11" i="1"/>
  <c r="AF24" i="1"/>
  <c r="AP31" i="1"/>
  <c r="G51" i="1" a="1"/>
  <c r="AW15" i="1" a="1"/>
  <c r="AW37" i="1" a="1"/>
  <c r="AF43" i="1"/>
  <c r="AT48" i="1" a="1"/>
  <c r="S10" i="1" a="1"/>
  <c r="G32" i="1" a="1"/>
  <c r="AC30" i="1"/>
  <c r="AP58" i="1"/>
  <c r="AG53" i="1"/>
  <c r="AD5" i="1"/>
  <c r="P53" i="1"/>
  <c r="AG12" i="1"/>
  <c r="AG36" i="1"/>
  <c r="AP44" i="1"/>
  <c r="S65" i="1" a="1"/>
  <c r="AD26" i="1"/>
  <c r="G44" i="1" a="1"/>
  <c r="L49" i="1"/>
  <c r="AK41" i="1" a="1"/>
  <c r="AC9" i="1"/>
  <c r="S25" i="1" a="1"/>
  <c r="L18" i="1"/>
  <c r="U45" i="1" a="1"/>
  <c r="AF2" i="1"/>
  <c r="N20" i="1" a="1"/>
  <c r="P11" i="1"/>
  <c r="AG47" i="1"/>
  <c r="AG34" i="1"/>
  <c r="N14" i="1" a="1"/>
  <c r="L36" i="1"/>
  <c r="U26" i="1" a="1"/>
  <c r="J47" i="1"/>
  <c r="AW57" i="1" a="1"/>
  <c r="J41" i="1"/>
  <c r="AK6" i="1" a="1"/>
  <c r="AP3" i="1"/>
  <c r="N39" i="1" a="1"/>
  <c r="AT22" i="1" a="1"/>
  <c r="G61" i="1" a="1"/>
  <c r="J20" i="1"/>
  <c r="AG29" i="1"/>
  <c r="AR27" i="1" a="1"/>
  <c r="P64" i="1"/>
  <c r="Z63" i="1"/>
  <c r="AP32" i="1"/>
  <c r="AF31" i="1"/>
  <c r="AD43" i="1"/>
  <c r="AA7" i="1"/>
  <c r="AF3" i="1"/>
  <c r="AA19" i="1"/>
  <c r="AD19" i="1"/>
  <c r="AC45" i="1"/>
  <c r="AK14" i="1" a="1"/>
  <c r="AF38" i="1"/>
  <c r="AG9" i="1"/>
  <c r="AG43" i="1"/>
  <c r="S19" i="1" a="1"/>
  <c r="AR55" i="1" a="1"/>
  <c r="Z28" i="1"/>
  <c r="AA54" i="1"/>
  <c r="L17" i="1"/>
  <c r="G48" i="1" a="1"/>
  <c r="N48" i="1" a="1"/>
  <c r="N13" i="1" a="1"/>
  <c r="Z32" i="1"/>
  <c r="S11" i="1" a="1"/>
  <c r="L32" i="1"/>
  <c r="AG4" i="1"/>
  <c r="AC56" i="1"/>
  <c r="AG52" i="1"/>
  <c r="AF63" i="1"/>
  <c r="AT56" i="1" a="1"/>
  <c r="AR32" i="1" a="1"/>
  <c r="AP39" i="1"/>
  <c r="N62" i="1" a="1"/>
  <c r="Z65" i="1"/>
  <c r="AD23" i="1"/>
  <c r="AW3" i="1" a="1"/>
  <c r="AF26" i="1"/>
  <c r="L4" i="1"/>
  <c r="AK48" i="1" a="1"/>
  <c r="Z12" i="1"/>
  <c r="AA33" i="1"/>
  <c r="AT45" i="1" a="1"/>
  <c r="G46" i="1" a="1"/>
  <c r="U65" i="1" a="1"/>
  <c r="AT59" i="1" a="1"/>
  <c r="S59" i="1" a="1"/>
  <c r="AW35" i="1" a="1"/>
  <c r="AT58" i="1" a="1"/>
  <c r="S39" i="1" a="1"/>
  <c r="S32" i="1" a="1"/>
  <c r="AR42" i="1" a="1"/>
  <c r="AW34" i="1" a="1"/>
  <c r="L41" i="1"/>
  <c r="U50" i="1" a="1"/>
  <c r="AK50" i="1" a="1"/>
  <c r="AF30" i="1"/>
  <c r="P13" i="1"/>
  <c r="S2" i="1" a="1"/>
  <c r="G41" i="1" a="1"/>
  <c r="AA44" i="1"/>
  <c r="N59" i="1" a="1"/>
  <c r="AK13" i="1" a="1"/>
  <c r="AT40" i="1" a="1"/>
  <c r="AD22" i="1"/>
  <c r="AW14" i="1" a="1"/>
  <c r="AR58" i="1" a="1"/>
  <c r="AR16" i="1" a="1"/>
  <c r="AK34" i="1" a="1"/>
  <c r="L43" i="1"/>
  <c r="AT8" i="1" a="1"/>
  <c r="U62" i="1" a="1"/>
  <c r="U32" i="1" a="1"/>
  <c r="AT29" i="1" a="1"/>
  <c r="AC29" i="1"/>
  <c r="J15" i="1"/>
  <c r="AG17" i="1"/>
  <c r="AD32" i="1"/>
  <c r="AD29" i="1"/>
  <c r="AW48" i="1" a="1"/>
  <c r="AK17" i="1" a="1"/>
  <c r="AW53" i="1" a="1"/>
  <c r="J63" i="1"/>
  <c r="J10" i="1"/>
  <c r="AG46" i="1"/>
  <c r="Z44" i="1"/>
  <c r="Z20" i="1"/>
  <c r="U6" i="1" a="1"/>
  <c r="AR23" i="1" a="1"/>
  <c r="G35" i="1" a="1"/>
  <c r="Z64" i="1"/>
  <c r="AT35" i="1" a="1"/>
  <c r="AK23" i="1" a="1"/>
  <c r="J12" i="1"/>
  <c r="G38" i="1" a="1"/>
  <c r="AF40" i="1"/>
  <c r="AK51" i="1" a="1"/>
  <c r="P63" i="1"/>
  <c r="AA14" i="1"/>
  <c r="Z27" i="1"/>
  <c r="L10" i="1"/>
  <c r="Z60" i="1"/>
  <c r="S15" i="1" a="1"/>
  <c r="U42" i="1" a="1"/>
  <c r="AR5" i="1" a="1"/>
  <c r="AG33" i="1"/>
  <c r="AD55" i="1"/>
  <c r="L56" i="1"/>
  <c r="AA6" i="1"/>
  <c r="AK40" i="1" a="1"/>
  <c r="AA58" i="1"/>
  <c r="AG57" i="1"/>
  <c r="Z59" i="1"/>
  <c r="AK29" i="1" a="1"/>
  <c r="AG3" i="1"/>
  <c r="AG8" i="1"/>
  <c r="G62" i="1" a="1"/>
  <c r="AP54" i="1"/>
  <c r="Z2" i="1"/>
  <c r="N29" i="1" a="1"/>
  <c r="Z52" i="1"/>
  <c r="AP49" i="1"/>
  <c r="AK59" i="1" a="1"/>
  <c r="G50" i="1" a="1"/>
  <c r="J33" i="1"/>
  <c r="AP62" i="1"/>
  <c r="AR12" i="1" a="1"/>
  <c r="AT15" i="1" a="1"/>
  <c r="AP41" i="1"/>
  <c r="AR10" i="1" a="1"/>
  <c r="J56" i="1"/>
  <c r="AC54" i="1"/>
  <c r="Z46" i="1"/>
  <c r="AC25" i="1"/>
  <c r="AP10" i="1"/>
  <c r="AG13" i="1"/>
  <c r="G21" i="1" a="1"/>
  <c r="AG48" i="1"/>
  <c r="L64" i="1"/>
  <c r="AP45" i="1"/>
  <c r="AK38" i="1" a="1"/>
  <c r="J39" i="1"/>
  <c r="AF36" i="1"/>
  <c r="AD64" i="1"/>
  <c r="P32" i="1"/>
  <c r="AK58" i="1" a="1"/>
  <c r="AT10" i="1" a="1"/>
  <c r="U3" i="1" a="1"/>
  <c r="L13" i="1"/>
  <c r="AD37" i="1"/>
  <c r="AG2" i="1"/>
  <c r="AT6" i="1" a="1"/>
  <c r="J36" i="1"/>
  <c r="AW36" i="1" a="1"/>
  <c r="AK49" i="1" a="1"/>
  <c r="AC50" i="1"/>
  <c r="Z4" i="1"/>
  <c r="U44" i="1" a="1"/>
  <c r="J18" i="1"/>
  <c r="AT50" i="1" a="1"/>
  <c r="Z15" i="1"/>
  <c r="AD48" i="1"/>
  <c r="AA35" i="1"/>
  <c r="AK65" i="1" a="1"/>
  <c r="L6" i="1"/>
  <c r="S55" i="1" a="1"/>
  <c r="U64" i="1" a="1"/>
  <c r="AK20" i="1" a="1"/>
  <c r="S16" i="1" a="1"/>
  <c r="AD60" i="1"/>
  <c r="P3" i="1"/>
  <c r="AT31" i="1" a="1"/>
  <c r="AP9" i="1"/>
  <c r="N8" i="1" a="1"/>
  <c r="G10" i="1" a="1"/>
  <c r="AG59" i="1"/>
  <c r="AD38" i="1"/>
  <c r="AC39" i="1"/>
  <c r="U59" i="1" a="1"/>
  <c r="AT12" i="1" a="1"/>
  <c r="AG64" i="1"/>
  <c r="P55" i="1"/>
  <c r="U27" i="1" a="1"/>
  <c r="AK26" i="1" a="1"/>
  <c r="J28" i="1"/>
  <c r="J7" i="1"/>
  <c r="U5" i="1" a="1"/>
  <c r="G43" i="1" a="1"/>
  <c r="P15" i="1"/>
  <c r="AA45" i="1"/>
  <c r="AC22" i="1"/>
  <c r="AD3" i="1"/>
  <c r="AT27" i="1" a="1"/>
  <c r="AK61" i="1" a="1"/>
  <c r="AD12" i="1"/>
  <c r="AF33" i="1"/>
  <c r="AP56" i="1"/>
  <c r="AR20" i="1" a="1"/>
  <c r="AG37" i="1"/>
  <c r="AR22" i="1" a="1"/>
  <c r="AW5" i="1" a="1"/>
  <c r="AG61" i="1"/>
  <c r="AG20" i="1"/>
  <c r="AC33" i="1"/>
  <c r="J4" i="1"/>
  <c r="J14" i="1"/>
  <c r="U30" i="1" a="1"/>
  <c r="AW8" i="1" a="1"/>
  <c r="AG6" i="1"/>
  <c r="G60" i="1" a="1"/>
  <c r="U28" i="1" a="1"/>
  <c r="L44" i="1"/>
  <c r="AD20" i="1"/>
  <c r="AF8" i="1"/>
  <c r="AG40" i="1"/>
  <c r="L29" i="1"/>
  <c r="G31" i="1" a="1"/>
  <c r="P10" i="1"/>
  <c r="AT25" i="1" a="1"/>
  <c r="N21" i="1" a="1"/>
  <c r="AF45" i="1"/>
  <c r="AD34" i="1"/>
  <c r="AF22" i="1"/>
  <c r="AR17" i="1" a="1"/>
  <c r="Z24" i="1"/>
  <c r="L12" i="1"/>
  <c r="AD21" i="1"/>
  <c r="AP42" i="1"/>
  <c r="L20" i="1"/>
  <c r="P42" i="1"/>
  <c r="P25" i="1"/>
  <c r="N28" i="1" a="1"/>
  <c r="AR65" i="1" a="1"/>
  <c r="AK37" i="1" a="1"/>
  <c r="U56" i="1" a="1"/>
  <c r="L26" i="1"/>
  <c r="AA20" i="1"/>
  <c r="N10" i="1" a="1"/>
  <c r="G54" i="1" a="1"/>
  <c r="AK45" i="1" a="1"/>
  <c r="L45" i="1"/>
  <c r="AD2" i="1"/>
  <c r="AD46" i="1"/>
  <c r="AF62" i="1"/>
  <c r="AD4" i="1"/>
  <c r="N7" i="1" a="1"/>
  <c r="P8" i="1"/>
  <c r="AF14" i="1"/>
  <c r="L65" i="1"/>
  <c r="AF34" i="1"/>
  <c r="L7" i="1"/>
  <c r="AD47" i="1"/>
  <c r="L23" i="1"/>
  <c r="P54" i="1"/>
  <c r="J30" i="1"/>
  <c r="AP37" i="1"/>
  <c r="AR3" i="1" a="1"/>
  <c r="AG32" i="1"/>
  <c r="AW65" i="1" a="1"/>
  <c r="L46" i="1"/>
  <c r="AC4" i="1"/>
  <c r="N53" i="1" a="1"/>
  <c r="AG65" i="1"/>
  <c r="L19" i="1"/>
  <c r="AR8" i="1" a="1"/>
  <c r="AP26" i="1"/>
  <c r="S64" i="1" a="1"/>
  <c r="G37" i="1" a="1"/>
  <c r="AR38" i="1" a="1"/>
  <c r="J19" i="1"/>
  <c r="AG54" i="1"/>
  <c r="AF53" i="1"/>
  <c r="AP21" i="1"/>
  <c r="P33" i="1"/>
  <c r="AF28" i="1"/>
  <c r="AD40" i="1"/>
  <c r="AR56" i="1" a="1"/>
  <c r="AG21" i="1"/>
  <c r="AP60" i="1"/>
  <c r="S26" i="1" a="1"/>
  <c r="AA50" i="1"/>
  <c r="AP23" i="1"/>
  <c r="Z30" i="1"/>
  <c r="AC5" i="1"/>
  <c r="AT63" i="1" a="1"/>
  <c r="AF13" i="1"/>
  <c r="J53" i="1"/>
  <c r="AT19" i="1" a="1"/>
  <c r="S56" i="1" a="1"/>
  <c r="AW19" i="1" a="1"/>
  <c r="AP24" i="1"/>
  <c r="U17" i="1" a="1"/>
  <c r="AA37" i="1"/>
  <c r="N3" i="1" a="1"/>
  <c r="AW49" i="1" a="1"/>
  <c r="AT57" i="1" a="1"/>
  <c r="S31" i="1" a="1"/>
  <c r="AW61" i="1" a="1"/>
  <c r="P50" i="1"/>
  <c r="AG63" i="1"/>
  <c r="J24" i="1"/>
  <c r="U39" i="1" a="1"/>
  <c r="S12" i="1" a="1"/>
  <c r="AA32" i="1"/>
  <c r="S6" i="1" a="1"/>
  <c r="AC58" i="1"/>
  <c r="Z41" i="1"/>
  <c r="L28" i="1"/>
  <c r="Z36" i="1"/>
  <c r="AT28" i="1" a="1"/>
  <c r="L37" i="1"/>
  <c r="AG14" i="1"/>
  <c r="AC49" i="1"/>
  <c r="Z14" i="1"/>
  <c r="J40" i="1"/>
  <c r="S4" i="1" a="1"/>
  <c r="AD13" i="1"/>
  <c r="P61" i="1"/>
  <c r="AT42" i="1" a="1"/>
  <c r="S7" i="1" a="1"/>
  <c r="AA10" i="1"/>
  <c r="U60" i="1" a="1"/>
  <c r="Z26" i="1"/>
  <c r="U15" i="1" a="1"/>
  <c r="AP19" i="1"/>
  <c r="U54" i="1" a="1"/>
  <c r="N54" i="1" a="1"/>
  <c r="AC42" i="1"/>
  <c r="AW7" i="1" a="1"/>
  <c r="AP38" i="1"/>
  <c r="J58" i="1"/>
  <c r="AP47" i="1"/>
  <c r="AP8" i="1"/>
  <c r="P43" i="1"/>
  <c r="AP34" i="1"/>
  <c r="AK22" i="1" a="1"/>
  <c r="AG55" i="1"/>
  <c r="AA63" i="1"/>
  <c r="Z10" i="1"/>
  <c r="AR31" i="1" a="1"/>
  <c r="Z13" i="1"/>
  <c r="J22" i="1"/>
  <c r="AK53" i="1" a="1"/>
  <c r="AR21" i="1" a="1"/>
  <c r="AG50" i="1"/>
  <c r="AT36" i="1" a="1"/>
  <c r="AW38" i="1" a="1"/>
  <c r="P39" i="1"/>
  <c r="S50" i="1" a="1"/>
  <c r="AP40" i="1"/>
  <c r="G42" i="1" a="1"/>
  <c r="AA53" i="1"/>
  <c r="N36" i="1" a="1"/>
  <c r="N50" i="1" a="1"/>
  <c r="AT52" i="1" a="1"/>
  <c r="AK8" i="1" a="1"/>
  <c r="AK36" i="1" a="1"/>
  <c r="J64" i="1"/>
  <c r="AT39" i="1" a="1"/>
  <c r="AG16" i="1"/>
  <c r="P62" i="1"/>
  <c r="AA21" i="1"/>
  <c r="AC35" i="1"/>
  <c r="G3" i="1" a="1"/>
  <c r="AT3" i="1" a="1"/>
  <c r="U52" i="1" a="1"/>
  <c r="AR18" i="1" a="1"/>
  <c r="S40" i="1" a="1"/>
  <c r="J51" i="1"/>
  <c r="L40" i="1"/>
  <c r="AT32" i="1" a="1"/>
  <c r="AF64" i="1"/>
  <c r="L22" i="1"/>
  <c r="AC12" i="1"/>
  <c r="AT14" i="1" a="1"/>
  <c r="AP63" i="1"/>
  <c r="G36" i="1" a="1"/>
  <c r="L16" i="1"/>
  <c r="L48" i="1"/>
  <c r="Z37" i="1"/>
  <c r="P9" i="1"/>
  <c r="AF27" i="1"/>
  <c r="AT54" i="1" a="1"/>
  <c r="J38" i="1"/>
  <c r="AG27" i="1"/>
  <c r="Z49" i="1"/>
  <c r="N22" i="1" a="1"/>
  <c r="G23" i="1" a="1"/>
  <c r="AP43" i="1"/>
  <c r="AC20" i="1"/>
  <c r="L9" i="1"/>
  <c r="AP51" i="1"/>
  <c r="AC6" i="1"/>
  <c r="AW13" i="1" a="1"/>
  <c r="AT26" i="1" a="1"/>
  <c r="Z3" i="1"/>
  <c r="U7" i="1" a="1"/>
  <c r="AR63" i="1" a="1"/>
  <c r="Z9" i="1"/>
  <c r="AF7" i="1"/>
  <c r="AA17" i="1"/>
  <c r="AA49" i="1"/>
  <c r="AD51" i="1"/>
  <c r="AA16" i="1"/>
  <c r="U33" i="1" a="1"/>
  <c r="U38" i="1" a="1"/>
  <c r="AP46" i="1"/>
  <c r="AW51" i="1" a="1"/>
  <c r="AW41" i="1" a="1"/>
  <c r="AT20" i="1" a="1"/>
  <c r="Z45" i="1"/>
  <c r="AT33" i="1" a="1"/>
  <c r="AT13" i="1" a="1"/>
  <c r="J34" i="1"/>
  <c r="Z31" i="1"/>
  <c r="S33" i="1" a="1"/>
  <c r="L39" i="1"/>
  <c r="AA9" i="1"/>
  <c r="N33" i="1" a="1"/>
  <c r="L14" i="1"/>
  <c r="AG23" i="1"/>
  <c r="G5" i="1" a="1"/>
  <c r="AT4" i="1" a="1"/>
  <c r="P16" i="1"/>
  <c r="AG31" i="1"/>
  <c r="AK18" i="1" a="1"/>
  <c r="AA13" i="1"/>
  <c r="U48" i="1" a="1"/>
  <c r="AG51" i="1"/>
  <c r="AF18" i="1"/>
  <c r="Z38" i="1"/>
  <c r="P31" i="1"/>
  <c r="AP59" i="1"/>
  <c r="AK24" i="1" a="1"/>
  <c r="AG26" i="1"/>
  <c r="P47" i="1"/>
  <c r="AP5" i="1"/>
  <c r="AW42" i="1" a="1"/>
  <c r="P46" i="1"/>
  <c r="P29" i="1"/>
  <c r="J61" i="1"/>
  <c r="AD49" i="1"/>
  <c r="AF52" i="1"/>
  <c r="N43" i="1" a="1"/>
  <c r="AP65" i="1"/>
  <c r="S29" i="1" a="1"/>
  <c r="S20" i="1" a="1"/>
  <c r="AT24" i="1" a="1"/>
  <c r="G45" i="1" a="1"/>
  <c r="Z42" i="1"/>
  <c r="AA59" i="1"/>
  <c r="G34" i="1" a="1"/>
  <c r="J54" i="1"/>
  <c r="AW62" i="1" a="1"/>
  <c r="AP36" i="1"/>
  <c r="AD44" i="1"/>
  <c r="AW24" i="1" a="1"/>
  <c r="G30" i="1" a="1"/>
  <c r="L59" i="1"/>
  <c r="L21" i="1"/>
  <c r="AG39" i="1"/>
  <c r="U34" i="1" a="1"/>
  <c r="L57" i="1"/>
  <c r="AF48" i="1"/>
  <c r="N25" i="1" a="1"/>
  <c r="L25" i="1"/>
  <c r="J11" i="1"/>
  <c r="AF51" i="1"/>
  <c r="Z8" i="1"/>
  <c r="U31" i="1" a="1"/>
  <c r="L58" i="1"/>
  <c r="J60" i="1"/>
  <c r="AT41" i="1" a="1"/>
  <c r="AC8" i="1"/>
  <c r="AF50" i="1"/>
  <c r="AR30" i="1" a="1"/>
  <c r="N41" i="1" a="1"/>
  <c r="AC55" i="1"/>
  <c r="U10" i="1" a="1"/>
  <c r="U24" i="1" a="1"/>
  <c r="Z21" i="1"/>
  <c r="AK32" i="1" a="1"/>
  <c r="AF56" i="1"/>
  <c r="G47" i="1" a="1"/>
  <c r="AR36" i="1" a="1"/>
  <c r="G7" i="1" a="1"/>
  <c r="AD63" i="1"/>
  <c r="G18" i="1" a="1"/>
  <c r="AF4" i="1"/>
  <c r="G53" i="1" a="1"/>
  <c r="J35" i="1"/>
  <c r="AP13" i="1"/>
  <c r="AF21" i="1"/>
  <c r="AP4" i="1"/>
  <c r="AT65" i="1" a="1"/>
  <c r="U4" i="1" a="1"/>
  <c r="L62" i="1"/>
  <c r="AD18" i="1"/>
  <c r="AW4" i="1" a="1"/>
  <c r="P5" i="1"/>
  <c r="AD61" i="1"/>
  <c r="Z6" i="1"/>
  <c r="AR4" i="1" a="1"/>
  <c r="Z55" i="1"/>
  <c r="AT61" i="1" a="1"/>
  <c r="AD6" i="1"/>
  <c r="L63" i="1"/>
  <c r="AG24" i="1"/>
  <c r="AA65" i="1"/>
  <c r="AC51" i="1"/>
  <c r="AG62" i="1"/>
  <c r="AA55" i="1"/>
  <c r="AD41" i="1"/>
  <c r="N31" i="1" a="1"/>
  <c r="U25" i="1" a="1"/>
  <c r="AA47" i="1"/>
  <c r="AW9" i="1" a="1"/>
  <c r="N38" i="1" a="1"/>
  <c r="P34" i="1"/>
  <c r="AC15" i="1"/>
  <c r="U16" i="1" a="1"/>
  <c r="P19" i="1"/>
  <c r="AK25" i="1" a="1"/>
  <c r="AC26" i="1"/>
  <c r="S43" i="1" a="1"/>
  <c r="AP7" i="1"/>
  <c r="AG42" i="1"/>
  <c r="AG30" i="1"/>
  <c r="AC3" i="1"/>
  <c r="Z19" i="1"/>
  <c r="AP52" i="1"/>
  <c r="G2" i="1" a="1"/>
  <c r="U57" i="1" a="1"/>
  <c r="L24" i="1"/>
  <c r="AK30" i="1" a="1"/>
  <c r="S45" i="1" a="1"/>
  <c r="Z5" i="1"/>
  <c r="AC27" i="1"/>
  <c r="AP15" i="1"/>
  <c r="G59" i="1" a="1"/>
  <c r="Z35" i="1"/>
  <c r="AC57" i="1"/>
  <c r="AW33" i="1" a="1"/>
  <c r="AD17" i="1"/>
  <c r="AW28" i="1" a="1"/>
  <c r="AP11" i="1"/>
  <c r="AC32" i="1"/>
  <c r="AC31" i="1"/>
  <c r="G4" i="1" a="1"/>
  <c r="AF47" i="1"/>
  <c r="AC41" i="1"/>
  <c r="N30" i="1" a="1"/>
  <c r="N15" i="1" a="1"/>
  <c r="AT9" i="1" a="1"/>
  <c r="AG58" i="1"/>
  <c r="AT11" i="1" a="1"/>
  <c r="AD25" i="1"/>
  <c r="J21" i="1"/>
  <c r="AP6" i="1"/>
  <c r="AR39" i="1" a="1"/>
  <c r="AD30" i="1"/>
  <c r="AC44" i="1"/>
  <c r="N61" i="1" a="1"/>
  <c r="S63" i="1" a="1"/>
  <c r="AA28" i="1"/>
  <c r="AT44" i="1" a="1"/>
  <c r="AA3" i="1"/>
  <c r="AC23" i="1"/>
  <c r="N12" i="1" a="1"/>
  <c r="AR40" i="1" a="1"/>
  <c r="AW63" i="1" a="1"/>
  <c r="P41" i="1"/>
  <c r="AR52" i="1" a="1"/>
  <c r="L15" i="1"/>
  <c r="P36" i="1"/>
  <c r="U53" i="1" a="1"/>
  <c r="AD7" i="1"/>
  <c r="G13" i="1" a="1"/>
  <c r="AD8" i="1"/>
  <c r="J8" i="1"/>
  <c r="N9" i="1" a="1"/>
  <c r="AR33" i="1" a="1"/>
  <c r="U55" i="1" a="1"/>
  <c r="AK16" i="1" a="1"/>
  <c r="AT18" i="1" a="1"/>
  <c r="AD54" i="1"/>
  <c r="AW45" i="1" a="1"/>
  <c r="AA48" i="1"/>
  <c r="AW16" i="1" a="1"/>
  <c r="AA12" i="1"/>
  <c r="AW43" i="1" a="1"/>
  <c r="S14" i="1" a="1"/>
  <c r="AA29" i="1"/>
  <c r="S44" i="1" a="1"/>
  <c r="U43" i="1" a="1"/>
  <c r="AK56" i="1" a="1"/>
  <c r="U18" i="1" a="1"/>
  <c r="AW55" i="1" a="1"/>
  <c r="N65" i="1" a="1"/>
  <c r="U63" i="1" a="1"/>
  <c r="AA15" i="1"/>
  <c r="AC64" i="1"/>
  <c r="AR34" i="1" a="1"/>
  <c r="AR35" i="1" a="1"/>
  <c r="AA61" i="1"/>
  <c r="AC18" i="1"/>
  <c r="P40" i="1"/>
  <c r="P6" i="1"/>
  <c r="N2" i="1" a="1"/>
  <c r="AA38" i="1"/>
  <c r="AD58" i="1"/>
  <c r="P52" i="1"/>
  <c r="AW30" i="1" a="1"/>
  <c r="S47" i="1" a="1"/>
  <c r="AR13" i="1" a="1"/>
  <c r="U41" i="1" a="1"/>
  <c r="N57" i="1" a="1"/>
  <c r="AG60" i="1"/>
  <c r="AT51" i="1" a="1"/>
  <c r="AW31" i="1" a="1"/>
  <c r="L47" i="1"/>
  <c r="AF23" i="1"/>
  <c r="AG19" i="1"/>
  <c r="AD11" i="1"/>
  <c r="AF60" i="1"/>
  <c r="L51" i="1"/>
  <c r="AK19" i="1" a="1"/>
  <c r="G14" i="1" a="1"/>
  <c r="J49" i="1"/>
  <c r="AD15" i="1"/>
  <c r="AK12" i="1" a="1"/>
  <c r="G9" i="1" a="1"/>
  <c r="P51" i="1"/>
  <c r="AF12" i="1"/>
  <c r="AF11" i="1"/>
  <c r="AA57" i="1"/>
  <c r="AD62" i="1"/>
  <c r="S51" i="1" a="1"/>
  <c r="AT2" i="1" a="1"/>
  <c r="P4" i="1"/>
  <c r="AP35" i="1"/>
  <c r="J46" i="1"/>
  <c r="S36" i="1" a="1"/>
  <c r="AA2" i="1"/>
  <c r="AC21" i="1"/>
  <c r="U37" i="1" a="1"/>
  <c r="Z7" i="1"/>
  <c r="AK3" i="1" a="1"/>
  <c r="AK3" i="1" l="1"/>
  <c r="AO3" i="1" s="1"/>
  <c r="W7" i="1"/>
  <c r="U37" i="1"/>
  <c r="Y37" i="1" s="1"/>
  <c r="AJ2" i="1"/>
  <c r="S36" i="1"/>
  <c r="AT2" i="1"/>
  <c r="S51" i="1"/>
  <c r="AJ57" i="1"/>
  <c r="G9" i="1"/>
  <c r="K9" i="1" s="1"/>
  <c r="AK12" i="1"/>
  <c r="AO12" i="1" s="1"/>
  <c r="G14" i="1"/>
  <c r="K14" i="1" s="1"/>
  <c r="AK19" i="1"/>
  <c r="AO19" i="1" s="1"/>
  <c r="AW31" i="1"/>
  <c r="AT51" i="1"/>
  <c r="N57" i="1"/>
  <c r="R57" i="1" s="1"/>
  <c r="U41" i="1"/>
  <c r="Y41" i="1" s="1"/>
  <c r="AR13" i="1"/>
  <c r="S47" i="1"/>
  <c r="AW30" i="1"/>
  <c r="AJ38" i="1"/>
  <c r="N2" i="1"/>
  <c r="R2" i="1" s="1"/>
  <c r="AJ61" i="1"/>
  <c r="AR35" i="1"/>
  <c r="AR34" i="1"/>
  <c r="AJ15" i="1"/>
  <c r="U63" i="1"/>
  <c r="Y63" i="1" s="1"/>
  <c r="N65" i="1"/>
  <c r="R65" i="1" s="1"/>
  <c r="AW55" i="1"/>
  <c r="U18" i="1"/>
  <c r="Y18" i="1" s="1"/>
  <c r="AK56" i="1"/>
  <c r="AO56" i="1" s="1"/>
  <c r="U43" i="1"/>
  <c r="Y43" i="1" s="1"/>
  <c r="S44" i="1"/>
  <c r="AJ29" i="1"/>
  <c r="S14" i="1"/>
  <c r="AW43" i="1"/>
  <c r="AJ12" i="1"/>
  <c r="AW16" i="1"/>
  <c r="AJ48" i="1"/>
  <c r="AW45" i="1"/>
  <c r="AT18" i="1"/>
  <c r="AK16" i="1"/>
  <c r="AO16" i="1" s="1"/>
  <c r="U55" i="1"/>
  <c r="Y55" i="1" s="1"/>
  <c r="AR33" i="1"/>
  <c r="N9" i="1"/>
  <c r="R9" i="1" s="1"/>
  <c r="G13" i="1"/>
  <c r="K13" i="1" s="1"/>
  <c r="U53" i="1"/>
  <c r="Y53" i="1" s="1"/>
  <c r="AR52" i="1"/>
  <c r="AW63" i="1"/>
  <c r="AR40" i="1"/>
  <c r="N12" i="1"/>
  <c r="R12" i="1" s="1"/>
  <c r="AJ3" i="1"/>
  <c r="AT44" i="1"/>
  <c r="AJ28" i="1"/>
  <c r="S63" i="1"/>
  <c r="N61" i="1"/>
  <c r="R61" i="1" s="1"/>
  <c r="AR39" i="1"/>
  <c r="AT11" i="1"/>
  <c r="AT9" i="1"/>
  <c r="N15" i="1"/>
  <c r="R15" i="1" s="1"/>
  <c r="N30" i="1"/>
  <c r="R30" i="1" s="1"/>
  <c r="G4" i="1"/>
  <c r="K4" i="1" s="1"/>
  <c r="AW28" i="1"/>
  <c r="AW33" i="1"/>
  <c r="W35" i="1"/>
  <c r="G59" i="1"/>
  <c r="K59" i="1" s="1"/>
  <c r="W5" i="1"/>
  <c r="S45" i="1"/>
  <c r="AK30" i="1"/>
  <c r="AO30" i="1" s="1"/>
  <c r="U57" i="1"/>
  <c r="Y57" i="1" s="1"/>
  <c r="G2" i="1"/>
  <c r="K2" i="1" s="1"/>
  <c r="W19" i="1"/>
  <c r="S43" i="1"/>
  <c r="AK25" i="1"/>
  <c r="AO25" i="1" s="1"/>
  <c r="U16" i="1"/>
  <c r="Y16" i="1" s="1"/>
  <c r="N38" i="1"/>
  <c r="R38" i="1" s="1"/>
  <c r="AW9" i="1"/>
  <c r="AJ47" i="1"/>
  <c r="U25" i="1"/>
  <c r="Y25" i="1" s="1"/>
  <c r="N31" i="1"/>
  <c r="R31" i="1" s="1"/>
  <c r="AJ55" i="1"/>
  <c r="AJ65" i="1"/>
  <c r="AT61" i="1"/>
  <c r="W55" i="1"/>
  <c r="AR4" i="1"/>
  <c r="W6" i="1"/>
  <c r="AW4" i="1"/>
  <c r="U4" i="1"/>
  <c r="Y4" i="1" s="1"/>
  <c r="AT65" i="1"/>
  <c r="G53" i="1"/>
  <c r="K53" i="1" s="1"/>
  <c r="G18" i="1"/>
  <c r="K18" i="1" s="1"/>
  <c r="G7" i="1"/>
  <c r="K7" i="1" s="1"/>
  <c r="AR36" i="1"/>
  <c r="G47" i="1"/>
  <c r="K47" i="1" s="1"/>
  <c r="AK32" i="1"/>
  <c r="AO32" i="1" s="1"/>
  <c r="W21" i="1"/>
  <c r="U24" i="1"/>
  <c r="Y24" i="1" s="1"/>
  <c r="U10" i="1"/>
  <c r="Y10" i="1" s="1"/>
  <c r="N41" i="1"/>
  <c r="R41" i="1" s="1"/>
  <c r="AR30" i="1"/>
  <c r="AT41" i="1"/>
  <c r="U31" i="1"/>
  <c r="Y31" i="1" s="1"/>
  <c r="W8" i="1"/>
  <c r="N25" i="1"/>
  <c r="R25" i="1" s="1"/>
  <c r="U34" i="1"/>
  <c r="Y34" i="1" s="1"/>
  <c r="G30" i="1"/>
  <c r="K30" i="1" s="1"/>
  <c r="AW24" i="1"/>
  <c r="AW62" i="1"/>
  <c r="G34" i="1"/>
  <c r="K34" i="1" s="1"/>
  <c r="AJ59" i="1"/>
  <c r="W42" i="1"/>
  <c r="G45" i="1"/>
  <c r="K45" i="1" s="1"/>
  <c r="AT24" i="1"/>
  <c r="S20" i="1"/>
  <c r="S29" i="1"/>
  <c r="N43" i="1"/>
  <c r="R43" i="1" s="1"/>
  <c r="AW42" i="1"/>
  <c r="AK24" i="1"/>
  <c r="AO24" i="1" s="1"/>
  <c r="W38" i="1"/>
  <c r="U48" i="1"/>
  <c r="Y48" i="1" s="1"/>
  <c r="AJ13" i="1"/>
  <c r="AK18" i="1"/>
  <c r="AO18" i="1" s="1"/>
  <c r="AT4" i="1"/>
  <c r="G5" i="1"/>
  <c r="K5" i="1" s="1"/>
  <c r="N33" i="1"/>
  <c r="R33" i="1" s="1"/>
  <c r="AJ9" i="1"/>
  <c r="S33" i="1"/>
  <c r="W31" i="1"/>
  <c r="AT13" i="1"/>
  <c r="AT33" i="1"/>
  <c r="W45" i="1"/>
  <c r="AT20" i="1"/>
  <c r="AW41" i="1"/>
  <c r="AW51" i="1"/>
  <c r="U38" i="1"/>
  <c r="Y38" i="1" s="1"/>
  <c r="U33" i="1"/>
  <c r="Y33" i="1" s="1"/>
  <c r="AJ16" i="1"/>
  <c r="AJ49" i="1"/>
  <c r="AJ17" i="1"/>
  <c r="W9" i="1"/>
  <c r="AR63" i="1"/>
  <c r="AV63" i="1" s="1"/>
  <c r="U7" i="1"/>
  <c r="Y7" i="1" s="1"/>
  <c r="W3" i="1"/>
  <c r="AT26" i="1"/>
  <c r="AW13" i="1"/>
  <c r="G23" i="1"/>
  <c r="K23" i="1" s="1"/>
  <c r="N22" i="1"/>
  <c r="R22" i="1" s="1"/>
  <c r="W49" i="1"/>
  <c r="AT54" i="1"/>
  <c r="W37" i="1"/>
  <c r="G36" i="1"/>
  <c r="K36" i="1" s="1"/>
  <c r="AT14" i="1"/>
  <c r="AT32" i="1"/>
  <c r="S40" i="1"/>
  <c r="AR18" i="1"/>
  <c r="AV18" i="1" s="1"/>
  <c r="U52" i="1"/>
  <c r="Y52" i="1" s="1"/>
  <c r="AT3" i="1"/>
  <c r="G3" i="1"/>
  <c r="K3" i="1" s="1"/>
  <c r="AJ21" i="1"/>
  <c r="AT39" i="1"/>
  <c r="AK36" i="1"/>
  <c r="AO36" i="1" s="1"/>
  <c r="AK8" i="1"/>
  <c r="AO8" i="1" s="1"/>
  <c r="AT52" i="1"/>
  <c r="N50" i="1"/>
  <c r="R50" i="1" s="1"/>
  <c r="N36" i="1"/>
  <c r="R36" i="1" s="1"/>
  <c r="AJ53" i="1"/>
  <c r="G42" i="1"/>
  <c r="K42" i="1" s="1"/>
  <c r="S50" i="1"/>
  <c r="AW38" i="1"/>
  <c r="AT36" i="1"/>
  <c r="AR21" i="1"/>
  <c r="AV21" i="1" s="1"/>
  <c r="AK53" i="1"/>
  <c r="AO53" i="1" s="1"/>
  <c r="W13" i="1"/>
  <c r="AR31" i="1"/>
  <c r="W10" i="1"/>
  <c r="AJ63" i="1"/>
  <c r="AK22" i="1"/>
  <c r="AO22" i="1" s="1"/>
  <c r="AW7" i="1"/>
  <c r="N54" i="1"/>
  <c r="R54" i="1" s="1"/>
  <c r="U54" i="1"/>
  <c r="Y54" i="1" s="1"/>
  <c r="U15" i="1"/>
  <c r="Y15" i="1" s="1"/>
  <c r="W26" i="1"/>
  <c r="U60" i="1"/>
  <c r="Y60" i="1" s="1"/>
  <c r="AJ10" i="1"/>
  <c r="S7" i="1"/>
  <c r="AT42" i="1"/>
  <c r="S4" i="1"/>
  <c r="W14" i="1"/>
  <c r="AT28" i="1"/>
  <c r="W36" i="1"/>
  <c r="W41" i="1"/>
  <c r="S6" i="1"/>
  <c r="AJ32" i="1"/>
  <c r="S12" i="1"/>
  <c r="U39" i="1"/>
  <c r="Y39" i="1" s="1"/>
  <c r="AW61" i="1"/>
  <c r="S31" i="1"/>
  <c r="AT57" i="1"/>
  <c r="AW49" i="1"/>
  <c r="N3" i="1"/>
  <c r="R3" i="1" s="1"/>
  <c r="AJ37" i="1"/>
  <c r="U17" i="1"/>
  <c r="Y17" i="1" s="1"/>
  <c r="AW19" i="1"/>
  <c r="S56" i="1"/>
  <c r="AT19" i="1"/>
  <c r="AT63" i="1"/>
  <c r="W30" i="1"/>
  <c r="AJ50" i="1"/>
  <c r="S26" i="1"/>
  <c r="AR56" i="1"/>
  <c r="AR38" i="1"/>
  <c r="G37" i="1"/>
  <c r="K37" i="1" s="1"/>
  <c r="S64" i="1"/>
  <c r="AR8" i="1"/>
  <c r="N53" i="1"/>
  <c r="R53" i="1" s="1"/>
  <c r="AW65" i="1"/>
  <c r="AR3" i="1"/>
  <c r="AV3" i="1" s="1"/>
  <c r="N7" i="1"/>
  <c r="R7" i="1" s="1"/>
  <c r="AK45" i="1"/>
  <c r="AO45" i="1" s="1"/>
  <c r="G54" i="1"/>
  <c r="K54" i="1" s="1"/>
  <c r="N10" i="1"/>
  <c r="R10" i="1" s="1"/>
  <c r="AJ20" i="1"/>
  <c r="U56" i="1"/>
  <c r="Y56" i="1" s="1"/>
  <c r="AK37" i="1"/>
  <c r="AO37" i="1" s="1"/>
  <c r="AR65" i="1"/>
  <c r="AV65" i="1" s="1"/>
  <c r="N28" i="1"/>
  <c r="R28" i="1" s="1"/>
  <c r="W24" i="1"/>
  <c r="AR17" i="1"/>
  <c r="N21" i="1"/>
  <c r="R21" i="1" s="1"/>
  <c r="AT25" i="1"/>
  <c r="G31" i="1"/>
  <c r="K31" i="1" s="1"/>
  <c r="U28" i="1"/>
  <c r="Y28" i="1" s="1"/>
  <c r="G60" i="1"/>
  <c r="K60" i="1" s="1"/>
  <c r="AW8" i="1"/>
  <c r="U30" i="1"/>
  <c r="Y30" i="1" s="1"/>
  <c r="AW5" i="1"/>
  <c r="AR22" i="1"/>
  <c r="AR20" i="1"/>
  <c r="AK61" i="1"/>
  <c r="AO61" i="1" s="1"/>
  <c r="AT27" i="1"/>
  <c r="AJ45" i="1"/>
  <c r="G43" i="1"/>
  <c r="K43" i="1" s="1"/>
  <c r="U5" i="1"/>
  <c r="Y5" i="1" s="1"/>
  <c r="AK26" i="1"/>
  <c r="AO26" i="1" s="1"/>
  <c r="U27" i="1"/>
  <c r="Y27" i="1" s="1"/>
  <c r="AT12" i="1"/>
  <c r="U59" i="1"/>
  <c r="Y59" i="1" s="1"/>
  <c r="G10" i="1"/>
  <c r="K10" i="1" s="1"/>
  <c r="N8" i="1"/>
  <c r="R8" i="1" s="1"/>
  <c r="AT31" i="1"/>
  <c r="S16" i="1"/>
  <c r="AK20" i="1"/>
  <c r="AO20" i="1" s="1"/>
  <c r="U64" i="1"/>
  <c r="Y64" i="1" s="1"/>
  <c r="S55" i="1"/>
  <c r="AK65" i="1"/>
  <c r="AO65" i="1" s="1"/>
  <c r="AJ35" i="1"/>
  <c r="W15" i="1"/>
  <c r="AT50" i="1"/>
  <c r="U44" i="1"/>
  <c r="Y44" i="1" s="1"/>
  <c r="W4" i="1"/>
  <c r="AK49" i="1"/>
  <c r="AO49" i="1" s="1"/>
  <c r="AW36" i="1"/>
  <c r="AT6" i="1"/>
  <c r="U3" i="1"/>
  <c r="Y3" i="1" s="1"/>
  <c r="AT10" i="1"/>
  <c r="AK58" i="1"/>
  <c r="AO58" i="1" s="1"/>
  <c r="AK38" i="1"/>
  <c r="AO38" i="1" s="1"/>
  <c r="G21" i="1"/>
  <c r="K21" i="1" s="1"/>
  <c r="W46" i="1"/>
  <c r="AR10" i="1"/>
  <c r="AT15" i="1"/>
  <c r="AR12" i="1"/>
  <c r="AV12" i="1" s="1"/>
  <c r="G50" i="1"/>
  <c r="K50" i="1" s="1"/>
  <c r="AK59" i="1"/>
  <c r="AO59" i="1" s="1"/>
  <c r="W52" i="1"/>
  <c r="N29" i="1"/>
  <c r="R29" i="1" s="1"/>
  <c r="W2" i="1"/>
  <c r="G62" i="1"/>
  <c r="K62" i="1" s="1"/>
  <c r="AK29" i="1"/>
  <c r="AO29" i="1" s="1"/>
  <c r="W59" i="1"/>
  <c r="AJ58" i="1"/>
  <c r="AK40" i="1"/>
  <c r="AO40" i="1" s="1"/>
  <c r="AJ6" i="1"/>
  <c r="AR5" i="1"/>
  <c r="U42" i="1"/>
  <c r="Y42" i="1" s="1"/>
  <c r="S15" i="1"/>
  <c r="W60" i="1"/>
  <c r="W27" i="1"/>
  <c r="AJ14" i="1"/>
  <c r="AK51" i="1"/>
  <c r="AO51" i="1" s="1"/>
  <c r="G38" i="1"/>
  <c r="K38" i="1" s="1"/>
  <c r="AK23" i="1"/>
  <c r="AO23" i="1" s="1"/>
  <c r="AT35" i="1"/>
  <c r="W64" i="1"/>
  <c r="G35" i="1"/>
  <c r="K35" i="1" s="1"/>
  <c r="AR23" i="1"/>
  <c r="U6" i="1"/>
  <c r="Y6" i="1" s="1"/>
  <c r="W20" i="1"/>
  <c r="W44" i="1"/>
  <c r="AW53" i="1"/>
  <c r="AK17" i="1"/>
  <c r="AO17" i="1" s="1"/>
  <c r="AW48" i="1"/>
  <c r="AT29" i="1"/>
  <c r="U32" i="1"/>
  <c r="Y32" i="1" s="1"/>
  <c r="U62" i="1"/>
  <c r="Y62" i="1" s="1"/>
  <c r="AT8" i="1"/>
  <c r="AK34" i="1"/>
  <c r="AO34" i="1" s="1"/>
  <c r="AR16" i="1"/>
  <c r="AR58" i="1"/>
  <c r="AW14" i="1"/>
  <c r="AT40" i="1"/>
  <c r="AK13" i="1"/>
  <c r="AO13" i="1" s="1"/>
  <c r="N59" i="1"/>
  <c r="R59" i="1" s="1"/>
  <c r="AJ44" i="1"/>
  <c r="G41" i="1"/>
  <c r="K41" i="1" s="1"/>
  <c r="S2" i="1"/>
  <c r="AK50" i="1"/>
  <c r="AO50" i="1" s="1"/>
  <c r="U50" i="1"/>
  <c r="Y50" i="1" s="1"/>
  <c r="AW34" i="1"/>
  <c r="AR42" i="1"/>
  <c r="AV42" i="1" s="1"/>
  <c r="S32" i="1"/>
  <c r="S39" i="1"/>
  <c r="AT58" i="1"/>
  <c r="AW35" i="1"/>
  <c r="S59" i="1"/>
  <c r="AT59" i="1"/>
  <c r="U65" i="1"/>
  <c r="Y65" i="1" s="1"/>
  <c r="G46" i="1"/>
  <c r="K46" i="1" s="1"/>
  <c r="AT45" i="1"/>
  <c r="AJ33" i="1"/>
  <c r="W12" i="1"/>
  <c r="AK48" i="1"/>
  <c r="AO48" i="1" s="1"/>
  <c r="AW3" i="1"/>
  <c r="W65" i="1"/>
  <c r="N62" i="1"/>
  <c r="R62" i="1" s="1"/>
  <c r="AR32" i="1"/>
  <c r="AT56" i="1"/>
  <c r="S11" i="1"/>
  <c r="W32" i="1"/>
  <c r="N13" i="1"/>
  <c r="R13" i="1" s="1"/>
  <c r="N48" i="1"/>
  <c r="R48" i="1" s="1"/>
  <c r="G48" i="1"/>
  <c r="K48" i="1" s="1"/>
  <c r="AJ54" i="1"/>
  <c r="W28" i="1"/>
  <c r="AR55" i="1"/>
  <c r="S19" i="1"/>
  <c r="AK14" i="1"/>
  <c r="AO14" i="1" s="1"/>
  <c r="AJ19" i="1"/>
  <c r="AJ7" i="1"/>
  <c r="W63" i="1"/>
  <c r="AR27" i="1"/>
  <c r="G61" i="1"/>
  <c r="K61" i="1" s="1"/>
  <c r="AT22" i="1"/>
  <c r="N39" i="1"/>
  <c r="R39" i="1" s="1"/>
  <c r="AK6" i="1"/>
  <c r="AO6" i="1" s="1"/>
  <c r="AW57" i="1"/>
  <c r="U26" i="1"/>
  <c r="Y26" i="1" s="1"/>
  <c r="N14" i="1"/>
  <c r="R14" i="1" s="1"/>
  <c r="N20" i="1"/>
  <c r="R20" i="1" s="1"/>
  <c r="U45" i="1"/>
  <c r="Y45" i="1" s="1"/>
  <c r="S25" i="1"/>
  <c r="AK41" i="1"/>
  <c r="AO41" i="1" s="1"/>
  <c r="G44" i="1"/>
  <c r="K44" i="1" s="1"/>
  <c r="S65" i="1"/>
  <c r="G32" i="1"/>
  <c r="K32" i="1" s="1"/>
  <c r="S10" i="1"/>
  <c r="AT48" i="1"/>
  <c r="AW37" i="1"/>
  <c r="AW15" i="1"/>
  <c r="G51" i="1"/>
  <c r="K51" i="1" s="1"/>
  <c r="AJ11" i="1"/>
  <c r="G39" i="1"/>
  <c r="K39" i="1" s="1"/>
  <c r="N23" i="1"/>
  <c r="R23" i="1" s="1"/>
  <c r="N42" i="1"/>
  <c r="R42" i="1" s="1"/>
  <c r="AW47" i="1"/>
  <c r="S54" i="1"/>
  <c r="AT21" i="1"/>
  <c r="G12" i="1"/>
  <c r="K12" i="1" s="1"/>
  <c r="U22" i="1"/>
  <c r="Y22" i="1" s="1"/>
  <c r="AK4" i="1"/>
  <c r="AO4" i="1" s="1"/>
  <c r="U21" i="1"/>
  <c r="Y21" i="1" s="1"/>
  <c r="AJ22" i="1"/>
  <c r="AR44" i="1"/>
  <c r="AK28" i="1"/>
  <c r="AO28" i="1" s="1"/>
  <c r="AW20" i="1"/>
  <c r="AW40" i="1"/>
  <c r="N56" i="1"/>
  <c r="R56" i="1" s="1"/>
  <c r="N4" i="1"/>
  <c r="R4" i="1" s="1"/>
  <c r="N24" i="1"/>
  <c r="R24" i="1" s="1"/>
  <c r="AK62" i="1"/>
  <c r="AO62" i="1" s="1"/>
  <c r="AK60" i="1"/>
  <c r="AO60" i="1" s="1"/>
  <c r="U14" i="1"/>
  <c r="Y14" i="1" s="1"/>
  <c r="S53" i="1"/>
  <c r="AR19" i="1"/>
  <c r="AJ40" i="1"/>
  <c r="N45" i="1"/>
  <c r="R45" i="1" s="1"/>
  <c r="AR60" i="1"/>
  <c r="AV60" i="1" s="1"/>
  <c r="AK27" i="1"/>
  <c r="AO27" i="1" s="1"/>
  <c r="AW64" i="1"/>
  <c r="AR26" i="1"/>
  <c r="U61" i="1"/>
  <c r="Y61" i="1" s="1"/>
  <c r="G28" i="1"/>
  <c r="K28" i="1" s="1"/>
  <c r="W48" i="1"/>
  <c r="AT30" i="1"/>
  <c r="W47" i="1"/>
  <c r="W58" i="1"/>
  <c r="AR41" i="1"/>
  <c r="AV41" i="1" s="1"/>
  <c r="G26" i="1"/>
  <c r="K26" i="1" s="1"/>
  <c r="AW50" i="1"/>
  <c r="AW46" i="1"/>
  <c r="S38" i="1"/>
  <c r="AJ51" i="1"/>
  <c r="AW54" i="1"/>
  <c r="W22" i="1"/>
  <c r="S21" i="1"/>
  <c r="U51" i="1"/>
  <c r="Y51" i="1" s="1"/>
  <c r="AR28" i="1"/>
  <c r="AV28" i="1" s="1"/>
  <c r="AR51" i="1"/>
  <c r="W33" i="1"/>
  <c r="AT46" i="1"/>
  <c r="AR46" i="1"/>
  <c r="AV46" i="1" s="1"/>
  <c r="G17" i="1"/>
  <c r="K17" i="1" s="1"/>
  <c r="U8" i="1"/>
  <c r="Y8" i="1" s="1"/>
  <c r="AW10" i="1"/>
  <c r="U36" i="1"/>
  <c r="Y36" i="1" s="1"/>
  <c r="AK33" i="1"/>
  <c r="AO33" i="1" s="1"/>
  <c r="W23" i="1"/>
  <c r="AJ31" i="1"/>
  <c r="N11" i="1"/>
  <c r="R11" i="1" s="1"/>
  <c r="AR25" i="1"/>
  <c r="AV25" i="1" s="1"/>
  <c r="N37" i="1"/>
  <c r="R37" i="1" s="1"/>
  <c r="S30" i="1"/>
  <c r="G55" i="1"/>
  <c r="K55" i="1" s="1"/>
  <c r="W17" i="1"/>
  <c r="AT16" i="1"/>
  <c r="N16" i="1"/>
  <c r="R16" i="1" s="1"/>
  <c r="G29" i="1"/>
  <c r="K29" i="1" s="1"/>
  <c r="AJ34" i="1"/>
  <c r="AW22" i="1"/>
  <c r="W34" i="1"/>
  <c r="U29" i="1"/>
  <c r="Y29" i="1" s="1"/>
  <c r="AK54" i="1"/>
  <c r="AO54" i="1" s="1"/>
  <c r="N46" i="1"/>
  <c r="R46" i="1" s="1"/>
  <c r="S13" i="1"/>
  <c r="AW44" i="1"/>
  <c r="AJ25" i="1"/>
  <c r="AT38" i="1"/>
  <c r="S9" i="1"/>
  <c r="W50" i="1"/>
  <c r="S24" i="1"/>
  <c r="AR37" i="1"/>
  <c r="U20" i="1"/>
  <c r="Y20" i="1" s="1"/>
  <c r="AK52" i="1"/>
  <c r="AO52" i="1" s="1"/>
  <c r="S28" i="1"/>
  <c r="G16" i="1"/>
  <c r="K16" i="1" s="1"/>
  <c r="S41" i="1"/>
  <c r="AR14" i="1"/>
  <c r="AV14" i="1" s="1"/>
  <c r="AK7" i="1"/>
  <c r="AO7" i="1" s="1"/>
  <c r="U9" i="1"/>
  <c r="Y9" i="1" s="1"/>
  <c r="AR2" i="1"/>
  <c r="W56" i="1"/>
  <c r="AW52" i="1"/>
  <c r="AW59" i="1"/>
  <c r="G8" i="1"/>
  <c r="K8" i="1" s="1"/>
  <c r="N64" i="1"/>
  <c r="R64" i="1" s="1"/>
  <c r="AT60" i="1"/>
  <c r="U40" i="1"/>
  <c r="Y40" i="1" s="1"/>
  <c r="U47" i="1"/>
  <c r="Y47" i="1" s="1"/>
  <c r="N51" i="1"/>
  <c r="R51" i="1" s="1"/>
  <c r="N63" i="1"/>
  <c r="R63" i="1" s="1"/>
  <c r="AK64" i="1"/>
  <c r="AO64" i="1" s="1"/>
  <c r="N47" i="1"/>
  <c r="R47" i="1" s="1"/>
  <c r="N35" i="1"/>
  <c r="R35" i="1" s="1"/>
  <c r="G64" i="1"/>
  <c r="K64" i="1" s="1"/>
  <c r="AW12" i="1"/>
  <c r="S52" i="1"/>
  <c r="AW26" i="1"/>
  <c r="AT37" i="1"/>
  <c r="AJ30" i="1"/>
  <c r="AT47" i="1"/>
  <c r="S34" i="1"/>
  <c r="N40" i="1"/>
  <c r="R40" i="1" s="1"/>
  <c r="AR29" i="1"/>
  <c r="AV29" i="1" s="1"/>
  <c r="N26" i="1"/>
  <c r="R26" i="1" s="1"/>
  <c r="N44" i="1"/>
  <c r="R44" i="1" s="1"/>
  <c r="AW39" i="1"/>
  <c r="G25" i="1"/>
  <c r="K25" i="1" s="1"/>
  <c r="S37" i="1"/>
  <c r="G6" i="1"/>
  <c r="K6" i="1" s="1"/>
  <c r="AT23" i="1"/>
  <c r="N19" i="1"/>
  <c r="R19" i="1" s="1"/>
  <c r="AT62" i="1"/>
  <c r="AW11" i="1"/>
  <c r="AR53" i="1"/>
  <c r="AK43" i="1"/>
  <c r="AO43" i="1" s="1"/>
  <c r="W43" i="1"/>
  <c r="G24" i="1"/>
  <c r="K24" i="1" s="1"/>
  <c r="S22" i="1"/>
  <c r="AR9" i="1"/>
  <c r="W25" i="1"/>
  <c r="AT43" i="1"/>
  <c r="AK2" i="1"/>
  <c r="AO2" i="1" s="1"/>
  <c r="N34" i="1"/>
  <c r="R34" i="1" s="1"/>
  <c r="W40" i="1"/>
  <c r="W11" i="1"/>
  <c r="AJ27" i="1"/>
  <c r="S58" i="1"/>
  <c r="AJ42" i="1"/>
  <c r="AR15" i="1"/>
  <c r="W18" i="1"/>
  <c r="AW58" i="1"/>
  <c r="AJ39" i="1"/>
  <c r="G57" i="1"/>
  <c r="K57" i="1" s="1"/>
  <c r="AJ8" i="1"/>
  <c r="AW27" i="1"/>
  <c r="AW6" i="1"/>
  <c r="N52" i="1"/>
  <c r="R52" i="1" s="1"/>
  <c r="AT17" i="1"/>
  <c r="AJ62" i="1"/>
  <c r="G56" i="1"/>
  <c r="K56" i="1" s="1"/>
  <c r="N58" i="1"/>
  <c r="R58" i="1" s="1"/>
  <c r="G20" i="1"/>
  <c r="K20" i="1" s="1"/>
  <c r="S49" i="1"/>
  <c r="W57" i="1"/>
  <c r="AK42" i="1"/>
  <c r="AO42" i="1" s="1"/>
  <c r="AK35" i="1"/>
  <c r="AO35" i="1" s="1"/>
  <c r="AJ43" i="1"/>
  <c r="G58" i="1"/>
  <c r="K58" i="1" s="1"/>
  <c r="AK63" i="1"/>
  <c r="AO63" i="1" s="1"/>
  <c r="AJ24" i="1"/>
  <c r="G27" i="1"/>
  <c r="K27" i="1" s="1"/>
  <c r="G52" i="1"/>
  <c r="K52" i="1" s="1"/>
  <c r="AK31" i="1"/>
  <c r="AO31" i="1" s="1"/>
  <c r="AK11" i="1"/>
  <c r="AO11" i="1" s="1"/>
  <c r="W61" i="1"/>
  <c r="U23" i="1"/>
  <c r="Y23" i="1" s="1"/>
  <c r="AR7" i="1"/>
  <c r="AR50" i="1"/>
  <c r="AK55" i="1"/>
  <c r="AO55" i="1" s="1"/>
  <c r="S60" i="1"/>
  <c r="S3" i="1"/>
  <c r="G49" i="1"/>
  <c r="K49" i="1" s="1"/>
  <c r="AJ4" i="1"/>
  <c r="AW23" i="1"/>
  <c r="U58" i="1"/>
  <c r="Y58" i="1" s="1"/>
  <c r="AR47" i="1"/>
  <c r="AK21" i="1"/>
  <c r="AO21" i="1" s="1"/>
  <c r="G65" i="1"/>
  <c r="K65" i="1" s="1"/>
  <c r="AJ18" i="1"/>
  <c r="U46" i="1"/>
  <c r="Y46" i="1" s="1"/>
  <c r="S62" i="1"/>
  <c r="AK44" i="1"/>
  <c r="AO44" i="1" s="1"/>
  <c r="AW21" i="1"/>
  <c r="AW18" i="1"/>
  <c r="N60" i="1"/>
  <c r="R60" i="1" s="1"/>
  <c r="AK15" i="1"/>
  <c r="AO15" i="1" s="1"/>
  <c r="AK39" i="1"/>
  <c r="AO39" i="1" s="1"/>
  <c r="AW29" i="1"/>
  <c r="W16" i="1"/>
  <c r="AW17" i="1"/>
  <c r="S42" i="1"/>
  <c r="U12" i="1"/>
  <c r="Y12" i="1" s="1"/>
  <c r="U19" i="1"/>
  <c r="Y19" i="1" s="1"/>
  <c r="AJ64" i="1"/>
  <c r="N49" i="1"/>
  <c r="R49" i="1" s="1"/>
  <c r="AT7" i="1"/>
  <c r="W53" i="1"/>
  <c r="AW25" i="1"/>
  <c r="S17" i="1"/>
  <c r="U13" i="1"/>
  <c r="Y13" i="1" s="1"/>
  <c r="S27" i="1"/>
  <c r="G15" i="1"/>
  <c r="K15" i="1" s="1"/>
  <c r="U11" i="1"/>
  <c r="Y11" i="1" s="1"/>
  <c r="AW2" i="1"/>
  <c r="W62" i="1"/>
  <c r="S23" i="1"/>
  <c r="AR6" i="1"/>
  <c r="AV6" i="1" s="1"/>
  <c r="S48" i="1"/>
  <c r="S57" i="1"/>
  <c r="AR64" i="1"/>
  <c r="AR61" i="1"/>
  <c r="G33" i="1"/>
  <c r="K33" i="1" s="1"/>
  <c r="G11" i="1"/>
  <c r="K11" i="1" s="1"/>
  <c r="AJ56" i="1"/>
  <c r="AJ46" i="1"/>
  <c r="G40" i="1"/>
  <c r="K40" i="1" s="1"/>
  <c r="AR54" i="1"/>
  <c r="AV54" i="1" s="1"/>
  <c r="S35" i="1"/>
  <c r="AJ41" i="1"/>
  <c r="AT49" i="1"/>
  <c r="S5" i="1"/>
  <c r="N17" i="1"/>
  <c r="R17" i="1" s="1"/>
  <c r="S46" i="1"/>
  <c r="N27" i="1"/>
  <c r="R27" i="1" s="1"/>
  <c r="N6" i="1"/>
  <c r="R6" i="1" s="1"/>
  <c r="S61" i="1"/>
  <c r="AJ36" i="1"/>
  <c r="AR11" i="1"/>
  <c r="AV11" i="1" s="1"/>
  <c r="AW32" i="1"/>
  <c r="AJ52" i="1"/>
  <c r="AR48" i="1"/>
  <c r="AV48" i="1" s="1"/>
  <c r="AT53" i="1"/>
  <c r="AR49" i="1"/>
  <c r="AV49" i="1" s="1"/>
  <c r="AR45" i="1"/>
  <c r="AV45" i="1" s="1"/>
  <c r="G19" i="1"/>
  <c r="K19" i="1" s="1"/>
  <c r="W54" i="1"/>
  <c r="U35" i="1"/>
  <c r="Y35" i="1" s="1"/>
  <c r="AK57" i="1"/>
  <c r="AO57" i="1" s="1"/>
  <c r="AR24" i="1"/>
  <c r="AV24" i="1" s="1"/>
  <c r="N18" i="1"/>
  <c r="R18" i="1" s="1"/>
  <c r="AR57" i="1"/>
  <c r="W51" i="1"/>
  <c r="AK47" i="1"/>
  <c r="AO47" i="1" s="1"/>
  <c r="AR59" i="1"/>
  <c r="AV59" i="1" s="1"/>
  <c r="AW60" i="1"/>
  <c r="AJ5" i="1"/>
  <c r="AK46" i="1"/>
  <c r="AO46" i="1" s="1"/>
  <c r="AT64" i="1"/>
  <c r="AK5" i="1"/>
  <c r="AO5" i="1" s="1"/>
  <c r="AT34" i="1"/>
  <c r="AJ23" i="1"/>
  <c r="W39" i="1"/>
  <c r="U49" i="1"/>
  <c r="Y49" i="1" s="1"/>
  <c r="AW56" i="1"/>
  <c r="N5" i="1"/>
  <c r="R5" i="1" s="1"/>
  <c r="G22" i="1"/>
  <c r="K22" i="1" s="1"/>
  <c r="AK9" i="1"/>
  <c r="AO9" i="1" s="1"/>
  <c r="AT55" i="1"/>
  <c r="S18" i="1"/>
  <c r="N32" i="1"/>
  <c r="R32" i="1" s="1"/>
  <c r="AJ26" i="1"/>
  <c r="S8" i="1"/>
  <c r="AR43" i="1"/>
  <c r="AV43" i="1" s="1"/>
  <c r="G63" i="1"/>
  <c r="K63" i="1" s="1"/>
  <c r="AK10" i="1"/>
  <c r="AO10" i="1" s="1"/>
  <c r="AT5" i="1"/>
  <c r="U2" i="1"/>
  <c r="Y2" i="1" s="1"/>
  <c r="N55" i="1"/>
  <c r="R55" i="1" s="1"/>
  <c r="AR62" i="1"/>
  <c r="W29" i="1"/>
  <c r="AJ60" i="1"/>
  <c r="AE17" i="1" a="1"/>
  <c r="AH62" i="1" a="1"/>
  <c r="AB16" i="1" a="1"/>
  <c r="AE2" i="1" a="1"/>
  <c r="AH20" i="1" a="1"/>
  <c r="AE60" i="1" a="1"/>
  <c r="AH8" i="1" a="1"/>
  <c r="AU29" i="1"/>
  <c r="AB44" i="1" a="1"/>
  <c r="AU21" i="1"/>
  <c r="AB31" i="1" a="1"/>
  <c r="AH22" i="1" a="1"/>
  <c r="AB25" i="1" a="1"/>
  <c r="AU47" i="1"/>
  <c r="AU23" i="1"/>
  <c r="AU43" i="1"/>
  <c r="AH56" i="1" a="1"/>
  <c r="AH41" i="1" a="1"/>
  <c r="AE57" i="1" a="1"/>
  <c r="AB23" i="1" a="1"/>
  <c r="AH28" i="1" a="1"/>
  <c r="AH5" i="1" a="1"/>
  <c r="AB56" i="1" a="1"/>
  <c r="AH24" i="1" a="1"/>
  <c r="AB26" i="1" a="1"/>
  <c r="AE11" i="1" a="1"/>
  <c r="AE6" i="1" a="1"/>
  <c r="AU13" i="1"/>
  <c r="AB21" i="1" a="1"/>
  <c r="AH37" i="1" a="1"/>
  <c r="AH2" i="1" a="1"/>
  <c r="AH9" i="1" a="1"/>
  <c r="AU53" i="1"/>
  <c r="AB47" i="1" a="1"/>
  <c r="AB13" i="1" a="1"/>
  <c r="AU54" i="1"/>
  <c r="AH14" i="1" a="1"/>
  <c r="AE37" i="1" a="1"/>
  <c r="AB14" i="1" a="1"/>
  <c r="AB33" i="1" a="1"/>
  <c r="AB22" i="1" a="1"/>
  <c r="AE65" i="1" a="1"/>
  <c r="AE45" i="1" a="1"/>
  <c r="AU9" i="1"/>
  <c r="AH39" i="1" a="1"/>
  <c r="AE38" i="1" a="1"/>
  <c r="AH36" i="1" a="1"/>
  <c r="AB27" i="1" a="1"/>
  <c r="AH11" i="1" a="1"/>
  <c r="AU4" i="1"/>
  <c r="AH59" i="1" a="1"/>
  <c r="AE33" i="1" a="1"/>
  <c r="AB36" i="1" a="1"/>
  <c r="AU44" i="1"/>
  <c r="AE41" i="1" a="1"/>
  <c r="AU52" i="1"/>
  <c r="AB37" i="1" a="1"/>
  <c r="AH6" i="1" a="1"/>
  <c r="AB6" i="1" a="1"/>
  <c r="AU16" i="1"/>
  <c r="AU37" i="1"/>
  <c r="AE16" i="1" a="1"/>
  <c r="AU5" i="1"/>
  <c r="AB15" i="1" a="1"/>
  <c r="AB28" i="1" a="1"/>
  <c r="AH30" i="1" a="1"/>
  <c r="AH54" i="1" a="1"/>
  <c r="AB45" i="1" a="1"/>
  <c r="AB54" i="1" a="1"/>
  <c r="AH53" i="1" a="1"/>
  <c r="AE52" i="1" a="1"/>
  <c r="AH42" i="1" a="1"/>
  <c r="AU26" i="1"/>
  <c r="AB42" i="1" a="1"/>
  <c r="AB4" i="1" a="1"/>
  <c r="AE28" i="1" a="1"/>
  <c r="AE15" i="1" a="1"/>
  <c r="AE7" i="1" a="1"/>
  <c r="AB65" i="1" a="1"/>
  <c r="AU65" i="1"/>
  <c r="AB9" i="1" a="1"/>
  <c r="AU3" i="1"/>
  <c r="AB53" i="1" a="1"/>
  <c r="AB63" i="1" a="1"/>
  <c r="AU42" i="1"/>
  <c r="AU19" i="1"/>
  <c r="AE34" i="1" a="1"/>
  <c r="AH61" i="1" a="1"/>
  <c r="AH13" i="1" a="1"/>
  <c r="AH3" i="1" a="1"/>
  <c r="AU59" i="1"/>
  <c r="AU48" i="1"/>
  <c r="AB34" i="1" a="1"/>
  <c r="AU38" i="1"/>
  <c r="AU17" i="1"/>
  <c r="AU49" i="1"/>
  <c r="AB52" i="1" a="1"/>
  <c r="AH10" i="1" a="1"/>
  <c r="AU46" i="1"/>
  <c r="AB62" i="1" a="1"/>
  <c r="AE31" i="1" a="1"/>
  <c r="AH65" i="1" a="1"/>
  <c r="AU25" i="1"/>
  <c r="AU8" i="1"/>
  <c r="AH52" i="1" a="1"/>
  <c r="AE14" i="1" a="1"/>
  <c r="AB64" i="1" a="1"/>
  <c r="AB60" i="1" a="1"/>
  <c r="AE63" i="1" a="1"/>
  <c r="AH27" i="1" a="1"/>
  <c r="AB20" i="1" a="1"/>
  <c r="AH64" i="1" a="1"/>
  <c r="AH57" i="1" a="1"/>
  <c r="AU45" i="1"/>
  <c r="AU22" i="1"/>
  <c r="AE10" i="1" a="1"/>
  <c r="AB46" i="1" a="1"/>
  <c r="AH19" i="1" a="1"/>
  <c r="AE54" i="1" a="1"/>
  <c r="AU61" i="1"/>
  <c r="AU24" i="1"/>
  <c r="AU36" i="1"/>
  <c r="AU57" i="1"/>
  <c r="AE24" i="1" a="1"/>
  <c r="AB18" i="1" a="1"/>
  <c r="AU7" i="1"/>
  <c r="AB5" i="1" a="1"/>
  <c r="AB61" i="1" a="1"/>
  <c r="AB3" i="1" a="1"/>
  <c r="AU20" i="1"/>
  <c r="AU30" i="1"/>
  <c r="AH25" i="1" a="1"/>
  <c r="AH60" i="1" a="1"/>
  <c r="AE47" i="1" a="1"/>
  <c r="AU27" i="1"/>
  <c r="AE22" i="1" a="1"/>
  <c r="AB8" i="1" a="1"/>
  <c r="AE35" i="1" a="1"/>
  <c r="AE59" i="1" a="1"/>
  <c r="AE61" i="1" a="1"/>
  <c r="AE49" i="1" a="1"/>
  <c r="AE29" i="1" a="1"/>
  <c r="AE5" i="1" a="1"/>
  <c r="AH38" i="1" a="1"/>
  <c r="AE44" i="1" a="1"/>
  <c r="AB10" i="1" a="1"/>
  <c r="AE4" i="1" a="1"/>
  <c r="AE55" i="1" a="1"/>
  <c r="AE32" i="1" a="1"/>
  <c r="AE23" i="1" a="1"/>
  <c r="AH34" i="1" a="1"/>
  <c r="AH35" i="1" a="1"/>
  <c r="AB41" i="1" a="1"/>
  <c r="AE18" i="1" a="1"/>
  <c r="AH26" i="1" a="1"/>
  <c r="AU31" i="1"/>
  <c r="AH47" i="1" a="1"/>
  <c r="AB30" i="1" a="1"/>
  <c r="AH15" i="1" a="1"/>
  <c r="AE58" i="1" a="1"/>
  <c r="AE30" i="1" a="1"/>
  <c r="AU41" i="1"/>
  <c r="AB59" i="1" a="1"/>
  <c r="AH51" i="1" a="1"/>
  <c r="AE51" i="1" a="1"/>
  <c r="AH55" i="1" a="1"/>
  <c r="AE13" i="1" a="1"/>
  <c r="AH63" i="1" a="1"/>
  <c r="AU63" i="1"/>
  <c r="AU56" i="1"/>
  <c r="AH29" i="1" a="1"/>
  <c r="AH7" i="1" a="1"/>
  <c r="AU62" i="1"/>
  <c r="AE9" i="1" a="1"/>
  <c r="AB38" i="1" a="1"/>
  <c r="AB48" i="1" a="1"/>
  <c r="AU6" i="1"/>
  <c r="AH43" i="1" a="1"/>
  <c r="AB39" i="1" a="1"/>
  <c r="AB43" i="1" a="1"/>
  <c r="AB2" i="1" a="1"/>
  <c r="AE25" i="1" a="1"/>
  <c r="AB49" i="1" a="1"/>
  <c r="AB50" i="1" a="1"/>
  <c r="AU15" i="1"/>
  <c r="AH4" i="1" a="1"/>
  <c r="AH45" i="1" a="1"/>
  <c r="AE27" i="1" a="1"/>
  <c r="AU11" i="1"/>
  <c r="AU33" i="1"/>
  <c r="AH16" i="1" a="1"/>
  <c r="AH40" i="1" a="1"/>
  <c r="AU12" i="1"/>
  <c r="AH46" i="1" a="1"/>
  <c r="AE26" i="1" a="1"/>
  <c r="AE50" i="1" a="1"/>
  <c r="AU51" i="1"/>
  <c r="AH31" i="1" a="1"/>
  <c r="AH21" i="1" a="1"/>
  <c r="AB35" i="1" a="1"/>
  <c r="AB19" i="1" a="1"/>
  <c r="AE62" i="1" a="1"/>
  <c r="AU14" i="1"/>
  <c r="AE48" i="1" a="1"/>
  <c r="AH12" i="1" a="1"/>
  <c r="AB40" i="1" a="1"/>
  <c r="AE53" i="1" a="1"/>
  <c r="AH44" i="1" a="1"/>
  <c r="AB57" i="1" a="1"/>
  <c r="AU32" i="1"/>
  <c r="AE40" i="1" a="1"/>
  <c r="AE3" i="1" a="1"/>
  <c r="AE64" i="1" a="1"/>
  <c r="AU40" i="1"/>
  <c r="AU60" i="1"/>
  <c r="AH49" i="1" a="1"/>
  <c r="AU64" i="1"/>
  <c r="AB55" i="1" a="1"/>
  <c r="AE21" i="1" a="1"/>
  <c r="AU35" i="1"/>
  <c r="AB7" i="1" a="1"/>
  <c r="AE39" i="1" a="1"/>
  <c r="AU55" i="1"/>
  <c r="AE8" i="1" a="1"/>
  <c r="AB32" i="1" a="1"/>
  <c r="AE46" i="1" a="1"/>
  <c r="AH48" i="1" a="1"/>
  <c r="AH17" i="1" a="1"/>
  <c r="AU34" i="1"/>
  <c r="AU2" i="1"/>
  <c r="AU18" i="1"/>
  <c r="AH58" i="1" a="1"/>
  <c r="AB17" i="1" a="1"/>
  <c r="AU39" i="1"/>
  <c r="AH50" i="1" a="1"/>
  <c r="AU28" i="1"/>
  <c r="AH32" i="1" a="1"/>
  <c r="AE20" i="1" a="1"/>
  <c r="AE12" i="1" a="1"/>
  <c r="AB58" i="1" a="1"/>
  <c r="AE19" i="1" a="1"/>
  <c r="AB11" i="1" a="1"/>
  <c r="AH18" i="1" a="1"/>
  <c r="AB51" i="1" a="1"/>
  <c r="AE42" i="1" a="1"/>
  <c r="AB24" i="1" a="1"/>
  <c r="AU10" i="1"/>
  <c r="AB29" i="1" a="1"/>
  <c r="AE36" i="1" a="1"/>
  <c r="AE56" i="1" a="1"/>
  <c r="AH23" i="1" a="1"/>
  <c r="AU50" i="1"/>
  <c r="AU58" i="1"/>
  <c r="AB12" i="1" a="1"/>
  <c r="AH33" i="1" a="1"/>
  <c r="AE43" i="1" a="1"/>
  <c r="AV19" i="1" l="1"/>
  <c r="AV38" i="1"/>
  <c r="AV47" i="1"/>
  <c r="AV56" i="1"/>
  <c r="AV13" i="1"/>
  <c r="AV33" i="1"/>
  <c r="AV9" i="1"/>
  <c r="AV61" i="1"/>
  <c r="AE43" i="1"/>
  <c r="AH33" i="1"/>
  <c r="AB12" i="1"/>
  <c r="AH23" i="1"/>
  <c r="AE56" i="1"/>
  <c r="AE36" i="1"/>
  <c r="AB29" i="1"/>
  <c r="AB24" i="1"/>
  <c r="AE42" i="1"/>
  <c r="AB51" i="1"/>
  <c r="AI51" i="1" s="1"/>
  <c r="AH18" i="1"/>
  <c r="AB11" i="1"/>
  <c r="AE19" i="1"/>
  <c r="AB58" i="1"/>
  <c r="AE12" i="1"/>
  <c r="AE20" i="1"/>
  <c r="AH32" i="1"/>
  <c r="AH50" i="1"/>
  <c r="AB17" i="1"/>
  <c r="AH58" i="1"/>
  <c r="AH17" i="1"/>
  <c r="AH48" i="1"/>
  <c r="AE46" i="1"/>
  <c r="AB32" i="1"/>
  <c r="AE8" i="1"/>
  <c r="AE39" i="1"/>
  <c r="AB7" i="1"/>
  <c r="AE21" i="1"/>
  <c r="AB55" i="1"/>
  <c r="AH49" i="1"/>
  <c r="AE64" i="1"/>
  <c r="AE3" i="1"/>
  <c r="AE40" i="1"/>
  <c r="AB57" i="1"/>
  <c r="AH44" i="1"/>
  <c r="AE53" i="1"/>
  <c r="AB40" i="1"/>
  <c r="AH12" i="1"/>
  <c r="AE48" i="1"/>
  <c r="AE62" i="1"/>
  <c r="AB19" i="1"/>
  <c r="AB35" i="1"/>
  <c r="AH21" i="1"/>
  <c r="AH31" i="1"/>
  <c r="AE50" i="1"/>
  <c r="AE26" i="1"/>
  <c r="AH46" i="1"/>
  <c r="AH40" i="1"/>
  <c r="AH16" i="1"/>
  <c r="AE27" i="1"/>
  <c r="AH45" i="1"/>
  <c r="AH4" i="1"/>
  <c r="AB50" i="1"/>
  <c r="AB49" i="1"/>
  <c r="AE25" i="1"/>
  <c r="AB2" i="1"/>
  <c r="AB43" i="1"/>
  <c r="AB39" i="1"/>
  <c r="AH43" i="1"/>
  <c r="AB48" i="1"/>
  <c r="AB38" i="1"/>
  <c r="AE9" i="1"/>
  <c r="AH7" i="1"/>
  <c r="AH29" i="1"/>
  <c r="AH63" i="1"/>
  <c r="AE13" i="1"/>
  <c r="AH55" i="1"/>
  <c r="AE51" i="1"/>
  <c r="AH51" i="1"/>
  <c r="AB59" i="1"/>
  <c r="AI59" i="1" s="1"/>
  <c r="AE30" i="1"/>
  <c r="AE58" i="1"/>
  <c r="AH15" i="1"/>
  <c r="AB30" i="1"/>
  <c r="AH47" i="1"/>
  <c r="AH26" i="1"/>
  <c r="AE18" i="1"/>
  <c r="AB41" i="1"/>
  <c r="AH35" i="1"/>
  <c r="AH34" i="1"/>
  <c r="AE23" i="1"/>
  <c r="AE32" i="1"/>
  <c r="AE55" i="1"/>
  <c r="AE4" i="1"/>
  <c r="AB10" i="1"/>
  <c r="AE44" i="1"/>
  <c r="AH38" i="1"/>
  <c r="AE5" i="1"/>
  <c r="AE29" i="1"/>
  <c r="AE49" i="1"/>
  <c r="AE61" i="1"/>
  <c r="AE59" i="1"/>
  <c r="AE35" i="1"/>
  <c r="AB8" i="1"/>
  <c r="AE22" i="1"/>
  <c r="AE47" i="1"/>
  <c r="AH60" i="1"/>
  <c r="AH25" i="1"/>
  <c r="AB3" i="1"/>
  <c r="AB61" i="1"/>
  <c r="AB5" i="1"/>
  <c r="AB18" i="1"/>
  <c r="AE24" i="1"/>
  <c r="AE54" i="1"/>
  <c r="AH19" i="1"/>
  <c r="AB46" i="1"/>
  <c r="AE10" i="1"/>
  <c r="AH57" i="1"/>
  <c r="AH64" i="1"/>
  <c r="AB20" i="1"/>
  <c r="AH27" i="1"/>
  <c r="AE63" i="1"/>
  <c r="AB60" i="1"/>
  <c r="AI60" i="1" s="1"/>
  <c r="AB64" i="1"/>
  <c r="AE14" i="1"/>
  <c r="AH52" i="1"/>
  <c r="AH65" i="1"/>
  <c r="AE31" i="1"/>
  <c r="AB62" i="1"/>
  <c r="AH10" i="1"/>
  <c r="AB52" i="1"/>
  <c r="AB34" i="1"/>
  <c r="AH3" i="1"/>
  <c r="AH13" i="1"/>
  <c r="AH61" i="1"/>
  <c r="AE34" i="1"/>
  <c r="AB63" i="1"/>
  <c r="AB53" i="1"/>
  <c r="AB9" i="1"/>
  <c r="AB65" i="1"/>
  <c r="AE7" i="1"/>
  <c r="AE15" i="1"/>
  <c r="AE28" i="1"/>
  <c r="AB4" i="1"/>
  <c r="AB42" i="1"/>
  <c r="AH42" i="1"/>
  <c r="AE52" i="1"/>
  <c r="AH53" i="1"/>
  <c r="AB54" i="1"/>
  <c r="AB45" i="1"/>
  <c r="AH54" i="1"/>
  <c r="AH30" i="1"/>
  <c r="AB28" i="1"/>
  <c r="AB15" i="1"/>
  <c r="AE16" i="1"/>
  <c r="AB6" i="1"/>
  <c r="AH6" i="1"/>
  <c r="AB37" i="1"/>
  <c r="AI37" i="1" s="1"/>
  <c r="AE41" i="1"/>
  <c r="AB36" i="1"/>
  <c r="AE33" i="1"/>
  <c r="AH59" i="1"/>
  <c r="AH11" i="1"/>
  <c r="AB27" i="1"/>
  <c r="AH36" i="1"/>
  <c r="AE38" i="1"/>
  <c r="AH39" i="1"/>
  <c r="AE45" i="1"/>
  <c r="AE65" i="1"/>
  <c r="AB22" i="1"/>
  <c r="AB33" i="1"/>
  <c r="AI33" i="1" s="1"/>
  <c r="AB14" i="1"/>
  <c r="AE37" i="1"/>
  <c r="AH14" i="1"/>
  <c r="AB13" i="1"/>
  <c r="AB47" i="1"/>
  <c r="AH9" i="1"/>
  <c r="AH2" i="1"/>
  <c r="AH37" i="1"/>
  <c r="AB21" i="1"/>
  <c r="AE6" i="1"/>
  <c r="AE11" i="1"/>
  <c r="AB26" i="1"/>
  <c r="AH24" i="1"/>
  <c r="AB56" i="1"/>
  <c r="AH5" i="1"/>
  <c r="AH28" i="1"/>
  <c r="AB23" i="1"/>
  <c r="AE57" i="1"/>
  <c r="AH41" i="1"/>
  <c r="AH56" i="1"/>
  <c r="AB25" i="1"/>
  <c r="AH22" i="1"/>
  <c r="AB31" i="1"/>
  <c r="AB44" i="1"/>
  <c r="AH8" i="1"/>
  <c r="AE60" i="1"/>
  <c r="AH20" i="1"/>
  <c r="AE2" i="1"/>
  <c r="AB16" i="1"/>
  <c r="AH62" i="1"/>
  <c r="AE17" i="1"/>
  <c r="AV58" i="1"/>
  <c r="AV36" i="1"/>
  <c r="AV64" i="1"/>
  <c r="AV4" i="1"/>
  <c r="AV37" i="1"/>
  <c r="AV53" i="1"/>
  <c r="AV39" i="1"/>
  <c r="AV52" i="1"/>
  <c r="AV8" i="1"/>
  <c r="AV44" i="1"/>
  <c r="AV50" i="1"/>
  <c r="AV7" i="1"/>
  <c r="AV2" i="1"/>
  <c r="AV57" i="1"/>
  <c r="AV27" i="1"/>
  <c r="AV55" i="1"/>
  <c r="AV32" i="1"/>
  <c r="AV23" i="1"/>
  <c r="AV30" i="1"/>
  <c r="AV31" i="1"/>
  <c r="AV34" i="1"/>
  <c r="AV35" i="1"/>
  <c r="AV16" i="1"/>
  <c r="AV20" i="1"/>
  <c r="AV40" i="1"/>
  <c r="AV10" i="1"/>
  <c r="AV22" i="1"/>
  <c r="AV26" i="1"/>
  <c r="AV62" i="1"/>
  <c r="AV15" i="1"/>
  <c r="AV51" i="1"/>
  <c r="AV5" i="1"/>
  <c r="AV17" i="1"/>
  <c r="AI15" i="1" l="1"/>
  <c r="AI48" i="1"/>
  <c r="AI23" i="1"/>
  <c r="AI27" i="1"/>
  <c r="AI65" i="1"/>
  <c r="AI8" i="1"/>
  <c r="AI39" i="1"/>
  <c r="AI45" i="1"/>
  <c r="AI24" i="1"/>
  <c r="AI11" i="1"/>
  <c r="AI16" i="1"/>
  <c r="AI32" i="1"/>
  <c r="AI28" i="1"/>
  <c r="AI13" i="1"/>
  <c r="AI64" i="1"/>
  <c r="AI56" i="1"/>
  <c r="AI54" i="1"/>
  <c r="AI63" i="1"/>
  <c r="AI17" i="1"/>
  <c r="AI29" i="1"/>
  <c r="AI46" i="1"/>
  <c r="AI57" i="1"/>
  <c r="AI9" i="1"/>
  <c r="AI43" i="1"/>
  <c r="AI53" i="1"/>
  <c r="AI41" i="1"/>
  <c r="AI49" i="1"/>
  <c r="AI26" i="1"/>
  <c r="AI50" i="1"/>
  <c r="AI19" i="1"/>
  <c r="AI42" i="1"/>
  <c r="AI3" i="1"/>
  <c r="AI7" i="1"/>
  <c r="AI12" i="1"/>
  <c r="AI2" i="1"/>
  <c r="AI31" i="1"/>
  <c r="AI34" i="1"/>
  <c r="AI58" i="1"/>
  <c r="AI62" i="1"/>
  <c r="AI47" i="1"/>
  <c r="AI14" i="1"/>
  <c r="AI36" i="1"/>
  <c r="AI18" i="1"/>
  <c r="AI35" i="1"/>
  <c r="AI44" i="1"/>
  <c r="AI5" i="1"/>
  <c r="AI55" i="1"/>
  <c r="AI22" i="1"/>
  <c r="AI61" i="1"/>
  <c r="AI25" i="1"/>
  <c r="AI21" i="1"/>
  <c r="AI6" i="1"/>
  <c r="AI4" i="1"/>
  <c r="AI20" i="1"/>
  <c r="AI30" i="1"/>
  <c r="AI52" i="1"/>
  <c r="AI10" i="1"/>
  <c r="AI38" i="1"/>
  <c r="AI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<sst xmlns="http://schemas.openxmlformats.org/spreadsheetml/2006/main" count="7854" uniqueCount="603">
  <si>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</si>
  <si>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</si>
  <si>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</si>
  <si>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</si>
  <si>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</si>
  <si>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</si>
  <si>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</si>
  <si>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</si>
  <si>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</si>
  <si>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</si>
  <si>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</si>
  <si>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</si>
  <si>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</si>
  <si>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Highest Value</t>
  </si>
  <si>
    <t>T3 Highest Row Index</t>
  </si>
  <si>
    <t xml:space="preserve">T3 Answer1 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</si>
  <si>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</si>
  <si>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</si>
  <si>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</si>
  <si>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</si>
  <si>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</si>
  <si>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</si>
  <si>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</si>
  <si>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 Header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</si>
  <si>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</si>
  <si>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</si>
  <si>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</si>
  <si>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</si>
  <si>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</si>
  <si>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</si>
  <si>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</si>
  <si>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</si>
  <si>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</si>
  <si>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</si>
  <si>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L</t>
  </si>
  <si>
    <t>D</t>
  </si>
  <si>
    <t>G</t>
  </si>
  <si>
    <t>I</t>
  </si>
  <si>
    <t>F</t>
  </si>
  <si>
    <t>H</t>
  </si>
  <si>
    <t>E</t>
  </si>
  <si>
    <t>K</t>
  </si>
  <si>
    <t>cereal</t>
  </si>
  <si>
    <t>candy</t>
  </si>
  <si>
    <t>movie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</si>
  <si>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</si>
  <si>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</si>
  <si>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</si>
  <si>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</si>
  <si>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</si>
  <si>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</si>
  <si>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</si>
  <si>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</si>
  <si>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</si>
  <si>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</si>
  <si>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</si>
  <si>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</si>
  <si>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</si>
  <si>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</si>
  <si>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</si>
  <si>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Metal Panic</t>
  </si>
  <si>
    <t>Fourth Stage</t>
  </si>
  <si>
    <t>Magical Warfare</t>
  </si>
  <si>
    <t>Monster Hunter</t>
  </si>
  <si>
    <t>Ultra Generation</t>
  </si>
  <si>
    <t>Hungry Heart</t>
  </si>
  <si>
    <t>Black Cats</t>
  </si>
  <si>
    <t>Great Teacher</t>
  </si>
  <si>
    <t>Legendary Forks</t>
  </si>
  <si>
    <t>Queen Kingdom</t>
  </si>
  <si>
    <t>Cursing Notebook</t>
  </si>
  <si>
    <t>Neon Genesis</t>
  </si>
  <si>
    <t>Ultimate horror</t>
  </si>
  <si>
    <t>Travel World</t>
  </si>
  <si>
    <t>Best Humanity</t>
  </si>
  <si>
    <t>Different Life</t>
  </si>
  <si>
    <t>Beating Music</t>
  </si>
  <si>
    <t>Trinity Blood</t>
  </si>
  <si>
    <t>First Stage</t>
  </si>
  <si>
    <t>Helping Alice</t>
  </si>
  <si>
    <t>Assassian World</t>
  </si>
  <si>
    <t>Kidou Tenshi</t>
  </si>
  <si>
    <t>King Ranking</t>
  </si>
  <si>
    <t>Mobile Phone</t>
  </si>
  <si>
    <t>Attacking Titan</t>
  </si>
  <si>
    <t>Fighting Animal</t>
  </si>
  <si>
    <t>Dragon Ball</t>
  </si>
  <si>
    <t>Connect Angel</t>
  </si>
  <si>
    <t>Fafnar Weapon</t>
  </si>
  <si>
    <t>Task 4</t>
  </si>
  <si>
    <t>Task 3</t>
  </si>
  <si>
    <t>highest</t>
  </si>
  <si>
    <t>Second</t>
  </si>
  <si>
    <t>Third</t>
  </si>
  <si>
    <t>Task 1</t>
  </si>
  <si>
    <t>A</t>
  </si>
  <si>
    <t>B</t>
  </si>
  <si>
    <t>C</t>
  </si>
  <si>
    <t xml:space="preserve"> </t>
  </si>
  <si>
    <t>`</t>
  </si>
  <si>
    <t>Cereal Name</t>
  </si>
  <si>
    <t>Fat</t>
  </si>
  <si>
    <t>Fiber</t>
  </si>
  <si>
    <t>Sugars</t>
  </si>
  <si>
    <t>Vitamins</t>
  </si>
  <si>
    <t>Potassium</t>
  </si>
  <si>
    <t>Calories</t>
  </si>
  <si>
    <t>Sodium</t>
  </si>
  <si>
    <t>Protein</t>
  </si>
  <si>
    <t>Iron</t>
  </si>
  <si>
    <t>Carbo</t>
  </si>
  <si>
    <t>Fruit Fibre</t>
  </si>
  <si>
    <t>Quaker Squares</t>
  </si>
  <si>
    <t>Natural Bran</t>
  </si>
  <si>
    <t>Puffed Rice</t>
  </si>
  <si>
    <t>Lucky Charms</t>
  </si>
  <si>
    <t>Colorful Bran</t>
  </si>
  <si>
    <t>Raisin Bran</t>
  </si>
  <si>
    <t>Frosted Flakes</t>
  </si>
  <si>
    <t>Apple Jacks</t>
  </si>
  <si>
    <t>Honey Nut</t>
  </si>
  <si>
    <t>Mini Wheats</t>
  </si>
  <si>
    <t>Wonderful Chex</t>
  </si>
  <si>
    <t>Almond Delight</t>
  </si>
  <si>
    <t>Grape Flakes</t>
  </si>
  <si>
    <t>Corn Favorite</t>
  </si>
  <si>
    <t>Froot Loops</t>
  </si>
  <si>
    <t>Almond Raisin</t>
  </si>
  <si>
    <t>Fruity Pebbles</t>
  </si>
  <si>
    <t>Cap Crunch</t>
  </si>
  <si>
    <t>Post Nat</t>
  </si>
  <si>
    <t>Smile Maker</t>
  </si>
  <si>
    <t>Wheat Cream</t>
  </si>
  <si>
    <t>Sweet Combo</t>
  </si>
  <si>
    <t>Count Chocula</t>
  </si>
  <si>
    <t>Golden Crisp</t>
  </si>
  <si>
    <t>Oatmeal Crisp</t>
  </si>
  <si>
    <t>Cinnamon Toast</t>
  </si>
  <si>
    <t>Bran Chex</t>
  </si>
  <si>
    <t>Double Chex</t>
  </si>
  <si>
    <t xml:space="preserve">Sodium       </t>
  </si>
  <si>
    <t>Candy Name</t>
  </si>
  <si>
    <t>Pluribus</t>
  </si>
  <si>
    <t>Sugar
Percent</t>
  </si>
  <si>
    <t>Chocolate</t>
  </si>
  <si>
    <t>Fruity</t>
  </si>
  <si>
    <t>Price</t>
  </si>
  <si>
    <t>Almond</t>
  </si>
  <si>
    <t>Caramel</t>
  </si>
  <si>
    <t>Bar</t>
  </si>
  <si>
    <t>Hard</t>
  </si>
  <si>
    <t>Rating</t>
  </si>
  <si>
    <t>Nougat</t>
  </si>
  <si>
    <t>Lemon Head</t>
  </si>
  <si>
    <t>Berry Chews</t>
  </si>
  <si>
    <t>Boston Beans</t>
  </si>
  <si>
    <t>Air Heads</t>
  </si>
  <si>
    <t>Laffy Taffy</t>
  </si>
  <si>
    <t>Baby Ruth</t>
  </si>
  <si>
    <t>One Dime</t>
  </si>
  <si>
    <t>Milk Duds</t>
  </si>
  <si>
    <t>Red Vines</t>
  </si>
  <si>
    <t>Gold Bears</t>
  </si>
  <si>
    <t>Root Barrels</t>
  </si>
  <si>
    <t>Pop Rocks</t>
  </si>
  <si>
    <t>Now Later</t>
  </si>
  <si>
    <t>Caramel Apple</t>
  </si>
  <si>
    <t>Cheese Bears</t>
  </si>
  <si>
    <t>Junior Mints</t>
  </si>
  <si>
    <t>Jaw Busters</t>
  </si>
  <si>
    <t>Crunch Time</t>
  </si>
  <si>
    <t>Reese Pieces</t>
  </si>
  <si>
    <t>Fruit Chews</t>
  </si>
  <si>
    <t>Quarter World</t>
  </si>
  <si>
    <t>Life Savers</t>
  </si>
  <si>
    <t>Good Bar</t>
  </si>
  <si>
    <t>Fun Dips</t>
  </si>
  <si>
    <t>Hersheys Kisses</t>
  </si>
  <si>
    <t>Haribo Cola</t>
  </si>
  <si>
    <t>Rolo Chiclets</t>
  </si>
  <si>
    <t>Gob Stopper</t>
  </si>
  <si>
    <t>Pixie Sticks</t>
  </si>
  <si>
    <t>Film</t>
  </si>
  <si>
    <t>Rotten
Tomatoes</t>
  </si>
  <si>
    <t>Roger Ebert</t>
  </si>
  <si>
    <t>Fandango</t>
  </si>
  <si>
    <t>MrQE</t>
  </si>
  <si>
    <t>IMDB</t>
  </si>
  <si>
    <t>Metacritic</t>
  </si>
  <si>
    <t>Naver</t>
  </si>
  <si>
    <t>PluggedIn</t>
  </si>
  <si>
    <t>Hulu</t>
  </si>
  <si>
    <t>Netflix</t>
  </si>
  <si>
    <t>Film
 Comment</t>
  </si>
  <si>
    <t>Wild Tales</t>
  </si>
  <si>
    <t>My Dreams</t>
  </si>
  <si>
    <t>Ricki Flash</t>
  </si>
  <si>
    <t>Mapping Stars</t>
  </si>
  <si>
    <t>Divergent Series</t>
  </si>
  <si>
    <t>Tomorrow land</t>
  </si>
  <si>
    <t>Next Door</t>
  </si>
  <si>
    <t>Love Mercy</t>
  </si>
  <si>
    <t>Black Sea</t>
  </si>
  <si>
    <t>Water Diviner</t>
  </si>
  <si>
    <t>End Tour</t>
  </si>
  <si>
    <t xml:space="preserve">Teenage Girl </t>
  </si>
  <si>
    <t>Crazy Adventure</t>
  </si>
  <si>
    <t>Saint Laurent</t>
  </si>
  <si>
    <t>Red Army</t>
  </si>
  <si>
    <t>Pitch Perfect</t>
  </si>
  <si>
    <t>Hot Pursuit</t>
  </si>
  <si>
    <t>Running Night</t>
  </si>
  <si>
    <t>Welcome Home</t>
  </si>
  <si>
    <t>Black White</t>
  </si>
  <si>
    <t>South Paw</t>
  </si>
  <si>
    <t>Still Alice</t>
  </si>
  <si>
    <t>Adaline Age</t>
  </si>
  <si>
    <t>About Elly</t>
  </si>
  <si>
    <t>Fantastic Four</t>
  </si>
  <si>
    <t>Hunting Ground</t>
  </si>
  <si>
    <t>Flights Up</t>
  </si>
  <si>
    <t>Project Almanac</t>
  </si>
  <si>
    <t xml:space="preserve">Irrational Man </t>
  </si>
  <si>
    <t xml:space="preserve">T2 Prompt </t>
  </si>
  <si>
    <t>k</t>
  </si>
  <si>
    <t>par bias</t>
  </si>
  <si>
    <t>DS1_anime_color1.png</t>
  </si>
  <si>
    <t xml:space="preserve">In the 'Watching' column, count how many cells exceed the value of '80' </t>
  </si>
  <si>
    <t xml:space="preserve">Determine which of the last 5 columns is most positively correalated with the first column named 'Episodes' </t>
  </si>
  <si>
    <t>60 56 53</t>
  </si>
  <si>
    <t xml:space="preserve">In the 'Dropped' column, give the row names of the animes with the highest 3 values in descending order </t>
  </si>
  <si>
    <t>Fafnar Weapon-Connect Angel-Dragon Ball</t>
  </si>
  <si>
    <t>13 18 27</t>
  </si>
  <si>
    <t>In the 'Score' column, calculate a rough estimate of the average value</t>
  </si>
  <si>
    <t xml:space="preserve">In the 'Members' column, find the anime with a value equal to '15' </t>
  </si>
  <si>
    <t>DS2_anime_color2.png</t>
  </si>
  <si>
    <t xml:space="preserve">In the 'Popularity' column, count how many cells exceed the value of '70' </t>
  </si>
  <si>
    <t xml:space="preserve">Determine which of the last 5 columns is most positively correalated with the first column named 'Plan
 to Watch' 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</si>
  <si>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</si>
  <si>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</si>
  <si>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</si>
  <si>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</si>
  <si>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In the 'Episodes' column, calculate a rough estimate of the average value</t>
  </si>
  <si>
    <t xml:space="preserve">In the 'Ranked' column, find the anime with a value equal to '26' 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</si>
  <si>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</si>
  <si>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</si>
  <si>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</si>
  <si>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</si>
  <si>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</si>
  <si>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</si>
  <si>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</si>
  <si>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In the 'Members' column, calculate a rough estimate of the average value</t>
  </si>
  <si>
    <t xml:space="preserve">In the 'Dropped' column, find the anime with a value equal to '17' 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</si>
  <si>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</si>
  <si>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</si>
  <si>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</si>
  <si>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</si>
  <si>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</si>
  <si>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</si>
  <si>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</si>
  <si>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In the 'Favorites' column, calculate a rough estimate of the average value</t>
  </si>
  <si>
    <t xml:space="preserve">In the 'Dropped' column, find the anime with a value equal to '12' </t>
  </si>
  <si>
    <t>DS5_cereal_color1.png</t>
  </si>
  <si>
    <t xml:space="preserve">In the 'Sodium' column, count how many cells exceed the value of '57' </t>
  </si>
  <si>
    <t xml:space="preserve">Determine which of the last 5 columns is most positively correalated with the first column named 'Potassium' </t>
  </si>
  <si>
    <t xml:space="preserve">In the 'Calories' column, give the row names of the cereals with the highest 3 values in descending order </t>
  </si>
  <si>
    <t>Natural Bran-Almond Raisin-Fruity Pebbles</t>
  </si>
  <si>
    <t>5 19 20</t>
  </si>
  <si>
    <t>In the 'Vitamins' column, calculate a rough estimate of the average value</t>
  </si>
  <si>
    <t xml:space="preserve">In the 'Iron' column, find the cereal with a value equal to '51' </t>
  </si>
  <si>
    <t>DS6_cereal_color2.png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</si>
  <si>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</si>
  <si>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</si>
  <si>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71 70 68</t>
  </si>
  <si>
    <t xml:space="preserve">In the 'Potassium' column, give the row names of the cereals with the highest 3 values in descending order </t>
  </si>
  <si>
    <t>Colorful Bran-Apple Jacks-Wheat Cream</t>
  </si>
  <si>
    <t>22 3 7</t>
  </si>
  <si>
    <t xml:space="preserve">In the 'Carbo' column, find the cereal with a value equal to '32' 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</si>
  <si>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</si>
  <si>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</si>
  <si>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</si>
  <si>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</si>
  <si>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Natural Bran-Golden Crisp-Wonderful Chex</t>
  </si>
  <si>
    <t>7 23 18</t>
  </si>
  <si>
    <t>In the 'Fat' column, calculate a rough estimate of the average value</t>
  </si>
  <si>
    <t xml:space="preserve">In the 'Potassium' column, find the cereal with a value equal to '83'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</si>
  <si>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</si>
  <si>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</si>
  <si>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</si>
  <si>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</si>
  <si>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Flakes-Count Chocula-Golden Crisp</t>
  </si>
  <si>
    <t>16 10 19</t>
  </si>
  <si>
    <t>In the 'Calories' column, calculate a rough estimate of the average value</t>
  </si>
  <si>
    <t xml:space="preserve">In the 'Fat' column, find the cereal with a value equal to '26' </t>
  </si>
  <si>
    <t>DS9_candy_color1.png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</si>
  <si>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</si>
  <si>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</si>
  <si>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98 97 95</t>
  </si>
  <si>
    <t xml:space="preserve">In the 'Caramel' column, give the row names of the candys with the highest 3 values in descending order </t>
  </si>
  <si>
    <t>Hersheys Kisses-Pixie Sticks-Crunch Time</t>
  </si>
  <si>
    <t>27 31 20</t>
  </si>
  <si>
    <t>In the 'Price' column, calculate a rough estimate of the average value</t>
  </si>
  <si>
    <t xml:space="preserve">In the 'Bar' column, find the candy with a value equal to '32' </t>
  </si>
  <si>
    <t>DS10_candy_color2.png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</si>
  <si>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</si>
  <si>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</si>
  <si>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 xml:space="preserve">In the 'Bar' column, give the row names of the candys with the highest 3 values in descending order </t>
  </si>
  <si>
    <t>Quarter World-Caramel Apple-Life Savers</t>
  </si>
  <si>
    <t>31 8 26</t>
  </si>
  <si>
    <t>In the 'Pluribus' column, calculate a rough estimate of the average value</t>
  </si>
  <si>
    <t xml:space="preserve">In the 'Bar' column, find the candy with a value equal to '68' 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</si>
  <si>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</si>
  <si>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</si>
  <si>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</si>
  <si>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</si>
  <si>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Gob Stopper-One Dime-Red Vines</t>
  </si>
  <si>
    <t>22 30 14</t>
  </si>
  <si>
    <t>In the 'Nougat' column, calculate a rough estimate of the average value</t>
  </si>
  <si>
    <t xml:space="preserve">In the 'Sugar
Percent' column, find the candy with a value equal to '26' </t>
  </si>
  <si>
    <t>DS12_candy_color4.png</t>
  </si>
  <si>
    <t xml:space="preserve">In the 'Sugar
Percent' column, count how many cells exceed the value of '57' </t>
  </si>
  <si>
    <t xml:space="preserve">In the 'Fruity' column, give the row names of the candys with the highest 3 values in descending order </t>
  </si>
  <si>
    <t>Laffy Taffy-Good Bar-Milk Duds</t>
  </si>
  <si>
    <t>9 28 12</t>
  </si>
  <si>
    <t xml:space="preserve">In the 'Pluribus' column, find the candy with a value equal to '15' </t>
  </si>
  <si>
    <t>DS13_movie_color1.png</t>
  </si>
  <si>
    <t xml:space="preserve">In the 'Metacritic' column, count how many cells exceed the value of '70' </t>
  </si>
  <si>
    <t xml:space="preserve">Determine which of the last 5 columns is most positively correalated with the first column named 'Naver' </t>
  </si>
  <si>
    <t xml:space="preserve">In the 'Naver' column, give the row names of the movies with the highest 3 values in descending order </t>
  </si>
  <si>
    <t>Welcome Home-Saint Laurent-Red Army</t>
  </si>
  <si>
    <t>21 16 17</t>
  </si>
  <si>
    <t>In the 'Fandango' column, calculate a rough estimate of the average value</t>
  </si>
  <si>
    <t xml:space="preserve">In the 'PluggedIn' column, find the movie with a value equal to '67' </t>
  </si>
  <si>
    <t>DS14_movie_color2.png</t>
  </si>
  <si>
    <t xml:space="preserve">In the 'Netflix' column, count how many cells exceed the value of '76' </t>
  </si>
  <si>
    <t xml:space="preserve">Determine which of the last 5 columns is most positively correalated with the first column named 'MrQE' </t>
  </si>
  <si>
    <t xml:space="preserve">In the 'Film
 Comment' column, give the row names of the movies with the highest 3 values in descending order </t>
  </si>
  <si>
    <t>About Elly-Love Mercy-Welcome Home</t>
  </si>
  <si>
    <t>5 21 20</t>
  </si>
  <si>
    <t>In the 'MrQE' column, calculate a rough estimate of the average value</t>
  </si>
  <si>
    <t xml:space="preserve">In the 'Netflix' column, find the movie with a value equal to '79' </t>
  </si>
  <si>
    <t>DS15_movie_color3.png</t>
  </si>
  <si>
    <t xml:space="preserve">In the 'Fandango' column, count how many cells exceed the value of '54' </t>
  </si>
  <si>
    <t xml:space="preserve">Determine which of the last 5 columns is most positively correalated with the first column named 'Rotten
Tomatoes' </t>
  </si>
  <si>
    <t xml:space="preserve">In the 'PluggedIn' column, give the row names of the movies with the highest 3 values in descending order </t>
  </si>
  <si>
    <t>Tomorrow land-Black Sea-South Paw</t>
  </si>
  <si>
    <t>10 9 20</t>
  </si>
  <si>
    <t>In the 'Rotten
Tomatoes' column, calculate a rough estimate of the average value</t>
  </si>
  <si>
    <t xml:space="preserve">In the 'Naver' column, find the movie with a value equal to '73' </t>
  </si>
  <si>
    <t>DS16_movie_color4.png</t>
  </si>
  <si>
    <t xml:space="preserve">In the 'Naver' column, count how many cells exceed the value of '57' 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</si>
  <si>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</si>
  <si>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</si>
  <si>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</si>
  <si>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</si>
  <si>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 xml:space="preserve">In the 'Hulu' column, find the movie with a value equal to '31' </t>
  </si>
  <si>
    <t>DS1_anime_zebra1.png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</si>
  <si>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</si>
  <si>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</si>
  <si>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Heart-Fighting Animal-Trinity Blood</t>
  </si>
  <si>
    <t xml:space="preserve">In the 'Popularity' column, find the anime with a value equal to '15' 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</si>
  <si>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</si>
  <si>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</si>
  <si>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</si>
  <si>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Notebook-Fourth Stage-Hungry Heart</t>
  </si>
  <si>
    <t xml:space="preserve">In the 'On-Hold' column, find the anime with a value equal to '26' 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</si>
  <si>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</si>
  <si>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</si>
  <si>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</si>
  <si>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Fighting Animal-Legendary Forks-First Stage</t>
  </si>
  <si>
    <t>In the 'Completed' column, calculate a rough estimate of the average value</t>
  </si>
  <si>
    <t xml:space="preserve">In the 'Watching' column, find the anime with a value equal to '17' 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</si>
  <si>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</si>
  <si>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</si>
  <si>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</si>
  <si>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Helping Alice-Neon Genesis-Queen Kingdom</t>
  </si>
  <si>
    <t xml:space="preserve">In the 'On-Hold' column, find the anime with a value equal to '12' </t>
  </si>
  <si>
    <t>DS5_cereal_zebra1.png</t>
  </si>
  <si>
    <t xml:space="preserve">In the 'Vitamins' column, give the row names of the cereals with the highest 3 values in descending order </t>
  </si>
  <si>
    <t>Cap Crunch-Corn Favorite-Raisin Bran</t>
  </si>
  <si>
    <t>In the 'Fiber' column, calculate a rough estimate of the average value</t>
  </si>
  <si>
    <t xml:space="preserve">In the 'Sugars' column, find the cereal with a value equal to '51' </t>
  </si>
  <si>
    <t>DS6_cereal_zebra2.png</t>
  </si>
  <si>
    <t xml:space="preserve">In the 'Score' column, count how many cells exceed the value of '70' </t>
  </si>
  <si>
    <t>Smile Maker-Natural Bran-Fruity Pebbles</t>
  </si>
  <si>
    <t xml:space="preserve">In the 'Score' column, find the cereal with a value equal to '32' 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</si>
  <si>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</si>
  <si>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</si>
  <si>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</si>
  <si>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Cinnamon Toast-Cap Crunch-Mini Wheats</t>
  </si>
  <si>
    <t>In the 'Sugars' column, calculate a rough estimate of the average value</t>
  </si>
  <si>
    <t xml:space="preserve">In the 'Protein' column, find the cereal with a value equal to '83' 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</si>
  <si>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</si>
  <si>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</si>
  <si>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</si>
  <si>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Wonderful Chex-Bran Chex-Raisin Bran</t>
  </si>
  <si>
    <t xml:space="preserve">In the 'Sodium' column, find the cereal with a value equal to '26' 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</si>
  <si>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</si>
  <si>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</si>
  <si>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</si>
  <si>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Dips-Crunch Time-Now Later</t>
  </si>
  <si>
    <t>30 9 11</t>
  </si>
  <si>
    <t xml:space="preserve">In the 'Pluribus' column, find the candy with a value equal to '32' </t>
  </si>
  <si>
    <t>DS10_candy_zebra2.png</t>
  </si>
  <si>
    <t xml:space="preserve">In the 'Caramel' column, count how many cells exceed the value of '38' </t>
  </si>
  <si>
    <t xml:space="preserve">In the 'Almond' column, give the row names of the candys with the highest 3 values in descending order </t>
  </si>
  <si>
    <t>Fun Dips-Laffy Taffy-Gold Bears</t>
  </si>
  <si>
    <t xml:space="preserve">In the 'Almond' column, find the candy with a value equal to '52' 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</si>
  <si>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</si>
  <si>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</si>
  <si>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</si>
  <si>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</si>
  <si>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</si>
  <si>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 xml:space="preserve">In the 'Nougat' column, find the candy with a value equal to '52' </t>
  </si>
  <si>
    <t>DS12_candy_zebra4.png</t>
  </si>
  <si>
    <t xml:space="preserve">In the 'Caramel' column, count how many cells exceed the value of '57' </t>
  </si>
  <si>
    <t>Air Heads-Junior Mints-Haribo Cola</t>
  </si>
  <si>
    <t>30 19 16</t>
  </si>
  <si>
    <t>In the 'Almond' column, calculate a rough estimate of the average value</t>
  </si>
  <si>
    <t xml:space="preserve">In the 'Nougat' column, find the candy with a value equal to '59' 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</si>
  <si>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</si>
  <si>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</si>
  <si>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</si>
  <si>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End Tour-Black White-My Dreams</t>
  </si>
  <si>
    <t xml:space="preserve">In the 'Film
 Comment' column, find the movie with a value equal to '67' 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</si>
  <si>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</si>
  <si>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</si>
  <si>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</si>
  <si>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Black Sea-Water Diviner-Hunting Ground</t>
  </si>
  <si>
    <t xml:space="preserve">In the 'PluggedIn' column, find the movie with a value equal to '79' 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</si>
  <si>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</si>
  <si>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</si>
  <si>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</si>
  <si>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</si>
  <si>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</si>
  <si>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</si>
  <si>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</si>
  <si>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Tales-Teenage Girl -My Dreams</t>
  </si>
  <si>
    <t>In the 'Roger Ebert' column, calculate a rough estimate of the average value</t>
  </si>
  <si>
    <t xml:space="preserve">In the 'Film
 Comment' column, find the movie with a value equal to '31' </t>
  </si>
  <si>
    <t>DS1_anime_plain1.png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</si>
  <si>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</si>
  <si>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</si>
  <si>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Different Life-Mobile Phone-Great Teacher</t>
  </si>
  <si>
    <t xml:space="preserve">In the 'Watching' column, find the anime with a value equal to '15' </t>
  </si>
  <si>
    <t>DS2_anime_plain2.png</t>
  </si>
  <si>
    <t xml:space="preserve">In the 'Plan
 to Watch' column, count how many cells exceed the value of '70' 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</si>
  <si>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</si>
  <si>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</si>
  <si>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</si>
  <si>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</si>
  <si>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</si>
  <si>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Generation-Connect Angel-Magical Warfare</t>
  </si>
  <si>
    <t xml:space="preserve">In the 'On-Hold' column, find the anime with a value equal to '17' </t>
  </si>
  <si>
    <t>DS4_anime_plain4.png</t>
  </si>
  <si>
    <t>Ultra Generation-Mobile Phone-Ultimate horror</t>
  </si>
  <si>
    <t xml:space="preserve">In the 'Popularity' column, find the anime with a value equal to '12' </t>
  </si>
  <si>
    <t>DS5_cereal_plain1.png</t>
  </si>
  <si>
    <t xml:space="preserve">In the 'Potassium' column, count how many cells exceed the value of '57' </t>
  </si>
  <si>
    <t>Oatmeal Crisp-Wheat Cream-Grape Flakes</t>
  </si>
  <si>
    <t xml:space="preserve">In the 'Sodium' column, find the cereal with a value equal to '51' </t>
  </si>
  <si>
    <t>DS6_cereal_plain2.png</t>
  </si>
  <si>
    <t>Corn Favorite-Frosted Flakes-Natural Bran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</si>
  <si>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</si>
  <si>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</si>
  <si>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</si>
  <si>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Count Chocula-Wonderful Chex-Almond Delight</t>
  </si>
  <si>
    <t>DS8_cereal_plain4.png</t>
  </si>
  <si>
    <t xml:space="preserve">In the 'Vitamins' column, count how many cells exceed the value of '60' </t>
  </si>
  <si>
    <t>Froot Loops-Count Chocula-Bran Chex</t>
  </si>
  <si>
    <t>In the 'Potassium' column, calculate a rough estimate of the average value</t>
  </si>
  <si>
    <t xml:space="preserve">In the 'Vitamins' column, find the cereal with a value equal to '26' 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</si>
  <si>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</si>
  <si>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</si>
  <si>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</si>
  <si>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</si>
  <si>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</si>
  <si>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</si>
  <si>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</si>
  <si>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</si>
  <si>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Milk Duds-Fruit Chews-Now Later</t>
  </si>
  <si>
    <t xml:space="preserve">In the 'Chocolate' column, find the candy with a value equal to '68' </t>
  </si>
  <si>
    <t>DS11_candy_plain3.png</t>
  </si>
  <si>
    <t xml:space="preserve">In the 'Pluribus' column, count how many cells exceed the value of '50' </t>
  </si>
  <si>
    <t>Pop Rocks-Pixie Sticks-Junior Mints</t>
  </si>
  <si>
    <t xml:space="preserve">In the 'Almond' column, find the candy with a value equal to '26' 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</si>
  <si>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</si>
  <si>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</si>
  <si>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</si>
  <si>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Milk Duds-Boston Beans-Hersheys Kisses</t>
  </si>
  <si>
    <t>In the 'Fruity' column, calculate a rough estimate of the average value</t>
  </si>
  <si>
    <t xml:space="preserve">In the 'Caramel' column, find the candy with a value equal to '15' </t>
  </si>
  <si>
    <t>DS13_movie_plain1.png</t>
  </si>
  <si>
    <t xml:space="preserve">In the 'Hulu' column, count how many cells exceed the value of '70' </t>
  </si>
  <si>
    <t>About Elly-Black White-Divergent Series</t>
  </si>
  <si>
    <t xml:space="preserve">In the 'Rotten
Tomatoes' column, find the movie with a value equal to '67' 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</si>
  <si>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</si>
  <si>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</si>
  <si>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</si>
  <si>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>Irrational Man -Teenage Girl -Mapping Stars</t>
  </si>
  <si>
    <t xml:space="preserve">In the 'MrQE' column, find the movie with a value equal to '79' </t>
  </si>
  <si>
    <t>DS15_movie_plain3.png</t>
  </si>
  <si>
    <t xml:space="preserve">In the 'Netflix' column, count how many cells exceed the value of '54' </t>
  </si>
  <si>
    <t>Teenage Girl -Irrational Man -Next Door</t>
  </si>
  <si>
    <t xml:space="preserve">In the 'Film
 Comment' column, find the movie with a value equal to '73' </t>
  </si>
  <si>
    <t>DS16_movie_plain4.png</t>
  </si>
  <si>
    <t xml:space="preserve">In the 'Hulu' column, count how many cells exceed the value of '57' </t>
  </si>
  <si>
    <t xml:space="preserve">Welcome Home-About Elly-Irrational Man </t>
  </si>
  <si>
    <t xml:space="preserve">In the 'PluggedIn' column, find the movie with a value equal to '31' </t>
  </si>
  <si>
    <t>DS1_anime_bar1.png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</si>
  <si>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</si>
  <si>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</si>
  <si>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</si>
  <si>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 xml:space="preserve">In the 'Ranked' column, find the anime with a value equal to '15' 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</si>
  <si>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</si>
  <si>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</si>
  <si>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</si>
  <si>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</si>
  <si>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 xml:space="preserve">In the 'Watching' column, find the anime with a value equal to '26' </t>
  </si>
  <si>
    <t>DS3_anime_bar3.png</t>
  </si>
  <si>
    <t xml:space="preserve">In the 'Ranked' column, count how many cells exceed the value of '88' </t>
  </si>
  <si>
    <t>King Ranking-Ultimate horror-Queen Kingdom</t>
  </si>
  <si>
    <t>In the 'Watching' column, calculate a rough estimate of the average value</t>
  </si>
  <si>
    <t xml:space="preserve">In the 'Plan
 to Watch' column, find the anime with a value equal to '17' 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</si>
  <si>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</si>
  <si>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</si>
  <si>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</si>
  <si>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</si>
  <si>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 xml:space="preserve">In the 'Protein' column, find the cereal with a value equal to '51' </t>
  </si>
  <si>
    <t>DS6_cereal_bar2.png</t>
  </si>
  <si>
    <t xml:space="preserve">In the 'Sodium' column, count how many cells exceed the value of '70' </t>
  </si>
  <si>
    <t>Froot Loops-Almond Delight-Post Nat</t>
  </si>
  <si>
    <t xml:space="preserve">In the 'Sodium' column, find the cereal with a value equal to '32' </t>
  </si>
  <si>
    <t>DS7_cereal_bar3.png</t>
  </si>
  <si>
    <t>Fruity Pebbles-Colorful Bran-Cap Crunch</t>
  </si>
  <si>
    <t xml:space="preserve">In the 'Calories' column, find the cereal with a value equal to '83' 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</si>
  <si>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</si>
  <si>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</si>
  <si>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</si>
  <si>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Cap Crunch-Fruit Fibre-Colorful Bran</t>
  </si>
  <si>
    <t xml:space="preserve">In the 'Sugars' column, find the cereal with a value equal to '26' </t>
  </si>
  <si>
    <t>DS9_candy_bar1.png</t>
  </si>
  <si>
    <t xml:space="preserve">In the 'Rating' column, count how many cells exceed the value of '66' 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</si>
  <si>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</si>
  <si>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</si>
  <si>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</si>
  <si>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</si>
  <si>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</si>
  <si>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 xml:space="preserve">In the 'Price' column, find the candy with a value equal to '68' 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</si>
  <si>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</si>
  <si>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</si>
  <si>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</si>
  <si>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 xml:space="preserve">In the 'Rating' column, find the candy with a value equal to '26' 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</si>
  <si>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</si>
  <si>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</si>
  <si>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</si>
  <si>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</si>
  <si>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 xml:space="preserve">In the 'Rating' column, find the candy with a value equal to '15' </t>
  </si>
  <si>
    <t>DS13_movie_bar1.png</t>
  </si>
  <si>
    <t>Adaline Age-Project Almanac-Ricki Flash</t>
  </si>
  <si>
    <t>In the 'Metacritic' column, calculate a rough estimate of the average value</t>
  </si>
  <si>
    <t xml:space="preserve">In the 'IMDB' column, find the movie with a value equal to '67' </t>
  </si>
  <si>
    <t>DS14_movie_bar2.png</t>
  </si>
  <si>
    <t xml:space="preserve">In the 'Hulu' column, count how many cells exceed the value of '76' </t>
  </si>
  <si>
    <t>Fantastic Four-Flights Up-Hunting Ground</t>
  </si>
  <si>
    <t xml:space="preserve">In the 'Hulu' column, find the movie with a value equal to '79' 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</si>
  <si>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</si>
  <si>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</si>
  <si>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</si>
  <si>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</si>
  <si>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</si>
  <si>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</si>
  <si>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</si>
  <si>
    <t>T1_Header</t>
  </si>
  <si>
    <t>T1_ Column</t>
  </si>
  <si>
    <t>T1_Par</t>
  </si>
  <si>
    <t xml:space="preserve">T1_Prompt </t>
  </si>
  <si>
    <t xml:space="preserve"> T1_Answer</t>
  </si>
  <si>
    <t xml:space="preserve"> T1_Answer Column / Row</t>
  </si>
  <si>
    <t>T2_ Header</t>
  </si>
  <si>
    <t xml:space="preserve"> T2_Column</t>
  </si>
  <si>
    <t xml:space="preserve">T2_Prompt </t>
  </si>
  <si>
    <t>T2_Answer</t>
  </si>
  <si>
    <t xml:space="preserve"> T2_Answer Column / Row</t>
  </si>
  <si>
    <t>T3_Header</t>
  </si>
  <si>
    <t xml:space="preserve"> T3_Column</t>
  </si>
  <si>
    <t xml:space="preserve"> T3_Prompt </t>
  </si>
  <si>
    <t>T3_Answer</t>
  </si>
  <si>
    <t>T3_ Answer Column / Row</t>
  </si>
  <si>
    <t>T4_Header</t>
  </si>
  <si>
    <t xml:space="preserve"> T4_Column</t>
  </si>
  <si>
    <t xml:space="preserve">T4_Prompt </t>
  </si>
  <si>
    <t>T4_Answer</t>
  </si>
  <si>
    <t>T4_Answer Column / Row</t>
  </si>
  <si>
    <t xml:space="preserve"> T5_Header</t>
  </si>
  <si>
    <t xml:space="preserve">  T5_Column</t>
  </si>
  <si>
    <t xml:space="preserve"> T5_Par</t>
  </si>
  <si>
    <t xml:space="preserve"> T5_Prompt</t>
  </si>
  <si>
    <t xml:space="preserve"> T5_Answer</t>
  </si>
  <si>
    <t xml:space="preserve"> T5_Answer Column / Row</t>
  </si>
  <si>
    <t>T4_Par</t>
  </si>
  <si>
    <t>T3_Par</t>
  </si>
  <si>
    <t>T2_Par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</si>
</sst>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5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846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1" fontId="8" fillId="0" borderId="1" xfId="0" applyNumberFormat="1" applyFont="1" applyBorder="1"/>
    <xf numFmtId="1" fontId="8" fillId="2" borderId="1" xfId="0" applyNumberFormat="1" applyFont="1" applyFill="1" applyBorder="1"/>
    <xf numFmtId="0" fontId="9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2" xfId="0" applyBorder="1"/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eetMetadata" Target="metadata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3CA-F2B1-45B7-9BCB-941C43338180}">
  <dimension ref="A1:BI65"/>
  <sheetViews>
    <sheetView workbookViewId="0">
      <selection activeCell="D16" sqref="D16"/>
    </sheetView>
  </sheetViews>
  <sheetFormatPr defaultRowHeight="15" x14ac:dyDescent="0.25"/>
  <cols>
    <col min="1" max="1" width="23" bestFit="1" customWidth="1"/>
    <col min="2" max="3" width="15.5703125" bestFit="1" customWidth="1"/>
    <col min="4" max="4" width="6.5703125" bestFit="1" customWidth="1"/>
    <col min="5" max="5" width="9.7109375" bestFit="1" customWidth="1"/>
    <col min="6" max="6" width="10.42578125" bestFit="1" customWidth="1"/>
    <col min="7" max="7" width="14.42578125" style="29" bestFit="1" customWidth="1"/>
    <col min="8" max="8" width="11.28515625" bestFit="1" customWidth="1"/>
    <col min="9" max="9" width="7" bestFit="1" customWidth="1"/>
    <col min="10" max="10" width="71.42578125" bestFit="1" customWidth="1"/>
    <col min="11" max="11" width="11.140625" style="29" bestFit="1" customWidth="1"/>
    <col min="12" max="12" width="24.42578125" style="136" bestFit="1" customWidth="1"/>
    <col min="13" max="13" width="17" bestFit="1" customWidth="1"/>
    <col min="14" max="14" width="11.28515625" bestFit="1" customWidth="1"/>
    <col min="15" max="15" width="12.42578125" bestFit="1" customWidth="1"/>
    <col min="16" max="16" width="107.5703125" bestFit="1" customWidth="1"/>
    <col min="17" max="17" width="11.28515625" bestFit="1" customWidth="1"/>
    <col min="18" max="18" width="24.42578125" bestFit="1" customWidth="1"/>
    <col min="19" max="19" width="17" bestFit="1" customWidth="1"/>
    <col min="20" max="20" width="11.28515625" bestFit="1" customWidth="1"/>
    <col min="21" max="21" width="8.140625" bestFit="1" customWidth="1"/>
    <col min="22" max="22" width="105.28515625" bestFit="1" customWidth="1"/>
    <col min="23" max="23" width="45.42578125" bestFit="1" customWidth="1"/>
    <col min="24" max="24" width="24.42578125" bestFit="1" customWidth="1"/>
    <col min="25" max="25" width="17" bestFit="1" customWidth="1"/>
    <col min="26" max="26" width="11.28515625" bestFit="1" customWidth="1"/>
    <col min="27" max="27" width="7" bestFit="1" customWidth="1"/>
    <col min="28" max="28" width="75" bestFit="1" customWidth="1"/>
    <col min="29" max="29" width="12.42578125" style="29" bestFit="1" customWidth="1"/>
    <col min="30" max="30" width="24" bestFit="1" customWidth="1"/>
    <col min="31" max="31" width="17" style="49" bestFit="1" customWidth="1"/>
    <col min="32" max="32" width="11.7109375" style="4" bestFit="1" customWidth="1"/>
    <col min="33" max="33" width="7.42578125" bestFit="1" customWidth="1"/>
    <col min="34" max="34" width="68.85546875" bestFit="1" customWidth="1"/>
    <col min="35" max="35" width="15.5703125" bestFit="1" customWidth="1"/>
    <col min="36" max="36" width="24.42578125" bestFit="1" customWidth="1"/>
    <col min="37" max="61" width="8.7109375" style="50" customWidth="1"/>
  </cols>
  <sheetData>
    <row r="1" spans="1:61" s="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573</v>
      </c>
      <c r="H1" s="19" t="s">
        <v>574</v>
      </c>
      <c r="I1" s="19" t="s">
        <v>575</v>
      </c>
      <c r="J1" s="19" t="s">
        <v>576</v>
      </c>
      <c r="K1" s="19" t="s">
        <v>577</v>
      </c>
      <c r="L1" s="130" t="s">
        <v>578</v>
      </c>
      <c r="M1" s="98" t="s">
        <v>579</v>
      </c>
      <c r="N1" s="99" t="s">
        <v>580</v>
      </c>
      <c r="O1" s="99" t="s">
        <v>602</v>
      </c>
      <c r="P1" s="99" t="s">
        <v>581</v>
      </c>
      <c r="Q1" s="99" t="s">
        <v>582</v>
      </c>
      <c r="R1" s="137" t="s">
        <v>583</v>
      </c>
      <c r="S1" s="30" t="s">
        <v>584</v>
      </c>
      <c r="T1" s="21" t="s">
        <v>585</v>
      </c>
      <c r="U1" s="21" t="s">
        <v>601</v>
      </c>
      <c r="V1" s="21" t="s">
        <v>586</v>
      </c>
      <c r="W1" s="21" t="s">
        <v>587</v>
      </c>
      <c r="X1" s="21" t="s">
        <v>588</v>
      </c>
      <c r="Y1" s="31" t="s">
        <v>589</v>
      </c>
      <c r="Z1" s="22" t="s">
        <v>590</v>
      </c>
      <c r="AA1" s="22" t="s">
        <v>600</v>
      </c>
      <c r="AB1" s="22" t="s">
        <v>591</v>
      </c>
      <c r="AC1" s="22" t="s">
        <v>592</v>
      </c>
      <c r="AD1" s="22" t="s">
        <v>593</v>
      </c>
      <c r="AE1" s="47" t="s">
        <v>594</v>
      </c>
      <c r="AF1" s="23" t="s">
        <v>595</v>
      </c>
      <c r="AG1" s="23" t="s">
        <v>596</v>
      </c>
      <c r="AH1" s="23" t="s">
        <v>597</v>
      </c>
      <c r="AI1" s="23" t="s">
        <v>598</v>
      </c>
      <c r="AJ1" s="23" t="s">
        <v>599</v>
      </c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</row>
    <row r="2" spans="1:61" s="32" customFormat="1" x14ac:dyDescent="0.25">
      <c r="A2" s="32" t="s">
        <v>226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">
        <v>56</v>
      </c>
      <c r="H2" s="33" t="s">
        <v>33</v>
      </c>
      <c r="I2" s="33">
        <v>80</v>
      </c>
      <c r="J2" s="35" t="s">
        <v>227</v>
      </c>
      <c r="K2" s="33">
        <v>7</v>
      </c>
      <c r="L2" s="131" t="s">
        <v>33</v>
      </c>
      <c r="M2" s="101" t="s">
        <v>49</v>
      </c>
      <c r="N2" s="100" t="s">
        <v>97</v>
      </c>
      <c r="O2" s="100">
        <v>0.90921028291332018</v>
      </c>
      <c r="P2" s="102" t="s">
        <v>228</v>
      </c>
      <c r="Q2" s="100" t="s">
        <v>55</v>
      </c>
      <c r="R2" s="100" t="s">
        <v>37</v>
      </c>
      <c r="S2" s="34" t="s">
        <v>58</v>
      </c>
      <c r="T2" s="33" t="s">
        <v>34</v>
      </c>
      <c r="U2" s="33" t="s">
        <v>229</v>
      </c>
      <c r="V2" s="36" t="s">
        <v>230</v>
      </c>
      <c r="W2" s="33" t="s">
        <v>231</v>
      </c>
      <c r="X2" s="33" t="s">
        <v>232</v>
      </c>
      <c r="Y2" s="34" t="s">
        <v>50</v>
      </c>
      <c r="Z2" s="33" t="s">
        <v>35</v>
      </c>
      <c r="AA2" s="33"/>
      <c r="AB2" s="37" t="s">
        <v>233</v>
      </c>
      <c r="AC2" s="33">
        <v>28.896551724137932</v>
      </c>
      <c r="AD2" s="33" t="s">
        <v>35</v>
      </c>
      <c r="AE2" s="48" t="s">
        <v>53</v>
      </c>
      <c r="AF2" s="33" t="s">
        <v>36</v>
      </c>
      <c r="AG2" s="33">
        <v>15</v>
      </c>
      <c r="AH2" s="36" t="s">
        <v>234</v>
      </c>
      <c r="AI2" s="32" t="s">
        <v>60</v>
      </c>
      <c r="AJ2" s="33">
        <v>16</v>
      </c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</row>
    <row r="3" spans="1:61" s="32" customFormat="1" x14ac:dyDescent="0.25">
      <c r="A3" s="32" t="s">
        <v>235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">
        <v>52</v>
      </c>
      <c r="H3" s="33" t="s">
        <v>37</v>
      </c>
      <c r="I3" s="33">
        <v>70</v>
      </c>
      <c r="J3" s="35" t="s">
        <v>236</v>
      </c>
      <c r="K3" s="33">
        <v>6</v>
      </c>
      <c r="L3" s="131" t="s">
        <v>37</v>
      </c>
      <c r="M3" s="101" t="s">
        <v>59</v>
      </c>
      <c r="N3" s="100" t="s">
        <v>97</v>
      </c>
      <c r="O3" s="100">
        <v>0.94286333401893008</v>
      </c>
      <c r="P3" s="102" t="s">
        <v>237</v>
      </c>
      <c r="Q3" s="100" t="s">
        <v>54</v>
      </c>
      <c r="R3" s="100" t="s">
        <v>34</v>
      </c>
      <c r="S3" s="34" t="s">
        <v>52</v>
      </c>
      <c r="T3" s="33" t="s">
        <v>37</v>
      </c>
      <c r="U3" s="33" t="s">
        <v>238</v>
      </c>
      <c r="V3" s="36" t="s">
        <v>239</v>
      </c>
      <c r="W3" s="33" t="s">
        <v>240</v>
      </c>
      <c r="X3" s="33" t="s">
        <v>241</v>
      </c>
      <c r="Y3" s="34" t="s">
        <v>49</v>
      </c>
      <c r="Z3" s="33" t="s">
        <v>38</v>
      </c>
      <c r="AA3" s="33"/>
      <c r="AB3" s="37" t="s">
        <v>242</v>
      </c>
      <c r="AC3" s="33">
        <v>66.902143522833185</v>
      </c>
      <c r="AD3" s="33" t="s">
        <v>38</v>
      </c>
      <c r="AE3" s="48" t="s">
        <v>51</v>
      </c>
      <c r="AF3" s="33" t="s">
        <v>39</v>
      </c>
      <c r="AG3" s="33">
        <v>26</v>
      </c>
      <c r="AH3" s="36" t="s">
        <v>243</v>
      </c>
      <c r="AI3" s="32" t="s">
        <v>63</v>
      </c>
      <c r="AJ3" s="33">
        <v>20</v>
      </c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</row>
    <row r="4" spans="1:61" s="32" customFormat="1" x14ac:dyDescent="0.25">
      <c r="A4" s="32" t="s">
        <v>244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">
        <v>56</v>
      </c>
      <c r="H4" s="33" t="s">
        <v>36</v>
      </c>
      <c r="I4" s="33">
        <v>88</v>
      </c>
      <c r="J4" s="35" t="s">
        <v>245</v>
      </c>
      <c r="K4" s="33">
        <v>5</v>
      </c>
      <c r="L4" s="131" t="s">
        <v>36</v>
      </c>
      <c r="M4" s="101" t="s">
        <v>55</v>
      </c>
      <c r="N4" s="100" t="s">
        <v>97</v>
      </c>
      <c r="O4" s="100">
        <v>0.97306273345016958</v>
      </c>
      <c r="P4" s="102" t="s">
        <v>246</v>
      </c>
      <c r="Q4" s="100" t="s">
        <v>49</v>
      </c>
      <c r="R4" s="100" t="s">
        <v>41</v>
      </c>
      <c r="S4" s="34" t="s">
        <v>57</v>
      </c>
      <c r="T4" s="33" t="s">
        <v>33</v>
      </c>
      <c r="U4" s="33" t="s">
        <v>247</v>
      </c>
      <c r="V4" s="36" t="s">
        <v>248</v>
      </c>
      <c r="W4" s="33" t="s">
        <v>249</v>
      </c>
      <c r="X4" s="33" t="s">
        <v>250</v>
      </c>
      <c r="Y4" s="34" t="s">
        <v>53</v>
      </c>
      <c r="Z4" s="33" t="s">
        <v>40</v>
      </c>
      <c r="AA4" s="33"/>
      <c r="AB4" s="37" t="s">
        <v>251</v>
      </c>
      <c r="AC4" s="33">
        <v>37.862068965517238</v>
      </c>
      <c r="AD4" s="33" t="s">
        <v>40</v>
      </c>
      <c r="AE4" s="48" t="s">
        <v>58</v>
      </c>
      <c r="AF4" s="33" t="s">
        <v>37</v>
      </c>
      <c r="AG4" s="33">
        <v>17</v>
      </c>
      <c r="AH4" s="36" t="s">
        <v>252</v>
      </c>
      <c r="AI4" s="32" t="s">
        <v>62</v>
      </c>
      <c r="AJ4" s="33">
        <v>16</v>
      </c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</row>
    <row r="5" spans="1:61" s="32" customFormat="1" x14ac:dyDescent="0.25">
      <c r="A5" s="32" t="s">
        <v>253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">
        <v>53</v>
      </c>
      <c r="H5" s="33" t="s">
        <v>41</v>
      </c>
      <c r="I5" s="33">
        <v>43</v>
      </c>
      <c r="J5" s="35" t="s">
        <v>254</v>
      </c>
      <c r="K5" s="33">
        <v>8</v>
      </c>
      <c r="L5" s="131" t="s">
        <v>41</v>
      </c>
      <c r="M5" s="101" t="s">
        <v>50</v>
      </c>
      <c r="N5" s="100" t="s">
        <v>97</v>
      </c>
      <c r="O5" s="100">
        <v>0.95448951402148552</v>
      </c>
      <c r="P5" s="102" t="s">
        <v>255</v>
      </c>
      <c r="Q5" s="100" t="s">
        <v>58</v>
      </c>
      <c r="R5" s="100" t="s">
        <v>33</v>
      </c>
      <c r="S5" s="34" t="s">
        <v>53</v>
      </c>
      <c r="T5" s="33" t="s">
        <v>41</v>
      </c>
      <c r="U5" s="33" t="s">
        <v>256</v>
      </c>
      <c r="V5" s="36" t="s">
        <v>257</v>
      </c>
      <c r="W5" s="33" t="s">
        <v>258</v>
      </c>
      <c r="X5" s="33" t="s">
        <v>259</v>
      </c>
      <c r="Y5" s="34" t="s">
        <v>54</v>
      </c>
      <c r="Z5" s="33" t="s">
        <v>36</v>
      </c>
      <c r="AA5" s="33"/>
      <c r="AB5" s="37" t="s">
        <v>260</v>
      </c>
      <c r="AC5" s="33">
        <v>47.655172413793103</v>
      </c>
      <c r="AD5" s="33" t="s">
        <v>36</v>
      </c>
      <c r="AE5" s="48" t="s">
        <v>58</v>
      </c>
      <c r="AF5" s="33" t="s">
        <v>33</v>
      </c>
      <c r="AG5" s="33">
        <v>12</v>
      </c>
      <c r="AH5" s="36" t="s">
        <v>261</v>
      </c>
      <c r="AI5" s="32" t="s">
        <v>60</v>
      </c>
      <c r="AJ5" s="33">
        <v>18</v>
      </c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</row>
    <row r="6" spans="1:61" s="50" customFormat="1" x14ac:dyDescent="0.25">
      <c r="A6" s="50" t="s">
        <v>262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">
        <v>107</v>
      </c>
      <c r="H6" s="51" t="s">
        <v>37</v>
      </c>
      <c r="I6" s="51">
        <v>57</v>
      </c>
      <c r="J6" s="53" t="s">
        <v>263</v>
      </c>
      <c r="K6" s="51">
        <v>8</v>
      </c>
      <c r="L6" s="132" t="s">
        <v>37</v>
      </c>
      <c r="M6" s="101" t="s">
        <v>105</v>
      </c>
      <c r="N6" s="104" t="s">
        <v>97</v>
      </c>
      <c r="O6" s="100">
        <v>0.91848360430431619</v>
      </c>
      <c r="P6" s="103" t="s">
        <v>264</v>
      </c>
      <c r="Q6" s="100" t="s">
        <v>103</v>
      </c>
      <c r="R6" s="104" t="s">
        <v>41</v>
      </c>
      <c r="S6" s="52" t="s">
        <v>106</v>
      </c>
      <c r="T6" s="51" t="s">
        <v>39</v>
      </c>
      <c r="U6" s="51" t="s">
        <v>238</v>
      </c>
      <c r="V6" s="54" t="s">
        <v>265</v>
      </c>
      <c r="W6" s="51" t="s">
        <v>266</v>
      </c>
      <c r="X6" s="51" t="s">
        <v>267</v>
      </c>
      <c r="Y6" s="52" t="s">
        <v>104</v>
      </c>
      <c r="Z6" s="51" t="s">
        <v>38</v>
      </c>
      <c r="AA6" s="51"/>
      <c r="AB6" s="55" t="s">
        <v>268</v>
      </c>
      <c r="AC6" s="51">
        <v>56.931034482758619</v>
      </c>
      <c r="AD6" s="51" t="s">
        <v>38</v>
      </c>
      <c r="AE6" s="56" t="s">
        <v>109</v>
      </c>
      <c r="AF6" s="51" t="s">
        <v>41</v>
      </c>
      <c r="AG6" s="51">
        <v>51</v>
      </c>
      <c r="AH6" s="36" t="s">
        <v>269</v>
      </c>
      <c r="AI6" s="50" t="s">
        <v>125</v>
      </c>
      <c r="AJ6" s="51">
        <v>17</v>
      </c>
    </row>
    <row r="7" spans="1:61" s="50" customFormat="1" x14ac:dyDescent="0.25">
      <c r="A7" s="50" t="s">
        <v>270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">
        <v>110</v>
      </c>
      <c r="H7" s="51" t="s">
        <v>39</v>
      </c>
      <c r="I7" s="51">
        <v>70</v>
      </c>
      <c r="J7" s="53" t="s">
        <v>271</v>
      </c>
      <c r="K7" s="51">
        <v>5</v>
      </c>
      <c r="L7" s="132" t="s">
        <v>39</v>
      </c>
      <c r="M7" s="101" t="s">
        <v>106</v>
      </c>
      <c r="N7" s="104" t="s">
        <v>97</v>
      </c>
      <c r="O7" s="100">
        <v>0.9597267857054208</v>
      </c>
      <c r="P7" s="103" t="s">
        <v>272</v>
      </c>
      <c r="Q7" s="100" t="s">
        <v>108</v>
      </c>
      <c r="R7" s="104" t="s">
        <v>37</v>
      </c>
      <c r="S7" s="52" t="s">
        <v>105</v>
      </c>
      <c r="T7" s="51" t="s">
        <v>37</v>
      </c>
      <c r="U7" s="51" t="s">
        <v>273</v>
      </c>
      <c r="V7" s="54" t="s">
        <v>274</v>
      </c>
      <c r="W7" s="51" t="s">
        <v>275</v>
      </c>
      <c r="X7" s="51" t="s">
        <v>276</v>
      </c>
      <c r="Y7" s="52" t="s">
        <v>50</v>
      </c>
      <c r="Z7" s="51" t="s">
        <v>40</v>
      </c>
      <c r="AA7" s="51"/>
      <c r="AB7" s="55" t="s">
        <v>233</v>
      </c>
      <c r="AC7" s="51">
        <v>42.103448275862071</v>
      </c>
      <c r="AD7" s="51" t="s">
        <v>40</v>
      </c>
      <c r="AE7" s="56" t="s">
        <v>110</v>
      </c>
      <c r="AF7" s="51" t="s">
        <v>39</v>
      </c>
      <c r="AG7" s="51">
        <v>32</v>
      </c>
      <c r="AH7" s="36" t="s">
        <v>277</v>
      </c>
      <c r="AI7" s="50" t="s">
        <v>128</v>
      </c>
      <c r="AJ7" s="51">
        <v>19</v>
      </c>
    </row>
    <row r="8" spans="1:61" s="50" customFormat="1" x14ac:dyDescent="0.25">
      <c r="A8" s="50" t="s">
        <v>278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">
        <v>108</v>
      </c>
      <c r="H8" s="51" t="s">
        <v>33</v>
      </c>
      <c r="I8" s="51">
        <v>45</v>
      </c>
      <c r="J8" s="53" t="s">
        <v>279</v>
      </c>
      <c r="K8" s="51">
        <v>6</v>
      </c>
      <c r="L8" s="132" t="s">
        <v>33</v>
      </c>
      <c r="M8" s="101" t="s">
        <v>109</v>
      </c>
      <c r="N8" s="104" t="s">
        <v>97</v>
      </c>
      <c r="O8" s="100">
        <v>0.91594870582425991</v>
      </c>
      <c r="P8" s="103" t="s">
        <v>280</v>
      </c>
      <c r="Q8" s="100" t="s">
        <v>110</v>
      </c>
      <c r="R8" s="104" t="s">
        <v>33</v>
      </c>
      <c r="S8" s="52" t="s">
        <v>108</v>
      </c>
      <c r="T8" s="51" t="s">
        <v>33</v>
      </c>
      <c r="U8" s="51" t="s">
        <v>229</v>
      </c>
      <c r="V8" s="54" t="s">
        <v>281</v>
      </c>
      <c r="W8" s="51" t="s">
        <v>282</v>
      </c>
      <c r="X8" s="51" t="s">
        <v>283</v>
      </c>
      <c r="Y8" s="52" t="s">
        <v>101</v>
      </c>
      <c r="Z8" s="51" t="s">
        <v>35</v>
      </c>
      <c r="AA8" s="51"/>
      <c r="AB8" s="55" t="s">
        <v>284</v>
      </c>
      <c r="AC8" s="51">
        <v>35.620689655172413</v>
      </c>
      <c r="AD8" s="51" t="s">
        <v>35</v>
      </c>
      <c r="AE8" s="56" t="s">
        <v>105</v>
      </c>
      <c r="AF8" s="51" t="s">
        <v>37</v>
      </c>
      <c r="AG8" s="51">
        <v>83</v>
      </c>
      <c r="AH8" s="36" t="s">
        <v>285</v>
      </c>
      <c r="AI8" s="50" t="s">
        <v>125</v>
      </c>
      <c r="AJ8" s="51">
        <v>17</v>
      </c>
    </row>
    <row r="9" spans="1:61" s="50" customFormat="1" x14ac:dyDescent="0.25">
      <c r="A9" s="50" t="s">
        <v>286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">
        <v>101</v>
      </c>
      <c r="H9" s="51" t="s">
        <v>41</v>
      </c>
      <c r="I9" s="51">
        <v>60</v>
      </c>
      <c r="J9" s="53" t="s">
        <v>287</v>
      </c>
      <c r="K9" s="51">
        <v>7</v>
      </c>
      <c r="L9" s="132" t="s">
        <v>41</v>
      </c>
      <c r="M9" s="101" t="s">
        <v>104</v>
      </c>
      <c r="N9" s="104" t="s">
        <v>97</v>
      </c>
      <c r="O9" s="100">
        <v>0.90941841920042754</v>
      </c>
      <c r="P9" s="103" t="s">
        <v>288</v>
      </c>
      <c r="Q9" s="100" t="s">
        <v>105</v>
      </c>
      <c r="R9" s="104" t="s">
        <v>34</v>
      </c>
      <c r="S9" s="52" t="s">
        <v>101</v>
      </c>
      <c r="T9" s="51" t="s">
        <v>41</v>
      </c>
      <c r="U9" s="51" t="s">
        <v>247</v>
      </c>
      <c r="V9" s="54" t="s">
        <v>289</v>
      </c>
      <c r="W9" s="51" t="s">
        <v>290</v>
      </c>
      <c r="X9" s="51" t="s">
        <v>291</v>
      </c>
      <c r="Y9" s="52" t="s">
        <v>106</v>
      </c>
      <c r="Z9" s="51" t="s">
        <v>40</v>
      </c>
      <c r="AA9" s="51"/>
      <c r="AB9" s="55" t="s">
        <v>292</v>
      </c>
      <c r="AC9" s="51">
        <v>52.310344827586206</v>
      </c>
      <c r="AD9" s="51" t="s">
        <v>40</v>
      </c>
      <c r="AE9" s="56" t="s">
        <v>101</v>
      </c>
      <c r="AF9" s="51" t="s">
        <v>41</v>
      </c>
      <c r="AG9" s="51">
        <v>26</v>
      </c>
      <c r="AH9" s="36" t="s">
        <v>293</v>
      </c>
      <c r="AI9" s="50" t="s">
        <v>122</v>
      </c>
      <c r="AJ9" s="51">
        <v>20</v>
      </c>
    </row>
    <row r="10" spans="1:61" x14ac:dyDescent="0.25">
      <c r="A10" s="24" t="s">
        <v>294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">
        <v>150</v>
      </c>
      <c r="H10" s="16" t="s">
        <v>41</v>
      </c>
      <c r="I10" s="16">
        <v>66</v>
      </c>
      <c r="J10" s="17" t="s">
        <v>295</v>
      </c>
      <c r="K10" s="16">
        <v>5</v>
      </c>
      <c r="L10" s="133" t="s">
        <v>41</v>
      </c>
      <c r="M10" s="101" t="s">
        <v>150</v>
      </c>
      <c r="N10" s="105" t="s">
        <v>97</v>
      </c>
      <c r="O10" s="100">
        <v>0.95248402178478697</v>
      </c>
      <c r="P10" s="106" t="s">
        <v>296</v>
      </c>
      <c r="Q10" s="100" t="s">
        <v>144</v>
      </c>
      <c r="R10" s="105" t="s">
        <v>34</v>
      </c>
      <c r="S10" s="28" t="s">
        <v>148</v>
      </c>
      <c r="T10" s="16" t="s">
        <v>37</v>
      </c>
      <c r="U10" s="16" t="s">
        <v>297</v>
      </c>
      <c r="V10" s="25" t="s">
        <v>298</v>
      </c>
      <c r="W10" s="16" t="s">
        <v>299</v>
      </c>
      <c r="X10" s="16" t="s">
        <v>300</v>
      </c>
      <c r="Y10" s="28" t="s">
        <v>146</v>
      </c>
      <c r="Z10" s="16" t="s">
        <v>36</v>
      </c>
      <c r="AA10" s="16"/>
      <c r="AB10" s="26" t="s">
        <v>301</v>
      </c>
      <c r="AC10" s="16">
        <v>37.862068965517238</v>
      </c>
      <c r="AD10" s="16" t="s">
        <v>36</v>
      </c>
      <c r="AE10" s="66" t="s">
        <v>149</v>
      </c>
      <c r="AF10" s="16" t="s">
        <v>33</v>
      </c>
      <c r="AG10" s="16">
        <v>32</v>
      </c>
      <c r="AH10" s="36" t="s">
        <v>302</v>
      </c>
      <c r="AI10" s="24" t="s">
        <v>169</v>
      </c>
      <c r="AJ10" s="16">
        <v>19</v>
      </c>
    </row>
    <row r="11" spans="1:61" x14ac:dyDescent="0.25">
      <c r="A11" s="24" t="s">
        <v>303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">
        <v>143</v>
      </c>
      <c r="H11" s="16" t="s">
        <v>33</v>
      </c>
      <c r="I11" s="16">
        <v>38</v>
      </c>
      <c r="J11" s="17" t="s">
        <v>304</v>
      </c>
      <c r="K11" s="16">
        <v>8</v>
      </c>
      <c r="L11" s="133" t="s">
        <v>33</v>
      </c>
      <c r="M11" s="101" t="s">
        <v>143</v>
      </c>
      <c r="N11" s="105" t="s">
        <v>97</v>
      </c>
      <c r="O11" s="100">
        <v>0.91022430794672315</v>
      </c>
      <c r="P11" s="106" t="s">
        <v>305</v>
      </c>
      <c r="Q11" s="100" t="s">
        <v>151</v>
      </c>
      <c r="R11" s="105" t="s">
        <v>33</v>
      </c>
      <c r="S11" s="28" t="s">
        <v>149</v>
      </c>
      <c r="T11" s="16" t="s">
        <v>41</v>
      </c>
      <c r="U11" s="16" t="s">
        <v>247</v>
      </c>
      <c r="V11" s="25" t="s">
        <v>306</v>
      </c>
      <c r="W11" s="16" t="s">
        <v>307</v>
      </c>
      <c r="X11" s="16" t="s">
        <v>308</v>
      </c>
      <c r="Y11" s="28" t="s">
        <v>142</v>
      </c>
      <c r="Z11" s="16" t="s">
        <v>35</v>
      </c>
      <c r="AA11" s="16"/>
      <c r="AB11" s="26" t="s">
        <v>309</v>
      </c>
      <c r="AC11" s="16">
        <v>35.620689655172413</v>
      </c>
      <c r="AD11" s="16" t="s">
        <v>35</v>
      </c>
      <c r="AE11" s="66" t="s">
        <v>149</v>
      </c>
      <c r="AF11" s="16" t="s">
        <v>41</v>
      </c>
      <c r="AG11" s="16">
        <v>68</v>
      </c>
      <c r="AH11" s="36" t="s">
        <v>310</v>
      </c>
      <c r="AI11" s="24" t="s">
        <v>178</v>
      </c>
      <c r="AJ11" s="16">
        <v>17</v>
      </c>
    </row>
    <row r="12" spans="1:61" x14ac:dyDescent="0.25">
      <c r="A12" s="24" t="s">
        <v>311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">
        <v>148</v>
      </c>
      <c r="H12" s="16" t="s">
        <v>36</v>
      </c>
      <c r="I12" s="16">
        <v>50</v>
      </c>
      <c r="J12" s="17" t="s">
        <v>312</v>
      </c>
      <c r="K12" s="16">
        <v>7</v>
      </c>
      <c r="L12" s="133" t="s">
        <v>36</v>
      </c>
      <c r="M12" s="101" t="s">
        <v>151</v>
      </c>
      <c r="N12" s="105" t="s">
        <v>97</v>
      </c>
      <c r="O12" s="100">
        <v>0.92289399804318928</v>
      </c>
      <c r="P12" s="106" t="s">
        <v>313</v>
      </c>
      <c r="Q12" s="100" t="s">
        <v>144</v>
      </c>
      <c r="R12" s="105" t="s">
        <v>41</v>
      </c>
      <c r="S12" s="28" t="s">
        <v>149</v>
      </c>
      <c r="T12" s="16" t="s">
        <v>39</v>
      </c>
      <c r="U12" s="16" t="s">
        <v>314</v>
      </c>
      <c r="V12" s="25" t="s">
        <v>306</v>
      </c>
      <c r="W12" s="16" t="s">
        <v>315</v>
      </c>
      <c r="X12" s="16" t="s">
        <v>316</v>
      </c>
      <c r="Y12" s="28" t="s">
        <v>152</v>
      </c>
      <c r="Z12" s="16" t="s">
        <v>38</v>
      </c>
      <c r="AA12" s="16"/>
      <c r="AB12" s="26" t="s">
        <v>317</v>
      </c>
      <c r="AC12" s="16">
        <v>50.241379310344826</v>
      </c>
      <c r="AD12" s="16" t="s">
        <v>38</v>
      </c>
      <c r="AE12" s="66" t="s">
        <v>143</v>
      </c>
      <c r="AF12" s="16" t="s">
        <v>34</v>
      </c>
      <c r="AG12" s="16">
        <v>26</v>
      </c>
      <c r="AH12" s="36" t="s">
        <v>318</v>
      </c>
      <c r="AI12" s="24" t="s">
        <v>177</v>
      </c>
      <c r="AJ12" s="16">
        <v>11</v>
      </c>
    </row>
    <row r="13" spans="1:61" x14ac:dyDescent="0.25">
      <c r="A13" s="24" t="s">
        <v>319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">
        <v>143</v>
      </c>
      <c r="H13" s="16" t="s">
        <v>37</v>
      </c>
      <c r="I13" s="16">
        <v>57</v>
      </c>
      <c r="J13" s="17" t="s">
        <v>320</v>
      </c>
      <c r="K13" s="16">
        <v>6</v>
      </c>
      <c r="L13" s="133" t="s">
        <v>37</v>
      </c>
      <c r="M13" s="101" t="s">
        <v>150</v>
      </c>
      <c r="N13" s="105" t="s">
        <v>97</v>
      </c>
      <c r="O13" s="100">
        <v>0.95087863034344433</v>
      </c>
      <c r="P13" s="106" t="s">
        <v>296</v>
      </c>
      <c r="Q13" s="100" t="s">
        <v>152</v>
      </c>
      <c r="R13" s="105" t="s">
        <v>37</v>
      </c>
      <c r="S13" s="28" t="s">
        <v>145</v>
      </c>
      <c r="T13" s="16" t="s">
        <v>34</v>
      </c>
      <c r="U13" s="16" t="s">
        <v>229</v>
      </c>
      <c r="V13" s="25" t="s">
        <v>321</v>
      </c>
      <c r="W13" s="16" t="s">
        <v>322</v>
      </c>
      <c r="X13" s="16" t="s">
        <v>323</v>
      </c>
      <c r="Y13" s="28" t="s">
        <v>146</v>
      </c>
      <c r="Z13" s="16" t="s">
        <v>36</v>
      </c>
      <c r="AA13" s="16"/>
      <c r="AB13" s="26" t="s">
        <v>301</v>
      </c>
      <c r="AC13" s="16">
        <v>37.862068965517238</v>
      </c>
      <c r="AD13" s="16" t="s">
        <v>36</v>
      </c>
      <c r="AE13" s="66" t="s">
        <v>142</v>
      </c>
      <c r="AF13" s="16" t="s">
        <v>41</v>
      </c>
      <c r="AG13" s="16">
        <v>15</v>
      </c>
      <c r="AH13" s="36" t="s">
        <v>324</v>
      </c>
      <c r="AI13" s="24" t="s">
        <v>161</v>
      </c>
      <c r="AJ13" s="16">
        <v>15</v>
      </c>
    </row>
    <row r="14" spans="1:61" s="50" customFormat="1" x14ac:dyDescent="0.25">
      <c r="A14" s="50" t="s">
        <v>325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">
        <v>188</v>
      </c>
      <c r="H14" s="51" t="s">
        <v>39</v>
      </c>
      <c r="I14" s="51">
        <v>70</v>
      </c>
      <c r="J14" s="53" t="s">
        <v>326</v>
      </c>
      <c r="K14" s="51">
        <v>5</v>
      </c>
      <c r="L14" s="132" t="s">
        <v>39</v>
      </c>
      <c r="M14" s="101" t="s">
        <v>189</v>
      </c>
      <c r="N14" s="104" t="s">
        <v>97</v>
      </c>
      <c r="O14" s="100">
        <v>0.96970620628124971</v>
      </c>
      <c r="P14" s="103" t="s">
        <v>327</v>
      </c>
      <c r="Q14" s="100" t="s">
        <v>184</v>
      </c>
      <c r="R14" s="104" t="s">
        <v>37</v>
      </c>
      <c r="S14" s="52" t="s">
        <v>189</v>
      </c>
      <c r="T14" s="51" t="s">
        <v>37</v>
      </c>
      <c r="U14" s="51" t="s">
        <v>273</v>
      </c>
      <c r="V14" s="54" t="s">
        <v>328</v>
      </c>
      <c r="W14" s="51" t="s">
        <v>329</v>
      </c>
      <c r="X14" s="51" t="s">
        <v>330</v>
      </c>
      <c r="Y14" s="52" t="s">
        <v>185</v>
      </c>
      <c r="Z14" s="51" t="s">
        <v>40</v>
      </c>
      <c r="AA14" s="51"/>
      <c r="AB14" s="55" t="s">
        <v>331</v>
      </c>
      <c r="AC14" s="51">
        <v>52.310344827586206</v>
      </c>
      <c r="AD14" s="51" t="s">
        <v>40</v>
      </c>
      <c r="AE14" s="56" t="s">
        <v>190</v>
      </c>
      <c r="AF14" s="51" t="s">
        <v>33</v>
      </c>
      <c r="AG14" s="51">
        <v>67</v>
      </c>
      <c r="AH14" s="36" t="s">
        <v>332</v>
      </c>
      <c r="AI14" s="50" t="s">
        <v>211</v>
      </c>
      <c r="AJ14" s="51">
        <v>20</v>
      </c>
    </row>
    <row r="15" spans="1:61" s="50" customFormat="1" x14ac:dyDescent="0.25">
      <c r="A15" s="50" t="s">
        <v>333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">
        <v>192</v>
      </c>
      <c r="H15" s="51" t="s">
        <v>37</v>
      </c>
      <c r="I15" s="51">
        <v>76</v>
      </c>
      <c r="J15" s="53" t="s">
        <v>334</v>
      </c>
      <c r="K15" s="51">
        <v>8</v>
      </c>
      <c r="L15" s="132" t="s">
        <v>37</v>
      </c>
      <c r="M15" s="101" t="s">
        <v>186</v>
      </c>
      <c r="N15" s="104" t="s">
        <v>97</v>
      </c>
      <c r="O15" s="100">
        <v>0.93226572564431387</v>
      </c>
      <c r="P15" s="103" t="s">
        <v>335</v>
      </c>
      <c r="Q15" s="100" t="s">
        <v>192</v>
      </c>
      <c r="R15" s="104" t="s">
        <v>34</v>
      </c>
      <c r="S15" s="52" t="s">
        <v>193</v>
      </c>
      <c r="T15" s="51" t="s">
        <v>41</v>
      </c>
      <c r="U15" s="51" t="s">
        <v>247</v>
      </c>
      <c r="V15" s="54" t="s">
        <v>336</v>
      </c>
      <c r="W15" s="51" t="s">
        <v>337</v>
      </c>
      <c r="X15" s="51" t="s">
        <v>338</v>
      </c>
      <c r="Y15" s="52" t="s">
        <v>186</v>
      </c>
      <c r="Z15" s="51" t="s">
        <v>36</v>
      </c>
      <c r="AA15" s="51"/>
      <c r="AB15" s="55" t="s">
        <v>339</v>
      </c>
      <c r="AC15" s="51">
        <v>37.862068965517238</v>
      </c>
      <c r="AD15" s="51" t="s">
        <v>36</v>
      </c>
      <c r="AE15" s="56" t="s">
        <v>192</v>
      </c>
      <c r="AF15" s="51" t="s">
        <v>37</v>
      </c>
      <c r="AG15" s="51">
        <v>79</v>
      </c>
      <c r="AH15" s="36" t="s">
        <v>340</v>
      </c>
      <c r="AI15" s="50" t="s">
        <v>204</v>
      </c>
      <c r="AJ15" s="51">
        <v>18</v>
      </c>
    </row>
    <row r="16" spans="1:61" s="50" customFormat="1" x14ac:dyDescent="0.25">
      <c r="A16" s="50" t="s">
        <v>341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">
        <v>185</v>
      </c>
      <c r="H16" s="51" t="s">
        <v>33</v>
      </c>
      <c r="I16" s="51">
        <v>54</v>
      </c>
      <c r="J16" s="53" t="s">
        <v>342</v>
      </c>
      <c r="K16" s="51">
        <v>7</v>
      </c>
      <c r="L16" s="132" t="s">
        <v>33</v>
      </c>
      <c r="M16" s="101" t="s">
        <v>183</v>
      </c>
      <c r="N16" s="104" t="s">
        <v>97</v>
      </c>
      <c r="O16" s="100">
        <v>0.9167989111790531</v>
      </c>
      <c r="P16" s="103" t="s">
        <v>343</v>
      </c>
      <c r="Q16" s="100" t="s">
        <v>192</v>
      </c>
      <c r="R16" s="104" t="s">
        <v>224</v>
      </c>
      <c r="S16" s="52" t="s">
        <v>190</v>
      </c>
      <c r="T16" s="51" t="s">
        <v>39</v>
      </c>
      <c r="U16" s="51" t="s">
        <v>314</v>
      </c>
      <c r="V16" s="54" t="s">
        <v>344</v>
      </c>
      <c r="W16" s="51" t="s">
        <v>345</v>
      </c>
      <c r="X16" s="51" t="s">
        <v>346</v>
      </c>
      <c r="Y16" s="52" t="s">
        <v>183</v>
      </c>
      <c r="Z16" s="51" t="s">
        <v>38</v>
      </c>
      <c r="AA16" s="51"/>
      <c r="AB16" s="55" t="s">
        <v>347</v>
      </c>
      <c r="AC16" s="51">
        <v>50.241379310344826</v>
      </c>
      <c r="AD16" s="51" t="s">
        <v>38</v>
      </c>
      <c r="AE16" s="56" t="s">
        <v>189</v>
      </c>
      <c r="AF16" s="51" t="s">
        <v>34</v>
      </c>
      <c r="AG16" s="51">
        <v>73</v>
      </c>
      <c r="AH16" s="36" t="s">
        <v>348</v>
      </c>
      <c r="AI16" s="50" t="s">
        <v>201</v>
      </c>
      <c r="AJ16" s="51">
        <v>19</v>
      </c>
    </row>
    <row r="17" spans="1:61" s="57" customFormat="1" ht="15" customHeight="1" thickBot="1" x14ac:dyDescent="0.3">
      <c r="A17" s="57" t="s">
        <v>349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">
        <v>189</v>
      </c>
      <c r="H17" s="59" t="s">
        <v>36</v>
      </c>
      <c r="I17" s="59">
        <v>57</v>
      </c>
      <c r="J17" s="61" t="s">
        <v>350</v>
      </c>
      <c r="K17" s="59">
        <v>6</v>
      </c>
      <c r="L17" s="134" t="s">
        <v>36</v>
      </c>
      <c r="M17" s="101" t="s">
        <v>187</v>
      </c>
      <c r="N17" s="107" t="s">
        <v>97</v>
      </c>
      <c r="O17" s="100">
        <v>0.97283276796689055</v>
      </c>
      <c r="P17" s="108" t="s">
        <v>351</v>
      </c>
      <c r="Q17" s="100" t="s">
        <v>185</v>
      </c>
      <c r="R17" s="107" t="s">
        <v>33</v>
      </c>
      <c r="S17" s="60" t="s">
        <v>192</v>
      </c>
      <c r="T17" s="59" t="s">
        <v>33</v>
      </c>
      <c r="U17" s="59" t="s">
        <v>273</v>
      </c>
      <c r="V17" s="62" t="s">
        <v>352</v>
      </c>
      <c r="W17" s="59" t="s">
        <v>329</v>
      </c>
      <c r="X17" s="59" t="s">
        <v>353</v>
      </c>
      <c r="Y17" s="60" t="s">
        <v>187</v>
      </c>
      <c r="Z17" s="59" t="s">
        <v>40</v>
      </c>
      <c r="AA17" s="59"/>
      <c r="AB17" s="63" t="s">
        <v>354</v>
      </c>
      <c r="AC17" s="59">
        <v>52.310344827586206</v>
      </c>
      <c r="AD17" s="59" t="s">
        <v>40</v>
      </c>
      <c r="AE17" s="64" t="s">
        <v>191</v>
      </c>
      <c r="AF17" s="59" t="s">
        <v>41</v>
      </c>
      <c r="AG17" s="59">
        <v>31</v>
      </c>
      <c r="AH17" s="36" t="s">
        <v>355</v>
      </c>
      <c r="AI17" s="57" t="s">
        <v>196</v>
      </c>
      <c r="AJ17" s="59">
        <v>17</v>
      </c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</row>
    <row r="18" spans="1:61" x14ac:dyDescent="0.25">
      <c r="A18" s="24" t="s">
        <v>356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">
        <v>57</v>
      </c>
      <c r="H18" s="16" t="s">
        <v>33</v>
      </c>
      <c r="I18" s="16">
        <v>80</v>
      </c>
      <c r="J18" s="17" t="s">
        <v>357</v>
      </c>
      <c r="K18" s="16">
        <v>7</v>
      </c>
      <c r="L18" s="133" t="s">
        <v>33</v>
      </c>
      <c r="M18" s="101" t="s">
        <v>49</v>
      </c>
      <c r="N18" s="105" t="s">
        <v>97</v>
      </c>
      <c r="O18" s="100">
        <v>0.90921028291332018</v>
      </c>
      <c r="P18" s="106" t="s">
        <v>228</v>
      </c>
      <c r="Q18" s="100" t="s">
        <v>55</v>
      </c>
      <c r="R18" s="105" t="s">
        <v>37</v>
      </c>
      <c r="S18" s="28" t="s">
        <v>55</v>
      </c>
      <c r="T18" s="16" t="s">
        <v>34</v>
      </c>
      <c r="U18" s="16" t="s">
        <v>229</v>
      </c>
      <c r="V18" s="25" t="s">
        <v>358</v>
      </c>
      <c r="W18" s="16" t="s">
        <v>359</v>
      </c>
      <c r="X18" s="16" t="s">
        <v>232</v>
      </c>
      <c r="Y18" s="28" t="s">
        <v>49</v>
      </c>
      <c r="Z18" s="16" t="s">
        <v>35</v>
      </c>
      <c r="AA18" s="16"/>
      <c r="AB18" s="26" t="s">
        <v>242</v>
      </c>
      <c r="AC18" s="16">
        <v>28.896551724137932</v>
      </c>
      <c r="AD18" s="16" t="s">
        <v>35</v>
      </c>
      <c r="AE18" s="66" t="s">
        <v>52</v>
      </c>
      <c r="AF18" s="16" t="s">
        <v>36</v>
      </c>
      <c r="AG18" s="16">
        <v>15</v>
      </c>
      <c r="AH18" s="36" t="s">
        <v>360</v>
      </c>
      <c r="AI18" s="24" t="s">
        <v>84</v>
      </c>
      <c r="AJ18" s="16">
        <v>16</v>
      </c>
    </row>
    <row r="19" spans="1:61" x14ac:dyDescent="0.25">
      <c r="A19" s="24" t="s">
        <v>361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">
        <v>54</v>
      </c>
      <c r="H19" s="16" t="s">
        <v>37</v>
      </c>
      <c r="I19" s="16">
        <v>70</v>
      </c>
      <c r="J19" s="17" t="s">
        <v>362</v>
      </c>
      <c r="K19" s="16">
        <v>6</v>
      </c>
      <c r="L19" s="133" t="s">
        <v>37</v>
      </c>
      <c r="M19" s="101" t="s">
        <v>59</v>
      </c>
      <c r="N19" s="105" t="s">
        <v>97</v>
      </c>
      <c r="O19" s="100">
        <v>0.94286333401893008</v>
      </c>
      <c r="P19" s="106" t="s">
        <v>237</v>
      </c>
      <c r="Q19" s="100" t="s">
        <v>54</v>
      </c>
      <c r="R19" s="105" t="s">
        <v>34</v>
      </c>
      <c r="S19" s="28" t="s">
        <v>54</v>
      </c>
      <c r="T19" s="16" t="s">
        <v>37</v>
      </c>
      <c r="U19" s="16" t="s">
        <v>238</v>
      </c>
      <c r="V19" s="25" t="s">
        <v>363</v>
      </c>
      <c r="W19" s="16" t="s">
        <v>364</v>
      </c>
      <c r="X19" s="16" t="s">
        <v>241</v>
      </c>
      <c r="Y19" s="28" t="s">
        <v>53</v>
      </c>
      <c r="Z19" s="16" t="s">
        <v>38</v>
      </c>
      <c r="AA19" s="16"/>
      <c r="AB19" s="26" t="s">
        <v>251</v>
      </c>
      <c r="AC19" s="16">
        <v>62.379310344827587</v>
      </c>
      <c r="AD19" s="16" t="s">
        <v>38</v>
      </c>
      <c r="AE19" s="66" t="s">
        <v>57</v>
      </c>
      <c r="AF19" s="16" t="s">
        <v>39</v>
      </c>
      <c r="AG19" s="16">
        <v>26</v>
      </c>
      <c r="AH19" s="36" t="s">
        <v>365</v>
      </c>
      <c r="AI19" s="24" t="s">
        <v>79</v>
      </c>
      <c r="AJ19" s="16">
        <v>20</v>
      </c>
    </row>
    <row r="20" spans="1:61" x14ac:dyDescent="0.25">
      <c r="A20" s="24" t="s">
        <v>366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">
        <v>57</v>
      </c>
      <c r="H20" s="16" t="s">
        <v>36</v>
      </c>
      <c r="I20" s="16">
        <v>88</v>
      </c>
      <c r="J20" s="17" t="s">
        <v>367</v>
      </c>
      <c r="K20" s="16">
        <v>5</v>
      </c>
      <c r="L20" s="133" t="s">
        <v>36</v>
      </c>
      <c r="M20" s="101" t="s">
        <v>55</v>
      </c>
      <c r="N20" s="105" t="s">
        <v>97</v>
      </c>
      <c r="O20" s="100">
        <v>0.97306273345016958</v>
      </c>
      <c r="P20" s="106" t="s">
        <v>246</v>
      </c>
      <c r="Q20" s="100" t="s">
        <v>49</v>
      </c>
      <c r="R20" s="105" t="s">
        <v>41</v>
      </c>
      <c r="S20" s="28" t="s">
        <v>49</v>
      </c>
      <c r="T20" s="16" t="s">
        <v>33</v>
      </c>
      <c r="U20" s="16" t="s">
        <v>247</v>
      </c>
      <c r="V20" s="25" t="s">
        <v>368</v>
      </c>
      <c r="W20" s="16" t="s">
        <v>369</v>
      </c>
      <c r="X20" s="16" t="s">
        <v>250</v>
      </c>
      <c r="Y20" s="28" t="s">
        <v>55</v>
      </c>
      <c r="Z20" s="16" t="s">
        <v>40</v>
      </c>
      <c r="AA20" s="16"/>
      <c r="AB20" s="26" t="s">
        <v>370</v>
      </c>
      <c r="AC20" s="16">
        <v>37.862068965517238</v>
      </c>
      <c r="AD20" s="16" t="s">
        <v>40</v>
      </c>
      <c r="AE20" s="66" t="s">
        <v>56</v>
      </c>
      <c r="AF20" s="16" t="s">
        <v>37</v>
      </c>
      <c r="AG20" s="16">
        <v>17</v>
      </c>
      <c r="AH20" s="36" t="s">
        <v>371</v>
      </c>
      <c r="AI20" s="24" t="s">
        <v>76</v>
      </c>
      <c r="AJ20" s="16">
        <v>16</v>
      </c>
    </row>
    <row r="21" spans="1:61" x14ac:dyDescent="0.25">
      <c r="A21" s="24" t="s">
        <v>372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">
        <v>50</v>
      </c>
      <c r="H21" s="16" t="s">
        <v>41</v>
      </c>
      <c r="I21" s="16">
        <v>43</v>
      </c>
      <c r="J21" s="17" t="s">
        <v>373</v>
      </c>
      <c r="K21" s="16">
        <v>8</v>
      </c>
      <c r="L21" s="133" t="s">
        <v>41</v>
      </c>
      <c r="M21" s="101" t="s">
        <v>50</v>
      </c>
      <c r="N21" s="105" t="s">
        <v>97</v>
      </c>
      <c r="O21" s="100">
        <v>0.95448951402148552</v>
      </c>
      <c r="P21" s="106" t="s">
        <v>255</v>
      </c>
      <c r="Q21" s="100" t="s">
        <v>58</v>
      </c>
      <c r="R21" s="105" t="s">
        <v>33</v>
      </c>
      <c r="S21" s="28" t="s">
        <v>50</v>
      </c>
      <c r="T21" s="16" t="s">
        <v>41</v>
      </c>
      <c r="U21" s="16" t="s">
        <v>256</v>
      </c>
      <c r="V21" s="25" t="s">
        <v>374</v>
      </c>
      <c r="W21" s="16" t="s">
        <v>375</v>
      </c>
      <c r="X21" s="16" t="s">
        <v>259</v>
      </c>
      <c r="Y21" s="28" t="s">
        <v>53</v>
      </c>
      <c r="Z21" s="16" t="s">
        <v>36</v>
      </c>
      <c r="AA21" s="16"/>
      <c r="AB21" s="26" t="s">
        <v>251</v>
      </c>
      <c r="AC21" s="16">
        <v>47.655172413793103</v>
      </c>
      <c r="AD21" s="16" t="s">
        <v>36</v>
      </c>
      <c r="AE21" s="66" t="s">
        <v>57</v>
      </c>
      <c r="AF21" s="16" t="s">
        <v>33</v>
      </c>
      <c r="AG21" s="16">
        <v>12</v>
      </c>
      <c r="AH21" s="36" t="s">
        <v>376</v>
      </c>
      <c r="AI21" s="24" t="s">
        <v>88</v>
      </c>
      <c r="AJ21" s="16">
        <v>18</v>
      </c>
    </row>
    <row r="22" spans="1:61" s="32" customFormat="1" x14ac:dyDescent="0.25">
      <c r="A22" s="32" t="s">
        <v>377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">
        <v>107</v>
      </c>
      <c r="H22" s="33" t="s">
        <v>37</v>
      </c>
      <c r="I22" s="33">
        <v>57</v>
      </c>
      <c r="J22" s="35" t="s">
        <v>263</v>
      </c>
      <c r="K22" s="33">
        <v>8</v>
      </c>
      <c r="L22" s="131" t="s">
        <v>37</v>
      </c>
      <c r="M22" s="101" t="s">
        <v>105</v>
      </c>
      <c r="N22" s="100" t="s">
        <v>97</v>
      </c>
      <c r="O22" s="100">
        <v>0.91848360430431619</v>
      </c>
      <c r="P22" s="102" t="s">
        <v>264</v>
      </c>
      <c r="Q22" s="100" t="s">
        <v>103</v>
      </c>
      <c r="R22" s="100" t="s">
        <v>41</v>
      </c>
      <c r="S22" s="34" t="s">
        <v>104</v>
      </c>
      <c r="T22" s="33" t="s">
        <v>39</v>
      </c>
      <c r="U22" s="33" t="s">
        <v>238</v>
      </c>
      <c r="V22" s="36" t="s">
        <v>378</v>
      </c>
      <c r="W22" s="33" t="s">
        <v>379</v>
      </c>
      <c r="X22" s="33" t="s">
        <v>267</v>
      </c>
      <c r="Y22" s="34" t="s">
        <v>102</v>
      </c>
      <c r="Z22" s="33" t="s">
        <v>38</v>
      </c>
      <c r="AA22" s="33"/>
      <c r="AB22" s="37" t="s">
        <v>380</v>
      </c>
      <c r="AC22" s="33">
        <v>56.931034482758619</v>
      </c>
      <c r="AD22" s="33" t="s">
        <v>38</v>
      </c>
      <c r="AE22" s="48" t="s">
        <v>103</v>
      </c>
      <c r="AF22" s="33" t="s">
        <v>41</v>
      </c>
      <c r="AG22" s="33">
        <v>51</v>
      </c>
      <c r="AH22" s="36" t="s">
        <v>381</v>
      </c>
      <c r="AI22" s="32" t="s">
        <v>122</v>
      </c>
      <c r="AJ22" s="33">
        <v>17</v>
      </c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</row>
    <row r="23" spans="1:61" s="32" customFormat="1" x14ac:dyDescent="0.25">
      <c r="A23" s="32" t="s">
        <v>382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">
        <v>50</v>
      </c>
      <c r="H23" s="33" t="s">
        <v>39</v>
      </c>
      <c r="I23" s="33">
        <v>70</v>
      </c>
      <c r="J23" s="35" t="s">
        <v>383</v>
      </c>
      <c r="K23" s="33">
        <v>5</v>
      </c>
      <c r="L23" s="131" t="s">
        <v>39</v>
      </c>
      <c r="M23" s="101" t="s">
        <v>106</v>
      </c>
      <c r="N23" s="100" t="s">
        <v>97</v>
      </c>
      <c r="O23" s="100">
        <v>0.9446645799659853</v>
      </c>
      <c r="P23" s="102" t="s">
        <v>272</v>
      </c>
      <c r="Q23" s="100" t="s">
        <v>108</v>
      </c>
      <c r="R23" s="100" t="s">
        <v>37</v>
      </c>
      <c r="S23" s="34" t="s">
        <v>108</v>
      </c>
      <c r="T23" s="33" t="s">
        <v>37</v>
      </c>
      <c r="U23" s="33" t="s">
        <v>273</v>
      </c>
      <c r="V23" s="36" t="s">
        <v>281</v>
      </c>
      <c r="W23" s="33" t="s">
        <v>384</v>
      </c>
      <c r="X23" s="33" t="s">
        <v>276</v>
      </c>
      <c r="Y23" s="34" t="s">
        <v>102</v>
      </c>
      <c r="Z23" s="33" t="s">
        <v>36</v>
      </c>
      <c r="AA23" s="33"/>
      <c r="AB23" s="37" t="s">
        <v>380</v>
      </c>
      <c r="AC23" s="33">
        <v>52.310344827586206</v>
      </c>
      <c r="AD23" s="33" t="s">
        <v>36</v>
      </c>
      <c r="AE23" s="48" t="s">
        <v>50</v>
      </c>
      <c r="AF23" s="33" t="s">
        <v>39</v>
      </c>
      <c r="AG23" s="33">
        <v>32</v>
      </c>
      <c r="AH23" s="36" t="s">
        <v>385</v>
      </c>
      <c r="AI23" s="32" t="s">
        <v>132</v>
      </c>
      <c r="AJ23" s="33">
        <v>19</v>
      </c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</row>
    <row r="24" spans="1:61" s="32" customFormat="1" x14ac:dyDescent="0.25">
      <c r="A24" s="32" t="s">
        <v>386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">
        <v>110</v>
      </c>
      <c r="H24" s="33" t="s">
        <v>33</v>
      </c>
      <c r="I24" s="33">
        <v>45</v>
      </c>
      <c r="J24" s="35" t="s">
        <v>387</v>
      </c>
      <c r="K24" s="33">
        <v>6</v>
      </c>
      <c r="L24" s="131" t="s">
        <v>33</v>
      </c>
      <c r="M24" s="101" t="s">
        <v>109</v>
      </c>
      <c r="N24" s="100" t="s">
        <v>97</v>
      </c>
      <c r="O24" s="100">
        <v>0.91594870582425991</v>
      </c>
      <c r="P24" s="102" t="s">
        <v>280</v>
      </c>
      <c r="Q24" s="100" t="s">
        <v>110</v>
      </c>
      <c r="R24" s="100" t="s">
        <v>33</v>
      </c>
      <c r="S24" s="34" t="s">
        <v>110</v>
      </c>
      <c r="T24" s="33" t="s">
        <v>33</v>
      </c>
      <c r="U24" s="33" t="s">
        <v>229</v>
      </c>
      <c r="V24" s="36" t="s">
        <v>388</v>
      </c>
      <c r="W24" s="33" t="s">
        <v>389</v>
      </c>
      <c r="X24" s="33" t="s">
        <v>283</v>
      </c>
      <c r="Y24" s="34" t="s">
        <v>103</v>
      </c>
      <c r="Z24" s="33" t="s">
        <v>35</v>
      </c>
      <c r="AA24" s="33"/>
      <c r="AB24" s="37" t="s">
        <v>390</v>
      </c>
      <c r="AC24" s="33">
        <v>35.620689655172413</v>
      </c>
      <c r="AD24" s="33" t="s">
        <v>35</v>
      </c>
      <c r="AE24" s="48" t="s">
        <v>108</v>
      </c>
      <c r="AF24" s="33" t="s">
        <v>37</v>
      </c>
      <c r="AG24" s="33">
        <v>83</v>
      </c>
      <c r="AH24" s="36" t="s">
        <v>391</v>
      </c>
      <c r="AI24" s="32" t="s">
        <v>115</v>
      </c>
      <c r="AJ24" s="33">
        <v>17</v>
      </c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</row>
    <row r="25" spans="1:61" s="32" customFormat="1" x14ac:dyDescent="0.25">
      <c r="A25" s="32" t="s">
        <v>392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">
        <v>107</v>
      </c>
      <c r="H25" s="33" t="s">
        <v>41</v>
      </c>
      <c r="I25" s="33">
        <v>60</v>
      </c>
      <c r="J25" s="35" t="s">
        <v>393</v>
      </c>
      <c r="K25" s="33">
        <v>7</v>
      </c>
      <c r="L25" s="131" t="s">
        <v>41</v>
      </c>
      <c r="M25" s="101" t="s">
        <v>104</v>
      </c>
      <c r="N25" s="100" t="s">
        <v>97</v>
      </c>
      <c r="O25" s="100">
        <v>0.90941841920042754</v>
      </c>
      <c r="P25" s="102" t="s">
        <v>288</v>
      </c>
      <c r="Q25" s="100" t="s">
        <v>105</v>
      </c>
      <c r="R25" s="100" t="s">
        <v>34</v>
      </c>
      <c r="S25" s="34" t="s">
        <v>107</v>
      </c>
      <c r="T25" s="33" t="s">
        <v>41</v>
      </c>
      <c r="U25" s="33" t="s">
        <v>247</v>
      </c>
      <c r="V25" s="36" t="s">
        <v>394</v>
      </c>
      <c r="W25" s="33" t="s">
        <v>395</v>
      </c>
      <c r="X25" s="33" t="s">
        <v>291</v>
      </c>
      <c r="Y25" s="34" t="s">
        <v>50</v>
      </c>
      <c r="Z25" s="33" t="s">
        <v>40</v>
      </c>
      <c r="AA25" s="33"/>
      <c r="AB25" s="37" t="s">
        <v>233</v>
      </c>
      <c r="AC25" s="33">
        <v>52.310344827586206</v>
      </c>
      <c r="AD25" s="33" t="s">
        <v>40</v>
      </c>
      <c r="AE25" s="48" t="s">
        <v>107</v>
      </c>
      <c r="AF25" s="33" t="s">
        <v>41</v>
      </c>
      <c r="AG25" s="33">
        <v>26</v>
      </c>
      <c r="AH25" s="36" t="s">
        <v>396</v>
      </c>
      <c r="AI25" s="32" t="s">
        <v>132</v>
      </c>
      <c r="AJ25" s="33">
        <v>20</v>
      </c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</row>
    <row r="26" spans="1:61" x14ac:dyDescent="0.25">
      <c r="A26" s="24" t="s">
        <v>397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">
        <v>143</v>
      </c>
      <c r="H26" s="16" t="s">
        <v>41</v>
      </c>
      <c r="I26" s="16">
        <v>66</v>
      </c>
      <c r="J26" s="17" t="s">
        <v>398</v>
      </c>
      <c r="K26" s="16">
        <v>5</v>
      </c>
      <c r="L26" s="133" t="s">
        <v>41</v>
      </c>
      <c r="M26" s="101" t="s">
        <v>150</v>
      </c>
      <c r="N26" s="105" t="s">
        <v>97</v>
      </c>
      <c r="O26" s="100">
        <v>0.95248402178478697</v>
      </c>
      <c r="P26" s="106" t="s">
        <v>296</v>
      </c>
      <c r="Q26" s="100" t="s">
        <v>144</v>
      </c>
      <c r="R26" s="105" t="s">
        <v>34</v>
      </c>
      <c r="S26" s="28" t="s">
        <v>150</v>
      </c>
      <c r="T26" s="16" t="s">
        <v>39</v>
      </c>
      <c r="U26" s="16" t="s">
        <v>314</v>
      </c>
      <c r="V26" s="25" t="s">
        <v>399</v>
      </c>
      <c r="W26" s="16" t="s">
        <v>400</v>
      </c>
      <c r="X26" s="16" t="s">
        <v>401</v>
      </c>
      <c r="Y26" s="28" t="s">
        <v>152</v>
      </c>
      <c r="Z26" s="16" t="s">
        <v>36</v>
      </c>
      <c r="AA26" s="16"/>
      <c r="AB26" s="26" t="s">
        <v>317</v>
      </c>
      <c r="AC26" s="16">
        <v>37.862068965517238</v>
      </c>
      <c r="AD26" s="16" t="s">
        <v>36</v>
      </c>
      <c r="AE26" s="66" t="s">
        <v>142</v>
      </c>
      <c r="AF26" s="16" t="s">
        <v>33</v>
      </c>
      <c r="AG26" s="16">
        <v>32</v>
      </c>
      <c r="AH26" s="36" t="s">
        <v>402</v>
      </c>
      <c r="AI26" s="24" t="s">
        <v>163</v>
      </c>
      <c r="AJ26" s="16">
        <v>19</v>
      </c>
    </row>
    <row r="27" spans="1:61" x14ac:dyDescent="0.25">
      <c r="A27" s="24" t="s">
        <v>403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">
        <v>148</v>
      </c>
      <c r="H27" s="16" t="s">
        <v>33</v>
      </c>
      <c r="I27" s="16">
        <v>38</v>
      </c>
      <c r="J27" s="17" t="s">
        <v>404</v>
      </c>
      <c r="K27" s="16">
        <v>8</v>
      </c>
      <c r="L27" s="133" t="s">
        <v>33</v>
      </c>
      <c r="M27" s="101" t="s">
        <v>143</v>
      </c>
      <c r="N27" s="105" t="s">
        <v>97</v>
      </c>
      <c r="O27" s="100">
        <v>0.91022430794672315</v>
      </c>
      <c r="P27" s="106" t="s">
        <v>305</v>
      </c>
      <c r="Q27" s="100" t="s">
        <v>151</v>
      </c>
      <c r="R27" s="105" t="s">
        <v>33</v>
      </c>
      <c r="S27" s="28" t="s">
        <v>147</v>
      </c>
      <c r="T27" s="16" t="s">
        <v>41</v>
      </c>
      <c r="U27" s="16" t="s">
        <v>247</v>
      </c>
      <c r="V27" s="25" t="s">
        <v>405</v>
      </c>
      <c r="W27" s="16" t="s">
        <v>406</v>
      </c>
      <c r="X27" s="16" t="s">
        <v>308</v>
      </c>
      <c r="Y27" s="28" t="s">
        <v>152</v>
      </c>
      <c r="Z27" s="16" t="s">
        <v>35</v>
      </c>
      <c r="AA27" s="16"/>
      <c r="AB27" s="26" t="s">
        <v>317</v>
      </c>
      <c r="AC27" s="16">
        <v>35.620689655172413</v>
      </c>
      <c r="AD27" s="16" t="s">
        <v>35</v>
      </c>
      <c r="AE27" s="66" t="s">
        <v>147</v>
      </c>
      <c r="AF27" s="16" t="s">
        <v>41</v>
      </c>
      <c r="AG27" s="16">
        <v>52</v>
      </c>
      <c r="AH27" s="36" t="s">
        <v>407</v>
      </c>
      <c r="AI27" s="24" t="s">
        <v>167</v>
      </c>
      <c r="AJ27" s="16">
        <v>16</v>
      </c>
    </row>
    <row r="28" spans="1:61" x14ac:dyDescent="0.25">
      <c r="A28" s="24" t="s">
        <v>408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">
        <v>143</v>
      </c>
      <c r="H28" s="16" t="s">
        <v>36</v>
      </c>
      <c r="I28" s="16">
        <v>50</v>
      </c>
      <c r="J28" s="17" t="s">
        <v>409</v>
      </c>
      <c r="K28" s="16">
        <v>7</v>
      </c>
      <c r="L28" s="133" t="s">
        <v>36</v>
      </c>
      <c r="M28" s="101" t="s">
        <v>151</v>
      </c>
      <c r="N28" s="105" t="s">
        <v>97</v>
      </c>
      <c r="O28" s="100">
        <v>0.92289399804318928</v>
      </c>
      <c r="P28" s="106" t="s">
        <v>313</v>
      </c>
      <c r="Q28" s="100" t="s">
        <v>144</v>
      </c>
      <c r="R28" s="105" t="s">
        <v>41</v>
      </c>
      <c r="S28" s="28" t="s">
        <v>152</v>
      </c>
      <c r="T28" s="16" t="s">
        <v>34</v>
      </c>
      <c r="U28" s="16" t="s">
        <v>247</v>
      </c>
      <c r="V28" s="25" t="s">
        <v>410</v>
      </c>
      <c r="W28" s="16" t="s">
        <v>411</v>
      </c>
      <c r="X28" s="16" t="s">
        <v>412</v>
      </c>
      <c r="Y28" s="28" t="s">
        <v>146</v>
      </c>
      <c r="Z28" s="16" t="s">
        <v>38</v>
      </c>
      <c r="AA28" s="16"/>
      <c r="AB28" s="26" t="s">
        <v>301</v>
      </c>
      <c r="AC28" s="16">
        <v>50.241379310344826</v>
      </c>
      <c r="AD28" s="16" t="s">
        <v>38</v>
      </c>
      <c r="AE28" s="66" t="s">
        <v>152</v>
      </c>
      <c r="AF28" s="16" t="s">
        <v>34</v>
      </c>
      <c r="AG28" s="16">
        <v>52</v>
      </c>
      <c r="AH28" s="36" t="s">
        <v>413</v>
      </c>
      <c r="AI28" s="24" t="s">
        <v>160</v>
      </c>
      <c r="AJ28" s="16">
        <v>15</v>
      </c>
    </row>
    <row r="29" spans="1:61" x14ac:dyDescent="0.25">
      <c r="A29" s="24" t="s">
        <v>414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">
        <v>148</v>
      </c>
      <c r="H29" s="16" t="s">
        <v>37</v>
      </c>
      <c r="I29" s="16">
        <v>57</v>
      </c>
      <c r="J29" s="17" t="s">
        <v>415</v>
      </c>
      <c r="K29" s="16">
        <v>6</v>
      </c>
      <c r="L29" s="133" t="s">
        <v>37</v>
      </c>
      <c r="M29" s="101" t="s">
        <v>150</v>
      </c>
      <c r="N29" s="105" t="s">
        <v>97</v>
      </c>
      <c r="O29" s="100">
        <v>0.95087863034344433</v>
      </c>
      <c r="P29" s="106" t="s">
        <v>296</v>
      </c>
      <c r="Q29" s="100" t="s">
        <v>152</v>
      </c>
      <c r="R29" s="105" t="s">
        <v>37</v>
      </c>
      <c r="S29" s="28" t="s">
        <v>145</v>
      </c>
      <c r="T29" s="16" t="s">
        <v>33</v>
      </c>
      <c r="U29" s="16" t="s">
        <v>297</v>
      </c>
      <c r="V29" s="25" t="s">
        <v>321</v>
      </c>
      <c r="W29" s="16" t="s">
        <v>416</v>
      </c>
      <c r="X29" s="16" t="s">
        <v>417</v>
      </c>
      <c r="Y29" s="28" t="s">
        <v>147</v>
      </c>
      <c r="Z29" s="16" t="s">
        <v>36</v>
      </c>
      <c r="AA29" s="16"/>
      <c r="AB29" s="26" t="s">
        <v>418</v>
      </c>
      <c r="AC29" s="16">
        <v>37.862068965517238</v>
      </c>
      <c r="AD29" s="16" t="s">
        <v>36</v>
      </c>
      <c r="AE29" s="66" t="s">
        <v>152</v>
      </c>
      <c r="AF29" s="16" t="s">
        <v>41</v>
      </c>
      <c r="AG29" s="16">
        <v>59</v>
      </c>
      <c r="AH29" s="36" t="s">
        <v>419</v>
      </c>
      <c r="AI29" s="24" t="s">
        <v>178</v>
      </c>
      <c r="AJ29" s="16">
        <v>16</v>
      </c>
    </row>
    <row r="30" spans="1:61" s="50" customFormat="1" x14ac:dyDescent="0.25">
      <c r="A30" s="50" t="s">
        <v>420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">
        <v>185</v>
      </c>
      <c r="H30" s="51" t="s">
        <v>39</v>
      </c>
      <c r="I30" s="51">
        <v>70</v>
      </c>
      <c r="J30" s="53" t="s">
        <v>421</v>
      </c>
      <c r="K30" s="51">
        <v>5</v>
      </c>
      <c r="L30" s="132" t="s">
        <v>39</v>
      </c>
      <c r="M30" s="101" t="s">
        <v>189</v>
      </c>
      <c r="N30" s="104" t="s">
        <v>97</v>
      </c>
      <c r="O30" s="100">
        <v>0.96970620628124971</v>
      </c>
      <c r="P30" s="103" t="s">
        <v>327</v>
      </c>
      <c r="Q30" s="100" t="s">
        <v>184</v>
      </c>
      <c r="R30" s="104" t="s">
        <v>37</v>
      </c>
      <c r="S30" s="52" t="s">
        <v>184</v>
      </c>
      <c r="T30" s="51" t="s">
        <v>37</v>
      </c>
      <c r="U30" s="51" t="s">
        <v>273</v>
      </c>
      <c r="V30" s="54" t="s">
        <v>422</v>
      </c>
      <c r="W30" s="51" t="s">
        <v>423</v>
      </c>
      <c r="X30" s="51" t="s">
        <v>330</v>
      </c>
      <c r="Y30" s="52" t="s">
        <v>186</v>
      </c>
      <c r="Z30" s="51" t="s">
        <v>40</v>
      </c>
      <c r="AA30" s="51"/>
      <c r="AB30" s="55" t="s">
        <v>339</v>
      </c>
      <c r="AC30" s="51">
        <v>52.310344827586206</v>
      </c>
      <c r="AD30" s="51" t="s">
        <v>40</v>
      </c>
      <c r="AE30" s="56" t="s">
        <v>193</v>
      </c>
      <c r="AF30" s="51" t="s">
        <v>33</v>
      </c>
      <c r="AG30" s="51">
        <v>67</v>
      </c>
      <c r="AH30" s="36" t="s">
        <v>424</v>
      </c>
      <c r="AI30" s="50" t="s">
        <v>202</v>
      </c>
      <c r="AJ30" s="51">
        <v>20</v>
      </c>
    </row>
    <row r="31" spans="1:61" s="50" customFormat="1" x14ac:dyDescent="0.25">
      <c r="A31" s="50" t="s">
        <v>425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">
        <v>190</v>
      </c>
      <c r="H31" s="51" t="s">
        <v>37</v>
      </c>
      <c r="I31" s="51">
        <v>76</v>
      </c>
      <c r="J31" s="53" t="s">
        <v>426</v>
      </c>
      <c r="K31" s="51">
        <v>8</v>
      </c>
      <c r="L31" s="132" t="s">
        <v>37</v>
      </c>
      <c r="M31" s="101" t="s">
        <v>186</v>
      </c>
      <c r="N31" s="104" t="s">
        <v>97</v>
      </c>
      <c r="O31" s="100">
        <v>0.93226572564431387</v>
      </c>
      <c r="P31" s="103" t="s">
        <v>335</v>
      </c>
      <c r="Q31" s="100" t="s">
        <v>192</v>
      </c>
      <c r="R31" s="104" t="s">
        <v>34</v>
      </c>
      <c r="S31" s="52" t="s">
        <v>185</v>
      </c>
      <c r="T31" s="51" t="s">
        <v>41</v>
      </c>
      <c r="U31" s="51" t="s">
        <v>247</v>
      </c>
      <c r="V31" s="54" t="s">
        <v>427</v>
      </c>
      <c r="W31" s="51" t="s">
        <v>428</v>
      </c>
      <c r="X31" s="51" t="s">
        <v>338</v>
      </c>
      <c r="Y31" s="52" t="s">
        <v>187</v>
      </c>
      <c r="Z31" s="51" t="s">
        <v>36</v>
      </c>
      <c r="AA31" s="51"/>
      <c r="AB31" s="55" t="s">
        <v>354</v>
      </c>
      <c r="AC31" s="51">
        <v>37.862068965517238</v>
      </c>
      <c r="AD31" s="51" t="s">
        <v>36</v>
      </c>
      <c r="AE31" s="56" t="s">
        <v>190</v>
      </c>
      <c r="AF31" s="51" t="s">
        <v>37</v>
      </c>
      <c r="AG31" s="51">
        <v>79</v>
      </c>
      <c r="AH31" s="36" t="s">
        <v>429</v>
      </c>
      <c r="AI31" s="50" t="s">
        <v>210</v>
      </c>
      <c r="AJ31" s="51">
        <v>18</v>
      </c>
    </row>
    <row r="32" spans="1:61" s="50" customFormat="1" x14ac:dyDescent="0.25">
      <c r="A32" s="50" t="s">
        <v>430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">
        <v>191</v>
      </c>
      <c r="H32" s="51" t="s">
        <v>33</v>
      </c>
      <c r="I32" s="51">
        <v>54</v>
      </c>
      <c r="J32" s="53" t="s">
        <v>431</v>
      </c>
      <c r="K32" s="51">
        <v>7</v>
      </c>
      <c r="L32" s="132" t="s">
        <v>33</v>
      </c>
      <c r="M32" s="101" t="s">
        <v>183</v>
      </c>
      <c r="N32" s="104" t="s">
        <v>97</v>
      </c>
      <c r="O32" s="100">
        <v>0.9167989111790531</v>
      </c>
      <c r="P32" s="103" t="s">
        <v>343</v>
      </c>
      <c r="Q32" s="100" t="s">
        <v>192</v>
      </c>
      <c r="R32" s="104" t="s">
        <v>41</v>
      </c>
      <c r="S32" s="52" t="s">
        <v>183</v>
      </c>
      <c r="T32" s="51" t="s">
        <v>39</v>
      </c>
      <c r="U32" s="51" t="s">
        <v>314</v>
      </c>
      <c r="V32" s="54" t="s">
        <v>432</v>
      </c>
      <c r="W32" s="51" t="s">
        <v>433</v>
      </c>
      <c r="X32" s="51" t="s">
        <v>346</v>
      </c>
      <c r="Y32" s="52" t="s">
        <v>192</v>
      </c>
      <c r="Z32" s="51" t="s">
        <v>38</v>
      </c>
      <c r="AA32" s="51"/>
      <c r="AB32" s="55" t="s">
        <v>434</v>
      </c>
      <c r="AC32" s="51">
        <v>50.241379310344826</v>
      </c>
      <c r="AD32" s="51" t="s">
        <v>38</v>
      </c>
      <c r="AE32" s="56" t="s">
        <v>189</v>
      </c>
      <c r="AF32" s="51" t="s">
        <v>34</v>
      </c>
      <c r="AG32" s="51">
        <v>73</v>
      </c>
      <c r="AH32" s="36" t="s">
        <v>348</v>
      </c>
      <c r="AI32" s="50" t="s">
        <v>214</v>
      </c>
      <c r="AJ32" s="51">
        <v>19</v>
      </c>
    </row>
    <row r="33" spans="1:61" s="57" customFormat="1" ht="15" customHeight="1" thickBot="1" x14ac:dyDescent="0.3">
      <c r="A33" s="57" t="s">
        <v>435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">
        <v>188</v>
      </c>
      <c r="H33" s="59" t="s">
        <v>36</v>
      </c>
      <c r="I33" s="59">
        <v>57</v>
      </c>
      <c r="J33" s="61" t="s">
        <v>436</v>
      </c>
      <c r="K33" s="59">
        <v>6</v>
      </c>
      <c r="L33" s="134" t="s">
        <v>36</v>
      </c>
      <c r="M33" s="101" t="s">
        <v>187</v>
      </c>
      <c r="N33" s="107" t="s">
        <v>97</v>
      </c>
      <c r="O33" s="100">
        <v>0.97283276796689055</v>
      </c>
      <c r="P33" s="108" t="s">
        <v>351</v>
      </c>
      <c r="Q33" s="100" t="s">
        <v>185</v>
      </c>
      <c r="R33" s="107" t="s">
        <v>33</v>
      </c>
      <c r="S33" s="60" t="s">
        <v>189</v>
      </c>
      <c r="T33" s="59" t="s">
        <v>33</v>
      </c>
      <c r="U33" s="59" t="s">
        <v>273</v>
      </c>
      <c r="V33" s="62" t="s">
        <v>328</v>
      </c>
      <c r="W33" s="59" t="s">
        <v>437</v>
      </c>
      <c r="X33" s="59" t="s">
        <v>353</v>
      </c>
      <c r="Y33" s="60" t="s">
        <v>184</v>
      </c>
      <c r="Z33" s="59" t="s">
        <v>40</v>
      </c>
      <c r="AA33" s="59"/>
      <c r="AB33" s="63" t="s">
        <v>438</v>
      </c>
      <c r="AC33" s="59">
        <v>52.310344827586206</v>
      </c>
      <c r="AD33" s="59" t="s">
        <v>40</v>
      </c>
      <c r="AE33" s="64" t="s">
        <v>193</v>
      </c>
      <c r="AF33" s="59" t="s">
        <v>41</v>
      </c>
      <c r="AG33" s="59">
        <v>31</v>
      </c>
      <c r="AH33" s="36" t="s">
        <v>439</v>
      </c>
      <c r="AI33" s="57" t="s">
        <v>218</v>
      </c>
      <c r="AJ33" s="59">
        <v>17</v>
      </c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</row>
    <row r="34" spans="1:61" x14ac:dyDescent="0.25">
      <c r="A34" s="24" t="s">
        <v>440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">
        <v>50</v>
      </c>
      <c r="H34" s="16" t="s">
        <v>33</v>
      </c>
      <c r="I34" s="16">
        <v>80</v>
      </c>
      <c r="J34" s="17" t="s">
        <v>441</v>
      </c>
      <c r="K34" s="16">
        <v>7</v>
      </c>
      <c r="L34" s="133" t="s">
        <v>33</v>
      </c>
      <c r="M34" s="101" t="s">
        <v>49</v>
      </c>
      <c r="N34" s="105" t="s">
        <v>97</v>
      </c>
      <c r="O34" s="100">
        <v>0.90921028291332018</v>
      </c>
      <c r="P34" s="106" t="s">
        <v>228</v>
      </c>
      <c r="Q34" s="100" t="s">
        <v>55</v>
      </c>
      <c r="R34" s="105" t="s">
        <v>37</v>
      </c>
      <c r="S34" s="28" t="s">
        <v>59</v>
      </c>
      <c r="T34" s="16" t="s">
        <v>34</v>
      </c>
      <c r="U34" s="16" t="s">
        <v>229</v>
      </c>
      <c r="V34" s="25" t="s">
        <v>442</v>
      </c>
      <c r="W34" s="16" t="s">
        <v>443</v>
      </c>
      <c r="X34" s="16" t="s">
        <v>232</v>
      </c>
      <c r="Y34" s="28" t="s">
        <v>55</v>
      </c>
      <c r="Z34" s="16" t="s">
        <v>35</v>
      </c>
      <c r="AA34" s="16"/>
      <c r="AB34" s="26" t="s">
        <v>370</v>
      </c>
      <c r="AC34" s="16">
        <v>28.896551724137932</v>
      </c>
      <c r="AD34" s="16" t="s">
        <v>35</v>
      </c>
      <c r="AE34" s="66" t="s">
        <v>56</v>
      </c>
      <c r="AF34" s="16" t="s">
        <v>36</v>
      </c>
      <c r="AG34" s="16">
        <v>15</v>
      </c>
      <c r="AH34" s="36" t="s">
        <v>444</v>
      </c>
      <c r="AI34" s="24" t="s">
        <v>79</v>
      </c>
      <c r="AJ34" s="16">
        <v>16</v>
      </c>
    </row>
    <row r="35" spans="1:61" x14ac:dyDescent="0.25">
      <c r="A35" s="24" t="s">
        <v>445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">
        <v>59</v>
      </c>
      <c r="H35" s="16" t="s">
        <v>37</v>
      </c>
      <c r="I35" s="16">
        <v>70</v>
      </c>
      <c r="J35" s="17" t="s">
        <v>446</v>
      </c>
      <c r="K35" s="16">
        <v>6</v>
      </c>
      <c r="L35" s="133" t="s">
        <v>37</v>
      </c>
      <c r="M35" s="101" t="s">
        <v>59</v>
      </c>
      <c r="N35" s="105" t="s">
        <v>97</v>
      </c>
      <c r="O35" s="100">
        <v>0.94286333401893008</v>
      </c>
      <c r="P35" s="106" t="s">
        <v>237</v>
      </c>
      <c r="Q35" s="100" t="s">
        <v>54</v>
      </c>
      <c r="R35" s="105" t="s">
        <v>34</v>
      </c>
      <c r="S35" s="28" t="s">
        <v>59</v>
      </c>
      <c r="T35" s="16" t="s">
        <v>37</v>
      </c>
      <c r="U35" s="16" t="s">
        <v>238</v>
      </c>
      <c r="V35" s="25" t="s">
        <v>442</v>
      </c>
      <c r="W35" s="16" t="s">
        <v>447</v>
      </c>
      <c r="X35" s="16" t="s">
        <v>241</v>
      </c>
      <c r="Y35" s="28" t="s">
        <v>51</v>
      </c>
      <c r="Z35" s="16" t="s">
        <v>38</v>
      </c>
      <c r="AA35" s="16"/>
      <c r="AB35" s="26" t="s">
        <v>448</v>
      </c>
      <c r="AC35" s="16">
        <v>62.379310344827587</v>
      </c>
      <c r="AD35" s="16" t="s">
        <v>38</v>
      </c>
      <c r="AE35" s="66" t="s">
        <v>57</v>
      </c>
      <c r="AF35" s="16" t="s">
        <v>39</v>
      </c>
      <c r="AG35" s="16">
        <v>26</v>
      </c>
      <c r="AH35" s="36" t="s">
        <v>365</v>
      </c>
      <c r="AI35" s="24" t="s">
        <v>84</v>
      </c>
      <c r="AJ35" s="16">
        <v>20</v>
      </c>
    </row>
    <row r="36" spans="1:61" x14ac:dyDescent="0.25">
      <c r="A36" s="24" t="s">
        <v>449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">
        <v>52</v>
      </c>
      <c r="H36" s="16" t="s">
        <v>36</v>
      </c>
      <c r="I36" s="16">
        <v>88</v>
      </c>
      <c r="J36" s="17" t="s">
        <v>450</v>
      </c>
      <c r="K36" s="16">
        <v>5</v>
      </c>
      <c r="L36" s="133" t="s">
        <v>36</v>
      </c>
      <c r="M36" s="101" t="s">
        <v>55</v>
      </c>
      <c r="N36" s="105" t="s">
        <v>97</v>
      </c>
      <c r="O36" s="100">
        <v>0.97306273345016958</v>
      </c>
      <c r="P36" s="106" t="s">
        <v>246</v>
      </c>
      <c r="Q36" s="100" t="s">
        <v>49</v>
      </c>
      <c r="R36" s="105" t="s">
        <v>41</v>
      </c>
      <c r="S36" s="28" t="s">
        <v>51</v>
      </c>
      <c r="T36" s="16" t="s">
        <v>33</v>
      </c>
      <c r="U36" s="16" t="s">
        <v>247</v>
      </c>
      <c r="V36" s="25" t="s">
        <v>451</v>
      </c>
      <c r="W36" s="16" t="s">
        <v>452</v>
      </c>
      <c r="X36" s="16" t="s">
        <v>250</v>
      </c>
      <c r="Y36" s="28" t="s">
        <v>55</v>
      </c>
      <c r="Z36" s="16" t="s">
        <v>40</v>
      </c>
      <c r="AA36" s="16"/>
      <c r="AB36" s="26" t="s">
        <v>370</v>
      </c>
      <c r="AC36" s="16">
        <v>37.862068965517238</v>
      </c>
      <c r="AD36" s="16" t="s">
        <v>40</v>
      </c>
      <c r="AE36" s="66" t="s">
        <v>57</v>
      </c>
      <c r="AF36" s="16" t="s">
        <v>37</v>
      </c>
      <c r="AG36" s="16">
        <v>17</v>
      </c>
      <c r="AH36" s="36" t="s">
        <v>453</v>
      </c>
      <c r="AI36" s="24" t="s">
        <v>72</v>
      </c>
      <c r="AJ36" s="16">
        <v>16</v>
      </c>
    </row>
    <row r="37" spans="1:61" x14ac:dyDescent="0.25">
      <c r="A37" s="24" t="s">
        <v>454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">
        <v>50</v>
      </c>
      <c r="H37" s="16" t="s">
        <v>41</v>
      </c>
      <c r="I37" s="16">
        <v>43</v>
      </c>
      <c r="J37" s="17" t="s">
        <v>373</v>
      </c>
      <c r="K37" s="16">
        <v>8</v>
      </c>
      <c r="L37" s="133" t="s">
        <v>41</v>
      </c>
      <c r="M37" s="101" t="s">
        <v>50</v>
      </c>
      <c r="N37" s="105" t="s">
        <v>97</v>
      </c>
      <c r="O37" s="100">
        <v>0.95448951402148552</v>
      </c>
      <c r="P37" s="106" t="s">
        <v>255</v>
      </c>
      <c r="Q37" s="100" t="s">
        <v>58</v>
      </c>
      <c r="R37" s="105" t="s">
        <v>33</v>
      </c>
      <c r="S37" s="28" t="s">
        <v>50</v>
      </c>
      <c r="T37" s="16" t="s">
        <v>41</v>
      </c>
      <c r="U37" s="16" t="s">
        <v>256</v>
      </c>
      <c r="V37" s="25" t="s">
        <v>374</v>
      </c>
      <c r="W37" s="16" t="s">
        <v>455</v>
      </c>
      <c r="X37" s="16" t="s">
        <v>259</v>
      </c>
      <c r="Y37" s="28" t="s">
        <v>53</v>
      </c>
      <c r="Z37" s="16" t="s">
        <v>36</v>
      </c>
      <c r="AA37" s="16"/>
      <c r="AB37" s="26" t="s">
        <v>251</v>
      </c>
      <c r="AC37" s="16">
        <v>47.655172413793103</v>
      </c>
      <c r="AD37" s="16" t="s">
        <v>36</v>
      </c>
      <c r="AE37" s="66" t="s">
        <v>52</v>
      </c>
      <c r="AF37" s="16" t="s">
        <v>33</v>
      </c>
      <c r="AG37" s="16">
        <v>12</v>
      </c>
      <c r="AH37" s="36" t="s">
        <v>456</v>
      </c>
      <c r="AI37" s="24" t="s">
        <v>79</v>
      </c>
      <c r="AJ37" s="16">
        <v>18</v>
      </c>
    </row>
    <row r="38" spans="1:61" s="50" customFormat="1" x14ac:dyDescent="0.25">
      <c r="A38" s="50" t="s">
        <v>457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">
        <v>105</v>
      </c>
      <c r="H38" s="51" t="s">
        <v>37</v>
      </c>
      <c r="I38" s="51">
        <v>57</v>
      </c>
      <c r="J38" s="53" t="s">
        <v>458</v>
      </c>
      <c r="K38" s="51">
        <v>8</v>
      </c>
      <c r="L38" s="132" t="s">
        <v>37</v>
      </c>
      <c r="M38" s="101" t="s">
        <v>105</v>
      </c>
      <c r="N38" s="104" t="s">
        <v>97</v>
      </c>
      <c r="O38" s="100">
        <v>0.91848360430431619</v>
      </c>
      <c r="P38" s="103" t="s">
        <v>264</v>
      </c>
      <c r="Q38" s="100" t="s">
        <v>103</v>
      </c>
      <c r="R38" s="104" t="s">
        <v>41</v>
      </c>
      <c r="S38" s="52" t="s">
        <v>110</v>
      </c>
      <c r="T38" s="51" t="s">
        <v>39</v>
      </c>
      <c r="U38" s="51" t="s">
        <v>238</v>
      </c>
      <c r="V38" s="54" t="s">
        <v>388</v>
      </c>
      <c r="W38" s="51" t="s">
        <v>459</v>
      </c>
      <c r="X38" s="51" t="s">
        <v>267</v>
      </c>
      <c r="Y38" s="52" t="s">
        <v>103</v>
      </c>
      <c r="Z38" s="51" t="s">
        <v>38</v>
      </c>
      <c r="AA38" s="51"/>
      <c r="AB38" s="55" t="s">
        <v>390</v>
      </c>
      <c r="AC38" s="51">
        <v>56.931034482758619</v>
      </c>
      <c r="AD38" s="51" t="s">
        <v>38</v>
      </c>
      <c r="AE38" s="56" t="s">
        <v>107</v>
      </c>
      <c r="AF38" s="51" t="s">
        <v>41</v>
      </c>
      <c r="AG38" s="51">
        <v>51</v>
      </c>
      <c r="AH38" s="36" t="s">
        <v>460</v>
      </c>
      <c r="AI38" s="50" t="s">
        <v>138</v>
      </c>
      <c r="AJ38" s="51">
        <v>17</v>
      </c>
    </row>
    <row r="39" spans="1:61" s="50" customFormat="1" x14ac:dyDescent="0.25">
      <c r="A39" s="50" t="s">
        <v>461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">
        <v>110</v>
      </c>
      <c r="H39" s="51" t="s">
        <v>39</v>
      </c>
      <c r="I39" s="51">
        <v>70</v>
      </c>
      <c r="J39" s="53" t="s">
        <v>271</v>
      </c>
      <c r="K39" s="51">
        <v>5</v>
      </c>
      <c r="L39" s="132" t="s">
        <v>39</v>
      </c>
      <c r="M39" s="101" t="s">
        <v>106</v>
      </c>
      <c r="N39" s="104" t="s">
        <v>97</v>
      </c>
      <c r="O39" s="100">
        <v>0.9504827024693987</v>
      </c>
      <c r="P39" s="103" t="s">
        <v>272</v>
      </c>
      <c r="Q39" s="100" t="s">
        <v>108</v>
      </c>
      <c r="R39" s="104" t="s">
        <v>37</v>
      </c>
      <c r="S39" s="52" t="s">
        <v>105</v>
      </c>
      <c r="T39" s="51" t="s">
        <v>37</v>
      </c>
      <c r="U39" s="51" t="s">
        <v>273</v>
      </c>
      <c r="V39" s="54" t="s">
        <v>274</v>
      </c>
      <c r="W39" s="51" t="s">
        <v>462</v>
      </c>
      <c r="X39" s="51" t="s">
        <v>276</v>
      </c>
      <c r="Y39" s="52" t="s">
        <v>50</v>
      </c>
      <c r="Z39" s="51" t="s">
        <v>40</v>
      </c>
      <c r="AA39" s="51"/>
      <c r="AB39" s="55" t="s">
        <v>233</v>
      </c>
      <c r="AC39" s="51">
        <v>42.103448275862071</v>
      </c>
      <c r="AD39" s="51" t="s">
        <v>40</v>
      </c>
      <c r="AE39" s="56" t="s">
        <v>110</v>
      </c>
      <c r="AF39" s="51" t="s">
        <v>39</v>
      </c>
      <c r="AG39" s="51">
        <v>32</v>
      </c>
      <c r="AH39" s="36" t="s">
        <v>277</v>
      </c>
      <c r="AI39" s="50" t="s">
        <v>139</v>
      </c>
      <c r="AJ39" s="51">
        <v>19</v>
      </c>
    </row>
    <row r="40" spans="1:61" s="50" customFormat="1" x14ac:dyDescent="0.25">
      <c r="A40" s="50" t="s">
        <v>463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">
        <v>50</v>
      </c>
      <c r="H40" s="51" t="s">
        <v>33</v>
      </c>
      <c r="I40" s="51">
        <v>45</v>
      </c>
      <c r="J40" s="53" t="s">
        <v>464</v>
      </c>
      <c r="K40" s="51">
        <v>6</v>
      </c>
      <c r="L40" s="132" t="s">
        <v>33</v>
      </c>
      <c r="M40" s="101" t="s">
        <v>109</v>
      </c>
      <c r="N40" s="104" t="s">
        <v>97</v>
      </c>
      <c r="O40" s="100">
        <v>0.91594870582425991</v>
      </c>
      <c r="P40" s="103" t="s">
        <v>280</v>
      </c>
      <c r="Q40" s="100" t="s">
        <v>110</v>
      </c>
      <c r="R40" s="104" t="s">
        <v>33</v>
      </c>
      <c r="S40" s="52" t="s">
        <v>50</v>
      </c>
      <c r="T40" s="51" t="s">
        <v>33</v>
      </c>
      <c r="U40" s="51" t="s">
        <v>229</v>
      </c>
      <c r="V40" s="54" t="s">
        <v>465</v>
      </c>
      <c r="W40" s="51" t="s">
        <v>466</v>
      </c>
      <c r="X40" s="51" t="s">
        <v>283</v>
      </c>
      <c r="Y40" s="52" t="s">
        <v>104</v>
      </c>
      <c r="Z40" s="51" t="s">
        <v>35</v>
      </c>
      <c r="AA40" s="51"/>
      <c r="AB40" s="55" t="s">
        <v>268</v>
      </c>
      <c r="AC40" s="51">
        <v>35.620689655172413</v>
      </c>
      <c r="AD40" s="51" t="s">
        <v>35</v>
      </c>
      <c r="AE40" s="56" t="s">
        <v>108</v>
      </c>
      <c r="AF40" s="51" t="s">
        <v>37</v>
      </c>
      <c r="AG40" s="51">
        <v>83</v>
      </c>
      <c r="AH40" s="36" t="s">
        <v>391</v>
      </c>
      <c r="AI40" s="50" t="s">
        <v>131</v>
      </c>
      <c r="AJ40" s="51">
        <v>17</v>
      </c>
    </row>
    <row r="41" spans="1:61" s="50" customFormat="1" x14ac:dyDescent="0.25">
      <c r="A41" s="50" t="s">
        <v>467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">
        <v>104</v>
      </c>
      <c r="H41" s="51" t="s">
        <v>41</v>
      </c>
      <c r="I41" s="51">
        <v>60</v>
      </c>
      <c r="J41" s="53" t="s">
        <v>468</v>
      </c>
      <c r="K41" s="51">
        <v>7</v>
      </c>
      <c r="L41" s="132" t="s">
        <v>41</v>
      </c>
      <c r="M41" s="101" t="s">
        <v>104</v>
      </c>
      <c r="N41" s="104" t="s">
        <v>97</v>
      </c>
      <c r="O41" s="100">
        <v>0.90941841920042754</v>
      </c>
      <c r="P41" s="103" t="s">
        <v>288</v>
      </c>
      <c r="Q41" s="100" t="s">
        <v>105</v>
      </c>
      <c r="R41" s="104" t="s">
        <v>34</v>
      </c>
      <c r="S41" s="52" t="s">
        <v>104</v>
      </c>
      <c r="T41" s="51" t="s">
        <v>41</v>
      </c>
      <c r="U41" s="51" t="s">
        <v>247</v>
      </c>
      <c r="V41" s="54" t="s">
        <v>378</v>
      </c>
      <c r="W41" s="51" t="s">
        <v>469</v>
      </c>
      <c r="X41" s="51" t="s">
        <v>291</v>
      </c>
      <c r="Y41" s="52" t="s">
        <v>105</v>
      </c>
      <c r="Z41" s="51" t="s">
        <v>40</v>
      </c>
      <c r="AA41" s="51"/>
      <c r="AB41" s="55" t="s">
        <v>470</v>
      </c>
      <c r="AC41" s="51">
        <v>52.310344827586206</v>
      </c>
      <c r="AD41" s="51" t="s">
        <v>40</v>
      </c>
      <c r="AE41" s="56" t="s">
        <v>104</v>
      </c>
      <c r="AF41" s="51" t="s">
        <v>41</v>
      </c>
      <c r="AG41" s="51">
        <v>26</v>
      </c>
      <c r="AH41" s="36" t="s">
        <v>471</v>
      </c>
      <c r="AI41" s="50" t="s">
        <v>118</v>
      </c>
      <c r="AJ41" s="51">
        <v>20</v>
      </c>
    </row>
    <row r="42" spans="1:61" s="32" customFormat="1" x14ac:dyDescent="0.25">
      <c r="A42" s="32" t="s">
        <v>472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">
        <v>145</v>
      </c>
      <c r="H42" s="33" t="s">
        <v>41</v>
      </c>
      <c r="I42" s="33">
        <v>66</v>
      </c>
      <c r="J42" s="35" t="s">
        <v>473</v>
      </c>
      <c r="K42" s="33">
        <v>5</v>
      </c>
      <c r="L42" s="131" t="s">
        <v>41</v>
      </c>
      <c r="M42" s="101" t="s">
        <v>150</v>
      </c>
      <c r="N42" s="100" t="s">
        <v>97</v>
      </c>
      <c r="O42" s="100">
        <v>0.95248402178478697</v>
      </c>
      <c r="P42" s="102" t="s">
        <v>296</v>
      </c>
      <c r="Q42" s="100" t="s">
        <v>144</v>
      </c>
      <c r="R42" s="100" t="s">
        <v>34</v>
      </c>
      <c r="S42" s="34" t="s">
        <v>143</v>
      </c>
      <c r="T42" s="33" t="s">
        <v>39</v>
      </c>
      <c r="U42" s="33" t="s">
        <v>314</v>
      </c>
      <c r="V42" s="36" t="s">
        <v>474</v>
      </c>
      <c r="W42" s="33" t="s">
        <v>475</v>
      </c>
      <c r="X42" s="33" t="s">
        <v>401</v>
      </c>
      <c r="Y42" s="34" t="s">
        <v>148</v>
      </c>
      <c r="Z42" s="33" t="s">
        <v>36</v>
      </c>
      <c r="AA42" s="33"/>
      <c r="AB42" s="37" t="s">
        <v>476</v>
      </c>
      <c r="AC42" s="33">
        <v>37.862068965517238</v>
      </c>
      <c r="AD42" s="33" t="s">
        <v>36</v>
      </c>
      <c r="AE42" s="48" t="s">
        <v>149</v>
      </c>
      <c r="AF42" s="33" t="s">
        <v>33</v>
      </c>
      <c r="AG42" s="33">
        <v>32</v>
      </c>
      <c r="AH42" s="36" t="s">
        <v>302</v>
      </c>
      <c r="AI42" s="32" t="s">
        <v>176</v>
      </c>
      <c r="AJ42" s="33">
        <v>19</v>
      </c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</row>
    <row r="43" spans="1:61" s="32" customFormat="1" x14ac:dyDescent="0.25">
      <c r="A43" s="32" t="s">
        <v>477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">
        <v>151</v>
      </c>
      <c r="H43" s="33" t="s">
        <v>33</v>
      </c>
      <c r="I43" s="33">
        <v>38</v>
      </c>
      <c r="J43" s="35" t="s">
        <v>478</v>
      </c>
      <c r="K43" s="33">
        <v>8</v>
      </c>
      <c r="L43" s="131" t="s">
        <v>33</v>
      </c>
      <c r="M43" s="101" t="s">
        <v>143</v>
      </c>
      <c r="N43" s="100" t="s">
        <v>97</v>
      </c>
      <c r="O43" s="100">
        <v>0.91022430794672315</v>
      </c>
      <c r="P43" s="102" t="s">
        <v>305</v>
      </c>
      <c r="Q43" s="100" t="s">
        <v>151</v>
      </c>
      <c r="R43" s="100" t="s">
        <v>33</v>
      </c>
      <c r="S43" s="34" t="s">
        <v>144</v>
      </c>
      <c r="T43" s="33" t="s">
        <v>41</v>
      </c>
      <c r="U43" s="33" t="s">
        <v>247</v>
      </c>
      <c r="V43" s="36" t="s">
        <v>479</v>
      </c>
      <c r="W43" s="33" t="s">
        <v>480</v>
      </c>
      <c r="X43" s="33" t="s">
        <v>308</v>
      </c>
      <c r="Y43" s="34" t="s">
        <v>147</v>
      </c>
      <c r="Z43" s="33" t="s">
        <v>35</v>
      </c>
      <c r="AA43" s="33"/>
      <c r="AB43" s="37" t="s">
        <v>418</v>
      </c>
      <c r="AC43" s="33">
        <v>35.620689655172413</v>
      </c>
      <c r="AD43" s="33" t="s">
        <v>35</v>
      </c>
      <c r="AE43" s="48" t="s">
        <v>144</v>
      </c>
      <c r="AF43" s="33" t="s">
        <v>41</v>
      </c>
      <c r="AG43" s="33">
        <v>68</v>
      </c>
      <c r="AH43" s="36" t="s">
        <v>481</v>
      </c>
      <c r="AI43" s="32" t="s">
        <v>163</v>
      </c>
      <c r="AJ43" s="33">
        <v>17</v>
      </c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</row>
    <row r="44" spans="1:61" s="32" customFormat="1" x14ac:dyDescent="0.25">
      <c r="A44" s="32" t="s">
        <v>482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">
        <v>142</v>
      </c>
      <c r="H44" s="33" t="s">
        <v>36</v>
      </c>
      <c r="I44" s="33">
        <v>50</v>
      </c>
      <c r="J44" s="35" t="s">
        <v>483</v>
      </c>
      <c r="K44" s="33">
        <v>7</v>
      </c>
      <c r="L44" s="131" t="s">
        <v>36</v>
      </c>
      <c r="M44" s="101" t="s">
        <v>151</v>
      </c>
      <c r="N44" s="100" t="s">
        <v>97</v>
      </c>
      <c r="O44" s="100">
        <v>0.92289399804318928</v>
      </c>
      <c r="P44" s="102" t="s">
        <v>313</v>
      </c>
      <c r="Q44" s="100" t="s">
        <v>144</v>
      </c>
      <c r="R44" s="100" t="s">
        <v>41</v>
      </c>
      <c r="S44" s="34" t="s">
        <v>147</v>
      </c>
      <c r="T44" s="33" t="s">
        <v>34</v>
      </c>
      <c r="U44" s="33" t="s">
        <v>247</v>
      </c>
      <c r="V44" s="36" t="s">
        <v>405</v>
      </c>
      <c r="W44" s="33" t="s">
        <v>484</v>
      </c>
      <c r="X44" s="33" t="s">
        <v>412</v>
      </c>
      <c r="Y44" s="34" t="s">
        <v>148</v>
      </c>
      <c r="Z44" s="33" t="s">
        <v>38</v>
      </c>
      <c r="AA44" s="33"/>
      <c r="AB44" s="37" t="s">
        <v>476</v>
      </c>
      <c r="AC44" s="33">
        <v>50.241379310344826</v>
      </c>
      <c r="AD44" s="33" t="s">
        <v>38</v>
      </c>
      <c r="AE44" s="48" t="s">
        <v>147</v>
      </c>
      <c r="AF44" s="33" t="s">
        <v>34</v>
      </c>
      <c r="AG44" s="33">
        <v>26</v>
      </c>
      <c r="AH44" s="36" t="s">
        <v>485</v>
      </c>
      <c r="AI44" s="32" t="s">
        <v>171</v>
      </c>
      <c r="AJ44" s="33">
        <v>11</v>
      </c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</row>
    <row r="45" spans="1:61" s="32" customFormat="1" x14ac:dyDescent="0.25">
      <c r="A45" s="32" t="s">
        <v>486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">
        <v>152</v>
      </c>
      <c r="H45" s="33" t="s">
        <v>37</v>
      </c>
      <c r="I45" s="33">
        <v>57</v>
      </c>
      <c r="J45" s="35" t="s">
        <v>487</v>
      </c>
      <c r="K45" s="33">
        <v>6</v>
      </c>
      <c r="L45" s="131" t="s">
        <v>37</v>
      </c>
      <c r="M45" s="101" t="s">
        <v>150</v>
      </c>
      <c r="N45" s="100" t="s">
        <v>97</v>
      </c>
      <c r="O45" s="100">
        <v>0.95087863034344433</v>
      </c>
      <c r="P45" s="102" t="s">
        <v>296</v>
      </c>
      <c r="Q45" s="100" t="s">
        <v>152</v>
      </c>
      <c r="R45" s="100" t="s">
        <v>37</v>
      </c>
      <c r="S45" s="34" t="s">
        <v>142</v>
      </c>
      <c r="T45" s="33" t="s">
        <v>33</v>
      </c>
      <c r="U45" s="33" t="s">
        <v>297</v>
      </c>
      <c r="V45" s="36" t="s">
        <v>488</v>
      </c>
      <c r="W45" s="33" t="s">
        <v>489</v>
      </c>
      <c r="X45" s="33" t="s">
        <v>417</v>
      </c>
      <c r="Y45" s="34" t="s">
        <v>145</v>
      </c>
      <c r="Z45" s="33" t="s">
        <v>36</v>
      </c>
      <c r="AA45" s="33"/>
      <c r="AB45" s="37" t="s">
        <v>490</v>
      </c>
      <c r="AC45" s="33">
        <v>37.862068965517238</v>
      </c>
      <c r="AD45" s="33" t="s">
        <v>36</v>
      </c>
      <c r="AE45" s="48" t="s">
        <v>148</v>
      </c>
      <c r="AF45" s="33" t="s">
        <v>41</v>
      </c>
      <c r="AG45" s="33">
        <v>15</v>
      </c>
      <c r="AH45" s="36" t="s">
        <v>491</v>
      </c>
      <c r="AI45" s="32" t="s">
        <v>172</v>
      </c>
      <c r="AJ45" s="33">
        <v>15</v>
      </c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</row>
    <row r="46" spans="1:61" x14ac:dyDescent="0.25">
      <c r="A46" s="50" t="s">
        <v>492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">
        <v>191</v>
      </c>
      <c r="H46" s="51" t="s">
        <v>39</v>
      </c>
      <c r="I46" s="51">
        <v>70</v>
      </c>
      <c r="J46" s="53" t="s">
        <v>493</v>
      </c>
      <c r="K46" s="51">
        <v>5</v>
      </c>
      <c r="L46" s="132" t="s">
        <v>39</v>
      </c>
      <c r="M46" s="101" t="s">
        <v>189</v>
      </c>
      <c r="N46" s="104" t="s">
        <v>97</v>
      </c>
      <c r="O46" s="100">
        <v>0.96970620628124971</v>
      </c>
      <c r="P46" s="103" t="s">
        <v>327</v>
      </c>
      <c r="Q46" s="100" t="s">
        <v>184</v>
      </c>
      <c r="R46" s="104" t="s">
        <v>37</v>
      </c>
      <c r="S46" s="52" t="s">
        <v>190</v>
      </c>
      <c r="T46" s="51" t="s">
        <v>37</v>
      </c>
      <c r="U46" s="51" t="s">
        <v>273</v>
      </c>
      <c r="V46" s="54" t="s">
        <v>344</v>
      </c>
      <c r="W46" s="51" t="s">
        <v>494</v>
      </c>
      <c r="X46" s="51" t="s">
        <v>330</v>
      </c>
      <c r="Y46" s="52" t="s">
        <v>185</v>
      </c>
      <c r="Z46" s="51" t="s">
        <v>40</v>
      </c>
      <c r="AA46" s="51"/>
      <c r="AB46" s="55" t="s">
        <v>331</v>
      </c>
      <c r="AC46" s="51">
        <v>52.310344827586206</v>
      </c>
      <c r="AD46" s="51" t="s">
        <v>40</v>
      </c>
      <c r="AE46" s="56" t="s">
        <v>183</v>
      </c>
      <c r="AF46" s="51" t="s">
        <v>33</v>
      </c>
      <c r="AG46" s="51">
        <v>67</v>
      </c>
      <c r="AH46" s="36" t="s">
        <v>495</v>
      </c>
      <c r="AI46" s="50" t="s">
        <v>212</v>
      </c>
      <c r="AJ46" s="51">
        <v>20</v>
      </c>
    </row>
    <row r="47" spans="1:61" x14ac:dyDescent="0.25">
      <c r="A47" s="50" t="s">
        <v>496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">
        <v>186</v>
      </c>
      <c r="H47" s="51" t="s">
        <v>37</v>
      </c>
      <c r="I47" s="51">
        <v>76</v>
      </c>
      <c r="J47" s="53" t="s">
        <v>497</v>
      </c>
      <c r="K47" s="51">
        <v>8</v>
      </c>
      <c r="L47" s="132" t="s">
        <v>37</v>
      </c>
      <c r="M47" s="101" t="s">
        <v>186</v>
      </c>
      <c r="N47" s="104" t="s">
        <v>97</v>
      </c>
      <c r="O47" s="100">
        <v>0.93226572564431387</v>
      </c>
      <c r="P47" s="103" t="s">
        <v>335</v>
      </c>
      <c r="Q47" s="100" t="s">
        <v>192</v>
      </c>
      <c r="R47" s="104" t="s">
        <v>34</v>
      </c>
      <c r="S47" s="52" t="s">
        <v>188</v>
      </c>
      <c r="T47" s="51" t="s">
        <v>41</v>
      </c>
      <c r="U47" s="51" t="s">
        <v>247</v>
      </c>
      <c r="V47" s="54" t="s">
        <v>498</v>
      </c>
      <c r="W47" s="51" t="s">
        <v>499</v>
      </c>
      <c r="X47" s="51" t="s">
        <v>338</v>
      </c>
      <c r="Y47" s="52" t="s">
        <v>184</v>
      </c>
      <c r="Z47" s="51" t="s">
        <v>36</v>
      </c>
      <c r="AA47" s="51"/>
      <c r="AB47" s="55" t="s">
        <v>438</v>
      </c>
      <c r="AC47" s="51">
        <v>37.862068965517238</v>
      </c>
      <c r="AD47" s="51" t="s">
        <v>36</v>
      </c>
      <c r="AE47" s="56" t="s">
        <v>186</v>
      </c>
      <c r="AF47" s="51" t="s">
        <v>37</v>
      </c>
      <c r="AG47" s="51">
        <v>79</v>
      </c>
      <c r="AH47" s="36" t="s">
        <v>500</v>
      </c>
      <c r="AI47" s="50" t="s">
        <v>199</v>
      </c>
      <c r="AJ47" s="51">
        <v>18</v>
      </c>
    </row>
    <row r="48" spans="1:61" x14ac:dyDescent="0.25">
      <c r="A48" s="50" t="s">
        <v>501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">
        <v>192</v>
      </c>
      <c r="H48" s="51" t="s">
        <v>33</v>
      </c>
      <c r="I48" s="51">
        <v>54</v>
      </c>
      <c r="J48" s="53" t="s">
        <v>502</v>
      </c>
      <c r="K48" s="51">
        <v>7</v>
      </c>
      <c r="L48" s="132" t="s">
        <v>33</v>
      </c>
      <c r="M48" s="101" t="s">
        <v>183</v>
      </c>
      <c r="N48" s="104" t="s">
        <v>97</v>
      </c>
      <c r="O48" s="100">
        <v>0.9167989111790531</v>
      </c>
      <c r="P48" s="103" t="s">
        <v>343</v>
      </c>
      <c r="Q48" s="100" t="s">
        <v>192</v>
      </c>
      <c r="R48" s="104" t="s">
        <v>41</v>
      </c>
      <c r="S48" s="52" t="s">
        <v>185</v>
      </c>
      <c r="T48" s="51" t="s">
        <v>39</v>
      </c>
      <c r="U48" s="51" t="s">
        <v>314</v>
      </c>
      <c r="V48" s="54" t="s">
        <v>427</v>
      </c>
      <c r="W48" s="51" t="s">
        <v>503</v>
      </c>
      <c r="X48" s="51" t="s">
        <v>346</v>
      </c>
      <c r="Y48" s="52" t="s">
        <v>183</v>
      </c>
      <c r="Z48" s="51" t="s">
        <v>38</v>
      </c>
      <c r="AA48" s="51"/>
      <c r="AB48" s="55" t="s">
        <v>347</v>
      </c>
      <c r="AC48" s="51">
        <v>50.241379310344826</v>
      </c>
      <c r="AD48" s="51" t="s">
        <v>38</v>
      </c>
      <c r="AE48" s="56" t="s">
        <v>193</v>
      </c>
      <c r="AF48" s="51" t="s">
        <v>34</v>
      </c>
      <c r="AG48" s="51">
        <v>73</v>
      </c>
      <c r="AH48" s="36" t="s">
        <v>504</v>
      </c>
      <c r="AI48" s="50" t="s">
        <v>216</v>
      </c>
      <c r="AJ48" s="51">
        <v>19</v>
      </c>
    </row>
    <row r="49" spans="1:61" s="57" customFormat="1" ht="15" customHeight="1" thickBot="1" x14ac:dyDescent="0.3">
      <c r="A49" s="57" t="s">
        <v>505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">
        <v>191</v>
      </c>
      <c r="H49" s="59" t="s">
        <v>36</v>
      </c>
      <c r="I49" s="59">
        <v>57</v>
      </c>
      <c r="J49" s="61" t="s">
        <v>506</v>
      </c>
      <c r="K49" s="59">
        <v>6</v>
      </c>
      <c r="L49" s="134" t="s">
        <v>36</v>
      </c>
      <c r="M49" s="101" t="s">
        <v>187</v>
      </c>
      <c r="N49" s="107" t="s">
        <v>97</v>
      </c>
      <c r="O49" s="100">
        <v>0.97283276796689055</v>
      </c>
      <c r="P49" s="108" t="s">
        <v>351</v>
      </c>
      <c r="Q49" s="100" t="s">
        <v>185</v>
      </c>
      <c r="R49" s="107" t="s">
        <v>33</v>
      </c>
      <c r="S49" s="60" t="s">
        <v>192</v>
      </c>
      <c r="T49" s="59" t="s">
        <v>33</v>
      </c>
      <c r="U49" s="59" t="s">
        <v>273</v>
      </c>
      <c r="V49" s="62" t="s">
        <v>352</v>
      </c>
      <c r="W49" s="59" t="s">
        <v>507</v>
      </c>
      <c r="X49" s="59" t="s">
        <v>353</v>
      </c>
      <c r="Y49" s="60" t="s">
        <v>187</v>
      </c>
      <c r="Z49" s="59" t="s">
        <v>40</v>
      </c>
      <c r="AA49" s="59"/>
      <c r="AB49" s="63" t="s">
        <v>354</v>
      </c>
      <c r="AC49" s="59">
        <v>52.310344827586206</v>
      </c>
      <c r="AD49" s="59" t="s">
        <v>40</v>
      </c>
      <c r="AE49" s="64" t="s">
        <v>190</v>
      </c>
      <c r="AF49" s="59" t="s">
        <v>41</v>
      </c>
      <c r="AG49" s="59">
        <v>31</v>
      </c>
      <c r="AH49" s="36" t="s">
        <v>508</v>
      </c>
      <c r="AI49" s="57" t="s">
        <v>215</v>
      </c>
      <c r="AJ49" s="59">
        <v>17</v>
      </c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</row>
    <row r="50" spans="1:61" x14ac:dyDescent="0.25">
      <c r="A50" s="24" t="s">
        <v>509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">
        <v>55</v>
      </c>
      <c r="H50" s="16" t="s">
        <v>33</v>
      </c>
      <c r="I50" s="16">
        <v>80</v>
      </c>
      <c r="J50" s="17" t="s">
        <v>510</v>
      </c>
      <c r="K50" s="16">
        <v>7</v>
      </c>
      <c r="L50" s="133" t="s">
        <v>33</v>
      </c>
      <c r="M50" s="101" t="s">
        <v>49</v>
      </c>
      <c r="N50" s="105" t="s">
        <v>97</v>
      </c>
      <c r="O50" s="100">
        <v>0.90921028291332018</v>
      </c>
      <c r="P50" s="106" t="s">
        <v>228</v>
      </c>
      <c r="Q50" s="100" t="s">
        <v>55</v>
      </c>
      <c r="R50" s="105" t="s">
        <v>37</v>
      </c>
      <c r="S50" s="28" t="s">
        <v>49</v>
      </c>
      <c r="T50" s="16" t="s">
        <v>34</v>
      </c>
      <c r="U50" s="16" t="s">
        <v>229</v>
      </c>
      <c r="V50" s="25" t="s">
        <v>368</v>
      </c>
      <c r="W50" s="16" t="s">
        <v>511</v>
      </c>
      <c r="X50" s="16" t="s">
        <v>232</v>
      </c>
      <c r="Y50" s="28" t="s">
        <v>59</v>
      </c>
      <c r="Z50" s="16" t="s">
        <v>35</v>
      </c>
      <c r="AA50" s="16"/>
      <c r="AB50" s="26" t="s">
        <v>512</v>
      </c>
      <c r="AC50" s="16">
        <v>28.896551724137932</v>
      </c>
      <c r="AD50" s="16" t="s">
        <v>35</v>
      </c>
      <c r="AE50" s="66" t="s">
        <v>51</v>
      </c>
      <c r="AF50" s="16" t="s">
        <v>36</v>
      </c>
      <c r="AG50" s="16">
        <v>15</v>
      </c>
      <c r="AH50" s="36" t="s">
        <v>513</v>
      </c>
      <c r="AI50" s="24" t="s">
        <v>74</v>
      </c>
      <c r="AJ50" s="16">
        <v>16</v>
      </c>
    </row>
    <row r="51" spans="1:61" x14ac:dyDescent="0.25">
      <c r="A51" s="24" t="s">
        <v>514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">
        <v>53</v>
      </c>
      <c r="H51" s="16" t="s">
        <v>37</v>
      </c>
      <c r="I51" s="16">
        <v>70</v>
      </c>
      <c r="J51" s="17" t="s">
        <v>515</v>
      </c>
      <c r="K51" s="16">
        <v>6</v>
      </c>
      <c r="L51" s="133" t="s">
        <v>37</v>
      </c>
      <c r="M51" s="101" t="s">
        <v>59</v>
      </c>
      <c r="N51" s="105" t="s">
        <v>97</v>
      </c>
      <c r="O51" s="100">
        <v>0.94286333401893008</v>
      </c>
      <c r="P51" s="106" t="s">
        <v>237</v>
      </c>
      <c r="Q51" s="100" t="s">
        <v>54</v>
      </c>
      <c r="R51" s="105" t="s">
        <v>34</v>
      </c>
      <c r="S51" s="28" t="s">
        <v>53</v>
      </c>
      <c r="T51" s="16" t="s">
        <v>37</v>
      </c>
      <c r="U51" s="16" t="s">
        <v>238</v>
      </c>
      <c r="V51" s="25" t="s">
        <v>257</v>
      </c>
      <c r="W51" s="16" t="s">
        <v>516</v>
      </c>
      <c r="X51" s="16" t="s">
        <v>241</v>
      </c>
      <c r="Y51" s="28" t="s">
        <v>52</v>
      </c>
      <c r="Z51" s="16" t="s">
        <v>38</v>
      </c>
      <c r="AA51" s="16"/>
      <c r="AB51" s="26" t="s">
        <v>517</v>
      </c>
      <c r="AC51" s="16">
        <v>62.379310344827587</v>
      </c>
      <c r="AD51" s="16" t="s">
        <v>38</v>
      </c>
      <c r="AE51" s="66" t="s">
        <v>56</v>
      </c>
      <c r="AF51" s="16" t="s">
        <v>39</v>
      </c>
      <c r="AG51" s="16">
        <v>26</v>
      </c>
      <c r="AH51" s="36" t="s">
        <v>518</v>
      </c>
      <c r="AI51" s="24" t="s">
        <v>69</v>
      </c>
      <c r="AJ51" s="16">
        <v>20</v>
      </c>
    </row>
    <row r="52" spans="1:61" x14ac:dyDescent="0.25">
      <c r="A52" s="24" t="s">
        <v>519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">
        <v>51</v>
      </c>
      <c r="H52" s="16" t="s">
        <v>36</v>
      </c>
      <c r="I52" s="16">
        <v>88</v>
      </c>
      <c r="J52" s="17" t="s">
        <v>520</v>
      </c>
      <c r="K52" s="16">
        <v>5</v>
      </c>
      <c r="L52" s="133" t="s">
        <v>36</v>
      </c>
      <c r="M52" s="101" t="s">
        <v>55</v>
      </c>
      <c r="N52" s="105" t="s">
        <v>97</v>
      </c>
      <c r="O52" s="100">
        <v>0.97306273345016958</v>
      </c>
      <c r="P52" s="106" t="s">
        <v>246</v>
      </c>
      <c r="Q52" s="100" t="s">
        <v>49</v>
      </c>
      <c r="R52" s="105" t="s">
        <v>41</v>
      </c>
      <c r="S52" s="28" t="s">
        <v>54</v>
      </c>
      <c r="T52" s="16" t="s">
        <v>33</v>
      </c>
      <c r="U52" s="16" t="s">
        <v>247</v>
      </c>
      <c r="V52" s="25" t="s">
        <v>363</v>
      </c>
      <c r="W52" s="16" t="s">
        <v>521</v>
      </c>
      <c r="X52" s="16" t="s">
        <v>250</v>
      </c>
      <c r="Y52" s="28" t="s">
        <v>56</v>
      </c>
      <c r="Z52" s="16" t="s">
        <v>40</v>
      </c>
      <c r="AA52" s="16"/>
      <c r="AB52" s="26" t="s">
        <v>522</v>
      </c>
      <c r="AC52" s="16">
        <v>37.862068965517238</v>
      </c>
      <c r="AD52" s="16" t="s">
        <v>40</v>
      </c>
      <c r="AE52" s="66" t="s">
        <v>59</v>
      </c>
      <c r="AF52" s="16" t="s">
        <v>37</v>
      </c>
      <c r="AG52" s="16">
        <v>17</v>
      </c>
      <c r="AH52" s="36" t="s">
        <v>523</v>
      </c>
      <c r="AI52" s="24" t="s">
        <v>67</v>
      </c>
      <c r="AJ52" s="16">
        <v>16</v>
      </c>
    </row>
    <row r="53" spans="1:61" x14ac:dyDescent="0.25">
      <c r="A53" s="24" t="s">
        <v>524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">
        <v>50</v>
      </c>
      <c r="H53" s="16" t="s">
        <v>41</v>
      </c>
      <c r="I53" s="16">
        <v>43</v>
      </c>
      <c r="J53" s="17" t="s">
        <v>373</v>
      </c>
      <c r="K53" s="16">
        <v>8</v>
      </c>
      <c r="L53" s="133" t="s">
        <v>41</v>
      </c>
      <c r="M53" s="101" t="s">
        <v>50</v>
      </c>
      <c r="N53" s="105" t="s">
        <v>97</v>
      </c>
      <c r="O53" s="100">
        <v>0.95448951402148552</v>
      </c>
      <c r="P53" s="106" t="s">
        <v>255</v>
      </c>
      <c r="Q53" s="100" t="s">
        <v>58</v>
      </c>
      <c r="R53" s="105" t="s">
        <v>33</v>
      </c>
      <c r="S53" s="28" t="s">
        <v>50</v>
      </c>
      <c r="T53" s="16" t="s">
        <v>41</v>
      </c>
      <c r="U53" s="16" t="s">
        <v>256</v>
      </c>
      <c r="V53" s="25" t="s">
        <v>374</v>
      </c>
      <c r="W53" s="16" t="s">
        <v>455</v>
      </c>
      <c r="X53" s="16" t="s">
        <v>259</v>
      </c>
      <c r="Y53" s="28" t="s">
        <v>53</v>
      </c>
      <c r="Z53" s="16" t="s">
        <v>36</v>
      </c>
      <c r="AA53" s="16"/>
      <c r="AB53" s="26" t="s">
        <v>251</v>
      </c>
      <c r="AC53" s="16">
        <v>47.655172413793103</v>
      </c>
      <c r="AD53" s="16" t="s">
        <v>36</v>
      </c>
      <c r="AE53" s="66" t="s">
        <v>52</v>
      </c>
      <c r="AF53" s="16" t="s">
        <v>33</v>
      </c>
      <c r="AG53" s="16">
        <v>12</v>
      </c>
      <c r="AH53" s="36" t="s">
        <v>456</v>
      </c>
      <c r="AI53" s="24" t="s">
        <v>79</v>
      </c>
      <c r="AJ53" s="16">
        <v>18</v>
      </c>
    </row>
    <row r="54" spans="1:61" ht="15" customHeight="1" x14ac:dyDescent="0.25">
      <c r="A54" s="50" t="s">
        <v>525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">
        <v>110</v>
      </c>
      <c r="H54" s="51" t="s">
        <v>37</v>
      </c>
      <c r="I54" s="51">
        <v>57</v>
      </c>
      <c r="J54" s="53" t="s">
        <v>526</v>
      </c>
      <c r="K54" s="51">
        <v>8</v>
      </c>
      <c r="L54" s="132" t="s">
        <v>37</v>
      </c>
      <c r="M54" s="101" t="s">
        <v>105</v>
      </c>
      <c r="N54" s="104" t="s">
        <v>97</v>
      </c>
      <c r="O54" s="100">
        <v>0.91848360430431619</v>
      </c>
      <c r="P54" s="103" t="s">
        <v>264</v>
      </c>
      <c r="Q54" s="100" t="s">
        <v>103</v>
      </c>
      <c r="R54" s="104" t="s">
        <v>41</v>
      </c>
      <c r="S54" s="52" t="s">
        <v>106</v>
      </c>
      <c r="T54" s="51" t="s">
        <v>39</v>
      </c>
      <c r="U54" s="51" t="s">
        <v>238</v>
      </c>
      <c r="V54" s="54" t="s">
        <v>265</v>
      </c>
      <c r="W54" s="51" t="s">
        <v>527</v>
      </c>
      <c r="X54" s="51" t="s">
        <v>267</v>
      </c>
      <c r="Y54" s="52" t="s">
        <v>104</v>
      </c>
      <c r="Z54" s="51" t="s">
        <v>38</v>
      </c>
      <c r="AA54" s="51"/>
      <c r="AB54" s="55" t="s">
        <v>268</v>
      </c>
      <c r="AC54" s="51">
        <v>56.931034482758619</v>
      </c>
      <c r="AD54" s="51" t="s">
        <v>38</v>
      </c>
      <c r="AE54" s="56" t="s">
        <v>108</v>
      </c>
      <c r="AF54" s="51" t="s">
        <v>41</v>
      </c>
      <c r="AG54" s="51">
        <v>51</v>
      </c>
      <c r="AH54" s="36" t="s">
        <v>528</v>
      </c>
      <c r="AI54" s="50" t="s">
        <v>121</v>
      </c>
      <c r="AJ54" s="51">
        <v>17</v>
      </c>
    </row>
    <row r="55" spans="1:61" x14ac:dyDescent="0.25">
      <c r="A55" s="50" t="s">
        <v>529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">
        <v>107</v>
      </c>
      <c r="H55" s="51" t="s">
        <v>39</v>
      </c>
      <c r="I55" s="51">
        <v>70</v>
      </c>
      <c r="J55" s="53" t="s">
        <v>530</v>
      </c>
      <c r="K55" s="51">
        <v>5</v>
      </c>
      <c r="L55" s="132" t="s">
        <v>39</v>
      </c>
      <c r="M55" s="101" t="s">
        <v>106</v>
      </c>
      <c r="N55" s="104" t="s">
        <v>97</v>
      </c>
      <c r="O55" s="100">
        <v>0.95055916817633612</v>
      </c>
      <c r="P55" s="103" t="s">
        <v>272</v>
      </c>
      <c r="Q55" s="100" t="s">
        <v>108</v>
      </c>
      <c r="R55" s="104" t="s">
        <v>37</v>
      </c>
      <c r="S55" s="52" t="s">
        <v>105</v>
      </c>
      <c r="T55" s="51" t="s">
        <v>37</v>
      </c>
      <c r="U55" s="51" t="s">
        <v>273</v>
      </c>
      <c r="V55" s="54" t="s">
        <v>274</v>
      </c>
      <c r="W55" s="51" t="s">
        <v>531</v>
      </c>
      <c r="X55" s="51" t="s">
        <v>276</v>
      </c>
      <c r="Y55" s="52" t="s">
        <v>106</v>
      </c>
      <c r="Z55" s="51" t="s">
        <v>40</v>
      </c>
      <c r="AA55" s="51"/>
      <c r="AB55" s="55" t="s">
        <v>292</v>
      </c>
      <c r="AC55" s="51">
        <v>42.103448275862071</v>
      </c>
      <c r="AD55" s="51" t="s">
        <v>40</v>
      </c>
      <c r="AE55" s="56" t="s">
        <v>107</v>
      </c>
      <c r="AF55" s="51" t="s">
        <v>39</v>
      </c>
      <c r="AG55" s="51">
        <v>32</v>
      </c>
      <c r="AH55" s="36" t="s">
        <v>532</v>
      </c>
      <c r="AI55" s="50" t="s">
        <v>116</v>
      </c>
      <c r="AJ55" s="51">
        <v>19</v>
      </c>
    </row>
    <row r="56" spans="1:61" x14ac:dyDescent="0.25">
      <c r="A56" s="50" t="s">
        <v>533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">
        <v>110</v>
      </c>
      <c r="H56" s="51" t="s">
        <v>33</v>
      </c>
      <c r="I56" s="51">
        <v>45</v>
      </c>
      <c r="J56" s="53" t="s">
        <v>387</v>
      </c>
      <c r="K56" s="51">
        <v>6</v>
      </c>
      <c r="L56" s="132" t="s">
        <v>33</v>
      </c>
      <c r="M56" s="101" t="s">
        <v>109</v>
      </c>
      <c r="N56" s="104" t="s">
        <v>97</v>
      </c>
      <c r="O56" s="100">
        <v>0.91594870582425991</v>
      </c>
      <c r="P56" s="103" t="s">
        <v>280</v>
      </c>
      <c r="Q56" s="100" t="s">
        <v>110</v>
      </c>
      <c r="R56" s="104" t="s">
        <v>33</v>
      </c>
      <c r="S56" s="52" t="s">
        <v>110</v>
      </c>
      <c r="T56" s="51" t="s">
        <v>33</v>
      </c>
      <c r="U56" s="51" t="s">
        <v>229</v>
      </c>
      <c r="V56" s="54" t="s">
        <v>388</v>
      </c>
      <c r="W56" s="51" t="s">
        <v>534</v>
      </c>
      <c r="X56" s="51" t="s">
        <v>283</v>
      </c>
      <c r="Y56" s="52" t="s">
        <v>103</v>
      </c>
      <c r="Z56" s="51" t="s">
        <v>35</v>
      </c>
      <c r="AA56" s="51"/>
      <c r="AB56" s="55" t="s">
        <v>390</v>
      </c>
      <c r="AC56" s="51">
        <v>35.620689655172413</v>
      </c>
      <c r="AD56" s="51" t="s">
        <v>35</v>
      </c>
      <c r="AE56" s="56" t="s">
        <v>106</v>
      </c>
      <c r="AF56" s="51" t="s">
        <v>37</v>
      </c>
      <c r="AG56" s="51">
        <v>83</v>
      </c>
      <c r="AH56" s="36" t="s">
        <v>535</v>
      </c>
      <c r="AI56" s="50" t="s">
        <v>125</v>
      </c>
      <c r="AJ56" s="51">
        <v>17</v>
      </c>
    </row>
    <row r="57" spans="1:61" x14ac:dyDescent="0.25">
      <c r="A57" s="50" t="s">
        <v>536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">
        <v>103</v>
      </c>
      <c r="H57" s="51" t="s">
        <v>41</v>
      </c>
      <c r="I57" s="51">
        <v>60</v>
      </c>
      <c r="J57" s="53" t="s">
        <v>537</v>
      </c>
      <c r="K57" s="51">
        <v>7</v>
      </c>
      <c r="L57" s="132" t="s">
        <v>41</v>
      </c>
      <c r="M57" s="101" t="s">
        <v>104</v>
      </c>
      <c r="N57" s="104" t="s">
        <v>97</v>
      </c>
      <c r="O57" s="100">
        <v>0.90941841920042754</v>
      </c>
      <c r="P57" s="103" t="s">
        <v>288</v>
      </c>
      <c r="Q57" s="100" t="s">
        <v>105</v>
      </c>
      <c r="R57" s="104" t="s">
        <v>34</v>
      </c>
      <c r="S57" s="52" t="s">
        <v>103</v>
      </c>
      <c r="T57" s="51" t="s">
        <v>41</v>
      </c>
      <c r="U57" s="51" t="s">
        <v>247</v>
      </c>
      <c r="V57" s="54" t="s">
        <v>538</v>
      </c>
      <c r="W57" s="51" t="s">
        <v>539</v>
      </c>
      <c r="X57" s="51" t="s">
        <v>291</v>
      </c>
      <c r="Y57" s="52" t="s">
        <v>106</v>
      </c>
      <c r="Z57" s="51" t="s">
        <v>40</v>
      </c>
      <c r="AA57" s="51"/>
      <c r="AB57" s="55" t="s">
        <v>292</v>
      </c>
      <c r="AC57" s="51">
        <v>52.310344827586206</v>
      </c>
      <c r="AD57" s="51" t="s">
        <v>40</v>
      </c>
      <c r="AE57" s="56" t="s">
        <v>103</v>
      </c>
      <c r="AF57" s="51" t="s">
        <v>41</v>
      </c>
      <c r="AG57" s="51">
        <v>26</v>
      </c>
      <c r="AH57" s="36" t="s">
        <v>540</v>
      </c>
      <c r="AI57" s="50" t="s">
        <v>139</v>
      </c>
      <c r="AJ57" s="51">
        <v>20</v>
      </c>
    </row>
    <row r="58" spans="1:61" x14ac:dyDescent="0.25">
      <c r="A58" s="24" t="s">
        <v>541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">
        <v>151</v>
      </c>
      <c r="H58" s="16" t="s">
        <v>41</v>
      </c>
      <c r="I58" s="16">
        <v>66</v>
      </c>
      <c r="J58" s="17" t="s">
        <v>542</v>
      </c>
      <c r="K58" s="16">
        <v>5</v>
      </c>
      <c r="L58" s="133" t="s">
        <v>41</v>
      </c>
      <c r="M58" s="101" t="s">
        <v>150</v>
      </c>
      <c r="N58" s="105" t="s">
        <v>97</v>
      </c>
      <c r="O58" s="100">
        <v>0.95248402178478697</v>
      </c>
      <c r="P58" s="106" t="s">
        <v>296</v>
      </c>
      <c r="Q58" s="100" t="s">
        <v>144</v>
      </c>
      <c r="R58" s="105" t="s">
        <v>34</v>
      </c>
      <c r="S58" s="28" t="s">
        <v>148</v>
      </c>
      <c r="T58" s="16" t="s">
        <v>39</v>
      </c>
      <c r="U58" s="16" t="s">
        <v>314</v>
      </c>
      <c r="V58" s="25" t="s">
        <v>298</v>
      </c>
      <c r="W58" s="16" t="s">
        <v>543</v>
      </c>
      <c r="X58" s="16" t="s">
        <v>401</v>
      </c>
      <c r="Y58" s="28" t="s">
        <v>144</v>
      </c>
      <c r="Z58" s="16" t="s">
        <v>36</v>
      </c>
      <c r="AA58" s="16"/>
      <c r="AB58" s="26" t="s">
        <v>544</v>
      </c>
      <c r="AC58" s="16">
        <v>37.862068965517238</v>
      </c>
      <c r="AD58" s="16" t="s">
        <v>36</v>
      </c>
      <c r="AE58" s="66" t="s">
        <v>142</v>
      </c>
      <c r="AF58" s="16" t="s">
        <v>33</v>
      </c>
      <c r="AG58" s="16">
        <v>32</v>
      </c>
      <c r="AH58" s="36" t="s">
        <v>402</v>
      </c>
      <c r="AI58" s="24" t="s">
        <v>181</v>
      </c>
      <c r="AJ58" s="16">
        <v>19</v>
      </c>
    </row>
    <row r="59" spans="1:61" x14ac:dyDescent="0.25">
      <c r="A59" s="24" t="s">
        <v>545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">
        <v>148</v>
      </c>
      <c r="H59" s="16" t="s">
        <v>33</v>
      </c>
      <c r="I59" s="16">
        <v>38</v>
      </c>
      <c r="J59" s="17" t="s">
        <v>404</v>
      </c>
      <c r="K59" s="16">
        <v>8</v>
      </c>
      <c r="L59" s="133" t="s">
        <v>33</v>
      </c>
      <c r="M59" s="101" t="s">
        <v>143</v>
      </c>
      <c r="N59" s="105" t="s">
        <v>97</v>
      </c>
      <c r="O59" s="100">
        <v>0.91022430794672315</v>
      </c>
      <c r="P59" s="106" t="s">
        <v>305</v>
      </c>
      <c r="Q59" s="100" t="s">
        <v>151</v>
      </c>
      <c r="R59" s="105" t="s">
        <v>33</v>
      </c>
      <c r="S59" s="28" t="s">
        <v>146</v>
      </c>
      <c r="T59" s="16" t="s">
        <v>41</v>
      </c>
      <c r="U59" s="16" t="s">
        <v>247</v>
      </c>
      <c r="V59" s="25" t="s">
        <v>546</v>
      </c>
      <c r="W59" s="16" t="s">
        <v>547</v>
      </c>
      <c r="X59" s="16" t="s">
        <v>308</v>
      </c>
      <c r="Y59" s="28" t="s">
        <v>152</v>
      </c>
      <c r="Z59" s="16" t="s">
        <v>35</v>
      </c>
      <c r="AA59" s="16"/>
      <c r="AB59" s="26" t="s">
        <v>317</v>
      </c>
      <c r="AC59" s="16">
        <v>35.620689655172413</v>
      </c>
      <c r="AD59" s="16" t="s">
        <v>35</v>
      </c>
      <c r="AE59" s="66" t="s">
        <v>146</v>
      </c>
      <c r="AF59" s="16" t="s">
        <v>41</v>
      </c>
      <c r="AG59" s="16">
        <v>68</v>
      </c>
      <c r="AH59" s="36" t="s">
        <v>548</v>
      </c>
      <c r="AI59" s="24" t="s">
        <v>177</v>
      </c>
      <c r="AJ59" s="16">
        <v>17</v>
      </c>
    </row>
    <row r="60" spans="1:61" x14ac:dyDescent="0.25">
      <c r="A60" s="24" t="s">
        <v>549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">
        <v>143</v>
      </c>
      <c r="H60" s="16" t="s">
        <v>36</v>
      </c>
      <c r="I60" s="16">
        <v>50</v>
      </c>
      <c r="J60" s="17" t="s">
        <v>409</v>
      </c>
      <c r="K60" s="16">
        <v>7</v>
      </c>
      <c r="L60" s="133" t="s">
        <v>36</v>
      </c>
      <c r="M60" s="101" t="s">
        <v>151</v>
      </c>
      <c r="N60" s="105" t="s">
        <v>97</v>
      </c>
      <c r="O60" s="100">
        <v>0.92289399804318928</v>
      </c>
      <c r="P60" s="106" t="s">
        <v>313</v>
      </c>
      <c r="Q60" s="100" t="s">
        <v>144</v>
      </c>
      <c r="R60" s="105" t="s">
        <v>41</v>
      </c>
      <c r="S60" s="28" t="s">
        <v>151</v>
      </c>
      <c r="T60" s="16" t="s">
        <v>34</v>
      </c>
      <c r="U60" s="16" t="s">
        <v>247</v>
      </c>
      <c r="V60" s="25" t="s">
        <v>550</v>
      </c>
      <c r="W60" s="16" t="s">
        <v>551</v>
      </c>
      <c r="X60" s="16" t="s">
        <v>412</v>
      </c>
      <c r="Y60" s="28" t="s">
        <v>145</v>
      </c>
      <c r="Z60" s="16" t="s">
        <v>38</v>
      </c>
      <c r="AA60" s="16"/>
      <c r="AB60" s="26" t="s">
        <v>490</v>
      </c>
      <c r="AC60" s="16">
        <v>50.241379310344826</v>
      </c>
      <c r="AD60" s="16" t="s">
        <v>38</v>
      </c>
      <c r="AE60" s="66" t="s">
        <v>151</v>
      </c>
      <c r="AF60" s="16" t="s">
        <v>34</v>
      </c>
      <c r="AG60" s="16">
        <v>26</v>
      </c>
      <c r="AH60" s="36" t="s">
        <v>552</v>
      </c>
      <c r="AI60" s="24" t="s">
        <v>172</v>
      </c>
      <c r="AJ60" s="16">
        <v>11</v>
      </c>
    </row>
    <row r="61" spans="1:61" x14ac:dyDescent="0.25">
      <c r="A61" s="24" t="s">
        <v>553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">
        <v>149</v>
      </c>
      <c r="H61" s="16" t="s">
        <v>37</v>
      </c>
      <c r="I61" s="16">
        <v>57</v>
      </c>
      <c r="J61" s="17" t="s">
        <v>554</v>
      </c>
      <c r="K61" s="16">
        <v>6</v>
      </c>
      <c r="L61" s="133" t="s">
        <v>37</v>
      </c>
      <c r="M61" s="101" t="s">
        <v>150</v>
      </c>
      <c r="N61" s="105" t="s">
        <v>97</v>
      </c>
      <c r="O61" s="100">
        <v>0.95087863034344433</v>
      </c>
      <c r="P61" s="106" t="s">
        <v>296</v>
      </c>
      <c r="Q61" s="100" t="s">
        <v>152</v>
      </c>
      <c r="R61" s="105" t="s">
        <v>37</v>
      </c>
      <c r="S61" s="28" t="s">
        <v>147</v>
      </c>
      <c r="T61" s="16" t="s">
        <v>33</v>
      </c>
      <c r="U61" s="16" t="s">
        <v>297</v>
      </c>
      <c r="V61" s="25" t="s">
        <v>405</v>
      </c>
      <c r="W61" s="16" t="s">
        <v>555</v>
      </c>
      <c r="X61" s="16" t="s">
        <v>417</v>
      </c>
      <c r="Y61" s="28" t="s">
        <v>143</v>
      </c>
      <c r="Z61" s="16" t="s">
        <v>36</v>
      </c>
      <c r="AA61" s="16"/>
      <c r="AB61" s="26" t="s">
        <v>556</v>
      </c>
      <c r="AC61" s="16">
        <v>37.862068965517238</v>
      </c>
      <c r="AD61" s="16" t="s">
        <v>36</v>
      </c>
      <c r="AE61" s="66" t="s">
        <v>151</v>
      </c>
      <c r="AF61" s="16" t="s">
        <v>41</v>
      </c>
      <c r="AG61" s="16">
        <v>15</v>
      </c>
      <c r="AH61" s="36" t="s">
        <v>557</v>
      </c>
      <c r="AI61" s="24" t="s">
        <v>173</v>
      </c>
      <c r="AJ61" s="16">
        <v>15</v>
      </c>
    </row>
    <row r="62" spans="1:61" s="32" customFormat="1" x14ac:dyDescent="0.25">
      <c r="A62" s="32" t="s">
        <v>558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">
        <v>185</v>
      </c>
      <c r="H62" s="33" t="s">
        <v>39</v>
      </c>
      <c r="I62" s="33">
        <v>70</v>
      </c>
      <c r="J62" s="35" t="s">
        <v>421</v>
      </c>
      <c r="K62" s="33">
        <v>5</v>
      </c>
      <c r="L62" s="131" t="s">
        <v>39</v>
      </c>
      <c r="M62" s="101" t="s">
        <v>189</v>
      </c>
      <c r="N62" s="100" t="s">
        <v>97</v>
      </c>
      <c r="O62" s="100">
        <v>0.96970620628124971</v>
      </c>
      <c r="P62" s="102" t="s">
        <v>327</v>
      </c>
      <c r="Q62" s="100" t="s">
        <v>184</v>
      </c>
      <c r="R62" s="100" t="s">
        <v>37</v>
      </c>
      <c r="S62" s="34" t="s">
        <v>184</v>
      </c>
      <c r="T62" s="33" t="s">
        <v>37</v>
      </c>
      <c r="U62" s="33" t="s">
        <v>273</v>
      </c>
      <c r="V62" s="36" t="s">
        <v>422</v>
      </c>
      <c r="W62" s="33" t="s">
        <v>559</v>
      </c>
      <c r="X62" s="33" t="s">
        <v>330</v>
      </c>
      <c r="Y62" s="34" t="s">
        <v>188</v>
      </c>
      <c r="Z62" s="33" t="s">
        <v>40</v>
      </c>
      <c r="AA62" s="33"/>
      <c r="AB62" s="37" t="s">
        <v>560</v>
      </c>
      <c r="AC62" s="33">
        <v>52.310344827586206</v>
      </c>
      <c r="AD62" s="33" t="s">
        <v>40</v>
      </c>
      <c r="AE62" s="48" t="s">
        <v>187</v>
      </c>
      <c r="AF62" s="33" t="s">
        <v>33</v>
      </c>
      <c r="AG62" s="33">
        <v>67</v>
      </c>
      <c r="AH62" s="36" t="s">
        <v>561</v>
      </c>
      <c r="AI62" s="32" t="s">
        <v>214</v>
      </c>
      <c r="AJ62" s="33">
        <v>20</v>
      </c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</row>
    <row r="63" spans="1:61" s="32" customFormat="1" x14ac:dyDescent="0.25">
      <c r="A63" s="32" t="s">
        <v>562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">
        <v>191</v>
      </c>
      <c r="H63" s="33" t="s">
        <v>37</v>
      </c>
      <c r="I63" s="33">
        <v>76</v>
      </c>
      <c r="J63" s="35" t="s">
        <v>563</v>
      </c>
      <c r="K63" s="33">
        <v>8</v>
      </c>
      <c r="L63" s="131" t="s">
        <v>37</v>
      </c>
      <c r="M63" s="101" t="s">
        <v>186</v>
      </c>
      <c r="N63" s="100" t="s">
        <v>97</v>
      </c>
      <c r="O63" s="100">
        <v>0.93226572564431387</v>
      </c>
      <c r="P63" s="102" t="s">
        <v>335</v>
      </c>
      <c r="Q63" s="100" t="s">
        <v>192</v>
      </c>
      <c r="R63" s="100" t="s">
        <v>34</v>
      </c>
      <c r="S63" s="34" t="s">
        <v>188</v>
      </c>
      <c r="T63" s="33" t="s">
        <v>41</v>
      </c>
      <c r="U63" s="33" t="s">
        <v>247</v>
      </c>
      <c r="V63" s="36" t="s">
        <v>498</v>
      </c>
      <c r="W63" s="33" t="s">
        <v>564</v>
      </c>
      <c r="X63" s="33" t="s">
        <v>338</v>
      </c>
      <c r="Y63" s="34" t="s">
        <v>185</v>
      </c>
      <c r="Z63" s="33" t="s">
        <v>36</v>
      </c>
      <c r="AA63" s="33"/>
      <c r="AB63" s="37" t="s">
        <v>331</v>
      </c>
      <c r="AC63" s="33">
        <v>37.862068965517238</v>
      </c>
      <c r="AD63" s="33" t="s">
        <v>36</v>
      </c>
      <c r="AE63" s="48" t="s">
        <v>191</v>
      </c>
      <c r="AF63" s="33" t="s">
        <v>37</v>
      </c>
      <c r="AG63" s="33">
        <v>79</v>
      </c>
      <c r="AH63" s="36" t="s">
        <v>565</v>
      </c>
      <c r="AI63" s="32" t="s">
        <v>207</v>
      </c>
      <c r="AJ63" s="33">
        <v>18</v>
      </c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</row>
    <row r="64" spans="1:61" s="32" customFormat="1" x14ac:dyDescent="0.25">
      <c r="A64" s="32" t="s">
        <v>566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">
        <v>190</v>
      </c>
      <c r="H64" s="33" t="s">
        <v>33</v>
      </c>
      <c r="I64" s="33">
        <v>54</v>
      </c>
      <c r="J64" s="35" t="s">
        <v>567</v>
      </c>
      <c r="K64" s="33">
        <v>7</v>
      </c>
      <c r="L64" s="131" t="s">
        <v>33</v>
      </c>
      <c r="M64" s="101" t="s">
        <v>183</v>
      </c>
      <c r="N64" s="100" t="s">
        <v>97</v>
      </c>
      <c r="O64" s="100">
        <v>0.9167989111790531</v>
      </c>
      <c r="P64" s="102" t="s">
        <v>343</v>
      </c>
      <c r="Q64" s="100" t="s">
        <v>192</v>
      </c>
      <c r="R64" s="100" t="s">
        <v>41</v>
      </c>
      <c r="S64" s="34" t="s">
        <v>193</v>
      </c>
      <c r="T64" s="33" t="s">
        <v>39</v>
      </c>
      <c r="U64" s="33" t="s">
        <v>314</v>
      </c>
      <c r="V64" s="36" t="s">
        <v>336</v>
      </c>
      <c r="W64" s="33" t="s">
        <v>568</v>
      </c>
      <c r="X64" s="33" t="s">
        <v>346</v>
      </c>
      <c r="Y64" s="34" t="s">
        <v>188</v>
      </c>
      <c r="Z64" s="33" t="s">
        <v>38</v>
      </c>
      <c r="AA64" s="33"/>
      <c r="AB64" s="37" t="s">
        <v>560</v>
      </c>
      <c r="AC64" s="33">
        <v>50.241379310344826</v>
      </c>
      <c r="AD64" s="33" t="s">
        <v>38</v>
      </c>
      <c r="AE64" s="48" t="s">
        <v>189</v>
      </c>
      <c r="AF64" s="33" t="s">
        <v>34</v>
      </c>
      <c r="AG64" s="33">
        <v>73</v>
      </c>
      <c r="AH64" s="36" t="s">
        <v>348</v>
      </c>
      <c r="AI64" s="32" t="s">
        <v>204</v>
      </c>
      <c r="AJ64" s="33">
        <v>19</v>
      </c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</row>
    <row r="65" spans="1:61" s="67" customFormat="1" ht="15" customHeight="1" thickBot="1" x14ac:dyDescent="0.3">
      <c r="A65" s="67" t="s">
        <v>569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">
        <v>192</v>
      </c>
      <c r="H65" s="68" t="s">
        <v>36</v>
      </c>
      <c r="I65" s="68">
        <v>57</v>
      </c>
      <c r="J65" s="70" t="s">
        <v>570</v>
      </c>
      <c r="K65" s="68">
        <v>6</v>
      </c>
      <c r="L65" s="135" t="s">
        <v>36</v>
      </c>
      <c r="M65" s="101" t="s">
        <v>187</v>
      </c>
      <c r="N65" s="109" t="s">
        <v>97</v>
      </c>
      <c r="O65" s="100">
        <v>0.97283276796689055</v>
      </c>
      <c r="P65" s="110" t="s">
        <v>351</v>
      </c>
      <c r="Q65" s="100" t="s">
        <v>185</v>
      </c>
      <c r="R65" s="109" t="s">
        <v>33</v>
      </c>
      <c r="S65" s="69" t="s">
        <v>185</v>
      </c>
      <c r="T65" s="68" t="s">
        <v>33</v>
      </c>
      <c r="U65" s="74" t="s">
        <v>273</v>
      </c>
      <c r="V65" s="71" t="s">
        <v>427</v>
      </c>
      <c r="W65" s="68" t="s">
        <v>571</v>
      </c>
      <c r="X65" s="68" t="s">
        <v>353</v>
      </c>
      <c r="Y65" s="69" t="s">
        <v>191</v>
      </c>
      <c r="Z65" s="68" t="s">
        <v>40</v>
      </c>
      <c r="AA65" s="68"/>
      <c r="AB65" s="72" t="s">
        <v>572</v>
      </c>
      <c r="AC65" s="68">
        <v>52.310344827586206</v>
      </c>
      <c r="AD65" s="68" t="s">
        <v>40</v>
      </c>
      <c r="AE65" s="73" t="s">
        <v>193</v>
      </c>
      <c r="AF65" s="68" t="s">
        <v>41</v>
      </c>
      <c r="AG65" s="68">
        <v>31</v>
      </c>
      <c r="AH65" s="36" t="s">
        <v>439</v>
      </c>
      <c r="AI65" s="67" t="s">
        <v>200</v>
      </c>
      <c r="AJ65" s="68">
        <v>17</v>
      </c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W65"/>
  <sheetViews>
    <sheetView workbookViewId="0"/>
  </sheetViews>
  <sheetFormatPr defaultRowHeight="15" x14ac:dyDescent="0.25"/>
  <cols>
    <col min="1" max="1" width="26.5703125" customWidth="1"/>
    <col min="2" max="2" width="23.42578125" customWidth="1"/>
    <col min="3" max="3" width="22.28515625" customWidth="1"/>
    <col min="5" max="5" width="14.42578125" customWidth="1"/>
    <col min="6" max="6" width="15.28515625" customWidth="1"/>
    <col min="7" max="7" width="17.28515625" style="29" customWidth="1"/>
    <col min="8" max="8" width="16" customWidth="1"/>
    <col min="9" max="9" width="13.42578125" customWidth="1"/>
    <col min="10" max="10" width="11.85546875" style="5" customWidth="1"/>
    <col min="11" max="11" width="85.85546875" bestFit="1" customWidth="1"/>
    <col min="12" max="12" width="18.42578125" style="29" customWidth="1"/>
    <col min="13" max="13" width="27.7109375" style="136" bestFit="1" customWidth="1"/>
    <col min="14" max="14" width="17" bestFit="1" customWidth="1"/>
    <col min="15" max="15" width="9" customWidth="1"/>
    <col min="16" max="16" width="12" bestFit="1" customWidth="1"/>
    <col min="17" max="17" width="12" customWidth="1"/>
    <col min="18" max="18" width="116" customWidth="1"/>
    <col min="19" max="19" width="9" customWidth="1"/>
    <col min="20" max="20" width="21.7109375" bestFit="1" customWidth="1"/>
    <col min="21" max="21" width="19.5703125" customWidth="1"/>
    <col min="22" max="23" width="21.140625" customWidth="1"/>
    <col min="24" max="24" width="14.5703125" customWidth="1"/>
    <col min="25" max="25" width="99" bestFit="1" customWidth="1"/>
    <col min="26" max="26" width="10.28515625" style="4" customWidth="1"/>
    <col min="27" max="27" width="10" customWidth="1"/>
    <col min="28" max="28" width="19.7109375" customWidth="1"/>
    <col min="29" max="29" width="17.7109375" customWidth="1"/>
    <col min="30" max="30" width="10" customWidth="1"/>
    <col min="31" max="31" width="21.140625" customWidth="1"/>
    <col min="32" max="32" width="13.85546875" customWidth="1"/>
    <col min="33" max="33" width="9.7109375" customWidth="1"/>
    <col min="34" max="34" width="17.7109375" style="29" customWidth="1"/>
    <col min="35" max="35" width="53.5703125" bestFit="1" customWidth="1"/>
    <col min="36" max="36" width="29.28515625" bestFit="1" customWidth="1"/>
    <col min="37" max="37" width="18.85546875" bestFit="1" customWidth="1"/>
    <col min="38" max="38" width="25.42578125" customWidth="1"/>
    <col min="39" max="39" width="16.85546875" customWidth="1"/>
    <col min="40" max="40" width="10.140625" customWidth="1"/>
    <col min="41" max="41" width="86.7109375" bestFit="1" customWidth="1"/>
    <col min="42" max="42" width="15.42578125" style="29" customWidth="1"/>
    <col min="43" max="43" width="29.28515625" bestFit="1" customWidth="1"/>
    <col min="44" max="44" width="18.5703125" style="49" customWidth="1"/>
    <col min="45" max="45" width="18.5703125" style="4" customWidth="1"/>
    <col min="46" max="46" width="12" customWidth="1"/>
    <col min="47" max="47" width="12.7109375" bestFit="1" customWidth="1"/>
    <col min="48" max="48" width="79.28515625" bestFit="1" customWidth="1"/>
    <col min="49" max="49" width="18.140625" customWidth="1"/>
    <col min="50" max="50" width="17.5703125" customWidth="1"/>
    <col min="51" max="75" width="8.7109375" style="50" customWidth="1"/>
  </cols>
  <sheetData>
    <row r="1" spans="1:75" s="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30" t="s">
        <v>12</v>
      </c>
      <c r="N1" s="98" t="s">
        <v>23</v>
      </c>
      <c r="O1" s="99" t="s">
        <v>7</v>
      </c>
      <c r="P1" s="99" t="s">
        <v>8</v>
      </c>
      <c r="Q1" s="137" t="s">
        <v>9</v>
      </c>
      <c r="R1" s="99" t="s">
        <v>223</v>
      </c>
      <c r="S1" s="99" t="s">
        <v>11</v>
      </c>
      <c r="T1" s="137" t="s">
        <v>12</v>
      </c>
      <c r="U1" s="30" t="s">
        <v>6</v>
      </c>
      <c r="V1" s="21" t="s">
        <v>7</v>
      </c>
      <c r="W1" s="21" t="s">
        <v>8</v>
      </c>
      <c r="X1" s="21" t="s">
        <v>9</v>
      </c>
      <c r="Y1" s="21" t="s">
        <v>10</v>
      </c>
      <c r="Z1" s="21" t="s">
        <v>13</v>
      </c>
      <c r="AA1" s="21" t="s">
        <v>14</v>
      </c>
      <c r="AB1" s="21" t="s">
        <v>15</v>
      </c>
      <c r="AC1" s="21" t="s">
        <v>16</v>
      </c>
      <c r="AD1" s="21" t="s">
        <v>17</v>
      </c>
      <c r="AE1" s="21" t="s">
        <v>18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12</v>
      </c>
      <c r="AK1" s="31" t="s">
        <v>23</v>
      </c>
      <c r="AL1" s="22" t="s">
        <v>7</v>
      </c>
      <c r="AM1" s="22" t="s">
        <v>8</v>
      </c>
      <c r="AN1" s="22" t="s">
        <v>9</v>
      </c>
      <c r="AO1" s="22" t="s">
        <v>24</v>
      </c>
      <c r="AP1" s="22" t="s">
        <v>25</v>
      </c>
      <c r="AQ1" s="22" t="s">
        <v>12</v>
      </c>
      <c r="AR1" s="47" t="s">
        <v>23</v>
      </c>
      <c r="AS1" s="23" t="s">
        <v>7</v>
      </c>
      <c r="AT1" s="23" t="s">
        <v>26</v>
      </c>
      <c r="AU1" s="23" t="s">
        <v>27</v>
      </c>
      <c r="AV1" s="23" t="s">
        <v>28</v>
      </c>
      <c r="AW1" s="23" t="s">
        <v>29</v>
      </c>
      <c r="AX1" s="23" t="s">
        <v>30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</row>
    <row r="2" spans="1:75" s="32" customFormat="1" x14ac:dyDescent="0.25">
      <c r="A2" s="32" t="str">
        <f t="shared" ref="A2:A33" si="0">"DS"&amp;C2 &amp;"_"&amp;D2 &amp;"_"&amp;E2 &amp;F2&amp;".png"</f>
        <v>DS1_anime_color1.png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tr">
        <f t="array" aca="1" ref="G2" ca="1">INDIRECT("dataset"&amp;C2&amp;"_"&amp;E2&amp;"!"&amp;H2&amp;"2")</f>
        <v>Watching</v>
      </c>
      <c r="H2" s="33" t="s">
        <v>33</v>
      </c>
      <c r="I2" s="33">
        <v>80</v>
      </c>
      <c r="J2" s="33">
        <f ca="1">COUNTIF(INDIRECT("'dataset"&amp;C2&amp;"_"&amp;E2&amp;"'!"&amp;H2&amp;"2:"&amp;H2&amp;"32"), I2)</f>
        <v>0</v>
      </c>
      <c r="K2" s="35" t="str">
        <f t="shared" ref="K2:K33" ca="1" si="1">"In the '"&amp;G2&amp; "' column, count how many cells exceed the value of '" &amp; I2&amp; "' "</f>
        <v xml:space="preserve">In the 'Watching' column, count how many cells exceed the value of '80' </v>
      </c>
      <c r="L2" s="33">
        <f t="shared" ref="L2:L33" ca="1" si="2">COUNTIF(INDIRECT("'dataset"&amp;C2&amp;"_"&amp;E2&amp;"'!"&amp;H2&amp;"2:"&amp;H2&amp;"31"), "&gt;"&amp;I2)</f>
        <v>7</v>
      </c>
      <c r="M2" s="131" t="s">
        <v>33</v>
      </c>
      <c r="N2" s="101" t="str" cm="1">
        <f t="array" aca="1" ref="N2" ca="1">INDIRECT("DS"&amp;C2&amp;"_T2_"&amp;E2&amp;"!"&amp;O2&amp;"2")</f>
        <v>Episodes</v>
      </c>
      <c r="O2" s="100" t="s">
        <v>97</v>
      </c>
      <c r="P2" s="100">
        <f ca="1">CORREL(INDIRECT("DS" &amp; C2 &amp; "_T2_" &amp; E2 &amp; "!" &amp; O2 &amp; "$3:$" &amp; O2 &amp; "$31"), INDIRECT("DS" &amp; C2 &amp; "_T2_" &amp; E2 &amp; "!" &amp; T2 &amp; "$3:$" &amp; T2 &amp; "$31"))</f>
        <v>0.90921028291332018</v>
      </c>
      <c r="Q2" s="100"/>
      <c r="R2" s="102" t="str">
        <f t="shared" ref="R2:R65" ca="1" si="3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100" t="str" cm="1">
        <f t="array" aca="1" ref="S2" ca="1">INDIRECT("DS"&amp;C2&amp;"_T2_"&amp;E2&amp;"!"&amp;T2&amp;"2")</f>
        <v>Completed</v>
      </c>
      <c r="T2" s="100" t="s">
        <v>37</v>
      </c>
      <c r="U2" s="34" t="str">
        <f t="array" aca="1" ref="U2" ca="1">INDIRECT("dataset"&amp;C2&amp;"_"&amp;E2&amp;"!"&amp;V2&amp;"2")</f>
        <v>Dropped</v>
      </c>
      <c r="V2" s="33" t="s">
        <v>34</v>
      </c>
      <c r="W2" s="33" t="str">
        <f t="shared" ref="W2:W33" ca="1" si="4">Z2&amp;" "&amp;AC2&amp;" "&amp;AF2</f>
        <v>60 56 53</v>
      </c>
      <c r="X2" s="33"/>
      <c r="Y2" s="36" t="str">
        <f t="shared" ref="Y2:Y33" ca="1" si="5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3">
        <f t="shared" ref="Z2:Z33" ca="1" si="6">MAX(INDIRECT("'dataset"&amp;C2&amp;"_"&amp;E2&amp;"'!"&amp;V2&amp;"2:"&amp;V2&amp;"31"))</f>
        <v>60</v>
      </c>
      <c r="AA2" s="33">
        <f t="shared" ref="AA2:AA33" ca="1" si="7">MATCH(MAX(INDIRECT("'dataset"&amp;C2&amp;"_"&amp;E2&amp;"'!"&amp;V2&amp;"2:"&amp;V2&amp;"31")), INDIRECT("'dataset"&amp;C2&amp;"_"&amp;E2&amp;"'!"&amp;V2&amp;"2:"&amp;V2&amp;"31"), 0) + 1</f>
        <v>13</v>
      </c>
      <c r="AB2" s="33" t="str">
        <f t="array" aca="1" ref="AB2" ca="1">INDIRECT("dataset"&amp;C2&amp;"_"&amp;E2&amp;"!"&amp;"B"&amp;AA2)</f>
        <v>Fafnar Weapon</v>
      </c>
      <c r="AC2" s="33">
        <f t="shared" ref="AC2:AC33" ca="1" si="8">LARGE(INDIRECT("'dataset"&amp;C2&amp;"_"&amp;E2&amp;"'!"&amp;V2&amp;"2:"&amp;V2&amp;"31"), 2)</f>
        <v>56</v>
      </c>
      <c r="AD2" s="33">
        <f t="shared" ref="AD2:AD33" ca="1" si="9">MATCH(LARGE(INDIRECT("'dataset"&amp;C2&amp;"_"&amp;E2&amp;"'!"&amp;V2&amp;"2:"&amp;V2&amp;"31"), 2), INDIRECT("'dataset"&amp;C2&amp;"_"&amp;E2&amp;"'!"&amp;V2&amp;"2:"&amp;V2&amp;"31"), 0)+1</f>
        <v>18</v>
      </c>
      <c r="AE2" s="33" t="str">
        <f t="array" aca="1" ref="AE2" ca="1">INDIRECT("dataset"&amp;C2&amp;"_"&amp;E2&amp;"!"&amp;"B"&amp;AD2)</f>
        <v>Connect Angel</v>
      </c>
      <c r="AF2" s="33">
        <f t="shared" ref="AF2:AF33" ca="1" si="10">LARGE(INDIRECT("'dataset"&amp;C2&amp;"_"&amp;E2&amp;"'!"&amp;V2&amp;"2:"&amp;V2&amp;"31"), 3)</f>
        <v>53</v>
      </c>
      <c r="AG2" s="33">
        <f t="shared" ref="AG2:AG33" ca="1" si="11">MATCH(LARGE(INDIRECT("'dataset"&amp;C2&amp;"_"&amp;E2&amp;"'!"&amp;V2&amp;"2:"&amp;V2&amp;"31"), 3), INDIRECT("'dataset"&amp;C2&amp;"_"&amp;E2&amp;"'!"&amp;V2&amp;"2:"&amp;V2&amp;"31"), 0)+1</f>
        <v>27</v>
      </c>
      <c r="AH2" s="33" t="str">
        <f t="array" aca="1" ref="AH2" ca="1">INDIRECT("dataset"&amp;C2&amp;"_"&amp;E2&amp;"!"&amp;"B"&amp;AG2)</f>
        <v>Dragon Ball</v>
      </c>
      <c r="AI2" s="33" t="str">
        <f t="shared" ref="AI2:AI33" ca="1" si="12">AB2&amp;"-"&amp;AE2&amp;"-"&amp;AH2</f>
        <v>Fafnar Weapon-Connect Angel-Dragon Ball</v>
      </c>
      <c r="AJ2" s="33" t="str">
        <f t="shared" ref="AJ2:AJ33" ca="1" si="13">AA2&amp;" "&amp;AD2&amp;" "&amp;AG2</f>
        <v>13 18 27</v>
      </c>
      <c r="AK2" s="34" t="str">
        <f t="array" aca="1" ref="AK2" ca="1">INDIRECT("dataset"&amp;C2&amp;"_"&amp;E2&amp;"!"&amp;AL2&amp;"2")</f>
        <v>Score</v>
      </c>
      <c r="AL2" s="33" t="s">
        <v>35</v>
      </c>
      <c r="AM2" s="33"/>
      <c r="AN2" s="33"/>
      <c r="AO2" s="37" t="str">
        <f t="shared" ref="AO2:AO33" ca="1" si="14">"In the '"&amp;AK2&amp;"' column, calculate a rough estimate of the average value"</f>
        <v>In the 'Score' column, calculate a rough estimate of the average value</v>
      </c>
      <c r="AP2" s="33">
        <f t="shared" ref="AP2:AP33" ca="1" si="15">AVERAGE(INDIRECT("'dataset"&amp;C2&amp;"_"&amp;E2&amp;"'!"&amp;AL2&amp;":"&amp;AL2))</f>
        <v>28.896551724137932</v>
      </c>
      <c r="AQ2" s="33" t="s">
        <v>35</v>
      </c>
      <c r="AR2" s="48" t="str">
        <f t="array" aca="1" ref="AR2" ca="1">INDIRECT("dataset"&amp;C2&amp;"_"&amp;E2&amp;"!"&amp;AS2&amp;"2")</f>
        <v>Members</v>
      </c>
      <c r="AS2" s="33" t="s">
        <v>36</v>
      </c>
      <c r="AT2" s="33">
        <f t="array" aca="1" ref="AT2" ca="1">INDIRECT("dataset"&amp;C2&amp;"_"&amp;E2&amp;"!"&amp;AS2&amp;AX2)</f>
        <v>15</v>
      </c>
      <c r="AU2" s="33">
        <f t="shared" ref="AU2:AU33" ca="1" si="16">COUNTIF(INDIRECT("'dataset"&amp;C2&amp;"_"&amp;E2&amp;"'!"&amp;AS2&amp;":"&amp;AS2), AT2)</f>
        <v>1</v>
      </c>
      <c r="AV2" s="36" t="str">
        <f t="shared" ref="AV2:AV33" ca="1" si="17">"In the '"&amp;AR2&amp; "' column, find the "&amp;D2&amp;" with a value equal to '" &amp; AT2&amp; "' "</f>
        <v xml:space="preserve">In the 'Members' column, find the anime with a value equal to '15' </v>
      </c>
      <c r="AW2" s="32" t="str">
        <f t="array" aca="1" ref="AW2" ca="1">INDIRECT("dataset"&amp;C2&amp;"_"&amp;E2&amp;"!"&amp;"B"&amp;AX2)</f>
        <v>Metal Panic</v>
      </c>
      <c r="AX2" s="33">
        <v>16</v>
      </c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 spans="1:75" s="32" customFormat="1" x14ac:dyDescent="0.25">
      <c r="A3" s="32" t="str">
        <f t="shared" si="0"/>
        <v>DS2_anime_color2.png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tr">
        <f t="array" aca="1" ref="G3" ca="1">INDIRECT("dataset"&amp;C3&amp;"_"&amp;E3&amp;"!"&amp;H3&amp;"2")</f>
        <v>Popularity</v>
      </c>
      <c r="H3" s="33" t="s">
        <v>37</v>
      </c>
      <c r="I3" s="33">
        <v>70</v>
      </c>
      <c r="J3" s="33">
        <f t="shared" ref="J3:J34" ca="1" si="18">COUNTIF(INDIRECT("'dataset"&amp;C3&amp;"_"&amp;E3&amp;"'!"&amp;H3&amp;"2:"&amp;H3&amp;"31"), I3)</f>
        <v>0</v>
      </c>
      <c r="K3" s="35" t="str">
        <f t="shared" ca="1" si="1"/>
        <v xml:space="preserve">In the 'Popularity' column, count how many cells exceed the value of '70' </v>
      </c>
      <c r="L3" s="33">
        <f t="shared" ca="1" si="2"/>
        <v>6</v>
      </c>
      <c r="M3" s="131" t="s">
        <v>37</v>
      </c>
      <c r="N3" s="101" t="str" cm="1">
        <f t="array" aca="1" ref="N3" ca="1">INDIRECT("DS"&amp;C3&amp;"_T2_"&amp;E3&amp;"!"&amp;O3&amp;"2")</f>
        <v>Plan
 to Watch</v>
      </c>
      <c r="O3" s="100" t="s">
        <v>97</v>
      </c>
      <c r="P3" s="100">
        <f t="shared" ref="P3:P65" ca="1" si="19">CORREL(INDIRECT("DS" &amp; C3 &amp; "_T2_" &amp; E3 &amp; "!" &amp; O3 &amp; "$3:$" &amp; O3 &amp; "$31"), INDIRECT("DS" &amp; C3 &amp; "_T2_" &amp; E3 &amp; "!" &amp; T3 &amp; "$3:$" &amp; T3 &amp; "$31"))</f>
        <v>0.94286333401893008</v>
      </c>
      <c r="Q3" s="100"/>
      <c r="R3" s="102" t="str">
        <f t="shared" ca="1" si="3"/>
        <v xml:space="preserve">Determine which of the last 5 columns is most positively correalated with the first column named 'Plan
 to Watch' </v>
      </c>
      <c r="S3" s="100" t="str" cm="1">
        <f t="array" aca="1" ref="S3" ca="1">INDIRECT("DS"&amp;C3&amp;"_T2_"&amp;E3&amp;"!"&amp;T3&amp;"2")</f>
        <v>Favorites</v>
      </c>
      <c r="T3" s="100" t="s">
        <v>34</v>
      </c>
      <c r="U3" s="34" t="str">
        <f t="array" aca="1" ref="U3" ca="1">INDIRECT("dataset"&amp;C3&amp;"_"&amp;E3&amp;"!"&amp;V3&amp;"2")</f>
        <v>Popularity</v>
      </c>
      <c r="V3" s="33" t="s">
        <v>37</v>
      </c>
      <c r="W3" s="33" t="str">
        <f t="shared" ca="1" si="4"/>
        <v>88 86 83</v>
      </c>
      <c r="X3" s="33"/>
      <c r="Y3" s="36" t="str">
        <f t="shared" ca="1" si="5"/>
        <v xml:space="preserve">In the 'Popularity' column, give the row names of the animes with the highest 3 values in descending order </v>
      </c>
      <c r="Z3" s="33">
        <f t="shared" ca="1" si="6"/>
        <v>88</v>
      </c>
      <c r="AA3" s="33">
        <f t="shared" ca="1" si="7"/>
        <v>5</v>
      </c>
      <c r="AB3" s="33" t="str">
        <f t="array" aca="1" ref="AB3" ca="1">INDIRECT("dataset"&amp;C3&amp;"_"&amp;E3&amp;"!"&amp;"B"&amp;AA3)</f>
        <v>Different Life</v>
      </c>
      <c r="AC3" s="33">
        <f t="shared" ca="1" si="8"/>
        <v>86</v>
      </c>
      <c r="AD3" s="33">
        <f t="shared" ca="1" si="9"/>
        <v>18</v>
      </c>
      <c r="AE3" s="33" t="str">
        <f t="array" aca="1" ref="AE3" ca="1">INDIRECT("dataset"&amp;C3&amp;"_"&amp;E3&amp;"!"&amp;"B"&amp;AD3)</f>
        <v>Connect Angel</v>
      </c>
      <c r="AF3" s="33">
        <f t="shared" ca="1" si="10"/>
        <v>83</v>
      </c>
      <c r="AG3" s="33">
        <f t="shared" ca="1" si="11"/>
        <v>6</v>
      </c>
      <c r="AH3" s="33" t="str">
        <f t="array" aca="1" ref="AH3" ca="1">INDIRECT("dataset"&amp;C3&amp;"_"&amp;E3&amp;"!"&amp;"B"&amp;AG3)</f>
        <v>Assassian World</v>
      </c>
      <c r="AI3" s="33" t="str">
        <f t="shared" ca="1" si="12"/>
        <v>Different Life-Connect Angel-Assassian World</v>
      </c>
      <c r="AJ3" s="33" t="str">
        <f t="shared" ca="1" si="13"/>
        <v>5 18 6</v>
      </c>
      <c r="AK3" s="34" t="str">
        <f t="array" aca="1" ref="AK3" ca="1">INDIRECT("dataset"&amp;C3&amp;"_"&amp;E3&amp;"!"&amp;AL3&amp;"2")</f>
        <v>Episodes</v>
      </c>
      <c r="AL3" s="33" t="s">
        <v>38</v>
      </c>
      <c r="AM3" s="33"/>
      <c r="AN3" s="33"/>
      <c r="AO3" s="37" t="str">
        <f t="shared" ca="1" si="14"/>
        <v>In the 'Episodes' column, calculate a rough estimate of the average value</v>
      </c>
      <c r="AP3" s="33">
        <f t="shared" ca="1" si="15"/>
        <v>66.902143522833185</v>
      </c>
      <c r="AQ3" s="33" t="s">
        <v>38</v>
      </c>
      <c r="AR3" s="48" t="str">
        <f t="array" aca="1" ref="AR3" ca="1">INDIRECT("dataset"&amp;C3&amp;"_"&amp;E3&amp;"!"&amp;AS3&amp;"2")</f>
        <v>Ranked</v>
      </c>
      <c r="AS3" s="33" t="s">
        <v>39</v>
      </c>
      <c r="AT3" s="33">
        <f t="array" aca="1" ref="AT3" ca="1">INDIRECT("dataset"&amp;C3&amp;"_"&amp;E3&amp;"!"&amp;AS3&amp;AX3)</f>
        <v>26</v>
      </c>
      <c r="AU3" s="33">
        <f t="shared" ca="1" si="16"/>
        <v>1</v>
      </c>
      <c r="AV3" s="36" t="str">
        <f t="shared" ca="1" si="17"/>
        <v xml:space="preserve">In the 'Ranked' column, find the anime with a value equal to '26' </v>
      </c>
      <c r="AW3" s="32" t="str">
        <f t="array" aca="1" ref="AW3" ca="1">INDIRECT("dataset"&amp;C3&amp;"_"&amp;E3&amp;"!"&amp;"B"&amp;AX3)</f>
        <v>Monster Hunter</v>
      </c>
      <c r="AX3" s="33">
        <v>20</v>
      </c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</row>
    <row r="4" spans="1:75" s="32" customFormat="1" x14ac:dyDescent="0.25">
      <c r="A4" s="32" t="str">
        <f t="shared" si="0"/>
        <v>DS3_anime_color3.png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tr">
        <f t="array" aca="1" ref="G4" ca="1">INDIRECT("dataset"&amp;C4&amp;"_"&amp;E4&amp;"!"&amp;H4&amp;"2")</f>
        <v>Watching</v>
      </c>
      <c r="H4" s="33" t="s">
        <v>36</v>
      </c>
      <c r="I4" s="33">
        <v>88</v>
      </c>
      <c r="J4" s="33">
        <f t="shared" ca="1" si="18"/>
        <v>0</v>
      </c>
      <c r="K4" s="35" t="str">
        <f t="shared" ca="1" si="1"/>
        <v xml:space="preserve">In the 'Watching' column, count how many cells exceed the value of '88' </v>
      </c>
      <c r="L4" s="33">
        <f t="shared" ca="1" si="2"/>
        <v>5</v>
      </c>
      <c r="M4" s="131" t="s">
        <v>36</v>
      </c>
      <c r="N4" s="101" t="str" cm="1">
        <f t="array" aca="1" ref="N4" ca="1">INDIRECT("DS"&amp;C4&amp;"_T2_"&amp;E4&amp;"!"&amp;O4&amp;"2")</f>
        <v>Completed</v>
      </c>
      <c r="O4" s="100" t="s">
        <v>97</v>
      </c>
      <c r="P4" s="100">
        <f t="shared" ca="1" si="19"/>
        <v>0.97306273345016958</v>
      </c>
      <c r="Q4" s="100"/>
      <c r="R4" s="102" t="str">
        <f t="shared" ca="1" si="3"/>
        <v xml:space="preserve">Determine which of the last 5 columns is most positively correalated with the first column named 'Completed' </v>
      </c>
      <c r="S4" s="100" t="str" cm="1">
        <f t="array" aca="1" ref="S4" ca="1">INDIRECT("DS"&amp;C4&amp;"_T2_"&amp;E4&amp;"!"&amp;T4&amp;"2")</f>
        <v>Episodes</v>
      </c>
      <c r="T4" s="100" t="s">
        <v>41</v>
      </c>
      <c r="U4" s="34" t="str">
        <f t="array" aca="1" ref="U4" ca="1">INDIRECT("dataset"&amp;C4&amp;"_"&amp;E4&amp;"!"&amp;V4&amp;"2")</f>
        <v>On-Hold</v>
      </c>
      <c r="V4" s="33" t="s">
        <v>33</v>
      </c>
      <c r="W4" s="33" t="str">
        <f t="shared" ca="1" si="4"/>
        <v>75 73 71</v>
      </c>
      <c r="X4" s="33"/>
      <c r="Y4" s="36" t="str">
        <f t="shared" ca="1" si="5"/>
        <v xml:space="preserve">In the 'On-Hold' column, give the row names of the animes with the highest 3 values in descending order </v>
      </c>
      <c r="Z4" s="33">
        <f t="shared" ca="1" si="6"/>
        <v>75</v>
      </c>
      <c r="AA4" s="33">
        <f t="shared" ca="1" si="7"/>
        <v>5</v>
      </c>
      <c r="AB4" s="33" t="str">
        <f t="array" aca="1" ref="AB4" ca="1">INDIRECT("dataset"&amp;C4&amp;"_"&amp;E4&amp;"!"&amp;"B"&amp;AA4)</f>
        <v>Dragon Ball</v>
      </c>
      <c r="AC4" s="33">
        <f t="shared" ca="1" si="8"/>
        <v>73</v>
      </c>
      <c r="AD4" s="33">
        <f t="shared" ca="1" si="9"/>
        <v>10</v>
      </c>
      <c r="AE4" s="33" t="str">
        <f t="array" aca="1" ref="AE4" ca="1">INDIRECT("dataset"&amp;C4&amp;"_"&amp;E4&amp;"!"&amp;"B"&amp;AD4)</f>
        <v>Different Life</v>
      </c>
      <c r="AF4" s="33">
        <f t="shared" ca="1" si="10"/>
        <v>71</v>
      </c>
      <c r="AG4" s="33">
        <f t="shared" ca="1" si="11"/>
        <v>11</v>
      </c>
      <c r="AH4" s="33" t="str">
        <f t="array" aca="1" ref="AH4" ca="1">INDIRECT("dataset"&amp;C4&amp;"_"&amp;E4&amp;"!"&amp;"B"&amp;AG4)</f>
        <v>Connect Angel</v>
      </c>
      <c r="AI4" s="33" t="str">
        <f t="shared" ca="1" si="12"/>
        <v>Dragon Ball-Different Life-Connect Angel</v>
      </c>
      <c r="AJ4" s="33" t="str">
        <f t="shared" ca="1" si="13"/>
        <v>5 10 11</v>
      </c>
      <c r="AK4" s="34" t="str">
        <f t="array" aca="1" ref="AK4" ca="1">INDIRECT("dataset"&amp;C4&amp;"_"&amp;E4&amp;"!"&amp;AL4&amp;"2")</f>
        <v>Members</v>
      </c>
      <c r="AL4" s="33" t="s">
        <v>40</v>
      </c>
      <c r="AM4" s="33"/>
      <c r="AN4" s="33"/>
      <c r="AO4" s="37" t="str">
        <f t="shared" ca="1" si="14"/>
        <v>In the 'Members' column, calculate a rough estimate of the average value</v>
      </c>
      <c r="AP4" s="33">
        <f t="shared" ca="1" si="15"/>
        <v>37.862068965517238</v>
      </c>
      <c r="AQ4" s="33" t="s">
        <v>40</v>
      </c>
      <c r="AR4" s="48" t="str">
        <f t="array" aca="1" ref="AR4" ca="1">INDIRECT("dataset"&amp;C4&amp;"_"&amp;E4&amp;"!"&amp;AS4&amp;"2")</f>
        <v>Dropped</v>
      </c>
      <c r="AS4" s="33" t="s">
        <v>37</v>
      </c>
      <c r="AT4" s="33">
        <f t="array" aca="1" ref="AT4" ca="1">INDIRECT("dataset"&amp;C4&amp;"_"&amp;E4&amp;"!"&amp;AS4&amp;AX4)</f>
        <v>17</v>
      </c>
      <c r="AU4" s="33">
        <f t="shared" ca="1" si="16"/>
        <v>1</v>
      </c>
      <c r="AV4" s="36" t="str">
        <f t="shared" ca="1" si="17"/>
        <v xml:space="preserve">In the 'Dropped' column, find the anime with a value equal to '17' </v>
      </c>
      <c r="AW4" s="32" t="str">
        <f t="array" aca="1" ref="AW4" ca="1">INDIRECT("dataset"&amp;C4&amp;"_"&amp;E4&amp;"!"&amp;"B"&amp;AX4)</f>
        <v>Magical Warfare</v>
      </c>
      <c r="AX4" s="33">
        <v>16</v>
      </c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</row>
    <row r="5" spans="1:75" s="32" customFormat="1" x14ac:dyDescent="0.25">
      <c r="A5" s="32" t="str">
        <f t="shared" si="0"/>
        <v>DS4_anime_color4.png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tr">
        <f t="array" aca="1" ref="G5" ca="1">INDIRECT("dataset"&amp;C5&amp;"_"&amp;E5&amp;"!"&amp;H5&amp;"2")</f>
        <v>Members</v>
      </c>
      <c r="H5" s="33" t="s">
        <v>41</v>
      </c>
      <c r="I5" s="33">
        <v>43</v>
      </c>
      <c r="J5" s="33">
        <f t="shared" ca="1" si="18"/>
        <v>0</v>
      </c>
      <c r="K5" s="35" t="str">
        <f t="shared" ca="1" si="1"/>
        <v xml:space="preserve">In the 'Members' column, count how many cells exceed the value of '43' </v>
      </c>
      <c r="L5" s="33">
        <f t="shared" ca="1" si="2"/>
        <v>8</v>
      </c>
      <c r="M5" s="131" t="s">
        <v>41</v>
      </c>
      <c r="N5" s="101" t="str" cm="1">
        <f t="array" aca="1" ref="N5" ca="1">INDIRECT("DS"&amp;C5&amp;"_T2_"&amp;E5&amp;"!"&amp;O5&amp;"2")</f>
        <v>Score</v>
      </c>
      <c r="O5" s="100" t="s">
        <v>97</v>
      </c>
      <c r="P5" s="100">
        <f t="shared" ca="1" si="19"/>
        <v>0.95448951402148552</v>
      </c>
      <c r="Q5" s="100"/>
      <c r="R5" s="102" t="str">
        <f t="shared" ca="1" si="3"/>
        <v xml:space="preserve">Determine which of the last 5 columns is most positively correalated with the first column named 'Score' </v>
      </c>
      <c r="S5" s="100" t="str" cm="1">
        <f t="array" aca="1" ref="S5" ca="1">INDIRECT("DS"&amp;C5&amp;"_T2_"&amp;E5&amp;"!"&amp;T5&amp;"2")</f>
        <v>Dropped</v>
      </c>
      <c r="T5" s="100" t="s">
        <v>33</v>
      </c>
      <c r="U5" s="34" t="str">
        <f t="array" aca="1" ref="U5" ca="1">INDIRECT("dataset"&amp;C5&amp;"_"&amp;E5&amp;"!"&amp;V5&amp;"2")</f>
        <v>Members</v>
      </c>
      <c r="V5" s="33" t="s">
        <v>41</v>
      </c>
      <c r="W5" s="33" t="str">
        <f t="shared" ca="1" si="4"/>
        <v>74 73 70</v>
      </c>
      <c r="X5" s="33"/>
      <c r="Y5" s="36" t="str">
        <f t="shared" ca="1" si="5"/>
        <v xml:space="preserve">In the 'Members' column, give the row names of the animes with the highest 3 values in descending order </v>
      </c>
      <c r="Z5" s="33">
        <f t="shared" ca="1" si="6"/>
        <v>74</v>
      </c>
      <c r="AA5" s="33">
        <f t="shared" ca="1" si="7"/>
        <v>6</v>
      </c>
      <c r="AB5" s="33" t="str">
        <f t="array" aca="1" ref="AB5" ca="1">INDIRECT("dataset"&amp;C5&amp;"_"&amp;E5&amp;"!"&amp;"B"&amp;AA5)</f>
        <v>Different Life</v>
      </c>
      <c r="AC5" s="33">
        <f t="shared" ca="1" si="8"/>
        <v>73</v>
      </c>
      <c r="AD5" s="33">
        <f t="shared" ca="1" si="9"/>
        <v>24</v>
      </c>
      <c r="AE5" s="33" t="str">
        <f t="array" aca="1" ref="AE5" ca="1">INDIRECT("dataset"&amp;C5&amp;"_"&amp;E5&amp;"!"&amp;"B"&amp;AD5)</f>
        <v>Fafnar Weapon</v>
      </c>
      <c r="AF5" s="33">
        <f t="shared" ca="1" si="10"/>
        <v>70</v>
      </c>
      <c r="AG5" s="33">
        <f t="shared" ca="1" si="11"/>
        <v>22</v>
      </c>
      <c r="AH5" s="33" t="str">
        <f t="array" aca="1" ref="AH5" ca="1">INDIRECT("dataset"&amp;C5&amp;"_"&amp;E5&amp;"!"&amp;"B"&amp;AG5)</f>
        <v>Travel World</v>
      </c>
      <c r="AI5" s="33" t="str">
        <f t="shared" ca="1" si="12"/>
        <v>Different Life-Fafnar Weapon-Travel World</v>
      </c>
      <c r="AJ5" s="33" t="str">
        <f t="shared" ca="1" si="13"/>
        <v>6 24 22</v>
      </c>
      <c r="AK5" s="34" t="str">
        <f t="array" aca="1" ref="AK5" ca="1">INDIRECT("dataset"&amp;C5&amp;"_"&amp;E5&amp;"!"&amp;AL5&amp;"2")</f>
        <v>Favorites</v>
      </c>
      <c r="AL5" s="33" t="s">
        <v>36</v>
      </c>
      <c r="AM5" s="33"/>
      <c r="AN5" s="33"/>
      <c r="AO5" s="37" t="str">
        <f t="shared" ca="1" si="14"/>
        <v>In the 'Favorites' column, calculate a rough estimate of the average value</v>
      </c>
      <c r="AP5" s="33">
        <f t="shared" ca="1" si="15"/>
        <v>47.655172413793103</v>
      </c>
      <c r="AQ5" s="33" t="s">
        <v>36</v>
      </c>
      <c r="AR5" s="48" t="str">
        <f t="array" aca="1" ref="AR5" ca="1">INDIRECT("dataset"&amp;C5&amp;"_"&amp;E5&amp;"!"&amp;AS5&amp;"2")</f>
        <v>Dropped</v>
      </c>
      <c r="AS5" s="33" t="s">
        <v>33</v>
      </c>
      <c r="AT5" s="33">
        <f t="array" aca="1" ref="AT5" ca="1">INDIRECT("dataset"&amp;C5&amp;"_"&amp;E5&amp;"!"&amp;AS5&amp;AX5)</f>
        <v>12</v>
      </c>
      <c r="AU5" s="33">
        <f t="shared" ca="1" si="16"/>
        <v>1</v>
      </c>
      <c r="AV5" s="36" t="str">
        <f t="shared" ca="1" si="17"/>
        <v xml:space="preserve">In the 'Dropped' column, find the anime with a value equal to '12' </v>
      </c>
      <c r="AW5" s="32" t="str">
        <f t="array" aca="1" ref="AW5" ca="1">INDIRECT("dataset"&amp;C5&amp;"_"&amp;E5&amp;"!"&amp;"B"&amp;AX5)</f>
        <v>Metal Panic</v>
      </c>
      <c r="AX5" s="33">
        <v>18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</row>
    <row r="6" spans="1:75" s="50" customFormat="1" x14ac:dyDescent="0.25">
      <c r="A6" s="50" t="str">
        <f t="shared" si="0"/>
        <v>DS5_cereal_color1.png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tr">
        <f t="array" aca="1" ref="G6" ca="1">INDIRECT("dataset"&amp;C6&amp;"_"&amp;E6&amp;"!"&amp;H6&amp;"2")</f>
        <v>Sodium</v>
      </c>
      <c r="H6" s="51" t="s">
        <v>37</v>
      </c>
      <c r="I6" s="51">
        <v>57</v>
      </c>
      <c r="J6" s="51">
        <f t="shared" ca="1" si="18"/>
        <v>0</v>
      </c>
      <c r="K6" s="53" t="str">
        <f t="shared" ca="1" si="1"/>
        <v xml:space="preserve">In the 'Sodium' column, count how many cells exceed the value of '57' </v>
      </c>
      <c r="L6" s="51">
        <f t="shared" ca="1" si="2"/>
        <v>8</v>
      </c>
      <c r="M6" s="132" t="s">
        <v>37</v>
      </c>
      <c r="N6" s="101" t="str" cm="1">
        <f t="array" aca="1" ref="N6" ca="1">INDIRECT("DS"&amp;C6&amp;"_T2_"&amp;E6&amp;"!"&amp;O6&amp;"2")</f>
        <v>Potassium</v>
      </c>
      <c r="O6" s="104" t="s">
        <v>97</v>
      </c>
      <c r="P6" s="100">
        <f t="shared" ca="1" si="19"/>
        <v>0.91848360430431619</v>
      </c>
      <c r="Q6" s="100"/>
      <c r="R6" s="103" t="str">
        <f t="shared" ca="1" si="3"/>
        <v xml:space="preserve">Determine which of the last 5 columns is most positively correalated with the first column named 'Potassium' </v>
      </c>
      <c r="S6" s="100" t="str" cm="1">
        <f t="array" aca="1" ref="S6" ca="1">INDIRECT("DS"&amp;C6&amp;"_T2_"&amp;E6&amp;"!"&amp;T6&amp;"2")</f>
        <v>Sugars</v>
      </c>
      <c r="T6" s="104" t="s">
        <v>41</v>
      </c>
      <c r="U6" s="52" t="str">
        <f t="array" aca="1" ref="U6" ca="1">INDIRECT("dataset"&amp;C6&amp;"_"&amp;E6&amp;"!"&amp;V6&amp;"2")</f>
        <v>Calories</v>
      </c>
      <c r="V6" s="51" t="s">
        <v>39</v>
      </c>
      <c r="W6" s="51" t="str">
        <f t="shared" ca="1" si="4"/>
        <v>88 86 83</v>
      </c>
      <c r="X6" s="51"/>
      <c r="Y6" s="54" t="str">
        <f t="shared" ca="1" si="5"/>
        <v xml:space="preserve">In the 'Calories' column, give the row names of the cereals with the highest 3 values in descending order </v>
      </c>
      <c r="Z6" s="51">
        <f t="shared" ca="1" si="6"/>
        <v>88</v>
      </c>
      <c r="AA6" s="51">
        <f t="shared" ca="1" si="7"/>
        <v>5</v>
      </c>
      <c r="AB6" s="51" t="str">
        <f t="array" aca="1" ref="AB6" ca="1">INDIRECT("dataset"&amp;C6&amp;"_"&amp;E6&amp;"!"&amp;"B"&amp;AA6)</f>
        <v>Natural Bran</v>
      </c>
      <c r="AC6" s="51">
        <f t="shared" ca="1" si="8"/>
        <v>86</v>
      </c>
      <c r="AD6" s="51">
        <f t="shared" ca="1" si="9"/>
        <v>19</v>
      </c>
      <c r="AE6" s="51" t="str">
        <f t="array" aca="1" ref="AE6" ca="1">INDIRECT("dataset"&amp;C6&amp;"_"&amp;E6&amp;"!"&amp;"B"&amp;AD6)</f>
        <v>Almond Raisin</v>
      </c>
      <c r="AF6" s="51">
        <f t="shared" ca="1" si="10"/>
        <v>83</v>
      </c>
      <c r="AG6" s="51">
        <f t="shared" ca="1" si="11"/>
        <v>20</v>
      </c>
      <c r="AH6" s="51" t="str">
        <f t="array" aca="1" ref="AH6" ca="1">INDIRECT("dataset"&amp;C6&amp;"_"&amp;E6&amp;"!"&amp;"B"&amp;AG6)</f>
        <v>Fruity Pebbles</v>
      </c>
      <c r="AI6" s="51" t="str">
        <f t="shared" ca="1" si="12"/>
        <v>Natural Bran-Almond Raisin-Fruity Pebbles</v>
      </c>
      <c r="AJ6" s="51" t="str">
        <f t="shared" ca="1" si="13"/>
        <v>5 19 20</v>
      </c>
      <c r="AK6" s="52" t="str">
        <f t="array" aca="1" ref="AK6" ca="1">INDIRECT("dataset"&amp;C6&amp;"_"&amp;E6&amp;"!"&amp;AL6&amp;"2")</f>
        <v>Vitamins</v>
      </c>
      <c r="AL6" s="51" t="s">
        <v>38</v>
      </c>
      <c r="AM6" s="51"/>
      <c r="AN6" s="51"/>
      <c r="AO6" s="55" t="str">
        <f t="shared" ca="1" si="14"/>
        <v>In the 'Vitamins' column, calculate a rough estimate of the average value</v>
      </c>
      <c r="AP6" s="51">
        <f t="shared" ca="1" si="15"/>
        <v>56.931034482758619</v>
      </c>
      <c r="AQ6" s="51" t="s">
        <v>38</v>
      </c>
      <c r="AR6" s="56" t="str">
        <f t="array" aca="1" ref="AR6" ca="1">INDIRECT("dataset"&amp;C6&amp;"_"&amp;E6&amp;"!"&amp;AS6&amp;"2")</f>
        <v>Iron</v>
      </c>
      <c r="AS6" s="51" t="s">
        <v>41</v>
      </c>
      <c r="AT6" s="51">
        <f t="array" aca="1" ref="AT6" ca="1">INDIRECT("dataset"&amp;C6&amp;"_"&amp;E6&amp;"!"&amp;AS6&amp;AX6)</f>
        <v>51</v>
      </c>
      <c r="AU6" s="51">
        <f t="shared" ca="1" si="16"/>
        <v>1</v>
      </c>
      <c r="AV6" s="36" t="str">
        <f t="shared" ca="1" si="17"/>
        <v xml:space="preserve">In the 'Iron' column, find the cereal with a value equal to '51' </v>
      </c>
      <c r="AW6" s="50" t="str">
        <f t="array" aca="1" ref="AW6" ca="1">INDIRECT("dataset"&amp;C6&amp;"_"&amp;E6&amp;"!"&amp;"B"&amp;AX6)</f>
        <v>Corn Favorite</v>
      </c>
      <c r="AX6" s="51">
        <v>17</v>
      </c>
    </row>
    <row r="7" spans="1:75" s="50" customFormat="1" x14ac:dyDescent="0.25">
      <c r="A7" s="50" t="str">
        <f t="shared" si="0"/>
        <v>DS6_cereal_color2.png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tr">
        <f t="array" aca="1" ref="G7" ca="1">INDIRECT("dataset"&amp;C7&amp;"_"&amp;E7&amp;"!"&amp;H7&amp;"2")</f>
        <v>Carbo</v>
      </c>
      <c r="H7" s="51" t="s">
        <v>39</v>
      </c>
      <c r="I7" s="51">
        <v>70</v>
      </c>
      <c r="J7" s="51">
        <f t="shared" ca="1" si="18"/>
        <v>0</v>
      </c>
      <c r="K7" s="53" t="str">
        <f t="shared" ca="1" si="1"/>
        <v xml:space="preserve">In the 'Carbo' column, count how many cells exceed the value of '70' </v>
      </c>
      <c r="L7" s="51">
        <f t="shared" ca="1" si="2"/>
        <v>5</v>
      </c>
      <c r="M7" s="132" t="s">
        <v>39</v>
      </c>
      <c r="N7" s="101" t="str" cm="1">
        <f t="array" aca="1" ref="N7" ca="1">INDIRECT("DS"&amp;C7&amp;"_T2_"&amp;E7&amp;"!"&amp;O7&amp;"2")</f>
        <v>Calories</v>
      </c>
      <c r="O7" s="104" t="s">
        <v>97</v>
      </c>
      <c r="P7" s="100">
        <f t="shared" ca="1" si="19"/>
        <v>0.9597267857054208</v>
      </c>
      <c r="Q7" s="100"/>
      <c r="R7" s="103" t="str">
        <f t="shared" ca="1" si="3"/>
        <v xml:space="preserve">Determine which of the last 5 columns is most positively correalated with the first column named 'Calories' </v>
      </c>
      <c r="S7" s="100" t="str" cm="1">
        <f t="array" aca="1" ref="S7" ca="1">INDIRECT("DS"&amp;C7&amp;"_T2_"&amp;E7&amp;"!"&amp;T7&amp;"2")</f>
        <v>Protein</v>
      </c>
      <c r="T7" s="104" t="s">
        <v>37</v>
      </c>
      <c r="U7" s="52" t="str">
        <f t="array" aca="1" ref="U7" ca="1">INDIRECT("dataset"&amp;C7&amp;"_"&amp;E7&amp;"!"&amp;V7&amp;"2")</f>
        <v>Potassium</v>
      </c>
      <c r="V7" s="51" t="s">
        <v>37</v>
      </c>
      <c r="W7" s="51" t="str">
        <f t="shared" ca="1" si="4"/>
        <v>71 70 68</v>
      </c>
      <c r="X7" s="51"/>
      <c r="Y7" s="54" t="str">
        <f t="shared" ca="1" si="5"/>
        <v xml:space="preserve">In the 'Potassium' column, give the row names of the cereals with the highest 3 values in descending order </v>
      </c>
      <c r="Z7" s="51">
        <f t="shared" ca="1" si="6"/>
        <v>71</v>
      </c>
      <c r="AA7" s="51">
        <f t="shared" ca="1" si="7"/>
        <v>22</v>
      </c>
      <c r="AB7" s="51" t="str">
        <f t="array" aca="1" ref="AB7" ca="1">INDIRECT("dataset"&amp;C7&amp;"_"&amp;E7&amp;"!"&amp;"B"&amp;AA7)</f>
        <v>Colorful Bran</v>
      </c>
      <c r="AC7" s="51">
        <f t="shared" ca="1" si="8"/>
        <v>70</v>
      </c>
      <c r="AD7" s="51">
        <f t="shared" ca="1" si="9"/>
        <v>3</v>
      </c>
      <c r="AE7" s="51" t="str">
        <f t="array" aca="1" ref="AE7" ca="1">INDIRECT("dataset"&amp;C7&amp;"_"&amp;E7&amp;"!"&amp;"B"&amp;AD7)</f>
        <v>Apple Jacks</v>
      </c>
      <c r="AF7" s="51">
        <f t="shared" ca="1" si="10"/>
        <v>68</v>
      </c>
      <c r="AG7" s="51">
        <f t="shared" ca="1" si="11"/>
        <v>7</v>
      </c>
      <c r="AH7" s="51" t="str">
        <f t="array" aca="1" ref="AH7" ca="1">INDIRECT("dataset"&amp;C7&amp;"_"&amp;E7&amp;"!"&amp;"B"&amp;AG7)</f>
        <v>Wheat Cream</v>
      </c>
      <c r="AI7" s="51" t="str">
        <f t="shared" ca="1" si="12"/>
        <v>Colorful Bran-Apple Jacks-Wheat Cream</v>
      </c>
      <c r="AJ7" s="51" t="str">
        <f t="shared" ca="1" si="13"/>
        <v>22 3 7</v>
      </c>
      <c r="AK7" s="52" t="str">
        <f t="array" aca="1" ref="AK7" ca="1">INDIRECT("dataset"&amp;C7&amp;"_"&amp;E7&amp;"!"&amp;AL7&amp;"2")</f>
        <v>Score</v>
      </c>
      <c r="AL7" s="51" t="s">
        <v>40</v>
      </c>
      <c r="AM7" s="51"/>
      <c r="AN7" s="51"/>
      <c r="AO7" s="55" t="str">
        <f t="shared" ca="1" si="14"/>
        <v>In the 'Score' column, calculate a rough estimate of the average value</v>
      </c>
      <c r="AP7" s="51">
        <f t="shared" ca="1" si="15"/>
        <v>42.103448275862071</v>
      </c>
      <c r="AQ7" s="51" t="s">
        <v>40</v>
      </c>
      <c r="AR7" s="56" t="str">
        <f t="array" aca="1" ref="AR7" ca="1">INDIRECT("dataset"&amp;C7&amp;"_"&amp;E7&amp;"!"&amp;AS7&amp;"2")</f>
        <v>Carbo</v>
      </c>
      <c r="AS7" s="51" t="s">
        <v>39</v>
      </c>
      <c r="AT7" s="51">
        <f t="array" aca="1" ref="AT7" ca="1">INDIRECT("dataset"&amp;C7&amp;"_"&amp;E7&amp;"!"&amp;AS7&amp;AX7)</f>
        <v>32</v>
      </c>
      <c r="AU7" s="51">
        <f t="shared" ca="1" si="16"/>
        <v>1</v>
      </c>
      <c r="AV7" s="36" t="str">
        <f t="shared" ca="1" si="17"/>
        <v xml:space="preserve">In the 'Carbo' column, find the cereal with a value equal to '32' </v>
      </c>
      <c r="AW7" s="50" t="str">
        <f t="array" aca="1" ref="AW7" ca="1">INDIRECT("dataset"&amp;C7&amp;"_"&amp;E7&amp;"!"&amp;"B"&amp;AX7)</f>
        <v>Fruity Pebbles</v>
      </c>
      <c r="AX7" s="51">
        <v>19</v>
      </c>
    </row>
    <row r="8" spans="1:75" s="50" customFormat="1" x14ac:dyDescent="0.25">
      <c r="A8" s="50" t="str">
        <f t="shared" si="0"/>
        <v>DS7_cereal_color3.png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tr">
        <f t="array" aca="1" ref="G8" ca="1">INDIRECT("dataset"&amp;C8&amp;"_"&amp;E8&amp;"!"&amp;H8&amp;"2")</f>
        <v>Protein</v>
      </c>
      <c r="H8" s="51" t="s">
        <v>33</v>
      </c>
      <c r="I8" s="51">
        <v>45</v>
      </c>
      <c r="J8" s="51">
        <f t="shared" ca="1" si="18"/>
        <v>0</v>
      </c>
      <c r="K8" s="53" t="str">
        <f t="shared" ca="1" si="1"/>
        <v xml:space="preserve">In the 'Protein' column, count how many cells exceed the value of '45' </v>
      </c>
      <c r="L8" s="51">
        <f t="shared" ca="1" si="2"/>
        <v>6</v>
      </c>
      <c r="M8" s="132" t="s">
        <v>33</v>
      </c>
      <c r="N8" s="101" t="str" cm="1">
        <f t="array" aca="1" ref="N8" ca="1">INDIRECT("DS"&amp;C8&amp;"_T2_"&amp;E8&amp;"!"&amp;O8&amp;"2")</f>
        <v>Iron</v>
      </c>
      <c r="O8" s="104" t="s">
        <v>97</v>
      </c>
      <c r="P8" s="100">
        <f t="shared" ca="1" si="19"/>
        <v>0.91594870582425991</v>
      </c>
      <c r="Q8" s="100"/>
      <c r="R8" s="103" t="str">
        <f t="shared" ca="1" si="3"/>
        <v xml:space="preserve">Determine which of the last 5 columns is most positively correalated with the first column named 'Iron' </v>
      </c>
      <c r="S8" s="100" t="str" cm="1">
        <f t="array" aca="1" ref="S8" ca="1">INDIRECT("DS"&amp;C8&amp;"_T2_"&amp;E8&amp;"!"&amp;T8&amp;"2")</f>
        <v>Carbo</v>
      </c>
      <c r="T8" s="104" t="s">
        <v>33</v>
      </c>
      <c r="U8" s="52" t="str">
        <f t="array" aca="1" ref="U8" ca="1">INDIRECT("dataset"&amp;C8&amp;"_"&amp;E8&amp;"!"&amp;V8&amp;"2")</f>
        <v>Protein</v>
      </c>
      <c r="V8" s="51" t="s">
        <v>33</v>
      </c>
      <c r="W8" s="51" t="str">
        <f t="shared" ca="1" si="4"/>
        <v>60 56 53</v>
      </c>
      <c r="X8" s="51"/>
      <c r="Y8" s="54" t="str">
        <f t="shared" ca="1" si="5"/>
        <v xml:space="preserve">In the 'Protein' column, give the row names of the cereals with the highest 3 values in descending order </v>
      </c>
      <c r="Z8" s="51">
        <f t="shared" ca="1" si="6"/>
        <v>60</v>
      </c>
      <c r="AA8" s="51">
        <f t="shared" ca="1" si="7"/>
        <v>7</v>
      </c>
      <c r="AB8" s="51" t="str">
        <f t="array" aca="1" ref="AB8" ca="1">INDIRECT("dataset"&amp;C8&amp;"_"&amp;E8&amp;"!"&amp;"B"&amp;AA8)</f>
        <v>Natural Bran</v>
      </c>
      <c r="AC8" s="51">
        <f t="shared" ca="1" si="8"/>
        <v>56</v>
      </c>
      <c r="AD8" s="51">
        <f t="shared" ca="1" si="9"/>
        <v>23</v>
      </c>
      <c r="AE8" s="51" t="str">
        <f t="array" aca="1" ref="AE8" ca="1">INDIRECT("dataset"&amp;C8&amp;"_"&amp;E8&amp;"!"&amp;"B"&amp;AD8)</f>
        <v>Golden Crisp</v>
      </c>
      <c r="AF8" s="51">
        <f t="shared" ca="1" si="10"/>
        <v>53</v>
      </c>
      <c r="AG8" s="51">
        <f t="shared" ca="1" si="11"/>
        <v>18</v>
      </c>
      <c r="AH8" s="51" t="str">
        <f t="array" aca="1" ref="AH8" ca="1">INDIRECT("dataset"&amp;C8&amp;"_"&amp;E8&amp;"!"&amp;"B"&amp;AG8)</f>
        <v>Wonderful Chex</v>
      </c>
      <c r="AI8" s="51" t="str">
        <f t="shared" ca="1" si="12"/>
        <v>Natural Bran-Golden Crisp-Wonderful Chex</v>
      </c>
      <c r="AJ8" s="51" t="str">
        <f t="shared" ca="1" si="13"/>
        <v>7 23 18</v>
      </c>
      <c r="AK8" s="52" t="str">
        <f t="array" aca="1" ref="AK8" ca="1">INDIRECT("dataset"&amp;C8&amp;"_"&amp;E8&amp;"!"&amp;AL8&amp;"2")</f>
        <v>Fat</v>
      </c>
      <c r="AL8" s="51" t="s">
        <v>35</v>
      </c>
      <c r="AM8" s="51"/>
      <c r="AN8" s="51"/>
      <c r="AO8" s="55" t="str">
        <f t="shared" ca="1" si="14"/>
        <v>In the 'Fat' column, calculate a rough estimate of the average value</v>
      </c>
      <c r="AP8" s="51">
        <f t="shared" ca="1" si="15"/>
        <v>35.620689655172413</v>
      </c>
      <c r="AQ8" s="51" t="s">
        <v>35</v>
      </c>
      <c r="AR8" s="56" t="str">
        <f t="array" aca="1" ref="AR8" ca="1">INDIRECT("dataset"&amp;C8&amp;"_"&amp;E8&amp;"!"&amp;AS8&amp;"2")</f>
        <v>Potassium</v>
      </c>
      <c r="AS8" s="51" t="s">
        <v>37</v>
      </c>
      <c r="AT8" s="51">
        <f t="array" aca="1" ref="AT8" ca="1">INDIRECT("dataset"&amp;C8&amp;"_"&amp;E8&amp;"!"&amp;AS8&amp;AX8)</f>
        <v>83</v>
      </c>
      <c r="AU8" s="51">
        <f t="shared" ca="1" si="16"/>
        <v>1</v>
      </c>
      <c r="AV8" s="36" t="str">
        <f t="shared" ca="1" si="17"/>
        <v xml:space="preserve">In the 'Potassium' column, find the cereal with a value equal to '83' </v>
      </c>
      <c r="AW8" s="50" t="str">
        <f t="array" aca="1" ref="AW8" ca="1">INDIRECT("dataset"&amp;C8&amp;"_"&amp;E8&amp;"!"&amp;"B"&amp;AX8)</f>
        <v>Corn Favorite</v>
      </c>
      <c r="AX8" s="51">
        <v>17</v>
      </c>
    </row>
    <row r="9" spans="1:75" s="50" customFormat="1" x14ac:dyDescent="0.25">
      <c r="A9" s="50" t="str">
        <f t="shared" si="0"/>
        <v>DS8_cereal_color4.png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tr">
        <f t="array" aca="1" ref="G9" ca="1">INDIRECT("dataset"&amp;C9&amp;"_"&amp;E9&amp;"!"&amp;H9&amp;"2")</f>
        <v>Fat</v>
      </c>
      <c r="H9" s="51" t="s">
        <v>41</v>
      </c>
      <c r="I9" s="51">
        <v>60</v>
      </c>
      <c r="J9" s="51">
        <f t="shared" ca="1" si="18"/>
        <v>0</v>
      </c>
      <c r="K9" s="53" t="str">
        <f t="shared" ca="1" si="1"/>
        <v xml:space="preserve">In the 'Fat' column, count how many cells exceed the value of '60' </v>
      </c>
      <c r="L9" s="51">
        <f t="shared" ca="1" si="2"/>
        <v>7</v>
      </c>
      <c r="M9" s="132" t="s">
        <v>41</v>
      </c>
      <c r="N9" s="101" t="str" cm="1">
        <f t="array" aca="1" ref="N9" ca="1">INDIRECT("DS"&amp;C9&amp;"_T2_"&amp;E9&amp;"!"&amp;O9&amp;"2")</f>
        <v>Vitamins</v>
      </c>
      <c r="O9" s="104" t="s">
        <v>97</v>
      </c>
      <c r="P9" s="100">
        <f t="shared" ca="1" si="19"/>
        <v>0.90941841920042754</v>
      </c>
      <c r="Q9" s="100"/>
      <c r="R9" s="103" t="str">
        <f t="shared" ca="1" si="3"/>
        <v xml:space="preserve">Determine which of the last 5 columns is most positively correalated with the first column named 'Vitamins' </v>
      </c>
      <c r="S9" s="100" t="str" cm="1">
        <f t="array" aca="1" ref="S9" ca="1">INDIRECT("DS"&amp;C9&amp;"_T2_"&amp;E9&amp;"!"&amp;T9&amp;"2")</f>
        <v>Potassium</v>
      </c>
      <c r="T9" s="104" t="s">
        <v>34</v>
      </c>
      <c r="U9" s="52" t="str">
        <f t="array" aca="1" ref="U9" ca="1">INDIRECT("dataset"&amp;C9&amp;"_"&amp;E9&amp;"!"&amp;V9&amp;"2")</f>
        <v>Fat</v>
      </c>
      <c r="V9" s="51" t="s">
        <v>41</v>
      </c>
      <c r="W9" s="51" t="str">
        <f t="shared" ca="1" si="4"/>
        <v>75 73 71</v>
      </c>
      <c r="X9" s="51"/>
      <c r="Y9" s="54" t="str">
        <f t="shared" ca="1" si="5"/>
        <v xml:space="preserve">In the 'Fat' column, give the row names of the cereals with the highest 3 values in descending order </v>
      </c>
      <c r="Z9" s="51">
        <f t="shared" ca="1" si="6"/>
        <v>75</v>
      </c>
      <c r="AA9" s="51">
        <f t="shared" ca="1" si="7"/>
        <v>16</v>
      </c>
      <c r="AB9" s="51" t="str">
        <f t="array" aca="1" ref="AB9" ca="1">INDIRECT("dataset"&amp;C9&amp;"_"&amp;E9&amp;"!"&amp;"B"&amp;AA9)</f>
        <v>Grape Flakes</v>
      </c>
      <c r="AC9" s="51">
        <f t="shared" ca="1" si="8"/>
        <v>73</v>
      </c>
      <c r="AD9" s="51">
        <f t="shared" ca="1" si="9"/>
        <v>10</v>
      </c>
      <c r="AE9" s="51" t="str">
        <f t="array" aca="1" ref="AE9" ca="1">INDIRECT("dataset"&amp;C9&amp;"_"&amp;E9&amp;"!"&amp;"B"&amp;AD9)</f>
        <v>Count Chocula</v>
      </c>
      <c r="AF9" s="51">
        <f t="shared" ca="1" si="10"/>
        <v>71</v>
      </c>
      <c r="AG9" s="51">
        <f t="shared" ca="1" si="11"/>
        <v>19</v>
      </c>
      <c r="AH9" s="51" t="str">
        <f t="array" aca="1" ref="AH9" ca="1">INDIRECT("dataset"&amp;C9&amp;"_"&amp;E9&amp;"!"&amp;"B"&amp;AG9)</f>
        <v>Golden Crisp</v>
      </c>
      <c r="AI9" s="51" t="str">
        <f t="shared" ca="1" si="12"/>
        <v>Grape Flakes-Count Chocula-Golden Crisp</v>
      </c>
      <c r="AJ9" s="51" t="str">
        <f t="shared" ca="1" si="13"/>
        <v>16 10 19</v>
      </c>
      <c r="AK9" s="52" t="str">
        <f t="array" aca="1" ref="AK9" ca="1">INDIRECT("dataset"&amp;C9&amp;"_"&amp;E9&amp;"!"&amp;AL9&amp;"2")</f>
        <v>Calories</v>
      </c>
      <c r="AL9" s="51" t="s">
        <v>40</v>
      </c>
      <c r="AM9" s="51"/>
      <c r="AN9" s="51"/>
      <c r="AO9" s="55" t="str">
        <f t="shared" ca="1" si="14"/>
        <v>In the 'Calories' column, calculate a rough estimate of the average value</v>
      </c>
      <c r="AP9" s="51">
        <f t="shared" ca="1" si="15"/>
        <v>52.310344827586206</v>
      </c>
      <c r="AQ9" s="51" t="s">
        <v>40</v>
      </c>
      <c r="AR9" s="56" t="str">
        <f t="array" aca="1" ref="AR9" ca="1">INDIRECT("dataset"&amp;C9&amp;"_"&amp;E9&amp;"!"&amp;AS9&amp;"2")</f>
        <v>Fat</v>
      </c>
      <c r="AS9" s="51" t="s">
        <v>41</v>
      </c>
      <c r="AT9" s="51">
        <f t="array" aca="1" ref="AT9" ca="1">INDIRECT("dataset"&amp;C9&amp;"_"&amp;E9&amp;"!"&amp;AS9&amp;AX9)</f>
        <v>26</v>
      </c>
      <c r="AU9" s="51">
        <f t="shared" ca="1" si="16"/>
        <v>1</v>
      </c>
      <c r="AV9" s="36" t="str">
        <f t="shared" ca="1" si="17"/>
        <v xml:space="preserve">In the 'Fat' column, find the cereal with a value equal to '26' </v>
      </c>
      <c r="AW9" s="50" t="str">
        <f t="array" aca="1" ref="AW9" ca="1">INDIRECT("dataset"&amp;C9&amp;"_"&amp;E9&amp;"!"&amp;"B"&amp;AX9)</f>
        <v>Wonderful Chex</v>
      </c>
      <c r="AX9" s="51">
        <v>20</v>
      </c>
    </row>
    <row r="10" spans="1:75" x14ac:dyDescent="0.25">
      <c r="A10" s="24" t="str">
        <f t="shared" si="0"/>
        <v>DS9_candy_color1.png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tr">
        <f t="array" aca="1" ref="G10" ca="1">INDIRECT("dataset"&amp;C10&amp;"_"&amp;E10&amp;"!"&amp;H10&amp;"2")</f>
        <v>Hard</v>
      </c>
      <c r="H10" s="16" t="s">
        <v>41</v>
      </c>
      <c r="I10" s="16">
        <v>66</v>
      </c>
      <c r="J10" s="16">
        <f t="shared" ca="1" si="18"/>
        <v>0</v>
      </c>
      <c r="K10" s="17" t="str">
        <f t="shared" ca="1" si="1"/>
        <v xml:space="preserve">In the 'Hard' column, count how many cells exceed the value of '66' </v>
      </c>
      <c r="L10" s="16">
        <f t="shared" ca="1" si="2"/>
        <v>5</v>
      </c>
      <c r="M10" s="133" t="s">
        <v>41</v>
      </c>
      <c r="N10" s="101" t="str" cm="1">
        <f t="array" aca="1" ref="N10" ca="1">INDIRECT("DS"&amp;C10&amp;"_T2_"&amp;E10&amp;"!"&amp;O10&amp;"2")</f>
        <v>Hard</v>
      </c>
      <c r="O10" s="105" t="s">
        <v>97</v>
      </c>
      <c r="P10" s="100">
        <f t="shared" ca="1" si="19"/>
        <v>0.95248402178478697</v>
      </c>
      <c r="Q10" s="100"/>
      <c r="R10" s="106" t="str">
        <f t="shared" ca="1" si="3"/>
        <v xml:space="preserve">Determine which of the last 5 columns is most positively correalated with the first column named 'Hard' </v>
      </c>
      <c r="S10" s="100" t="str" cm="1">
        <f t="array" aca="1" ref="S10" ca="1">INDIRECT("DS"&amp;C10&amp;"_T2_"&amp;E10&amp;"!"&amp;T10&amp;"2")</f>
        <v>Chocolate</v>
      </c>
      <c r="T10" s="105" t="s">
        <v>34</v>
      </c>
      <c r="U10" s="28" t="str">
        <f t="array" aca="1" ref="U10" ca="1">INDIRECT("dataset"&amp;C10&amp;"_"&amp;E10&amp;"!"&amp;V10&amp;"2")</f>
        <v>Caramel</v>
      </c>
      <c r="V10" s="16" t="s">
        <v>37</v>
      </c>
      <c r="W10" s="16" t="str">
        <f t="shared" ca="1" si="4"/>
        <v>98 97 95</v>
      </c>
      <c r="X10" s="16"/>
      <c r="Y10" s="25" t="str">
        <f t="shared" ca="1" si="5"/>
        <v xml:space="preserve">In the 'Caramel' column, give the row names of the candys with the highest 3 values in descending order </v>
      </c>
      <c r="Z10" s="16">
        <f t="shared" ca="1" si="6"/>
        <v>98</v>
      </c>
      <c r="AA10" s="16">
        <f t="shared" ca="1" si="7"/>
        <v>27</v>
      </c>
      <c r="AB10" s="16" t="str">
        <f t="array" aca="1" ref="AB10" ca="1">INDIRECT("dataset"&amp;C10&amp;"_"&amp;E10&amp;"!"&amp;"B"&amp;AA10)</f>
        <v>Hersheys Kisses</v>
      </c>
      <c r="AC10" s="16">
        <f t="shared" ca="1" si="8"/>
        <v>97</v>
      </c>
      <c r="AD10" s="16">
        <f t="shared" ca="1" si="9"/>
        <v>31</v>
      </c>
      <c r="AE10" s="16" t="str">
        <f t="array" aca="1" ref="AE10" ca="1">INDIRECT("dataset"&amp;C10&amp;"_"&amp;E10&amp;"!"&amp;"B"&amp;AD10)</f>
        <v>Pixie Sticks</v>
      </c>
      <c r="AF10" s="16">
        <f t="shared" ca="1" si="10"/>
        <v>95</v>
      </c>
      <c r="AG10" s="16">
        <f t="shared" ca="1" si="11"/>
        <v>20</v>
      </c>
      <c r="AH10" s="16" t="str">
        <f t="array" aca="1" ref="AH10" ca="1">INDIRECT("dataset"&amp;C10&amp;"_"&amp;E10&amp;"!"&amp;"B"&amp;AG10)</f>
        <v>Crunch Time</v>
      </c>
      <c r="AI10" s="16" t="str">
        <f t="shared" ca="1" si="12"/>
        <v>Hersheys Kisses-Pixie Sticks-Crunch Time</v>
      </c>
      <c r="AJ10" s="16" t="str">
        <f t="shared" ca="1" si="13"/>
        <v>27 31 20</v>
      </c>
      <c r="AK10" s="28" t="str">
        <f t="array" aca="1" ref="AK10" ca="1">INDIRECT("dataset"&amp;C10&amp;"_"&amp;E10&amp;"!"&amp;AL10&amp;"2")</f>
        <v>Price</v>
      </c>
      <c r="AL10" s="16" t="s">
        <v>36</v>
      </c>
      <c r="AM10" s="16"/>
      <c r="AN10" s="16"/>
      <c r="AO10" s="26" t="str">
        <f t="shared" ca="1" si="14"/>
        <v>In the 'Price' column, calculate a rough estimate of the average value</v>
      </c>
      <c r="AP10" s="16">
        <f t="shared" ca="1" si="15"/>
        <v>37.862068965517238</v>
      </c>
      <c r="AQ10" s="16" t="s">
        <v>36</v>
      </c>
      <c r="AR10" s="66" t="str">
        <f t="array" aca="1" ref="AR10" ca="1">INDIRECT("dataset"&amp;C10&amp;"_"&amp;E10&amp;"!"&amp;AS10&amp;"2")</f>
        <v>Bar</v>
      </c>
      <c r="AS10" s="16" t="s">
        <v>33</v>
      </c>
      <c r="AT10" s="16">
        <f t="array" aca="1" ref="AT10" ca="1">INDIRECT("dataset"&amp;C10&amp;"_"&amp;E10&amp;"!"&amp;AS10&amp;AX10)</f>
        <v>32</v>
      </c>
      <c r="AU10" s="16">
        <f t="shared" ca="1" si="16"/>
        <v>1</v>
      </c>
      <c r="AV10" s="36" t="str">
        <f t="shared" ca="1" si="17"/>
        <v xml:space="preserve">In the 'Bar' column, find the candy with a value equal to '32' </v>
      </c>
      <c r="AW10" s="24" t="str">
        <f t="array" aca="1" ref="AW10" ca="1">INDIRECT("dataset"&amp;C10&amp;"_"&amp;E10&amp;"!"&amp;"B"&amp;AX10)</f>
        <v>Jaw Busters</v>
      </c>
      <c r="AX10" s="16">
        <v>19</v>
      </c>
    </row>
    <row r="11" spans="1:75" x14ac:dyDescent="0.25">
      <c r="A11" s="24" t="str">
        <f t="shared" si="0"/>
        <v>DS10_candy_color2.png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tr">
        <f t="array" aca="1" ref="G11" ca="1">INDIRECT("dataset"&amp;C11&amp;"_"&amp;E11&amp;"!"&amp;H11&amp;"2")</f>
        <v>Sugar
Percent</v>
      </c>
      <c r="H11" s="16" t="s">
        <v>33</v>
      </c>
      <c r="I11" s="16">
        <v>38</v>
      </c>
      <c r="J11" s="16">
        <f t="shared" ca="1" si="18"/>
        <v>0</v>
      </c>
      <c r="K11" s="17" t="str">
        <f t="shared" ca="1" si="1"/>
        <v xml:space="preserve">In the 'Sugar
Percent' column, count how many cells exceed the value of '38' </v>
      </c>
      <c r="L11" s="16">
        <f t="shared" ca="1" si="2"/>
        <v>8</v>
      </c>
      <c r="M11" s="133" t="s">
        <v>33</v>
      </c>
      <c r="N11" s="101" t="str" cm="1">
        <f t="array" aca="1" ref="N11" ca="1">INDIRECT("DS"&amp;C11&amp;"_T2_"&amp;E11&amp;"!"&amp;O11&amp;"2")</f>
        <v>Sugar
Percent</v>
      </c>
      <c r="O11" s="105" t="s">
        <v>97</v>
      </c>
      <c r="P11" s="100">
        <f t="shared" ca="1" si="19"/>
        <v>0.91022430794672315</v>
      </c>
      <c r="Q11" s="100"/>
      <c r="R11" s="106" t="str">
        <f t="shared" ca="1" si="3"/>
        <v xml:space="preserve">Determine which of the last 5 columns is most positively correalated with the first column named 'Sugar
Percent' </v>
      </c>
      <c r="S11" s="100" t="str" cm="1">
        <f t="array" aca="1" ref="S11" ca="1">INDIRECT("DS"&amp;C11&amp;"_T2_"&amp;E11&amp;"!"&amp;T11&amp;"2")</f>
        <v>Rating</v>
      </c>
      <c r="T11" s="105" t="s">
        <v>33</v>
      </c>
      <c r="U11" s="28" t="str">
        <f t="array" aca="1" ref="U11" ca="1">INDIRECT("dataset"&amp;C11&amp;"_"&amp;E11&amp;"!"&amp;V11&amp;"2")</f>
        <v>Bar</v>
      </c>
      <c r="V11" s="16" t="s">
        <v>41</v>
      </c>
      <c r="W11" s="16" t="str">
        <f t="shared" ca="1" si="4"/>
        <v>75 73 71</v>
      </c>
      <c r="X11" s="16"/>
      <c r="Y11" s="25" t="str">
        <f t="shared" ca="1" si="5"/>
        <v xml:space="preserve">In the 'Bar' column, give the row names of the candys with the highest 3 values in descending order </v>
      </c>
      <c r="Z11" s="16">
        <f t="shared" ca="1" si="6"/>
        <v>75</v>
      </c>
      <c r="AA11" s="16">
        <f t="shared" ca="1" si="7"/>
        <v>31</v>
      </c>
      <c r="AB11" s="16" t="str">
        <f t="array" aca="1" ref="AB11" ca="1">INDIRECT("dataset"&amp;C11&amp;"_"&amp;E11&amp;"!"&amp;"B"&amp;AA11)</f>
        <v>Quarter World</v>
      </c>
      <c r="AC11" s="16">
        <f t="shared" ca="1" si="8"/>
        <v>73</v>
      </c>
      <c r="AD11" s="16">
        <f t="shared" ca="1" si="9"/>
        <v>8</v>
      </c>
      <c r="AE11" s="16" t="str">
        <f t="array" aca="1" ref="AE11" ca="1">INDIRECT("dataset"&amp;C11&amp;"_"&amp;E11&amp;"!"&amp;"B"&amp;AD11)</f>
        <v>Caramel Apple</v>
      </c>
      <c r="AF11" s="16">
        <f t="shared" ca="1" si="10"/>
        <v>71</v>
      </c>
      <c r="AG11" s="16">
        <f t="shared" ca="1" si="11"/>
        <v>26</v>
      </c>
      <c r="AH11" s="16" t="str">
        <f t="array" aca="1" ref="AH11" ca="1">INDIRECT("dataset"&amp;C11&amp;"_"&amp;E11&amp;"!"&amp;"B"&amp;AG11)</f>
        <v>Life Savers</v>
      </c>
      <c r="AI11" s="16" t="str">
        <f t="shared" ca="1" si="12"/>
        <v>Quarter World-Caramel Apple-Life Savers</v>
      </c>
      <c r="AJ11" s="16" t="str">
        <f t="shared" ca="1" si="13"/>
        <v>31 8 26</v>
      </c>
      <c r="AK11" s="28" t="str">
        <f t="array" aca="1" ref="AK11" ca="1">INDIRECT("dataset"&amp;C11&amp;"_"&amp;E11&amp;"!"&amp;AL11&amp;"2")</f>
        <v>Pluribus</v>
      </c>
      <c r="AL11" s="16" t="s">
        <v>35</v>
      </c>
      <c r="AM11" s="16"/>
      <c r="AN11" s="16"/>
      <c r="AO11" s="26" t="str">
        <f t="shared" ca="1" si="14"/>
        <v>In the 'Pluribus' column, calculate a rough estimate of the average value</v>
      </c>
      <c r="AP11" s="16">
        <f t="shared" ca="1" si="15"/>
        <v>35.620689655172413</v>
      </c>
      <c r="AQ11" s="16" t="s">
        <v>35</v>
      </c>
      <c r="AR11" s="66" t="str">
        <f t="array" aca="1" ref="AR11" ca="1">INDIRECT("dataset"&amp;C11&amp;"_"&amp;E11&amp;"!"&amp;AS11&amp;"2")</f>
        <v>Bar</v>
      </c>
      <c r="AS11" s="16" t="s">
        <v>41</v>
      </c>
      <c r="AT11" s="16">
        <f t="array" aca="1" ref="AT11" ca="1">INDIRECT("dataset"&amp;C11&amp;"_"&amp;E11&amp;"!"&amp;AS11&amp;AX11)</f>
        <v>68</v>
      </c>
      <c r="AU11" s="16">
        <f t="shared" ca="1" si="16"/>
        <v>1</v>
      </c>
      <c r="AV11" s="36" t="str">
        <f t="shared" ca="1" si="17"/>
        <v xml:space="preserve">In the 'Bar' column, find the candy with a value equal to '68' </v>
      </c>
      <c r="AW11" s="24" t="str">
        <f t="array" aca="1" ref="AW11" ca="1">INDIRECT("dataset"&amp;C11&amp;"_"&amp;E11&amp;"!"&amp;"B"&amp;AX11)</f>
        <v>Haribo Cola</v>
      </c>
      <c r="AX11" s="16">
        <v>17</v>
      </c>
    </row>
    <row r="12" spans="1:75" x14ac:dyDescent="0.25">
      <c r="A12" s="24" t="str">
        <f t="shared" si="0"/>
        <v>DS11_candy_color3.png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tr">
        <f t="array" aca="1" ref="G12" ca="1">INDIRECT("dataset"&amp;C12&amp;"_"&amp;E12&amp;"!"&amp;H12&amp;"2")</f>
        <v>Caramel</v>
      </c>
      <c r="H12" s="16" t="s">
        <v>36</v>
      </c>
      <c r="I12" s="16">
        <v>50</v>
      </c>
      <c r="J12" s="16">
        <f t="shared" ca="1" si="18"/>
        <v>0</v>
      </c>
      <c r="K12" s="17" t="str">
        <f t="shared" ca="1" si="1"/>
        <v xml:space="preserve">In the 'Caramel' column, count how many cells exceed the value of '50' </v>
      </c>
      <c r="L12" s="16">
        <f t="shared" ca="1" si="2"/>
        <v>7</v>
      </c>
      <c r="M12" s="133" t="s">
        <v>36</v>
      </c>
      <c r="N12" s="101" t="str" cm="1">
        <f t="array" aca="1" ref="N12" ca="1">INDIRECT("DS"&amp;C12&amp;"_T2_"&amp;E12&amp;"!"&amp;O12&amp;"2")</f>
        <v>Rating</v>
      </c>
      <c r="O12" s="105" t="s">
        <v>97</v>
      </c>
      <c r="P12" s="100">
        <f t="shared" ca="1" si="19"/>
        <v>0.92289399804318928</v>
      </c>
      <c r="Q12" s="100"/>
      <c r="R12" s="106" t="str">
        <f t="shared" ca="1" si="3"/>
        <v xml:space="preserve">Determine which of the last 5 columns is most positively correalated with the first column named 'Rating' </v>
      </c>
      <c r="S12" s="100" t="str" cm="1">
        <f t="array" aca="1" ref="S12" ca="1">INDIRECT("DS"&amp;C12&amp;"_T2_"&amp;E12&amp;"!"&amp;T12&amp;"2")</f>
        <v>Chocolate</v>
      </c>
      <c r="T12" s="105" t="s">
        <v>41</v>
      </c>
      <c r="U12" s="28" t="str">
        <f t="array" aca="1" ref="U12" ca="1">INDIRECT("dataset"&amp;C12&amp;"_"&amp;E12&amp;"!"&amp;V12&amp;"2")</f>
        <v>Bar</v>
      </c>
      <c r="V12" s="16" t="s">
        <v>39</v>
      </c>
      <c r="W12" s="16" t="str">
        <f t="shared" ca="1" si="4"/>
        <v>98 84 80</v>
      </c>
      <c r="X12" s="16"/>
      <c r="Y12" s="25" t="str">
        <f t="shared" ca="1" si="5"/>
        <v xml:space="preserve">In the 'Bar' column, give the row names of the candys with the highest 3 values in descending order </v>
      </c>
      <c r="Z12" s="16">
        <f t="shared" ca="1" si="6"/>
        <v>98</v>
      </c>
      <c r="AA12" s="16">
        <f t="shared" ca="1" si="7"/>
        <v>22</v>
      </c>
      <c r="AB12" s="16" t="str">
        <f t="array" aca="1" ref="AB12" ca="1">INDIRECT("dataset"&amp;C12&amp;"_"&amp;E12&amp;"!"&amp;"B"&amp;AA12)</f>
        <v>Gob Stopper</v>
      </c>
      <c r="AC12" s="16">
        <f t="shared" ca="1" si="8"/>
        <v>84</v>
      </c>
      <c r="AD12" s="16">
        <f t="shared" ca="1" si="9"/>
        <v>30</v>
      </c>
      <c r="AE12" s="16" t="str">
        <f t="array" aca="1" ref="AE12" ca="1">INDIRECT("dataset"&amp;C12&amp;"_"&amp;E12&amp;"!"&amp;"B"&amp;AD12)</f>
        <v>One Dime</v>
      </c>
      <c r="AF12" s="16">
        <f t="shared" ca="1" si="10"/>
        <v>80</v>
      </c>
      <c r="AG12" s="16">
        <f t="shared" ca="1" si="11"/>
        <v>14</v>
      </c>
      <c r="AH12" s="16" t="str">
        <f t="array" aca="1" ref="AH12" ca="1">INDIRECT("dataset"&amp;C12&amp;"_"&amp;E12&amp;"!"&amp;"B"&amp;AG12)</f>
        <v>Red Vines</v>
      </c>
      <c r="AI12" s="16" t="str">
        <f t="shared" ca="1" si="12"/>
        <v>Gob Stopper-One Dime-Red Vines</v>
      </c>
      <c r="AJ12" s="16" t="str">
        <f t="shared" ca="1" si="13"/>
        <v>22 30 14</v>
      </c>
      <c r="AK12" s="28" t="str">
        <f t="array" aca="1" ref="AK12" ca="1">INDIRECT("dataset"&amp;C12&amp;"_"&amp;E12&amp;"!"&amp;AL12&amp;"2")</f>
        <v>Nougat</v>
      </c>
      <c r="AL12" s="16" t="s">
        <v>38</v>
      </c>
      <c r="AM12" s="16"/>
      <c r="AN12" s="16"/>
      <c r="AO12" s="26" t="str">
        <f t="shared" ca="1" si="14"/>
        <v>In the 'Nougat' column, calculate a rough estimate of the average value</v>
      </c>
      <c r="AP12" s="16">
        <f t="shared" ca="1" si="15"/>
        <v>50.241379310344826</v>
      </c>
      <c r="AQ12" s="16" t="s">
        <v>38</v>
      </c>
      <c r="AR12" s="66" t="str">
        <f t="array" aca="1" ref="AR12" ca="1">INDIRECT("dataset"&amp;C12&amp;"_"&amp;E12&amp;"!"&amp;AS12&amp;"2")</f>
        <v>Sugar
Percent</v>
      </c>
      <c r="AS12" s="16" t="s">
        <v>34</v>
      </c>
      <c r="AT12" s="16">
        <f t="array" aca="1" ref="AT12" ca="1">INDIRECT("dataset"&amp;C12&amp;"_"&amp;E12&amp;"!"&amp;AS12&amp;AX12)</f>
        <v>26</v>
      </c>
      <c r="AU12" s="16">
        <f t="shared" ca="1" si="16"/>
        <v>1</v>
      </c>
      <c r="AV12" s="36" t="str">
        <f t="shared" ca="1" si="17"/>
        <v xml:space="preserve">In the 'Sugar
Percent' column, find the candy with a value equal to '26' </v>
      </c>
      <c r="AW12" s="24" t="str">
        <f t="array" aca="1" ref="AW12" ca="1">INDIRECT("dataset"&amp;C12&amp;"_"&amp;E12&amp;"!"&amp;"B"&amp;AX12)</f>
        <v>Hersheys Kisses</v>
      </c>
      <c r="AX12" s="16">
        <v>11</v>
      </c>
    </row>
    <row r="13" spans="1:75" x14ac:dyDescent="0.25">
      <c r="A13" s="24" t="str">
        <f t="shared" si="0"/>
        <v>DS12_candy_color4.png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tr">
        <f t="array" aca="1" ref="G13" ca="1">INDIRECT("dataset"&amp;C13&amp;"_"&amp;E13&amp;"!"&amp;H13&amp;"2")</f>
        <v>Sugar
Percent</v>
      </c>
      <c r="H13" s="16" t="s">
        <v>37</v>
      </c>
      <c r="I13" s="16">
        <v>57</v>
      </c>
      <c r="J13" s="16">
        <f t="shared" ca="1" si="18"/>
        <v>0</v>
      </c>
      <c r="K13" s="17" t="str">
        <f t="shared" ca="1" si="1"/>
        <v xml:space="preserve">In the 'Sugar
Percent' column, count how many cells exceed the value of '57' </v>
      </c>
      <c r="L13" s="16">
        <f t="shared" ca="1" si="2"/>
        <v>6</v>
      </c>
      <c r="M13" s="133" t="s">
        <v>37</v>
      </c>
      <c r="N13" s="101" t="str" cm="1">
        <f t="array" aca="1" ref="N13" ca="1">INDIRECT("DS"&amp;C13&amp;"_T2_"&amp;E13&amp;"!"&amp;O13&amp;"2")</f>
        <v>Hard</v>
      </c>
      <c r="O13" s="105" t="s">
        <v>97</v>
      </c>
      <c r="P13" s="100">
        <f t="shared" ca="1" si="19"/>
        <v>0.95087863034344433</v>
      </c>
      <c r="Q13" s="100"/>
      <c r="R13" s="106" t="str">
        <f t="shared" ca="1" si="3"/>
        <v xml:space="preserve">Determine which of the last 5 columns is most positively correalated with the first column named 'Hard' </v>
      </c>
      <c r="S13" s="100" t="str" cm="1">
        <f t="array" aca="1" ref="S13" ca="1">INDIRECT("DS"&amp;C13&amp;"_T2_"&amp;E13&amp;"!"&amp;T13&amp;"2")</f>
        <v>Nougat</v>
      </c>
      <c r="T13" s="105" t="s">
        <v>37</v>
      </c>
      <c r="U13" s="28" t="str">
        <f t="array" aca="1" ref="U13" ca="1">INDIRECT("dataset"&amp;C13&amp;"_"&amp;E13&amp;"!"&amp;V13&amp;"2")</f>
        <v>Fruity</v>
      </c>
      <c r="V13" s="16" t="s">
        <v>34</v>
      </c>
      <c r="W13" s="16" t="str">
        <f t="shared" ca="1" si="4"/>
        <v>60 56 53</v>
      </c>
      <c r="X13" s="16"/>
      <c r="Y13" s="25" t="str">
        <f t="shared" ca="1" si="5"/>
        <v xml:space="preserve">In the 'Fruity' column, give the row names of the candys with the highest 3 values in descending order </v>
      </c>
      <c r="Z13" s="16">
        <f t="shared" ca="1" si="6"/>
        <v>60</v>
      </c>
      <c r="AA13" s="16">
        <f t="shared" ca="1" si="7"/>
        <v>9</v>
      </c>
      <c r="AB13" s="16" t="str">
        <f t="array" aca="1" ref="AB13" ca="1">INDIRECT("dataset"&amp;C13&amp;"_"&amp;E13&amp;"!"&amp;"B"&amp;AA13)</f>
        <v>Laffy Taffy</v>
      </c>
      <c r="AC13" s="16">
        <f t="shared" ca="1" si="8"/>
        <v>56</v>
      </c>
      <c r="AD13" s="16">
        <f t="shared" ca="1" si="9"/>
        <v>28</v>
      </c>
      <c r="AE13" s="16" t="str">
        <f t="array" aca="1" ref="AE13" ca="1">INDIRECT("dataset"&amp;C13&amp;"_"&amp;E13&amp;"!"&amp;"B"&amp;AD13)</f>
        <v>Good Bar</v>
      </c>
      <c r="AF13" s="16">
        <f t="shared" ca="1" si="10"/>
        <v>53</v>
      </c>
      <c r="AG13" s="16">
        <f t="shared" ca="1" si="11"/>
        <v>12</v>
      </c>
      <c r="AH13" s="16" t="str">
        <f t="array" aca="1" ref="AH13" ca="1">INDIRECT("dataset"&amp;C13&amp;"_"&amp;E13&amp;"!"&amp;"B"&amp;AG13)</f>
        <v>Milk Duds</v>
      </c>
      <c r="AI13" s="16" t="str">
        <f t="shared" ca="1" si="12"/>
        <v>Laffy Taffy-Good Bar-Milk Duds</v>
      </c>
      <c r="AJ13" s="16" t="str">
        <f t="shared" ca="1" si="13"/>
        <v>9 28 12</v>
      </c>
      <c r="AK13" s="28" t="str">
        <f t="array" aca="1" ref="AK13" ca="1">INDIRECT("dataset"&amp;C13&amp;"_"&amp;E13&amp;"!"&amp;AL13&amp;"2")</f>
        <v>Price</v>
      </c>
      <c r="AL13" s="16" t="s">
        <v>36</v>
      </c>
      <c r="AM13" s="16"/>
      <c r="AN13" s="16"/>
      <c r="AO13" s="26" t="str">
        <f t="shared" ca="1" si="14"/>
        <v>In the 'Price' column, calculate a rough estimate of the average value</v>
      </c>
      <c r="AP13" s="16">
        <f t="shared" ca="1" si="15"/>
        <v>37.862068965517238</v>
      </c>
      <c r="AQ13" s="16" t="s">
        <v>36</v>
      </c>
      <c r="AR13" s="66" t="str">
        <f t="array" aca="1" ref="AR13" ca="1">INDIRECT("dataset"&amp;C13&amp;"_"&amp;E13&amp;"!"&amp;AS13&amp;"2")</f>
        <v>Pluribus</v>
      </c>
      <c r="AS13" s="16" t="s">
        <v>41</v>
      </c>
      <c r="AT13" s="16">
        <f t="array" aca="1" ref="AT13" ca="1">INDIRECT("dataset"&amp;C13&amp;"_"&amp;E13&amp;"!"&amp;AS13&amp;AX13)</f>
        <v>15</v>
      </c>
      <c r="AU13" s="16">
        <f t="shared" ca="1" si="16"/>
        <v>1</v>
      </c>
      <c r="AV13" s="36" t="str">
        <f t="shared" ca="1" si="17"/>
        <v xml:space="preserve">In the 'Pluribus' column, find the candy with a value equal to '15' </v>
      </c>
      <c r="AW13" s="24" t="str">
        <f t="array" aca="1" ref="AW13" ca="1">INDIRECT("dataset"&amp;C13&amp;"_"&amp;E13&amp;"!"&amp;"B"&amp;AX13)</f>
        <v>Red Vines</v>
      </c>
      <c r="AX13" s="16">
        <v>15</v>
      </c>
    </row>
    <row r="14" spans="1:75" s="50" customFormat="1" x14ac:dyDescent="0.25">
      <c r="A14" s="50" t="str">
        <f t="shared" si="0"/>
        <v>DS13_movie_color1.png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tr">
        <f t="array" aca="1" ref="G14" ca="1">INDIRECT("dataset"&amp;C14&amp;"_"&amp;E14&amp;"!"&amp;H14&amp;"2")</f>
        <v>Metacritic</v>
      </c>
      <c r="H14" s="51" t="s">
        <v>39</v>
      </c>
      <c r="I14" s="51">
        <v>70</v>
      </c>
      <c r="J14" s="51">
        <f t="shared" ca="1" si="18"/>
        <v>0</v>
      </c>
      <c r="K14" s="53" t="str">
        <f t="shared" ca="1" si="1"/>
        <v xml:space="preserve">In the 'Metacritic' column, count how many cells exceed the value of '70' </v>
      </c>
      <c r="L14" s="51">
        <f t="shared" ca="1" si="2"/>
        <v>5</v>
      </c>
      <c r="M14" s="132" t="s">
        <v>39</v>
      </c>
      <c r="N14" s="101" t="str" cm="1">
        <f t="array" aca="1" ref="N14" ca="1">INDIRECT("DS"&amp;C14&amp;"_T2_"&amp;E14&amp;"!"&amp;O14&amp;"2")</f>
        <v>Naver</v>
      </c>
      <c r="O14" s="104" t="s">
        <v>97</v>
      </c>
      <c r="P14" s="100">
        <f t="shared" ca="1" si="19"/>
        <v>0.96970620628124971</v>
      </c>
      <c r="Q14" s="100"/>
      <c r="R14" s="103" t="str">
        <f t="shared" ca="1" si="3"/>
        <v xml:space="preserve">Determine which of the last 5 columns is most positively correalated with the first column named 'Naver' </v>
      </c>
      <c r="S14" s="100" t="str" cm="1">
        <f t="array" aca="1" ref="S14" ca="1">INDIRECT("DS"&amp;C14&amp;"_T2_"&amp;E14&amp;"!"&amp;T14&amp;"2")</f>
        <v>Roger Ebert</v>
      </c>
      <c r="T14" s="104" t="s">
        <v>37</v>
      </c>
      <c r="U14" s="52" t="str">
        <f t="array" aca="1" ref="U14" ca="1">INDIRECT("dataset"&amp;C14&amp;"_"&amp;E14&amp;"!"&amp;V14&amp;"2")</f>
        <v>Naver</v>
      </c>
      <c r="V14" s="51" t="s">
        <v>37</v>
      </c>
      <c r="W14" s="51" t="str">
        <f t="shared" ca="1" si="4"/>
        <v>71 70 68</v>
      </c>
      <c r="X14" s="51"/>
      <c r="Y14" s="54" t="str">
        <f t="shared" ca="1" si="5"/>
        <v xml:space="preserve">In the 'Naver' column, give the row names of the movies with the highest 3 values in descending order </v>
      </c>
      <c r="Z14" s="51">
        <f t="shared" ca="1" si="6"/>
        <v>71</v>
      </c>
      <c r="AA14" s="51">
        <f t="shared" ca="1" si="7"/>
        <v>21</v>
      </c>
      <c r="AB14" s="51" t="str">
        <f t="array" aca="1" ref="AB14" ca="1">INDIRECT("dataset"&amp;C14&amp;"_"&amp;E14&amp;"!"&amp;"B"&amp;AA14)</f>
        <v>Welcome Home</v>
      </c>
      <c r="AC14" s="51">
        <f t="shared" ca="1" si="8"/>
        <v>70</v>
      </c>
      <c r="AD14" s="51">
        <f t="shared" ca="1" si="9"/>
        <v>16</v>
      </c>
      <c r="AE14" s="51" t="str">
        <f t="array" aca="1" ref="AE14" ca="1">INDIRECT("dataset"&amp;C14&amp;"_"&amp;E14&amp;"!"&amp;"B"&amp;AD14)</f>
        <v>Saint Laurent</v>
      </c>
      <c r="AF14" s="51">
        <f t="shared" ca="1" si="10"/>
        <v>68</v>
      </c>
      <c r="AG14" s="51">
        <f t="shared" ca="1" si="11"/>
        <v>17</v>
      </c>
      <c r="AH14" s="51" t="str">
        <f t="array" aca="1" ref="AH14" ca="1">INDIRECT("dataset"&amp;C14&amp;"_"&amp;E14&amp;"!"&amp;"B"&amp;AG14)</f>
        <v>Red Army</v>
      </c>
      <c r="AI14" s="51" t="str">
        <f t="shared" ca="1" si="12"/>
        <v>Welcome Home-Saint Laurent-Red Army</v>
      </c>
      <c r="AJ14" s="51" t="str">
        <f t="shared" ca="1" si="13"/>
        <v>21 16 17</v>
      </c>
      <c r="AK14" s="52" t="str">
        <f t="array" aca="1" ref="AK14" ca="1">INDIRECT("dataset"&amp;C14&amp;"_"&amp;E14&amp;"!"&amp;AL14&amp;"2")</f>
        <v>Fandango</v>
      </c>
      <c r="AL14" s="51" t="s">
        <v>40</v>
      </c>
      <c r="AM14" s="51"/>
      <c r="AN14" s="51"/>
      <c r="AO14" s="55" t="str">
        <f t="shared" ca="1" si="14"/>
        <v>In the 'Fandango' column, calculate a rough estimate of the average value</v>
      </c>
      <c r="AP14" s="51">
        <f t="shared" ca="1" si="15"/>
        <v>52.310344827586206</v>
      </c>
      <c r="AQ14" s="51" t="s">
        <v>40</v>
      </c>
      <c r="AR14" s="56" t="str">
        <f t="array" aca="1" ref="AR14" ca="1">INDIRECT("dataset"&amp;C14&amp;"_"&amp;E14&amp;"!"&amp;AS14&amp;"2")</f>
        <v>PluggedIn</v>
      </c>
      <c r="AS14" s="51" t="s">
        <v>33</v>
      </c>
      <c r="AT14" s="51">
        <f t="array" aca="1" ref="AT14" ca="1">INDIRECT("dataset"&amp;C14&amp;"_"&amp;E14&amp;"!"&amp;AS14&amp;AX14)</f>
        <v>67</v>
      </c>
      <c r="AU14" s="51">
        <f t="shared" ca="1" si="16"/>
        <v>1</v>
      </c>
      <c r="AV14" s="36" t="str">
        <f t="shared" ca="1" si="17"/>
        <v xml:space="preserve">In the 'PluggedIn' column, find the movie with a value equal to '67' </v>
      </c>
      <c r="AW14" s="50" t="str">
        <f t="array" aca="1" ref="AW14" ca="1">INDIRECT("dataset"&amp;C14&amp;"_"&amp;E14&amp;"!"&amp;"B"&amp;AX14)</f>
        <v>Running Night</v>
      </c>
      <c r="AX14" s="51">
        <v>20</v>
      </c>
    </row>
    <row r="15" spans="1:75" s="50" customFormat="1" x14ac:dyDescent="0.25">
      <c r="A15" s="50" t="str">
        <f t="shared" si="0"/>
        <v>DS14_movie_color2.png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tr">
        <f t="array" aca="1" ref="G15" ca="1">INDIRECT("dataset"&amp;C15&amp;"_"&amp;E15&amp;"!"&amp;H15&amp;"2")</f>
        <v>Netflix</v>
      </c>
      <c r="H15" s="51" t="s">
        <v>37</v>
      </c>
      <c r="I15" s="51">
        <v>76</v>
      </c>
      <c r="J15" s="51">
        <f t="shared" ca="1" si="18"/>
        <v>0</v>
      </c>
      <c r="K15" s="53" t="str">
        <f t="shared" ca="1" si="1"/>
        <v xml:space="preserve">In the 'Netflix' column, count how many cells exceed the value of '76' </v>
      </c>
      <c r="L15" s="51">
        <f t="shared" ca="1" si="2"/>
        <v>8</v>
      </c>
      <c r="M15" s="132" t="s">
        <v>37</v>
      </c>
      <c r="N15" s="101" t="str" cm="1">
        <f t="array" aca="1" ref="N15" ca="1">INDIRECT("DS"&amp;C15&amp;"_T2_"&amp;E15&amp;"!"&amp;O15&amp;"2")</f>
        <v>MrQE</v>
      </c>
      <c r="O15" s="104" t="s">
        <v>97</v>
      </c>
      <c r="P15" s="100">
        <f t="shared" ca="1" si="19"/>
        <v>0.93226572564431387</v>
      </c>
      <c r="Q15" s="100"/>
      <c r="R15" s="103" t="str">
        <f t="shared" ca="1" si="3"/>
        <v xml:space="preserve">Determine which of the last 5 columns is most positively correalated with the first column named 'MrQE' </v>
      </c>
      <c r="S15" s="100" t="str" cm="1">
        <f t="array" aca="1" ref="S15" ca="1">INDIRECT("DS"&amp;C15&amp;"_T2_"&amp;E15&amp;"!"&amp;T15&amp;"2")</f>
        <v>Netflix</v>
      </c>
      <c r="T15" s="104" t="s">
        <v>34</v>
      </c>
      <c r="U15" s="52" t="str">
        <f t="array" aca="1" ref="U15" ca="1">INDIRECT("dataset"&amp;C15&amp;"_"&amp;E15&amp;"!"&amp;V15&amp;"2")</f>
        <v>Film
 Comment</v>
      </c>
      <c r="V15" s="51" t="s">
        <v>41</v>
      </c>
      <c r="W15" s="51" t="str">
        <f t="shared" ca="1" si="4"/>
        <v>75 73 71</v>
      </c>
      <c r="X15" s="51"/>
      <c r="Y15" s="54" t="str">
        <f t="shared" ca="1" si="5"/>
        <v xml:space="preserve">In the 'Film
 Comment' column, give the row names of the movies with the highest 3 values in descending order </v>
      </c>
      <c r="Z15" s="51">
        <f t="shared" ca="1" si="6"/>
        <v>75</v>
      </c>
      <c r="AA15" s="51">
        <f t="shared" ca="1" si="7"/>
        <v>5</v>
      </c>
      <c r="AB15" s="51" t="str">
        <f t="array" aca="1" ref="AB15" ca="1">INDIRECT("dataset"&amp;C15&amp;"_"&amp;E15&amp;"!"&amp;"B"&amp;AA15)</f>
        <v>About Elly</v>
      </c>
      <c r="AC15" s="51">
        <f t="shared" ca="1" si="8"/>
        <v>73</v>
      </c>
      <c r="AD15" s="51">
        <f t="shared" ca="1" si="9"/>
        <v>21</v>
      </c>
      <c r="AE15" s="51" t="str">
        <f t="array" aca="1" ref="AE15" ca="1">INDIRECT("dataset"&amp;C15&amp;"_"&amp;E15&amp;"!"&amp;"B"&amp;AD15)</f>
        <v>Love Mercy</v>
      </c>
      <c r="AF15" s="51">
        <f t="shared" ca="1" si="10"/>
        <v>71</v>
      </c>
      <c r="AG15" s="51">
        <f t="shared" ca="1" si="11"/>
        <v>20</v>
      </c>
      <c r="AH15" s="51" t="str">
        <f t="array" aca="1" ref="AH15" ca="1">INDIRECT("dataset"&amp;C15&amp;"_"&amp;E15&amp;"!"&amp;"B"&amp;AG15)</f>
        <v>Welcome Home</v>
      </c>
      <c r="AI15" s="51" t="str">
        <f t="shared" ca="1" si="12"/>
        <v>About Elly-Love Mercy-Welcome Home</v>
      </c>
      <c r="AJ15" s="51" t="str">
        <f t="shared" ca="1" si="13"/>
        <v>5 21 20</v>
      </c>
      <c r="AK15" s="52" t="str">
        <f t="array" aca="1" ref="AK15" ca="1">INDIRECT("dataset"&amp;C15&amp;"_"&amp;E15&amp;"!"&amp;AL15&amp;"2")</f>
        <v>MrQE</v>
      </c>
      <c r="AL15" s="51" t="s">
        <v>36</v>
      </c>
      <c r="AM15" s="51"/>
      <c r="AN15" s="51"/>
      <c r="AO15" s="55" t="str">
        <f t="shared" ca="1" si="14"/>
        <v>In the 'MrQE' column, calculate a rough estimate of the average value</v>
      </c>
      <c r="AP15" s="51">
        <f t="shared" ca="1" si="15"/>
        <v>37.862068965517238</v>
      </c>
      <c r="AQ15" s="51" t="s">
        <v>36</v>
      </c>
      <c r="AR15" s="56" t="str">
        <f t="array" aca="1" ref="AR15" ca="1">INDIRECT("dataset"&amp;C15&amp;"_"&amp;E15&amp;"!"&amp;AS15&amp;"2")</f>
        <v>Netflix</v>
      </c>
      <c r="AS15" s="51" t="s">
        <v>37</v>
      </c>
      <c r="AT15" s="51">
        <f t="array" aca="1" ref="AT15" ca="1">INDIRECT("dataset"&amp;C15&amp;"_"&amp;E15&amp;"!"&amp;AS15&amp;AX15)</f>
        <v>79</v>
      </c>
      <c r="AU15" s="51">
        <f t="shared" ca="1" si="16"/>
        <v>1</v>
      </c>
      <c r="AV15" s="36" t="str">
        <f t="shared" ca="1" si="17"/>
        <v xml:space="preserve">In the 'Netflix' column, find the movie with a value equal to '79' </v>
      </c>
      <c r="AW15" s="50" t="str">
        <f t="array" aca="1" ref="AW15" ca="1">INDIRECT("dataset"&amp;C15&amp;"_"&amp;E15&amp;"!"&amp;"B"&amp;AX15)</f>
        <v>End Tour</v>
      </c>
      <c r="AX15" s="51">
        <v>18</v>
      </c>
    </row>
    <row r="16" spans="1:75" s="50" customFormat="1" x14ac:dyDescent="0.25">
      <c r="A16" s="50" t="str">
        <f t="shared" si="0"/>
        <v>DS15_movie_color3.png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tr">
        <f t="array" aca="1" ref="G16" ca="1">INDIRECT("dataset"&amp;C16&amp;"_"&amp;E16&amp;"!"&amp;H16&amp;"2")</f>
        <v>Fandango</v>
      </c>
      <c r="H16" s="51" t="s">
        <v>33</v>
      </c>
      <c r="I16" s="51">
        <v>54</v>
      </c>
      <c r="J16" s="51">
        <f t="shared" ca="1" si="18"/>
        <v>0</v>
      </c>
      <c r="K16" s="53" t="str">
        <f t="shared" ca="1" si="1"/>
        <v xml:space="preserve">In the 'Fandango' column, count how many cells exceed the value of '54' </v>
      </c>
      <c r="L16" s="51">
        <f t="shared" ca="1" si="2"/>
        <v>7</v>
      </c>
      <c r="M16" s="132" t="s">
        <v>33</v>
      </c>
      <c r="N16" s="101" t="str" cm="1">
        <f t="array" aca="1" ref="N16" ca="1">INDIRECT("DS"&amp;C16&amp;"_T2_"&amp;E16&amp;"!"&amp;O16&amp;"2")</f>
        <v>Rotten
Tomatoes</v>
      </c>
      <c r="O16" s="104" t="s">
        <v>97</v>
      </c>
      <c r="P16" s="100">
        <f t="shared" ca="1" si="19"/>
        <v>0.9167989111790531</v>
      </c>
      <c r="Q16" s="100"/>
      <c r="R16" s="103" t="str">
        <f t="shared" ca="1" si="3"/>
        <v xml:space="preserve">Determine which of the last 5 columns is most positively correalated with the first column named 'Rotten
Tomatoes' </v>
      </c>
      <c r="S16" s="100" t="str" cm="1">
        <f t="array" aca="1" ref="S16" ca="1">INDIRECT("DS"&amp;C16&amp;"_T2_"&amp;E16&amp;"!"&amp;T16&amp;"2")</f>
        <v>Netflix</v>
      </c>
      <c r="T16" s="104" t="s">
        <v>224</v>
      </c>
      <c r="U16" s="52" t="str">
        <f t="array" aca="1" ref="U16" ca="1">INDIRECT("dataset"&amp;C16&amp;"_"&amp;E16&amp;"!"&amp;V16&amp;"2")</f>
        <v>PluggedIn</v>
      </c>
      <c r="V16" s="51" t="s">
        <v>39</v>
      </c>
      <c r="W16" s="51" t="str">
        <f t="shared" ca="1" si="4"/>
        <v>98 84 80</v>
      </c>
      <c r="X16" s="51"/>
      <c r="Y16" s="54" t="str">
        <f t="shared" ca="1" si="5"/>
        <v xml:space="preserve">In the 'PluggedIn' column, give the row names of the movies with the highest 3 values in descending order </v>
      </c>
      <c r="Z16" s="51">
        <f t="shared" ca="1" si="6"/>
        <v>98</v>
      </c>
      <c r="AA16" s="51">
        <f t="shared" ca="1" si="7"/>
        <v>10</v>
      </c>
      <c r="AB16" s="51" t="str">
        <f t="array" aca="1" ref="AB16" ca="1">INDIRECT("dataset"&amp;C16&amp;"_"&amp;E16&amp;"!"&amp;"B"&amp;AA16)</f>
        <v>Tomorrow land</v>
      </c>
      <c r="AC16" s="51">
        <f t="shared" ca="1" si="8"/>
        <v>84</v>
      </c>
      <c r="AD16" s="51">
        <f t="shared" ca="1" si="9"/>
        <v>9</v>
      </c>
      <c r="AE16" s="51" t="str">
        <f t="array" aca="1" ref="AE16" ca="1">INDIRECT("dataset"&amp;C16&amp;"_"&amp;E16&amp;"!"&amp;"B"&amp;AD16)</f>
        <v>Black Sea</v>
      </c>
      <c r="AF16" s="51">
        <f t="shared" ca="1" si="10"/>
        <v>80</v>
      </c>
      <c r="AG16" s="51">
        <f t="shared" ca="1" si="11"/>
        <v>20</v>
      </c>
      <c r="AH16" s="51" t="str">
        <f t="array" aca="1" ref="AH16" ca="1">INDIRECT("dataset"&amp;C16&amp;"_"&amp;E16&amp;"!"&amp;"B"&amp;AG16)</f>
        <v>South Paw</v>
      </c>
      <c r="AI16" s="51" t="str">
        <f t="shared" ca="1" si="12"/>
        <v>Tomorrow land-Black Sea-South Paw</v>
      </c>
      <c r="AJ16" s="51" t="str">
        <f t="shared" ca="1" si="13"/>
        <v>10 9 20</v>
      </c>
      <c r="AK16" s="52" t="str">
        <f t="array" aca="1" ref="AK16" ca="1">INDIRECT("dataset"&amp;C16&amp;"_"&amp;E16&amp;"!"&amp;AL16&amp;"2")</f>
        <v>Rotten
Tomatoes</v>
      </c>
      <c r="AL16" s="51" t="s">
        <v>38</v>
      </c>
      <c r="AM16" s="51"/>
      <c r="AN16" s="51"/>
      <c r="AO16" s="55" t="str">
        <f t="shared" ca="1" si="14"/>
        <v>In the 'Rotten
Tomatoes' column, calculate a rough estimate of the average value</v>
      </c>
      <c r="AP16" s="51">
        <f t="shared" ca="1" si="15"/>
        <v>50.241379310344826</v>
      </c>
      <c r="AQ16" s="51" t="s">
        <v>38</v>
      </c>
      <c r="AR16" s="56" t="str">
        <f t="array" aca="1" ref="AR16" ca="1">INDIRECT("dataset"&amp;C16&amp;"_"&amp;E16&amp;"!"&amp;AS16&amp;"2")</f>
        <v>Naver</v>
      </c>
      <c r="AS16" s="51" t="s">
        <v>34</v>
      </c>
      <c r="AT16" s="51">
        <f t="array" aca="1" ref="AT16" ca="1">INDIRECT("dataset"&amp;C16&amp;"_"&amp;E16&amp;"!"&amp;AS16&amp;AX16)</f>
        <v>73</v>
      </c>
      <c r="AU16" s="51">
        <f t="shared" ca="1" si="16"/>
        <v>1</v>
      </c>
      <c r="AV16" s="36" t="str">
        <f t="shared" ca="1" si="17"/>
        <v xml:space="preserve">In the 'Naver' column, find the movie with a value equal to '73' </v>
      </c>
      <c r="AW16" s="50" t="str">
        <f t="array" aca="1" ref="AW16" ca="1">INDIRECT("dataset"&amp;C16&amp;"_"&amp;E16&amp;"!"&amp;"B"&amp;AX16)</f>
        <v>Love Mercy</v>
      </c>
      <c r="AX16" s="51">
        <v>19</v>
      </c>
    </row>
    <row r="17" spans="1:75" s="57" customFormat="1" ht="15" customHeight="1" thickBot="1" x14ac:dyDescent="0.3">
      <c r="A17" s="57" t="str">
        <f t="shared" si="0"/>
        <v>DS16_movie_color4.png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tr">
        <f t="array" aca="1" ref="G17" ca="1">INDIRECT("dataset"&amp;C17&amp;"_"&amp;E17&amp;"!"&amp;H17&amp;"2")</f>
        <v>Naver</v>
      </c>
      <c r="H17" s="59" t="s">
        <v>36</v>
      </c>
      <c r="I17" s="59">
        <v>57</v>
      </c>
      <c r="J17" s="59">
        <f t="shared" ca="1" si="18"/>
        <v>0</v>
      </c>
      <c r="K17" s="61" t="str">
        <f t="shared" ca="1" si="1"/>
        <v xml:space="preserve">In the 'Naver' column, count how many cells exceed the value of '57' </v>
      </c>
      <c r="L17" s="59">
        <f t="shared" ca="1" si="2"/>
        <v>6</v>
      </c>
      <c r="M17" s="134" t="s">
        <v>36</v>
      </c>
      <c r="N17" s="101" t="str" cm="1">
        <f t="array" aca="1" ref="N17" ca="1">INDIRECT("DS"&amp;C17&amp;"_T2_"&amp;E17&amp;"!"&amp;O17&amp;"2")</f>
        <v>IMDB</v>
      </c>
      <c r="O17" s="107" t="s">
        <v>97</v>
      </c>
      <c r="P17" s="100">
        <f t="shared" ca="1" si="19"/>
        <v>0.97283276796689055</v>
      </c>
      <c r="Q17" s="100"/>
      <c r="R17" s="108" t="str">
        <f t="shared" ca="1" si="3"/>
        <v xml:space="preserve">Determine which of the last 5 columns is most positively correalated with the first column named 'IMDB' </v>
      </c>
      <c r="S17" s="100" t="str" cm="1">
        <f t="array" aca="1" ref="S17" ca="1">INDIRECT("DS"&amp;C17&amp;"_T2_"&amp;E17&amp;"!"&amp;T17&amp;"2")</f>
        <v>Fandango</v>
      </c>
      <c r="T17" s="107" t="s">
        <v>33</v>
      </c>
      <c r="U17" s="60" t="str">
        <f t="array" aca="1" ref="U17" ca="1">INDIRECT("dataset"&amp;C17&amp;"_"&amp;E17&amp;"!"&amp;V17&amp;"2")</f>
        <v>Netflix</v>
      </c>
      <c r="V17" s="59" t="s">
        <v>33</v>
      </c>
      <c r="W17" s="59" t="str">
        <f t="shared" ca="1" si="4"/>
        <v>71 70 68</v>
      </c>
      <c r="X17" s="59"/>
      <c r="Y17" s="62" t="str">
        <f t="shared" ca="1" si="5"/>
        <v xml:space="preserve">In the 'Netflix' column, give the row names of the movies with the highest 3 values in descending order </v>
      </c>
      <c r="Z17" s="59">
        <f t="shared" ca="1" si="6"/>
        <v>71</v>
      </c>
      <c r="AA17" s="59">
        <f t="shared" ca="1" si="7"/>
        <v>18</v>
      </c>
      <c r="AB17" s="59" t="str">
        <f t="array" aca="1" ref="AB17" ca="1">INDIRECT("dataset"&amp;C17&amp;"_"&amp;E17&amp;"!"&amp;"B"&amp;AA17)</f>
        <v>Welcome Home</v>
      </c>
      <c r="AC17" s="59">
        <f t="shared" ca="1" si="8"/>
        <v>70</v>
      </c>
      <c r="AD17" s="59">
        <f t="shared" ca="1" si="9"/>
        <v>6</v>
      </c>
      <c r="AE17" s="59" t="str">
        <f t="array" aca="1" ref="AE17" ca="1">INDIRECT("dataset"&amp;C17&amp;"_"&amp;E17&amp;"!"&amp;"B"&amp;AD17)</f>
        <v>Saint Laurent</v>
      </c>
      <c r="AF17" s="59">
        <f t="shared" ca="1" si="10"/>
        <v>68</v>
      </c>
      <c r="AG17" s="59">
        <f t="shared" ca="1" si="11"/>
        <v>10</v>
      </c>
      <c r="AH17" s="59" t="str">
        <f t="array" aca="1" ref="AH17" ca="1">INDIRECT("dataset"&amp;C17&amp;"_"&amp;E17&amp;"!"&amp;"B"&amp;AG17)</f>
        <v>Red Army</v>
      </c>
      <c r="AI17" s="59" t="str">
        <f t="shared" ca="1" si="12"/>
        <v>Welcome Home-Saint Laurent-Red Army</v>
      </c>
      <c r="AJ17" s="59" t="str">
        <f t="shared" ca="1" si="13"/>
        <v>18 6 10</v>
      </c>
      <c r="AK17" s="60" t="str">
        <f t="array" aca="1" ref="AK17" ca="1">INDIRECT("dataset"&amp;C17&amp;"_"&amp;E17&amp;"!"&amp;AL17&amp;"2")</f>
        <v>IMDB</v>
      </c>
      <c r="AL17" s="59" t="s">
        <v>40</v>
      </c>
      <c r="AM17" s="59"/>
      <c r="AN17" s="59"/>
      <c r="AO17" s="63" t="str">
        <f t="shared" ca="1" si="14"/>
        <v>In the 'IMDB' column, calculate a rough estimate of the average value</v>
      </c>
      <c r="AP17" s="59">
        <f t="shared" ca="1" si="15"/>
        <v>52.310344827586206</v>
      </c>
      <c r="AQ17" s="59" t="s">
        <v>40</v>
      </c>
      <c r="AR17" s="64" t="str">
        <f t="array" aca="1" ref="AR17" ca="1">INDIRECT("dataset"&amp;C17&amp;"_"&amp;E17&amp;"!"&amp;AS17&amp;"2")</f>
        <v>Hulu</v>
      </c>
      <c r="AS17" s="59" t="s">
        <v>41</v>
      </c>
      <c r="AT17" s="59">
        <f t="array" aca="1" ref="AT17" ca="1">INDIRECT("dataset"&amp;C17&amp;"_"&amp;E17&amp;"!"&amp;AS17&amp;AX17)</f>
        <v>31</v>
      </c>
      <c r="AU17" s="59">
        <f t="shared" ca="1" si="16"/>
        <v>1</v>
      </c>
      <c r="AV17" s="36" t="str">
        <f t="shared" ca="1" si="17"/>
        <v xml:space="preserve">In the 'Hulu' column, find the movie with a value equal to '31' </v>
      </c>
      <c r="AW17" s="57" t="str">
        <f t="array" aca="1" ref="AW17" ca="1">INDIRECT("dataset"&amp;C17&amp;"_"&amp;E17&amp;"!"&amp;"B"&amp;AX17)</f>
        <v>Ricki Flash</v>
      </c>
      <c r="AX17" s="59">
        <v>17</v>
      </c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</row>
    <row r="18" spans="1:75" x14ac:dyDescent="0.25">
      <c r="A18" s="24" t="str">
        <f t="shared" si="0"/>
        <v>DS1_anime_zebra1.png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tr">
        <f t="array" aca="1" ref="G18" ca="1">INDIRECT("dataset"&amp;C18&amp;"_"&amp;E18&amp;"!"&amp;H18&amp;"2")</f>
        <v>On-Hold</v>
      </c>
      <c r="H18" s="16" t="s">
        <v>33</v>
      </c>
      <c r="I18" s="16">
        <v>80</v>
      </c>
      <c r="J18" s="16">
        <f t="shared" ca="1" si="18"/>
        <v>0</v>
      </c>
      <c r="K18" s="17" t="str">
        <f t="shared" ca="1" si="1"/>
        <v xml:space="preserve">In the 'On-Hold' column, count how many cells exceed the value of '80' </v>
      </c>
      <c r="L18" s="16">
        <f t="shared" ca="1" si="2"/>
        <v>7</v>
      </c>
      <c r="M18" s="133" t="s">
        <v>33</v>
      </c>
      <c r="N18" s="101" t="str" cm="1">
        <f t="array" aca="1" ref="N18" ca="1">INDIRECT("DS"&amp;C18&amp;"_T2_"&amp;E18&amp;"!"&amp;O18&amp;"2")</f>
        <v>Episodes</v>
      </c>
      <c r="O18" s="105" t="s">
        <v>97</v>
      </c>
      <c r="P18" s="100">
        <f t="shared" ca="1" si="19"/>
        <v>0.90921028291332018</v>
      </c>
      <c r="Q18" s="100"/>
      <c r="R18" s="106" t="str">
        <f t="shared" ca="1" si="3"/>
        <v xml:space="preserve">Determine which of the last 5 columns is most positively correalated with the first column named 'Episodes' </v>
      </c>
      <c r="S18" s="100" t="str" cm="1">
        <f t="array" aca="1" ref="S18" ca="1">INDIRECT("DS"&amp;C18&amp;"_T2_"&amp;E18&amp;"!"&amp;T18&amp;"2")</f>
        <v>Completed</v>
      </c>
      <c r="T18" s="105" t="s">
        <v>37</v>
      </c>
      <c r="U18" s="28" t="str">
        <f t="array" aca="1" ref="U18" ca="1">INDIRECT("dataset"&amp;C18&amp;"_"&amp;E18&amp;"!"&amp;V18&amp;"2")</f>
        <v>Completed</v>
      </c>
      <c r="V18" s="16" t="s">
        <v>34</v>
      </c>
      <c r="W18" s="16" t="str">
        <f t="shared" ca="1" si="4"/>
        <v>60 56 53</v>
      </c>
      <c r="X18" s="16"/>
      <c r="Y18" s="25" t="str">
        <f t="shared" ca="1" si="5"/>
        <v xml:space="preserve">In the 'Completed' column, give the row names of the animes with the highest 3 values in descending order </v>
      </c>
      <c r="Z18" s="16">
        <f t="shared" ca="1" si="6"/>
        <v>60</v>
      </c>
      <c r="AA18" s="16">
        <f t="shared" ca="1" si="7"/>
        <v>13</v>
      </c>
      <c r="AB18" s="16" t="str">
        <f t="array" aca="1" ref="AB18" ca="1">INDIRECT("dataset"&amp;C18&amp;"_"&amp;E18&amp;"!"&amp;"B"&amp;AA18)</f>
        <v>Hungry Heart</v>
      </c>
      <c r="AC18" s="16">
        <f t="shared" ca="1" si="8"/>
        <v>56</v>
      </c>
      <c r="AD18" s="16">
        <f t="shared" ca="1" si="9"/>
        <v>18</v>
      </c>
      <c r="AE18" s="16" t="str">
        <f t="array" aca="1" ref="AE18" ca="1">INDIRECT("dataset"&amp;C18&amp;"_"&amp;E18&amp;"!"&amp;"B"&amp;AD18)</f>
        <v>Fighting Animal</v>
      </c>
      <c r="AF18" s="16">
        <f t="shared" ca="1" si="10"/>
        <v>53</v>
      </c>
      <c r="AG18" s="16">
        <f t="shared" ca="1" si="11"/>
        <v>27</v>
      </c>
      <c r="AH18" s="16" t="str">
        <f t="array" aca="1" ref="AH18" ca="1">INDIRECT("dataset"&amp;C18&amp;"_"&amp;E18&amp;"!"&amp;"B"&amp;AG18)</f>
        <v>Trinity Blood</v>
      </c>
      <c r="AI18" s="16" t="str">
        <f t="shared" ca="1" si="12"/>
        <v>Hungry Heart-Fighting Animal-Trinity Blood</v>
      </c>
      <c r="AJ18" s="16" t="str">
        <f t="shared" ca="1" si="13"/>
        <v>13 18 27</v>
      </c>
      <c r="AK18" s="28" t="str">
        <f t="array" aca="1" ref="AK18" ca="1">INDIRECT("dataset"&amp;C18&amp;"_"&amp;E18&amp;"!"&amp;AL18&amp;"2")</f>
        <v>Episodes</v>
      </c>
      <c r="AL18" s="16" t="s">
        <v>35</v>
      </c>
      <c r="AM18" s="16"/>
      <c r="AN18" s="16"/>
      <c r="AO18" s="26" t="str">
        <f t="shared" ca="1" si="14"/>
        <v>In the 'Episodes' column, calculate a rough estimate of the average value</v>
      </c>
      <c r="AP18" s="16">
        <f t="shared" ca="1" si="15"/>
        <v>28.896551724137932</v>
      </c>
      <c r="AQ18" s="16" t="s">
        <v>35</v>
      </c>
      <c r="AR18" s="66" t="str">
        <f t="array" aca="1" ref="AR18" ca="1">INDIRECT("dataset"&amp;C18&amp;"_"&amp;E18&amp;"!"&amp;AS18&amp;"2")</f>
        <v>Popularity</v>
      </c>
      <c r="AS18" s="16" t="s">
        <v>36</v>
      </c>
      <c r="AT18" s="16">
        <f t="array" aca="1" ref="AT18" ca="1">INDIRECT("dataset"&amp;C18&amp;"_"&amp;E18&amp;"!"&amp;AS18&amp;AX18)</f>
        <v>15</v>
      </c>
      <c r="AU18" s="16">
        <f t="shared" ca="1" si="16"/>
        <v>1</v>
      </c>
      <c r="AV18" s="36" t="str">
        <f t="shared" ca="1" si="17"/>
        <v xml:space="preserve">In the 'Popularity' column, find the anime with a value equal to '15' </v>
      </c>
      <c r="AW18" s="24" t="str">
        <f t="array" aca="1" ref="AW18" ca="1">INDIRECT("dataset"&amp;C18&amp;"_"&amp;E18&amp;"!"&amp;"B"&amp;AX18)</f>
        <v>Attacking Titan</v>
      </c>
      <c r="AX18" s="16">
        <v>16</v>
      </c>
    </row>
    <row r="19" spans="1:75" x14ac:dyDescent="0.25">
      <c r="A19" s="24" t="str">
        <f t="shared" si="0"/>
        <v>DS2_anime_zebra2.png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tr">
        <f t="array" aca="1" ref="G19" ca="1">INDIRECT("dataset"&amp;C19&amp;"_"&amp;E19&amp;"!"&amp;H19&amp;"2")</f>
        <v>Favorites</v>
      </c>
      <c r="H19" s="16" t="s">
        <v>37</v>
      </c>
      <c r="I19" s="16">
        <v>70</v>
      </c>
      <c r="J19" s="16">
        <f t="shared" ca="1" si="18"/>
        <v>0</v>
      </c>
      <c r="K19" s="17" t="str">
        <f t="shared" ca="1" si="1"/>
        <v xml:space="preserve">In the 'Favorites' column, count how many cells exceed the value of '70' </v>
      </c>
      <c r="L19" s="16">
        <f t="shared" ca="1" si="2"/>
        <v>6</v>
      </c>
      <c r="M19" s="133" t="s">
        <v>37</v>
      </c>
      <c r="N19" s="101" t="str" cm="1">
        <f t="array" aca="1" ref="N19" ca="1">INDIRECT("DS"&amp;C19&amp;"_T2_"&amp;E19&amp;"!"&amp;O19&amp;"2")</f>
        <v>Plan
 to Watch</v>
      </c>
      <c r="O19" s="105" t="s">
        <v>97</v>
      </c>
      <c r="P19" s="100">
        <f t="shared" ca="1" si="19"/>
        <v>0.94286333401893008</v>
      </c>
      <c r="Q19" s="100"/>
      <c r="R19" s="106" t="str">
        <f t="shared" ca="1" si="3"/>
        <v xml:space="preserve">Determine which of the last 5 columns is most positively correalated with the first column named 'Plan
 to Watch' </v>
      </c>
      <c r="S19" s="100" t="str" cm="1">
        <f t="array" aca="1" ref="S19" ca="1">INDIRECT("DS"&amp;C19&amp;"_T2_"&amp;E19&amp;"!"&amp;T19&amp;"2")</f>
        <v>Favorites</v>
      </c>
      <c r="T19" s="105" t="s">
        <v>34</v>
      </c>
      <c r="U19" s="28" t="str">
        <f t="array" aca="1" ref="U19" ca="1">INDIRECT("dataset"&amp;C19&amp;"_"&amp;E19&amp;"!"&amp;V19&amp;"2")</f>
        <v>Favorites</v>
      </c>
      <c r="V19" s="16" t="s">
        <v>37</v>
      </c>
      <c r="W19" s="16" t="str">
        <f t="shared" ca="1" si="4"/>
        <v>88 86 83</v>
      </c>
      <c r="X19" s="16"/>
      <c r="Y19" s="25" t="str">
        <f t="shared" ca="1" si="5"/>
        <v xml:space="preserve">In the 'Favorites' column, give the row names of the animes with the highest 3 values in descending order </v>
      </c>
      <c r="Z19" s="16">
        <f t="shared" ca="1" si="6"/>
        <v>88</v>
      </c>
      <c r="AA19" s="16">
        <f t="shared" ca="1" si="7"/>
        <v>5</v>
      </c>
      <c r="AB19" s="16" t="str">
        <f t="array" aca="1" ref="AB19" ca="1">INDIRECT("dataset"&amp;C19&amp;"_"&amp;E19&amp;"!"&amp;"B"&amp;AA19)</f>
        <v>Cursing Notebook</v>
      </c>
      <c r="AC19" s="16">
        <f t="shared" ca="1" si="8"/>
        <v>86</v>
      </c>
      <c r="AD19" s="16">
        <f t="shared" ca="1" si="9"/>
        <v>18</v>
      </c>
      <c r="AE19" s="16" t="str">
        <f t="array" aca="1" ref="AE19" ca="1">INDIRECT("dataset"&amp;C19&amp;"_"&amp;E19&amp;"!"&amp;"B"&amp;AD19)</f>
        <v>Fourth Stage</v>
      </c>
      <c r="AF19" s="16">
        <f t="shared" ca="1" si="10"/>
        <v>83</v>
      </c>
      <c r="AG19" s="16">
        <f t="shared" ca="1" si="11"/>
        <v>6</v>
      </c>
      <c r="AH19" s="16" t="str">
        <f t="array" aca="1" ref="AH19" ca="1">INDIRECT("dataset"&amp;C19&amp;"_"&amp;E19&amp;"!"&amp;"B"&amp;AG19)</f>
        <v>Hungry Heart</v>
      </c>
      <c r="AI19" s="16" t="str">
        <f t="shared" ca="1" si="12"/>
        <v>Cursing Notebook-Fourth Stage-Hungry Heart</v>
      </c>
      <c r="AJ19" s="16" t="str">
        <f t="shared" ca="1" si="13"/>
        <v>5 18 6</v>
      </c>
      <c r="AK19" s="28" t="str">
        <f t="array" aca="1" ref="AK19" ca="1">INDIRECT("dataset"&amp;C19&amp;"_"&amp;E19&amp;"!"&amp;AL19&amp;"2")</f>
        <v>Members</v>
      </c>
      <c r="AL19" s="16" t="s">
        <v>38</v>
      </c>
      <c r="AM19" s="16"/>
      <c r="AN19" s="16"/>
      <c r="AO19" s="26" t="str">
        <f t="shared" ca="1" si="14"/>
        <v>In the 'Members' column, calculate a rough estimate of the average value</v>
      </c>
      <c r="AP19" s="16">
        <f t="shared" ca="1" si="15"/>
        <v>62.379310344827587</v>
      </c>
      <c r="AQ19" s="16" t="s">
        <v>38</v>
      </c>
      <c r="AR19" s="66" t="str">
        <f t="array" aca="1" ref="AR19" ca="1">INDIRECT("dataset"&amp;C19&amp;"_"&amp;E19&amp;"!"&amp;AS19&amp;"2")</f>
        <v>On-Hold</v>
      </c>
      <c r="AS19" s="16" t="s">
        <v>39</v>
      </c>
      <c r="AT19" s="16">
        <f t="array" aca="1" ref="AT19" ca="1">INDIRECT("dataset"&amp;C19&amp;"_"&amp;E19&amp;"!"&amp;AS19&amp;AX19)</f>
        <v>26</v>
      </c>
      <c r="AU19" s="16">
        <f t="shared" ca="1" si="16"/>
        <v>1</v>
      </c>
      <c r="AV19" s="36" t="str">
        <f t="shared" ca="1" si="17"/>
        <v xml:space="preserve">In the 'On-Hold' column, find the anime with a value equal to '26' </v>
      </c>
      <c r="AW19" s="24" t="str">
        <f t="array" aca="1" ref="AW19" ca="1">INDIRECT("dataset"&amp;C19&amp;"_"&amp;E19&amp;"!"&amp;"B"&amp;AX19)</f>
        <v>Helping Alice</v>
      </c>
      <c r="AX19" s="16">
        <v>20</v>
      </c>
    </row>
    <row r="20" spans="1:75" x14ac:dyDescent="0.25">
      <c r="A20" s="24" t="str">
        <f t="shared" si="0"/>
        <v>DS3_anime_zebra3.png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tr">
        <f t="array" aca="1" ref="G20" ca="1">INDIRECT("dataset"&amp;C20&amp;"_"&amp;E20&amp;"!"&amp;H20&amp;"2")</f>
        <v>On-Hold</v>
      </c>
      <c r="H20" s="16" t="s">
        <v>36</v>
      </c>
      <c r="I20" s="16">
        <v>88</v>
      </c>
      <c r="J20" s="16">
        <f t="shared" ca="1" si="18"/>
        <v>0</v>
      </c>
      <c r="K20" s="17" t="str">
        <f t="shared" ca="1" si="1"/>
        <v xml:space="preserve">In the 'On-Hold' column, count how many cells exceed the value of '88' </v>
      </c>
      <c r="L20" s="16">
        <f t="shared" ca="1" si="2"/>
        <v>5</v>
      </c>
      <c r="M20" s="133" t="s">
        <v>36</v>
      </c>
      <c r="N20" s="101" t="str" cm="1">
        <f t="array" aca="1" ref="N20" ca="1">INDIRECT("DS"&amp;C20&amp;"_T2_"&amp;E20&amp;"!"&amp;O20&amp;"2")</f>
        <v>Completed</v>
      </c>
      <c r="O20" s="105" t="s">
        <v>97</v>
      </c>
      <c r="P20" s="100">
        <f t="shared" ca="1" si="19"/>
        <v>0.97306273345016958</v>
      </c>
      <c r="Q20" s="100"/>
      <c r="R20" s="106" t="str">
        <f t="shared" ca="1" si="3"/>
        <v xml:space="preserve">Determine which of the last 5 columns is most positively correalated with the first column named 'Completed' </v>
      </c>
      <c r="S20" s="100" t="str" cm="1">
        <f t="array" aca="1" ref="S20" ca="1">INDIRECT("DS"&amp;C20&amp;"_T2_"&amp;E20&amp;"!"&amp;T20&amp;"2")</f>
        <v>Episodes</v>
      </c>
      <c r="T20" s="105" t="s">
        <v>41</v>
      </c>
      <c r="U20" s="28" t="str">
        <f t="array" aca="1" ref="U20" ca="1">INDIRECT("dataset"&amp;C20&amp;"_"&amp;E20&amp;"!"&amp;V20&amp;"2")</f>
        <v>Episodes</v>
      </c>
      <c r="V20" s="16" t="s">
        <v>33</v>
      </c>
      <c r="W20" s="16" t="str">
        <f t="shared" ca="1" si="4"/>
        <v>75 73 71</v>
      </c>
      <c r="X20" s="16"/>
      <c r="Y20" s="25" t="str">
        <f t="shared" ca="1" si="5"/>
        <v xml:space="preserve">In the 'Episodes' column, give the row names of the animes with the highest 3 values in descending order </v>
      </c>
      <c r="Z20" s="16">
        <f t="shared" ca="1" si="6"/>
        <v>75</v>
      </c>
      <c r="AA20" s="16">
        <f t="shared" ca="1" si="7"/>
        <v>5</v>
      </c>
      <c r="AB20" s="16" t="str">
        <f t="array" aca="1" ref="AB20" ca="1">INDIRECT("dataset"&amp;C20&amp;"_"&amp;E20&amp;"!"&amp;"B"&amp;AA20)</f>
        <v>Fighting Animal</v>
      </c>
      <c r="AC20" s="16">
        <f t="shared" ca="1" si="8"/>
        <v>73</v>
      </c>
      <c r="AD20" s="16">
        <f t="shared" ca="1" si="9"/>
        <v>10</v>
      </c>
      <c r="AE20" s="16" t="str">
        <f t="array" aca="1" ref="AE20" ca="1">INDIRECT("dataset"&amp;C20&amp;"_"&amp;E20&amp;"!"&amp;"B"&amp;AD20)</f>
        <v>Legendary Forks</v>
      </c>
      <c r="AF20" s="16">
        <f t="shared" ca="1" si="10"/>
        <v>71</v>
      </c>
      <c r="AG20" s="16">
        <f t="shared" ca="1" si="11"/>
        <v>11</v>
      </c>
      <c r="AH20" s="16" t="str">
        <f t="array" aca="1" ref="AH20" ca="1">INDIRECT("dataset"&amp;C20&amp;"_"&amp;E20&amp;"!"&amp;"B"&amp;AG20)</f>
        <v>First Stage</v>
      </c>
      <c r="AI20" s="16" t="str">
        <f t="shared" ca="1" si="12"/>
        <v>Fighting Animal-Legendary Forks-First Stage</v>
      </c>
      <c r="AJ20" s="16" t="str">
        <f t="shared" ca="1" si="13"/>
        <v>5 10 11</v>
      </c>
      <c r="AK20" s="28" t="str">
        <f t="array" aca="1" ref="AK20" ca="1">INDIRECT("dataset"&amp;C20&amp;"_"&amp;E20&amp;"!"&amp;AL20&amp;"2")</f>
        <v>Completed</v>
      </c>
      <c r="AL20" s="16" t="s">
        <v>40</v>
      </c>
      <c r="AM20" s="16"/>
      <c r="AN20" s="16"/>
      <c r="AO20" s="26" t="str">
        <f t="shared" ca="1" si="14"/>
        <v>In the 'Completed' column, calculate a rough estimate of the average value</v>
      </c>
      <c r="AP20" s="16">
        <f t="shared" ca="1" si="15"/>
        <v>37.862068965517238</v>
      </c>
      <c r="AQ20" s="16" t="s">
        <v>40</v>
      </c>
      <c r="AR20" s="66" t="str">
        <f t="array" aca="1" ref="AR20" ca="1">INDIRECT("dataset"&amp;C20&amp;"_"&amp;E20&amp;"!"&amp;AS20&amp;"2")</f>
        <v>Watching</v>
      </c>
      <c r="AS20" s="16" t="s">
        <v>37</v>
      </c>
      <c r="AT20" s="16">
        <f t="array" aca="1" ref="AT20" ca="1">INDIRECT("dataset"&amp;C20&amp;"_"&amp;E20&amp;"!"&amp;AS20&amp;AX20)</f>
        <v>17</v>
      </c>
      <c r="AU20" s="16">
        <f t="shared" ca="1" si="16"/>
        <v>1</v>
      </c>
      <c r="AV20" s="36" t="str">
        <f t="shared" ca="1" si="17"/>
        <v xml:space="preserve">In the 'Watching' column, find the anime with a value equal to '17' </v>
      </c>
      <c r="AW20" s="24" t="str">
        <f t="array" aca="1" ref="AW20" ca="1">INDIRECT("dataset"&amp;C20&amp;"_"&amp;E20&amp;"!"&amp;"B"&amp;AX20)</f>
        <v>Beating Music</v>
      </c>
      <c r="AX20" s="16">
        <v>16</v>
      </c>
    </row>
    <row r="21" spans="1:75" x14ac:dyDescent="0.25">
      <c r="A21" s="24" t="str">
        <f t="shared" si="0"/>
        <v>DS4_anime_zebra4.png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tr">
        <f t="array" aca="1" ref="G21" ca="1">INDIRECT("dataset"&amp;C21&amp;"_"&amp;E21&amp;"!"&amp;H21&amp;"2")</f>
        <v>Score</v>
      </c>
      <c r="H21" s="16" t="s">
        <v>41</v>
      </c>
      <c r="I21" s="16">
        <v>43</v>
      </c>
      <c r="J21" s="16">
        <f t="shared" ca="1" si="18"/>
        <v>0</v>
      </c>
      <c r="K21" s="17" t="str">
        <f t="shared" ca="1" si="1"/>
        <v xml:space="preserve">In the 'Score' column, count how many cells exceed the value of '43' </v>
      </c>
      <c r="L21" s="16">
        <f t="shared" ca="1" si="2"/>
        <v>8</v>
      </c>
      <c r="M21" s="133" t="s">
        <v>41</v>
      </c>
      <c r="N21" s="101" t="str" cm="1">
        <f t="array" aca="1" ref="N21" ca="1">INDIRECT("DS"&amp;C21&amp;"_T2_"&amp;E21&amp;"!"&amp;O21&amp;"2")</f>
        <v>Score</v>
      </c>
      <c r="O21" s="105" t="s">
        <v>97</v>
      </c>
      <c r="P21" s="100">
        <f t="shared" ca="1" si="19"/>
        <v>0.95448951402148552</v>
      </c>
      <c r="Q21" s="100"/>
      <c r="R21" s="106" t="str">
        <f t="shared" ca="1" si="3"/>
        <v xml:space="preserve">Determine which of the last 5 columns is most positively correalated with the first column named 'Score' </v>
      </c>
      <c r="S21" s="100" t="str" cm="1">
        <f t="array" aca="1" ref="S21" ca="1">INDIRECT("DS"&amp;C21&amp;"_T2_"&amp;E21&amp;"!"&amp;T21&amp;"2")</f>
        <v>Dropped</v>
      </c>
      <c r="T21" s="105" t="s">
        <v>33</v>
      </c>
      <c r="U21" s="28" t="str">
        <f t="array" aca="1" ref="U21" ca="1">INDIRECT("dataset"&amp;C21&amp;"_"&amp;E21&amp;"!"&amp;V21&amp;"2")</f>
        <v>Score</v>
      </c>
      <c r="V21" s="16" t="s">
        <v>41</v>
      </c>
      <c r="W21" s="16" t="str">
        <f t="shared" ca="1" si="4"/>
        <v>74 73 70</v>
      </c>
      <c r="X21" s="16"/>
      <c r="Y21" s="25" t="str">
        <f t="shared" ca="1" si="5"/>
        <v xml:space="preserve">In the 'Score' column, give the row names of the animes with the highest 3 values in descending order </v>
      </c>
      <c r="Z21" s="16">
        <f t="shared" ca="1" si="6"/>
        <v>74</v>
      </c>
      <c r="AA21" s="16">
        <f t="shared" ca="1" si="7"/>
        <v>6</v>
      </c>
      <c r="AB21" s="16" t="str">
        <f t="array" aca="1" ref="AB21" ca="1">INDIRECT("dataset"&amp;C21&amp;"_"&amp;E21&amp;"!"&amp;"B"&amp;AA21)</f>
        <v>Helping Alice</v>
      </c>
      <c r="AC21" s="16">
        <f t="shared" ca="1" si="8"/>
        <v>73</v>
      </c>
      <c r="AD21" s="16">
        <f t="shared" ca="1" si="9"/>
        <v>24</v>
      </c>
      <c r="AE21" s="16" t="str">
        <f t="array" aca="1" ref="AE21" ca="1">INDIRECT("dataset"&amp;C21&amp;"_"&amp;E21&amp;"!"&amp;"B"&amp;AD21)</f>
        <v>Neon Genesis</v>
      </c>
      <c r="AF21" s="16">
        <f t="shared" ca="1" si="10"/>
        <v>70</v>
      </c>
      <c r="AG21" s="16">
        <f t="shared" ca="1" si="11"/>
        <v>22</v>
      </c>
      <c r="AH21" s="16" t="str">
        <f t="array" aca="1" ref="AH21" ca="1">INDIRECT("dataset"&amp;C21&amp;"_"&amp;E21&amp;"!"&amp;"B"&amp;AG21)</f>
        <v>Queen Kingdom</v>
      </c>
      <c r="AI21" s="16" t="str">
        <f t="shared" ca="1" si="12"/>
        <v>Helping Alice-Neon Genesis-Queen Kingdom</v>
      </c>
      <c r="AJ21" s="16" t="str">
        <f t="shared" ca="1" si="13"/>
        <v>6 24 22</v>
      </c>
      <c r="AK21" s="28" t="str">
        <f t="array" aca="1" ref="AK21" ca="1">INDIRECT("dataset"&amp;C21&amp;"_"&amp;E21&amp;"!"&amp;AL21&amp;"2")</f>
        <v>Members</v>
      </c>
      <c r="AL21" s="16" t="s">
        <v>36</v>
      </c>
      <c r="AM21" s="16"/>
      <c r="AN21" s="16"/>
      <c r="AO21" s="26" t="str">
        <f t="shared" ca="1" si="14"/>
        <v>In the 'Members' column, calculate a rough estimate of the average value</v>
      </c>
      <c r="AP21" s="16">
        <f t="shared" ca="1" si="15"/>
        <v>47.655172413793103</v>
      </c>
      <c r="AQ21" s="16" t="s">
        <v>36</v>
      </c>
      <c r="AR21" s="66" t="str">
        <f t="array" aca="1" ref="AR21" ca="1">INDIRECT("dataset"&amp;C21&amp;"_"&amp;E21&amp;"!"&amp;AS21&amp;"2")</f>
        <v>On-Hold</v>
      </c>
      <c r="AS21" s="16" t="s">
        <v>33</v>
      </c>
      <c r="AT21" s="16">
        <f t="array" aca="1" ref="AT21" ca="1">INDIRECT("dataset"&amp;C21&amp;"_"&amp;E21&amp;"!"&amp;AS21&amp;AX21)</f>
        <v>12</v>
      </c>
      <c r="AU21" s="16">
        <f t="shared" ca="1" si="16"/>
        <v>1</v>
      </c>
      <c r="AV21" s="36" t="str">
        <f t="shared" ca="1" si="17"/>
        <v xml:space="preserve">In the 'On-Hold' column, find the anime with a value equal to '12' </v>
      </c>
      <c r="AW21" s="24" t="str">
        <f t="array" aca="1" ref="AW21" ca="1">INDIRECT("dataset"&amp;C21&amp;"_"&amp;E21&amp;"!"&amp;"B"&amp;AX21)</f>
        <v>Fafnar Weapon</v>
      </c>
      <c r="AX21" s="16">
        <v>18</v>
      </c>
    </row>
    <row r="22" spans="1:75" s="32" customFormat="1" x14ac:dyDescent="0.25">
      <c r="A22" s="32" t="str">
        <f t="shared" si="0"/>
        <v>DS5_cereal_zebra1.png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tr">
        <f t="array" aca="1" ref="G22" ca="1">INDIRECT("dataset"&amp;C22&amp;"_"&amp;E22&amp;"!"&amp;H22&amp;"2")</f>
        <v>Sodium</v>
      </c>
      <c r="H22" s="33" t="s">
        <v>37</v>
      </c>
      <c r="I22" s="33">
        <v>57</v>
      </c>
      <c r="J22" s="33">
        <f t="shared" ca="1" si="18"/>
        <v>0</v>
      </c>
      <c r="K22" s="35" t="str">
        <f t="shared" ca="1" si="1"/>
        <v xml:space="preserve">In the 'Sodium' column, count how many cells exceed the value of '57' </v>
      </c>
      <c r="L22" s="33">
        <f t="shared" ca="1" si="2"/>
        <v>8</v>
      </c>
      <c r="M22" s="131" t="s">
        <v>37</v>
      </c>
      <c r="N22" s="101" t="str" cm="1">
        <f t="array" aca="1" ref="N22" ca="1">INDIRECT("DS"&amp;C22&amp;"_T2_"&amp;E22&amp;"!"&amp;O22&amp;"2")</f>
        <v>Potassium</v>
      </c>
      <c r="O22" s="100" t="s">
        <v>97</v>
      </c>
      <c r="P22" s="100">
        <f t="shared" ca="1" si="19"/>
        <v>0.91848360430431619</v>
      </c>
      <c r="Q22" s="100"/>
      <c r="R22" s="102" t="str">
        <f t="shared" ca="1" si="3"/>
        <v xml:space="preserve">Determine which of the last 5 columns is most positively correalated with the first column named 'Potassium' </v>
      </c>
      <c r="S22" s="100" t="str" cm="1">
        <f t="array" aca="1" ref="S22" ca="1">INDIRECT("DS"&amp;C22&amp;"_T2_"&amp;E22&amp;"!"&amp;T22&amp;"2")</f>
        <v>Sugars</v>
      </c>
      <c r="T22" s="100" t="s">
        <v>41</v>
      </c>
      <c r="U22" s="34" t="str">
        <f t="array" aca="1" ref="U22" ca="1">INDIRECT("dataset"&amp;C22&amp;"_"&amp;E22&amp;"!"&amp;V22&amp;"2")</f>
        <v>Vitamins</v>
      </c>
      <c r="V22" s="33" t="s">
        <v>39</v>
      </c>
      <c r="W22" s="33" t="str">
        <f t="shared" ca="1" si="4"/>
        <v>88 86 83</v>
      </c>
      <c r="X22" s="33"/>
      <c r="Y22" s="36" t="str">
        <f t="shared" ca="1" si="5"/>
        <v xml:space="preserve">In the 'Vitamins' column, give the row names of the cereals with the highest 3 values in descending order </v>
      </c>
      <c r="Z22" s="33">
        <f t="shared" ca="1" si="6"/>
        <v>88</v>
      </c>
      <c r="AA22" s="33">
        <f t="shared" ca="1" si="7"/>
        <v>5</v>
      </c>
      <c r="AB22" s="33" t="str">
        <f t="array" aca="1" ref="AB22" ca="1">INDIRECT("dataset"&amp;C22&amp;"_"&amp;E22&amp;"!"&amp;"B"&amp;AA22)</f>
        <v>Cap Crunch</v>
      </c>
      <c r="AC22" s="33">
        <f t="shared" ca="1" si="8"/>
        <v>86</v>
      </c>
      <c r="AD22" s="33">
        <f t="shared" ca="1" si="9"/>
        <v>19</v>
      </c>
      <c r="AE22" s="33" t="str">
        <f t="array" aca="1" ref="AE22" ca="1">INDIRECT("dataset"&amp;C22&amp;"_"&amp;E22&amp;"!"&amp;"B"&amp;AD22)</f>
        <v>Corn Favorite</v>
      </c>
      <c r="AF22" s="33">
        <f t="shared" ca="1" si="10"/>
        <v>83</v>
      </c>
      <c r="AG22" s="33">
        <f t="shared" ca="1" si="11"/>
        <v>20</v>
      </c>
      <c r="AH22" s="33" t="str">
        <f t="array" aca="1" ref="AH22" ca="1">INDIRECT("dataset"&amp;C22&amp;"_"&amp;E22&amp;"!"&amp;"B"&amp;AG22)</f>
        <v>Raisin Bran</v>
      </c>
      <c r="AI22" s="33" t="str">
        <f t="shared" ca="1" si="12"/>
        <v>Cap Crunch-Corn Favorite-Raisin Bran</v>
      </c>
      <c r="AJ22" s="33" t="str">
        <f t="shared" ca="1" si="13"/>
        <v>5 19 20</v>
      </c>
      <c r="AK22" s="34" t="str">
        <f t="array" aca="1" ref="AK22" ca="1">INDIRECT("dataset"&amp;C22&amp;"_"&amp;E22&amp;"!"&amp;AL22&amp;"2")</f>
        <v>Fiber</v>
      </c>
      <c r="AL22" s="33" t="s">
        <v>38</v>
      </c>
      <c r="AM22" s="33"/>
      <c r="AN22" s="33"/>
      <c r="AO22" s="37" t="str">
        <f t="shared" ca="1" si="14"/>
        <v>In the 'Fiber' column, calculate a rough estimate of the average value</v>
      </c>
      <c r="AP22" s="33">
        <f t="shared" ca="1" si="15"/>
        <v>56.931034482758619</v>
      </c>
      <c r="AQ22" s="33" t="s">
        <v>38</v>
      </c>
      <c r="AR22" s="48" t="str">
        <f t="array" aca="1" ref="AR22" ca="1">INDIRECT("dataset"&amp;C22&amp;"_"&amp;E22&amp;"!"&amp;AS22&amp;"2")</f>
        <v>Sugars</v>
      </c>
      <c r="AS22" s="33" t="s">
        <v>41</v>
      </c>
      <c r="AT22" s="33">
        <f t="array" aca="1" ref="AT22" ca="1">INDIRECT("dataset"&amp;C22&amp;"_"&amp;E22&amp;"!"&amp;AS22&amp;AX22)</f>
        <v>51</v>
      </c>
      <c r="AU22" s="33">
        <f t="shared" ca="1" si="16"/>
        <v>1</v>
      </c>
      <c r="AV22" s="36" t="str">
        <f t="shared" ca="1" si="17"/>
        <v xml:space="preserve">In the 'Sugars' column, find the cereal with a value equal to '51' </v>
      </c>
      <c r="AW22" s="32" t="str">
        <f t="array" aca="1" ref="AW22" ca="1">INDIRECT("dataset"&amp;C22&amp;"_"&amp;E22&amp;"!"&amp;"B"&amp;AX22)</f>
        <v>Wonderful Chex</v>
      </c>
      <c r="AX22" s="33">
        <v>17</v>
      </c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</row>
    <row r="23" spans="1:75" s="32" customFormat="1" x14ac:dyDescent="0.25">
      <c r="A23" s="32" t="str">
        <f t="shared" si="0"/>
        <v>DS6_cereal_zebra2.png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tr">
        <f t="array" aca="1" ref="G23" ca="1">INDIRECT("dataset"&amp;C23&amp;"_"&amp;E23&amp;"!"&amp;H23&amp;"2")</f>
        <v>Score</v>
      </c>
      <c r="H23" s="33" t="s">
        <v>39</v>
      </c>
      <c r="I23" s="33">
        <v>70</v>
      </c>
      <c r="J23" s="33">
        <f t="shared" ca="1" si="18"/>
        <v>0</v>
      </c>
      <c r="K23" s="35" t="str">
        <f t="shared" ca="1" si="1"/>
        <v xml:space="preserve">In the 'Score' column, count how many cells exceed the value of '70' </v>
      </c>
      <c r="L23" s="33">
        <f t="shared" ca="1" si="2"/>
        <v>5</v>
      </c>
      <c r="M23" s="131" t="s">
        <v>39</v>
      </c>
      <c r="N23" s="101" t="str" cm="1">
        <f t="array" aca="1" ref="N23" ca="1">INDIRECT("DS"&amp;C23&amp;"_T2_"&amp;E23&amp;"!"&amp;O23&amp;"2")</f>
        <v>Calories</v>
      </c>
      <c r="O23" s="100" t="s">
        <v>97</v>
      </c>
      <c r="P23" s="100">
        <f t="shared" ca="1" si="19"/>
        <v>0.9446645799659853</v>
      </c>
      <c r="Q23" s="100"/>
      <c r="R23" s="102" t="str">
        <f t="shared" ca="1" si="3"/>
        <v xml:space="preserve">Determine which of the last 5 columns is most positively correalated with the first column named 'Calories' </v>
      </c>
      <c r="S23" s="100" t="str" cm="1">
        <f t="array" aca="1" ref="S23" ca="1">INDIRECT("DS"&amp;C23&amp;"_T2_"&amp;E23&amp;"!"&amp;T23&amp;"2")</f>
        <v>Protein</v>
      </c>
      <c r="T23" s="100" t="s">
        <v>37</v>
      </c>
      <c r="U23" s="34" t="str">
        <f t="array" aca="1" ref="U23" ca="1">INDIRECT("dataset"&amp;C23&amp;"_"&amp;E23&amp;"!"&amp;V23&amp;"2")</f>
        <v>Protein</v>
      </c>
      <c r="V23" s="33" t="s">
        <v>37</v>
      </c>
      <c r="W23" s="33" t="str">
        <f t="shared" ca="1" si="4"/>
        <v>71 70 68</v>
      </c>
      <c r="X23" s="33"/>
      <c r="Y23" s="36" t="str">
        <f t="shared" ca="1" si="5"/>
        <v xml:space="preserve">In the 'Protein' column, give the row names of the cereals with the highest 3 values in descending order </v>
      </c>
      <c r="Z23" s="33">
        <f t="shared" ca="1" si="6"/>
        <v>71</v>
      </c>
      <c r="AA23" s="33">
        <f t="shared" ca="1" si="7"/>
        <v>22</v>
      </c>
      <c r="AB23" s="33" t="str">
        <f t="array" aca="1" ref="AB23" ca="1">INDIRECT("dataset"&amp;C23&amp;"_"&amp;E23&amp;"!"&amp;"B"&amp;AA23)</f>
        <v>Smile Maker</v>
      </c>
      <c r="AC23" s="33">
        <f t="shared" ca="1" si="8"/>
        <v>70</v>
      </c>
      <c r="AD23" s="33">
        <f t="shared" ca="1" si="9"/>
        <v>3</v>
      </c>
      <c r="AE23" s="33" t="str">
        <f t="array" aca="1" ref="AE23" ca="1">INDIRECT("dataset"&amp;C23&amp;"_"&amp;E23&amp;"!"&amp;"B"&amp;AD23)</f>
        <v>Natural Bran</v>
      </c>
      <c r="AF23" s="33">
        <f t="shared" ca="1" si="10"/>
        <v>68</v>
      </c>
      <c r="AG23" s="33">
        <f t="shared" ca="1" si="11"/>
        <v>7</v>
      </c>
      <c r="AH23" s="33" t="str">
        <f t="array" aca="1" ref="AH23" ca="1">INDIRECT("dataset"&amp;C23&amp;"_"&amp;E23&amp;"!"&amp;"B"&amp;AG23)</f>
        <v>Fruity Pebbles</v>
      </c>
      <c r="AI23" s="33" t="str">
        <f t="shared" ca="1" si="12"/>
        <v>Smile Maker-Natural Bran-Fruity Pebbles</v>
      </c>
      <c r="AJ23" s="33" t="str">
        <f t="shared" ca="1" si="13"/>
        <v>22 3 7</v>
      </c>
      <c r="AK23" s="34" t="str">
        <f t="array" aca="1" ref="AK23" ca="1">INDIRECT("dataset"&amp;C23&amp;"_"&amp;E23&amp;"!"&amp;AL23&amp;"2")</f>
        <v>Fiber</v>
      </c>
      <c r="AL23" s="33" t="s">
        <v>36</v>
      </c>
      <c r="AM23" s="33"/>
      <c r="AN23" s="33"/>
      <c r="AO23" s="37" t="str">
        <f t="shared" ca="1" si="14"/>
        <v>In the 'Fiber' column, calculate a rough estimate of the average value</v>
      </c>
      <c r="AP23" s="33">
        <f t="shared" ca="1" si="15"/>
        <v>52.310344827586206</v>
      </c>
      <c r="AQ23" s="33" t="s">
        <v>36</v>
      </c>
      <c r="AR23" s="48" t="str">
        <f t="array" aca="1" ref="AR23" ca="1">INDIRECT("dataset"&amp;C23&amp;"_"&amp;E23&amp;"!"&amp;AS23&amp;"2")</f>
        <v>Score</v>
      </c>
      <c r="AS23" s="33" t="s">
        <v>39</v>
      </c>
      <c r="AT23" s="33">
        <f t="array" aca="1" ref="AT23" ca="1">INDIRECT("dataset"&amp;C23&amp;"_"&amp;E23&amp;"!"&amp;AS23&amp;AX23)</f>
        <v>32</v>
      </c>
      <c r="AU23" s="33">
        <f t="shared" ca="1" si="16"/>
        <v>1</v>
      </c>
      <c r="AV23" s="36" t="str">
        <f t="shared" ca="1" si="17"/>
        <v xml:space="preserve">In the 'Score' column, find the cereal with a value equal to '32' </v>
      </c>
      <c r="AW23" s="32" t="str">
        <f t="array" aca="1" ref="AW23" ca="1">INDIRECT("dataset"&amp;C23&amp;"_"&amp;E23&amp;"!"&amp;"B"&amp;AX23)</f>
        <v>Wheat Cream</v>
      </c>
      <c r="AX23" s="33">
        <v>19</v>
      </c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</row>
    <row r="24" spans="1:75" s="32" customFormat="1" x14ac:dyDescent="0.25">
      <c r="A24" s="32" t="str">
        <f t="shared" si="0"/>
        <v>DS7_cereal_zebra3.png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tr">
        <f t="array" aca="1" ref="G24" ca="1">INDIRECT("dataset"&amp;C24&amp;"_"&amp;E24&amp;"!"&amp;H24&amp;"2")</f>
        <v>Carbo</v>
      </c>
      <c r="H24" s="33" t="s">
        <v>33</v>
      </c>
      <c r="I24" s="33">
        <v>45</v>
      </c>
      <c r="J24" s="33">
        <f t="shared" ca="1" si="18"/>
        <v>0</v>
      </c>
      <c r="K24" s="35" t="str">
        <f t="shared" ca="1" si="1"/>
        <v xml:space="preserve">In the 'Carbo' column, count how many cells exceed the value of '45' </v>
      </c>
      <c r="L24" s="33">
        <f t="shared" ca="1" si="2"/>
        <v>6</v>
      </c>
      <c r="M24" s="131" t="s">
        <v>33</v>
      </c>
      <c r="N24" s="101" t="str" cm="1">
        <f t="array" aca="1" ref="N24" ca="1">INDIRECT("DS"&amp;C24&amp;"_T2_"&amp;E24&amp;"!"&amp;O24&amp;"2")</f>
        <v>Iron</v>
      </c>
      <c r="O24" s="100" t="s">
        <v>97</v>
      </c>
      <c r="P24" s="100">
        <f t="shared" ca="1" si="19"/>
        <v>0.91594870582425991</v>
      </c>
      <c r="Q24" s="100"/>
      <c r="R24" s="102" t="str">
        <f t="shared" ca="1" si="3"/>
        <v xml:space="preserve">Determine which of the last 5 columns is most positively correalated with the first column named 'Iron' </v>
      </c>
      <c r="S24" s="100" t="str" cm="1">
        <f t="array" aca="1" ref="S24" ca="1">INDIRECT("DS"&amp;C24&amp;"_T2_"&amp;E24&amp;"!"&amp;T24&amp;"2")</f>
        <v>Carbo</v>
      </c>
      <c r="T24" s="100" t="s">
        <v>33</v>
      </c>
      <c r="U24" s="34" t="str">
        <f t="array" aca="1" ref="U24" ca="1">INDIRECT("dataset"&amp;C24&amp;"_"&amp;E24&amp;"!"&amp;V24&amp;"2")</f>
        <v>Carbo</v>
      </c>
      <c r="V24" s="33" t="s">
        <v>33</v>
      </c>
      <c r="W24" s="33" t="str">
        <f t="shared" ca="1" si="4"/>
        <v>60 56 53</v>
      </c>
      <c r="X24" s="33"/>
      <c r="Y24" s="36" t="str">
        <f t="shared" ca="1" si="5"/>
        <v xml:space="preserve">In the 'Carbo' column, give the row names of the cereals with the highest 3 values in descending order </v>
      </c>
      <c r="Z24" s="33">
        <f t="shared" ca="1" si="6"/>
        <v>60</v>
      </c>
      <c r="AA24" s="33">
        <f t="shared" ca="1" si="7"/>
        <v>7</v>
      </c>
      <c r="AB24" s="33" t="str">
        <f t="array" aca="1" ref="AB24" ca="1">INDIRECT("dataset"&amp;C24&amp;"_"&amp;E24&amp;"!"&amp;"B"&amp;AA24)</f>
        <v>Cinnamon Toast</v>
      </c>
      <c r="AC24" s="33">
        <f t="shared" ca="1" si="8"/>
        <v>56</v>
      </c>
      <c r="AD24" s="33">
        <f t="shared" ca="1" si="9"/>
        <v>23</v>
      </c>
      <c r="AE24" s="33" t="str">
        <f t="array" aca="1" ref="AE24" ca="1">INDIRECT("dataset"&amp;C24&amp;"_"&amp;E24&amp;"!"&amp;"B"&amp;AD24)</f>
        <v>Cap Crunch</v>
      </c>
      <c r="AF24" s="33">
        <f t="shared" ca="1" si="10"/>
        <v>53</v>
      </c>
      <c r="AG24" s="33">
        <f t="shared" ca="1" si="11"/>
        <v>18</v>
      </c>
      <c r="AH24" s="33" t="str">
        <f t="array" aca="1" ref="AH24" ca="1">INDIRECT("dataset"&amp;C24&amp;"_"&amp;E24&amp;"!"&amp;"B"&amp;AG24)</f>
        <v>Mini Wheats</v>
      </c>
      <c r="AI24" s="33" t="str">
        <f t="shared" ca="1" si="12"/>
        <v>Cinnamon Toast-Cap Crunch-Mini Wheats</v>
      </c>
      <c r="AJ24" s="33" t="str">
        <f t="shared" ca="1" si="13"/>
        <v>7 23 18</v>
      </c>
      <c r="AK24" s="34" t="str">
        <f t="array" aca="1" ref="AK24" ca="1">INDIRECT("dataset"&amp;C24&amp;"_"&amp;E24&amp;"!"&amp;AL24&amp;"2")</f>
        <v>Sugars</v>
      </c>
      <c r="AL24" s="33" t="s">
        <v>35</v>
      </c>
      <c r="AM24" s="33"/>
      <c r="AN24" s="33"/>
      <c r="AO24" s="37" t="str">
        <f t="shared" ca="1" si="14"/>
        <v>In the 'Sugars' column, calculate a rough estimate of the average value</v>
      </c>
      <c r="AP24" s="33">
        <f t="shared" ca="1" si="15"/>
        <v>35.620689655172413</v>
      </c>
      <c r="AQ24" s="33" t="s">
        <v>35</v>
      </c>
      <c r="AR24" s="48" t="str">
        <f t="array" aca="1" ref="AR24" ca="1">INDIRECT("dataset"&amp;C24&amp;"_"&amp;E24&amp;"!"&amp;AS24&amp;"2")</f>
        <v>Protein</v>
      </c>
      <c r="AS24" s="33" t="s">
        <v>37</v>
      </c>
      <c r="AT24" s="33">
        <f t="array" aca="1" ref="AT24" ca="1">INDIRECT("dataset"&amp;C24&amp;"_"&amp;E24&amp;"!"&amp;AS24&amp;AX24)</f>
        <v>83</v>
      </c>
      <c r="AU24" s="33">
        <f t="shared" ca="1" si="16"/>
        <v>1</v>
      </c>
      <c r="AV24" s="36" t="str">
        <f t="shared" ca="1" si="17"/>
        <v xml:space="preserve">In the 'Protein' column, find the cereal with a value equal to '83' </v>
      </c>
      <c r="AW24" s="32" t="str">
        <f t="array" aca="1" ref="AW24" ca="1">INDIRECT("dataset"&amp;C24&amp;"_"&amp;E24&amp;"!"&amp;"B"&amp;AX24)</f>
        <v>Lucky Charms</v>
      </c>
      <c r="AX24" s="33">
        <v>17</v>
      </c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</row>
    <row r="25" spans="1:75" s="32" customFormat="1" x14ac:dyDescent="0.25">
      <c r="A25" s="32" t="str">
        <f t="shared" si="0"/>
        <v>DS8_cereal_zebra4.png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tr">
        <f t="array" aca="1" ref="G25" ca="1">INDIRECT("dataset"&amp;C25&amp;"_"&amp;E25&amp;"!"&amp;H25&amp;"2")</f>
        <v>Sodium</v>
      </c>
      <c r="H25" s="33" t="s">
        <v>41</v>
      </c>
      <c r="I25" s="33">
        <v>60</v>
      </c>
      <c r="J25" s="33">
        <f t="shared" ca="1" si="18"/>
        <v>0</v>
      </c>
      <c r="K25" s="35" t="str">
        <f t="shared" ca="1" si="1"/>
        <v xml:space="preserve">In the 'Sodium' column, count how many cells exceed the value of '60' </v>
      </c>
      <c r="L25" s="33">
        <f t="shared" ca="1" si="2"/>
        <v>7</v>
      </c>
      <c r="M25" s="131" t="s">
        <v>41</v>
      </c>
      <c r="N25" s="101" t="str" cm="1">
        <f t="array" aca="1" ref="N25" ca="1">INDIRECT("DS"&amp;C25&amp;"_T2_"&amp;E25&amp;"!"&amp;O25&amp;"2")</f>
        <v>Vitamins</v>
      </c>
      <c r="O25" s="100" t="s">
        <v>97</v>
      </c>
      <c r="P25" s="100">
        <f t="shared" ca="1" si="19"/>
        <v>0.90941841920042754</v>
      </c>
      <c r="Q25" s="100"/>
      <c r="R25" s="102" t="str">
        <f t="shared" ca="1" si="3"/>
        <v xml:space="preserve">Determine which of the last 5 columns is most positively correalated with the first column named 'Vitamins' </v>
      </c>
      <c r="S25" s="100" t="str" cm="1">
        <f t="array" aca="1" ref="S25" ca="1">INDIRECT("DS"&amp;C25&amp;"_T2_"&amp;E25&amp;"!"&amp;T25&amp;"2")</f>
        <v>Potassium</v>
      </c>
      <c r="T25" s="100" t="s">
        <v>34</v>
      </c>
      <c r="U25" s="34" t="str">
        <f t="array" aca="1" ref="U25" ca="1">INDIRECT("dataset"&amp;C25&amp;"_"&amp;E25&amp;"!"&amp;V25&amp;"2")</f>
        <v>Sodium</v>
      </c>
      <c r="V25" s="33" t="s">
        <v>41</v>
      </c>
      <c r="W25" s="33" t="str">
        <f t="shared" ca="1" si="4"/>
        <v>75 73 71</v>
      </c>
      <c r="X25" s="33"/>
      <c r="Y25" s="36" t="str">
        <f t="shared" ca="1" si="5"/>
        <v xml:space="preserve">In the 'Sodium' column, give the row names of the cereals with the highest 3 values in descending order </v>
      </c>
      <c r="Z25" s="33">
        <f t="shared" ca="1" si="6"/>
        <v>75</v>
      </c>
      <c r="AA25" s="33">
        <f t="shared" ca="1" si="7"/>
        <v>16</v>
      </c>
      <c r="AB25" s="33" t="str">
        <f t="array" aca="1" ref="AB25" ca="1">INDIRECT("dataset"&amp;C25&amp;"_"&amp;E25&amp;"!"&amp;"B"&amp;AA25)</f>
        <v>Wonderful Chex</v>
      </c>
      <c r="AC25" s="33">
        <f t="shared" ca="1" si="8"/>
        <v>73</v>
      </c>
      <c r="AD25" s="33">
        <f t="shared" ca="1" si="9"/>
        <v>10</v>
      </c>
      <c r="AE25" s="33" t="str">
        <f t="array" aca="1" ref="AE25" ca="1">INDIRECT("dataset"&amp;C25&amp;"_"&amp;E25&amp;"!"&amp;"B"&amp;AD25)</f>
        <v>Bran Chex</v>
      </c>
      <c r="AF25" s="33">
        <f t="shared" ca="1" si="10"/>
        <v>71</v>
      </c>
      <c r="AG25" s="33">
        <f t="shared" ca="1" si="11"/>
        <v>19</v>
      </c>
      <c r="AH25" s="33" t="str">
        <f t="array" aca="1" ref="AH25" ca="1">INDIRECT("dataset"&amp;C25&amp;"_"&amp;E25&amp;"!"&amp;"B"&amp;AG25)</f>
        <v>Raisin Bran</v>
      </c>
      <c r="AI25" s="33" t="str">
        <f t="shared" ca="1" si="12"/>
        <v>Wonderful Chex-Bran Chex-Raisin Bran</v>
      </c>
      <c r="AJ25" s="33" t="str">
        <f t="shared" ca="1" si="13"/>
        <v>16 10 19</v>
      </c>
      <c r="AK25" s="34" t="str">
        <f t="array" aca="1" ref="AK25" ca="1">INDIRECT("dataset"&amp;C25&amp;"_"&amp;E25&amp;"!"&amp;AL25&amp;"2")</f>
        <v>Score</v>
      </c>
      <c r="AL25" s="33" t="s">
        <v>40</v>
      </c>
      <c r="AM25" s="33"/>
      <c r="AN25" s="33"/>
      <c r="AO25" s="37" t="str">
        <f t="shared" ca="1" si="14"/>
        <v>In the 'Score' column, calculate a rough estimate of the average value</v>
      </c>
      <c r="AP25" s="33">
        <f t="shared" ca="1" si="15"/>
        <v>52.310344827586206</v>
      </c>
      <c r="AQ25" s="33" t="s">
        <v>40</v>
      </c>
      <c r="AR25" s="48" t="str">
        <f t="array" aca="1" ref="AR25" ca="1">INDIRECT("dataset"&amp;C25&amp;"_"&amp;E25&amp;"!"&amp;AS25&amp;"2")</f>
        <v>Sodium</v>
      </c>
      <c r="AS25" s="33" t="s">
        <v>41</v>
      </c>
      <c r="AT25" s="33">
        <f t="array" aca="1" ref="AT25" ca="1">INDIRECT("dataset"&amp;C25&amp;"_"&amp;E25&amp;"!"&amp;AS25&amp;AX25)</f>
        <v>26</v>
      </c>
      <c r="AU25" s="33">
        <f t="shared" ca="1" si="16"/>
        <v>1</v>
      </c>
      <c r="AV25" s="36" t="str">
        <f t="shared" ca="1" si="17"/>
        <v xml:space="preserve">In the 'Sodium' column, find the cereal with a value equal to '26' </v>
      </c>
      <c r="AW25" s="32" t="str">
        <f t="array" aca="1" ref="AW25" ca="1">INDIRECT("dataset"&amp;C25&amp;"_"&amp;E25&amp;"!"&amp;"B"&amp;AX25)</f>
        <v>Wheat Cream</v>
      </c>
      <c r="AX25" s="33">
        <v>20</v>
      </c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</row>
    <row r="26" spans="1:75" x14ac:dyDescent="0.25">
      <c r="A26" s="24" t="str">
        <f t="shared" si="0"/>
        <v>DS9_candy_zebra1.png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tr">
        <f t="array" aca="1" ref="G26" ca="1">INDIRECT("dataset"&amp;C26&amp;"_"&amp;E26&amp;"!"&amp;H26&amp;"2")</f>
        <v>Sugar
Percent</v>
      </c>
      <c r="H26" s="16" t="s">
        <v>41</v>
      </c>
      <c r="I26" s="16">
        <v>66</v>
      </c>
      <c r="J26" s="16">
        <f t="shared" ca="1" si="18"/>
        <v>0</v>
      </c>
      <c r="K26" s="17" t="str">
        <f t="shared" ca="1" si="1"/>
        <v xml:space="preserve">In the 'Sugar
Percent' column, count how many cells exceed the value of '66' </v>
      </c>
      <c r="L26" s="16">
        <f t="shared" ca="1" si="2"/>
        <v>5</v>
      </c>
      <c r="M26" s="133" t="s">
        <v>41</v>
      </c>
      <c r="N26" s="101" t="str" cm="1">
        <f t="array" aca="1" ref="N26" ca="1">INDIRECT("DS"&amp;C26&amp;"_T2_"&amp;E26&amp;"!"&amp;O26&amp;"2")</f>
        <v>Hard</v>
      </c>
      <c r="O26" s="105" t="s">
        <v>97</v>
      </c>
      <c r="P26" s="100">
        <f t="shared" ca="1" si="19"/>
        <v>0.95248402178478697</v>
      </c>
      <c r="Q26" s="100"/>
      <c r="R26" s="106" t="str">
        <f t="shared" ca="1" si="3"/>
        <v xml:space="preserve">Determine which of the last 5 columns is most positively correalated with the first column named 'Hard' </v>
      </c>
      <c r="S26" s="100" t="str" cm="1">
        <f t="array" aca="1" ref="S26" ca="1">INDIRECT("DS"&amp;C26&amp;"_T2_"&amp;E26&amp;"!"&amp;T26&amp;"2")</f>
        <v>Chocolate</v>
      </c>
      <c r="T26" s="105" t="s">
        <v>34</v>
      </c>
      <c r="U26" s="28" t="str">
        <f t="array" aca="1" ref="U26" ca="1">INDIRECT("dataset"&amp;C26&amp;"_"&amp;E26&amp;"!"&amp;V26&amp;"2")</f>
        <v>Hard</v>
      </c>
      <c r="V26" s="16" t="s">
        <v>39</v>
      </c>
      <c r="W26" s="16" t="str">
        <f t="shared" ca="1" si="4"/>
        <v>98 84 80</v>
      </c>
      <c r="X26" s="16"/>
      <c r="Y26" s="25" t="str">
        <f t="shared" ca="1" si="5"/>
        <v xml:space="preserve">In the 'Hard' column, give the row names of the candys with the highest 3 values in descending order </v>
      </c>
      <c r="Z26" s="16">
        <f t="shared" ca="1" si="6"/>
        <v>98</v>
      </c>
      <c r="AA26" s="16">
        <f t="shared" ca="1" si="7"/>
        <v>30</v>
      </c>
      <c r="AB26" s="16" t="str">
        <f t="array" aca="1" ref="AB26" ca="1">INDIRECT("dataset"&amp;C26&amp;"_"&amp;E26&amp;"!"&amp;"B"&amp;AA26)</f>
        <v>Fun Dips</v>
      </c>
      <c r="AC26" s="16">
        <f t="shared" ca="1" si="8"/>
        <v>84</v>
      </c>
      <c r="AD26" s="16">
        <f t="shared" ca="1" si="9"/>
        <v>9</v>
      </c>
      <c r="AE26" s="16" t="str">
        <f t="array" aca="1" ref="AE26" ca="1">INDIRECT("dataset"&amp;C26&amp;"_"&amp;E26&amp;"!"&amp;"B"&amp;AD26)</f>
        <v>Crunch Time</v>
      </c>
      <c r="AF26" s="16">
        <f t="shared" ca="1" si="10"/>
        <v>80</v>
      </c>
      <c r="AG26" s="16">
        <f t="shared" ca="1" si="11"/>
        <v>11</v>
      </c>
      <c r="AH26" s="16" t="str">
        <f t="array" aca="1" ref="AH26" ca="1">INDIRECT("dataset"&amp;C26&amp;"_"&amp;E26&amp;"!"&amp;"B"&amp;AG26)</f>
        <v>Now Later</v>
      </c>
      <c r="AI26" s="16" t="str">
        <f t="shared" ca="1" si="12"/>
        <v>Fun Dips-Crunch Time-Now Later</v>
      </c>
      <c r="AJ26" s="16" t="str">
        <f t="shared" ca="1" si="13"/>
        <v>30 9 11</v>
      </c>
      <c r="AK26" s="28" t="str">
        <f t="array" aca="1" ref="AK26" ca="1">INDIRECT("dataset"&amp;C26&amp;"_"&amp;E26&amp;"!"&amp;AL26&amp;"2")</f>
        <v>Nougat</v>
      </c>
      <c r="AL26" s="16" t="s">
        <v>36</v>
      </c>
      <c r="AM26" s="16"/>
      <c r="AN26" s="16"/>
      <c r="AO26" s="26" t="str">
        <f t="shared" ca="1" si="14"/>
        <v>In the 'Nougat' column, calculate a rough estimate of the average value</v>
      </c>
      <c r="AP26" s="16">
        <f t="shared" ca="1" si="15"/>
        <v>37.862068965517238</v>
      </c>
      <c r="AQ26" s="16" t="s">
        <v>36</v>
      </c>
      <c r="AR26" s="66" t="str">
        <f t="array" aca="1" ref="AR26" ca="1">INDIRECT("dataset"&amp;C26&amp;"_"&amp;E26&amp;"!"&amp;AS26&amp;"2")</f>
        <v>Pluribus</v>
      </c>
      <c r="AS26" s="16" t="s">
        <v>33</v>
      </c>
      <c r="AT26" s="16">
        <f t="array" aca="1" ref="AT26" ca="1">INDIRECT("dataset"&amp;C26&amp;"_"&amp;E26&amp;"!"&amp;AS26&amp;AX26)</f>
        <v>32</v>
      </c>
      <c r="AU26" s="16">
        <f t="shared" ca="1" si="16"/>
        <v>1</v>
      </c>
      <c r="AV26" s="36" t="str">
        <f t="shared" ca="1" si="17"/>
        <v xml:space="preserve">In the 'Pluribus' column, find the candy with a value equal to '32' </v>
      </c>
      <c r="AW26" s="24" t="str">
        <f t="array" aca="1" ref="AW26" ca="1">INDIRECT("dataset"&amp;C26&amp;"_"&amp;E26&amp;"!"&amp;"B"&amp;AX26)</f>
        <v>Root Barrels</v>
      </c>
      <c r="AX26" s="16">
        <v>19</v>
      </c>
    </row>
    <row r="27" spans="1:75" x14ac:dyDescent="0.25">
      <c r="A27" s="24" t="str">
        <f t="shared" si="0"/>
        <v>DS10_candy_zebra2.png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tr">
        <f t="array" aca="1" ref="G27" ca="1">INDIRECT("dataset"&amp;C27&amp;"_"&amp;E27&amp;"!"&amp;H27&amp;"2")</f>
        <v>Caramel</v>
      </c>
      <c r="H27" s="16" t="s">
        <v>33</v>
      </c>
      <c r="I27" s="16">
        <v>38</v>
      </c>
      <c r="J27" s="16">
        <f t="shared" ca="1" si="18"/>
        <v>0</v>
      </c>
      <c r="K27" s="17" t="str">
        <f t="shared" ca="1" si="1"/>
        <v xml:space="preserve">In the 'Caramel' column, count how many cells exceed the value of '38' </v>
      </c>
      <c r="L27" s="16">
        <f t="shared" ca="1" si="2"/>
        <v>8</v>
      </c>
      <c r="M27" s="133" t="s">
        <v>33</v>
      </c>
      <c r="N27" s="101" t="str" cm="1">
        <f t="array" aca="1" ref="N27" ca="1">INDIRECT("DS"&amp;C27&amp;"_T2_"&amp;E27&amp;"!"&amp;O27&amp;"2")</f>
        <v>Sugar
Percent</v>
      </c>
      <c r="O27" s="105" t="s">
        <v>97</v>
      </c>
      <c r="P27" s="100">
        <f t="shared" ca="1" si="19"/>
        <v>0.91022430794672315</v>
      </c>
      <c r="Q27" s="100"/>
      <c r="R27" s="106" t="str">
        <f t="shared" ca="1" si="3"/>
        <v xml:space="preserve">Determine which of the last 5 columns is most positively correalated with the first column named 'Sugar
Percent' </v>
      </c>
      <c r="S27" s="100" t="str" cm="1">
        <f t="array" aca="1" ref="S27" ca="1">INDIRECT("DS"&amp;C27&amp;"_T2_"&amp;E27&amp;"!"&amp;T27&amp;"2")</f>
        <v>Rating</v>
      </c>
      <c r="T27" s="105" t="s">
        <v>33</v>
      </c>
      <c r="U27" s="28" t="str">
        <f t="array" aca="1" ref="U27" ca="1">INDIRECT("dataset"&amp;C27&amp;"_"&amp;E27&amp;"!"&amp;V27&amp;"2")</f>
        <v>Almond</v>
      </c>
      <c r="V27" s="16" t="s">
        <v>41</v>
      </c>
      <c r="W27" s="16" t="str">
        <f t="shared" ca="1" si="4"/>
        <v>75 73 71</v>
      </c>
      <c r="X27" s="16"/>
      <c r="Y27" s="25" t="str">
        <f t="shared" ca="1" si="5"/>
        <v xml:space="preserve">In the 'Almond' column, give the row names of the candys with the highest 3 values in descending order </v>
      </c>
      <c r="Z27" s="16">
        <f t="shared" ca="1" si="6"/>
        <v>75</v>
      </c>
      <c r="AA27" s="16">
        <f t="shared" ca="1" si="7"/>
        <v>31</v>
      </c>
      <c r="AB27" s="16" t="str">
        <f t="array" aca="1" ref="AB27" ca="1">INDIRECT("dataset"&amp;C27&amp;"_"&amp;E27&amp;"!"&amp;"B"&amp;AA27)</f>
        <v>Fun Dips</v>
      </c>
      <c r="AC27" s="16">
        <f t="shared" ca="1" si="8"/>
        <v>73</v>
      </c>
      <c r="AD27" s="16">
        <f t="shared" ca="1" si="9"/>
        <v>8</v>
      </c>
      <c r="AE27" s="16" t="str">
        <f t="array" aca="1" ref="AE27" ca="1">INDIRECT("dataset"&amp;C27&amp;"_"&amp;E27&amp;"!"&amp;"B"&amp;AD27)</f>
        <v>Laffy Taffy</v>
      </c>
      <c r="AF27" s="16">
        <f t="shared" ca="1" si="10"/>
        <v>71</v>
      </c>
      <c r="AG27" s="16">
        <f t="shared" ca="1" si="11"/>
        <v>26</v>
      </c>
      <c r="AH27" s="16" t="str">
        <f t="array" aca="1" ref="AH27" ca="1">INDIRECT("dataset"&amp;C27&amp;"_"&amp;E27&amp;"!"&amp;"B"&amp;AG27)</f>
        <v>Gold Bears</v>
      </c>
      <c r="AI27" s="16" t="str">
        <f t="shared" ca="1" si="12"/>
        <v>Fun Dips-Laffy Taffy-Gold Bears</v>
      </c>
      <c r="AJ27" s="16" t="str">
        <f t="shared" ca="1" si="13"/>
        <v>31 8 26</v>
      </c>
      <c r="AK27" s="28" t="str">
        <f t="array" aca="1" ref="AK27" ca="1">INDIRECT("dataset"&amp;C27&amp;"_"&amp;E27&amp;"!"&amp;AL27&amp;"2")</f>
        <v>Nougat</v>
      </c>
      <c r="AL27" s="16" t="s">
        <v>35</v>
      </c>
      <c r="AM27" s="16"/>
      <c r="AN27" s="16"/>
      <c r="AO27" s="26" t="str">
        <f t="shared" ca="1" si="14"/>
        <v>In the 'Nougat' column, calculate a rough estimate of the average value</v>
      </c>
      <c r="AP27" s="16">
        <f t="shared" ca="1" si="15"/>
        <v>35.620689655172413</v>
      </c>
      <c r="AQ27" s="16" t="s">
        <v>35</v>
      </c>
      <c r="AR27" s="66" t="str">
        <f t="array" aca="1" ref="AR27" ca="1">INDIRECT("dataset"&amp;C27&amp;"_"&amp;E27&amp;"!"&amp;AS27&amp;"2")</f>
        <v>Almond</v>
      </c>
      <c r="AS27" s="16" t="s">
        <v>41</v>
      </c>
      <c r="AT27" s="16">
        <f t="array" aca="1" ref="AT27" ca="1">INDIRECT("dataset"&amp;C27&amp;"_"&amp;E27&amp;"!"&amp;AS27&amp;AX27)</f>
        <v>52</v>
      </c>
      <c r="AU27" s="16">
        <f t="shared" ca="1" si="16"/>
        <v>1</v>
      </c>
      <c r="AV27" s="36" t="str">
        <f t="shared" ca="1" si="17"/>
        <v xml:space="preserve">In the 'Almond' column, find the candy with a value equal to '52' </v>
      </c>
      <c r="AW27" s="24" t="str">
        <f t="array" aca="1" ref="AW27" ca="1">INDIRECT("dataset"&amp;C27&amp;"_"&amp;E27&amp;"!"&amp;"B"&amp;AX27)</f>
        <v>Cheese Bears</v>
      </c>
      <c r="AX27" s="16">
        <v>16</v>
      </c>
    </row>
    <row r="28" spans="1:75" x14ac:dyDescent="0.25">
      <c r="A28" s="24" t="str">
        <f t="shared" si="0"/>
        <v>DS11_candy_zebra3.png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tr">
        <f t="array" aca="1" ref="G28" ca="1">INDIRECT("dataset"&amp;C28&amp;"_"&amp;E28&amp;"!"&amp;H28&amp;"2")</f>
        <v>Sugar
Percent</v>
      </c>
      <c r="H28" s="16" t="s">
        <v>36</v>
      </c>
      <c r="I28" s="16">
        <v>50</v>
      </c>
      <c r="J28" s="16">
        <f t="shared" ca="1" si="18"/>
        <v>0</v>
      </c>
      <c r="K28" s="17" t="str">
        <f t="shared" ca="1" si="1"/>
        <v xml:space="preserve">In the 'Sugar
Percent' column, count how many cells exceed the value of '50' </v>
      </c>
      <c r="L28" s="16">
        <f t="shared" ca="1" si="2"/>
        <v>7</v>
      </c>
      <c r="M28" s="133" t="s">
        <v>36</v>
      </c>
      <c r="N28" s="101" t="str" cm="1">
        <f t="array" aca="1" ref="N28" ca="1">INDIRECT("DS"&amp;C28&amp;"_T2_"&amp;E28&amp;"!"&amp;O28&amp;"2")</f>
        <v>Rating</v>
      </c>
      <c r="O28" s="105" t="s">
        <v>97</v>
      </c>
      <c r="P28" s="100">
        <f t="shared" ca="1" si="19"/>
        <v>0.92289399804318928</v>
      </c>
      <c r="Q28" s="100"/>
      <c r="R28" s="106" t="str">
        <f t="shared" ca="1" si="3"/>
        <v xml:space="preserve">Determine which of the last 5 columns is most positively correalated with the first column named 'Rating' </v>
      </c>
      <c r="S28" s="100" t="str" cm="1">
        <f t="array" aca="1" ref="S28" ca="1">INDIRECT("DS"&amp;C28&amp;"_T2_"&amp;E28&amp;"!"&amp;T28&amp;"2")</f>
        <v>Chocolate</v>
      </c>
      <c r="T28" s="105" t="s">
        <v>41</v>
      </c>
      <c r="U28" s="28" t="str">
        <f t="array" aca="1" ref="U28" ca="1">INDIRECT("dataset"&amp;C28&amp;"_"&amp;E28&amp;"!"&amp;V28&amp;"2")</f>
        <v>Nougat</v>
      </c>
      <c r="V28" s="16" t="s">
        <v>34</v>
      </c>
      <c r="W28" s="16" t="str">
        <f t="shared" ca="1" si="4"/>
        <v>75 73 71</v>
      </c>
      <c r="X28" s="16"/>
      <c r="Y28" s="25" t="str">
        <f t="shared" ca="1" si="5"/>
        <v xml:space="preserve">In the 'Nougat' column, give the row names of the candys with the highest 3 values in descending order </v>
      </c>
      <c r="Z28" s="16">
        <f t="shared" ca="1" si="6"/>
        <v>75</v>
      </c>
      <c r="AA28" s="16">
        <f t="shared" ca="1" si="7"/>
        <v>27</v>
      </c>
      <c r="AB28" s="16" t="str">
        <f t="array" aca="1" ref="AB28" ca="1">INDIRECT("dataset"&amp;C28&amp;"_"&amp;E28&amp;"!"&amp;"B"&amp;AA28)</f>
        <v>Gold Bears</v>
      </c>
      <c r="AC28" s="16">
        <f t="shared" ca="1" si="8"/>
        <v>73</v>
      </c>
      <c r="AD28" s="16">
        <f t="shared" ca="1" si="9"/>
        <v>12</v>
      </c>
      <c r="AE28" s="16" t="str">
        <f t="array" aca="1" ref="AE28" ca="1">INDIRECT("dataset"&amp;C28&amp;"_"&amp;E28&amp;"!"&amp;"B"&amp;AD28)</f>
        <v>Fun Dips</v>
      </c>
      <c r="AF28" s="16">
        <f t="shared" ca="1" si="10"/>
        <v>71</v>
      </c>
      <c r="AG28" s="16">
        <f t="shared" ca="1" si="11"/>
        <v>28</v>
      </c>
      <c r="AH28" s="16" t="str">
        <f t="array" aca="1" ref="AH28" ca="1">INDIRECT("dataset"&amp;C28&amp;"_"&amp;E28&amp;"!"&amp;"B"&amp;AG28)</f>
        <v>Root Barrels</v>
      </c>
      <c r="AI28" s="16" t="str">
        <f t="shared" ca="1" si="12"/>
        <v>Gold Bears-Fun Dips-Root Barrels</v>
      </c>
      <c r="AJ28" s="16" t="str">
        <f t="shared" ca="1" si="13"/>
        <v>27 12 28</v>
      </c>
      <c r="AK28" s="28" t="str">
        <f t="array" aca="1" ref="AK28" ca="1">INDIRECT("dataset"&amp;C28&amp;"_"&amp;E28&amp;"!"&amp;AL28&amp;"2")</f>
        <v>Price</v>
      </c>
      <c r="AL28" s="16" t="s">
        <v>38</v>
      </c>
      <c r="AM28" s="16"/>
      <c r="AN28" s="16"/>
      <c r="AO28" s="26" t="str">
        <f t="shared" ca="1" si="14"/>
        <v>In the 'Price' column, calculate a rough estimate of the average value</v>
      </c>
      <c r="AP28" s="16">
        <f t="shared" ca="1" si="15"/>
        <v>50.241379310344826</v>
      </c>
      <c r="AQ28" s="16" t="s">
        <v>38</v>
      </c>
      <c r="AR28" s="66" t="str">
        <f t="array" aca="1" ref="AR28" ca="1">INDIRECT("dataset"&amp;C28&amp;"_"&amp;E28&amp;"!"&amp;AS28&amp;"2")</f>
        <v>Nougat</v>
      </c>
      <c r="AS28" s="16" t="s">
        <v>34</v>
      </c>
      <c r="AT28" s="16">
        <f t="array" aca="1" ref="AT28" ca="1">INDIRECT("dataset"&amp;C28&amp;"_"&amp;E28&amp;"!"&amp;AS28&amp;AX28)</f>
        <v>52</v>
      </c>
      <c r="AU28" s="16">
        <f t="shared" ca="1" si="16"/>
        <v>1</v>
      </c>
      <c r="AV28" s="36" t="str">
        <f t="shared" ca="1" si="17"/>
        <v xml:space="preserve">In the 'Nougat' column, find the candy with a value equal to '52' </v>
      </c>
      <c r="AW28" s="24" t="str">
        <f t="array" aca="1" ref="AW28" ca="1">INDIRECT("dataset"&amp;C28&amp;"_"&amp;E28&amp;"!"&amp;"B"&amp;AX28)</f>
        <v>Milk Duds</v>
      </c>
      <c r="AX28" s="16">
        <v>15</v>
      </c>
    </row>
    <row r="29" spans="1:75" x14ac:dyDescent="0.25">
      <c r="A29" s="24" t="str">
        <f t="shared" si="0"/>
        <v>DS12_candy_zebra4.png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tr">
        <f t="array" aca="1" ref="G29" ca="1">INDIRECT("dataset"&amp;C29&amp;"_"&amp;E29&amp;"!"&amp;H29&amp;"2")</f>
        <v>Caramel</v>
      </c>
      <c r="H29" s="16" t="s">
        <v>37</v>
      </c>
      <c r="I29" s="16">
        <v>57</v>
      </c>
      <c r="J29" s="16">
        <f t="shared" ca="1" si="18"/>
        <v>0</v>
      </c>
      <c r="K29" s="17" t="str">
        <f t="shared" ca="1" si="1"/>
        <v xml:space="preserve">In the 'Caramel' column, count how many cells exceed the value of '57' </v>
      </c>
      <c r="L29" s="16">
        <f t="shared" ca="1" si="2"/>
        <v>6</v>
      </c>
      <c r="M29" s="133" t="s">
        <v>37</v>
      </c>
      <c r="N29" s="101" t="str" cm="1">
        <f t="array" aca="1" ref="N29" ca="1">INDIRECT("DS"&amp;C29&amp;"_T2_"&amp;E29&amp;"!"&amp;O29&amp;"2")</f>
        <v>Hard</v>
      </c>
      <c r="O29" s="105" t="s">
        <v>97</v>
      </c>
      <c r="P29" s="100">
        <f t="shared" ca="1" si="19"/>
        <v>0.95087863034344433</v>
      </c>
      <c r="Q29" s="100"/>
      <c r="R29" s="106" t="str">
        <f t="shared" ca="1" si="3"/>
        <v xml:space="preserve">Determine which of the last 5 columns is most positively correalated with the first column named 'Hard' </v>
      </c>
      <c r="S29" s="100" t="str" cm="1">
        <f t="array" aca="1" ref="S29" ca="1">INDIRECT("DS"&amp;C29&amp;"_T2_"&amp;E29&amp;"!"&amp;T29&amp;"2")</f>
        <v>Nougat</v>
      </c>
      <c r="T29" s="105" t="s">
        <v>37</v>
      </c>
      <c r="U29" s="28" t="str">
        <f t="array" aca="1" ref="U29" ca="1">INDIRECT("dataset"&amp;C29&amp;"_"&amp;E29&amp;"!"&amp;V29&amp;"2")</f>
        <v>Fruity</v>
      </c>
      <c r="V29" s="16" t="s">
        <v>33</v>
      </c>
      <c r="W29" s="16" t="str">
        <f t="shared" ca="1" si="4"/>
        <v>98 97 95</v>
      </c>
      <c r="X29" s="16"/>
      <c r="Y29" s="25" t="str">
        <f t="shared" ca="1" si="5"/>
        <v xml:space="preserve">In the 'Fruity' column, give the row names of the candys with the highest 3 values in descending order </v>
      </c>
      <c r="Z29" s="16">
        <f t="shared" ca="1" si="6"/>
        <v>98</v>
      </c>
      <c r="AA29" s="16">
        <f t="shared" ca="1" si="7"/>
        <v>30</v>
      </c>
      <c r="AB29" s="16" t="str">
        <f t="array" aca="1" ref="AB29" ca="1">INDIRECT("dataset"&amp;C29&amp;"_"&amp;E29&amp;"!"&amp;"B"&amp;AA29)</f>
        <v>Air Heads</v>
      </c>
      <c r="AC29" s="16">
        <f t="shared" ca="1" si="8"/>
        <v>97</v>
      </c>
      <c r="AD29" s="16">
        <f t="shared" ca="1" si="9"/>
        <v>19</v>
      </c>
      <c r="AE29" s="16" t="str">
        <f t="array" aca="1" ref="AE29" ca="1">INDIRECT("dataset"&amp;C29&amp;"_"&amp;E29&amp;"!"&amp;"B"&amp;AD29)</f>
        <v>Junior Mints</v>
      </c>
      <c r="AF29" s="16">
        <f t="shared" ca="1" si="10"/>
        <v>95</v>
      </c>
      <c r="AG29" s="16">
        <f t="shared" ca="1" si="11"/>
        <v>16</v>
      </c>
      <c r="AH29" s="16" t="str">
        <f t="array" aca="1" ref="AH29" ca="1">INDIRECT("dataset"&amp;C29&amp;"_"&amp;E29&amp;"!"&amp;"B"&amp;AG29)</f>
        <v>Haribo Cola</v>
      </c>
      <c r="AI29" s="16" t="str">
        <f t="shared" ca="1" si="12"/>
        <v>Air Heads-Junior Mints-Haribo Cola</v>
      </c>
      <c r="AJ29" s="16" t="str">
        <f t="shared" ca="1" si="13"/>
        <v>30 19 16</v>
      </c>
      <c r="AK29" s="28" t="str">
        <f t="array" aca="1" ref="AK29" ca="1">INDIRECT("dataset"&amp;C29&amp;"_"&amp;E29&amp;"!"&amp;AL29&amp;"2")</f>
        <v>Almond</v>
      </c>
      <c r="AL29" s="16" t="s">
        <v>36</v>
      </c>
      <c r="AM29" s="16"/>
      <c r="AN29" s="16"/>
      <c r="AO29" s="26" t="str">
        <f t="shared" ca="1" si="14"/>
        <v>In the 'Almond' column, calculate a rough estimate of the average value</v>
      </c>
      <c r="AP29" s="16">
        <f t="shared" ca="1" si="15"/>
        <v>37.862068965517238</v>
      </c>
      <c r="AQ29" s="16" t="s">
        <v>36</v>
      </c>
      <c r="AR29" s="66" t="str">
        <f t="array" aca="1" ref="AR29" ca="1">INDIRECT("dataset"&amp;C29&amp;"_"&amp;E29&amp;"!"&amp;AS29&amp;"2")</f>
        <v>Nougat</v>
      </c>
      <c r="AS29" s="16" t="s">
        <v>41</v>
      </c>
      <c r="AT29" s="16">
        <f t="array" aca="1" ref="AT29" ca="1">INDIRECT("dataset"&amp;C29&amp;"_"&amp;E29&amp;"!"&amp;AS29&amp;AX29)</f>
        <v>59</v>
      </c>
      <c r="AU29" s="16">
        <f t="shared" ca="1" si="16"/>
        <v>1</v>
      </c>
      <c r="AV29" s="36" t="str">
        <f t="shared" ca="1" si="17"/>
        <v xml:space="preserve">In the 'Nougat' column, find the candy with a value equal to '59' </v>
      </c>
      <c r="AW29" s="24" t="str">
        <f t="array" aca="1" ref="AW29" ca="1">INDIRECT("dataset"&amp;C29&amp;"_"&amp;E29&amp;"!"&amp;"B"&amp;AX29)</f>
        <v>Haribo Cola</v>
      </c>
      <c r="AX29" s="16">
        <v>16</v>
      </c>
    </row>
    <row r="30" spans="1:75" s="50" customFormat="1" x14ac:dyDescent="0.25">
      <c r="A30" s="50" t="str">
        <f t="shared" si="0"/>
        <v>DS13_movie_zebra1.png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tr">
        <f t="array" aca="1" ref="G30" ca="1">INDIRECT("dataset"&amp;C30&amp;"_"&amp;E30&amp;"!"&amp;H30&amp;"2")</f>
        <v>Fandango</v>
      </c>
      <c r="H30" s="51" t="s">
        <v>39</v>
      </c>
      <c r="I30" s="51">
        <v>70</v>
      </c>
      <c r="J30" s="51">
        <f t="shared" ca="1" si="18"/>
        <v>0</v>
      </c>
      <c r="K30" s="53" t="str">
        <f t="shared" ca="1" si="1"/>
        <v xml:space="preserve">In the 'Fandango' column, count how many cells exceed the value of '70' </v>
      </c>
      <c r="L30" s="51">
        <f t="shared" ca="1" si="2"/>
        <v>5</v>
      </c>
      <c r="M30" s="132" t="s">
        <v>39</v>
      </c>
      <c r="N30" s="101" t="str" cm="1">
        <f t="array" aca="1" ref="N30" ca="1">INDIRECT("DS"&amp;C30&amp;"_T2_"&amp;E30&amp;"!"&amp;O30&amp;"2")</f>
        <v>Naver</v>
      </c>
      <c r="O30" s="104" t="s">
        <v>97</v>
      </c>
      <c r="P30" s="100">
        <f t="shared" ca="1" si="19"/>
        <v>0.96970620628124971</v>
      </c>
      <c r="Q30" s="100"/>
      <c r="R30" s="103" t="str">
        <f t="shared" ca="1" si="3"/>
        <v xml:space="preserve">Determine which of the last 5 columns is most positively correalated with the first column named 'Naver' </v>
      </c>
      <c r="S30" s="100" t="str" cm="1">
        <f t="array" aca="1" ref="S30" ca="1">INDIRECT("DS"&amp;C30&amp;"_T2_"&amp;E30&amp;"!"&amp;T30&amp;"2")</f>
        <v>Roger Ebert</v>
      </c>
      <c r="T30" s="104" t="s">
        <v>37</v>
      </c>
      <c r="U30" s="52" t="str">
        <f t="array" aca="1" ref="U30" ca="1">INDIRECT("dataset"&amp;C30&amp;"_"&amp;E30&amp;"!"&amp;V30&amp;"2")</f>
        <v>Roger Ebert</v>
      </c>
      <c r="V30" s="51" t="s">
        <v>37</v>
      </c>
      <c r="W30" s="51" t="str">
        <f t="shared" ca="1" si="4"/>
        <v>71 70 68</v>
      </c>
      <c r="X30" s="51"/>
      <c r="Y30" s="54" t="str">
        <f t="shared" ca="1" si="5"/>
        <v xml:space="preserve">In the 'Roger Ebert' column, give the row names of the movies with the highest 3 values in descending order </v>
      </c>
      <c r="Z30" s="51">
        <f t="shared" ca="1" si="6"/>
        <v>71</v>
      </c>
      <c r="AA30" s="51">
        <f t="shared" ca="1" si="7"/>
        <v>21</v>
      </c>
      <c r="AB30" s="51" t="str">
        <f t="array" aca="1" ref="AB30" ca="1">INDIRECT("dataset"&amp;C30&amp;"_"&amp;E30&amp;"!"&amp;"B"&amp;AA30)</f>
        <v>End Tour</v>
      </c>
      <c r="AC30" s="51">
        <f t="shared" ca="1" si="8"/>
        <v>70</v>
      </c>
      <c r="AD30" s="51">
        <f t="shared" ca="1" si="9"/>
        <v>16</v>
      </c>
      <c r="AE30" s="51" t="str">
        <f t="array" aca="1" ref="AE30" ca="1">INDIRECT("dataset"&amp;C30&amp;"_"&amp;E30&amp;"!"&amp;"B"&amp;AD30)</f>
        <v>Black White</v>
      </c>
      <c r="AF30" s="51">
        <f t="shared" ca="1" si="10"/>
        <v>68</v>
      </c>
      <c r="AG30" s="51">
        <f t="shared" ca="1" si="11"/>
        <v>17</v>
      </c>
      <c r="AH30" s="51" t="str">
        <f t="array" aca="1" ref="AH30" ca="1">INDIRECT("dataset"&amp;C30&amp;"_"&amp;E30&amp;"!"&amp;"B"&amp;AG30)</f>
        <v>My Dreams</v>
      </c>
      <c r="AI30" s="51" t="str">
        <f t="shared" ca="1" si="12"/>
        <v>End Tour-Black White-My Dreams</v>
      </c>
      <c r="AJ30" s="51" t="str">
        <f t="shared" ca="1" si="13"/>
        <v>21 16 17</v>
      </c>
      <c r="AK30" s="52" t="str">
        <f t="array" aca="1" ref="AK30" ca="1">INDIRECT("dataset"&amp;C30&amp;"_"&amp;E30&amp;"!"&amp;AL30&amp;"2")</f>
        <v>MrQE</v>
      </c>
      <c r="AL30" s="51" t="s">
        <v>40</v>
      </c>
      <c r="AM30" s="51"/>
      <c r="AN30" s="51"/>
      <c r="AO30" s="55" t="str">
        <f t="shared" ca="1" si="14"/>
        <v>In the 'MrQE' column, calculate a rough estimate of the average value</v>
      </c>
      <c r="AP30" s="51">
        <f t="shared" ca="1" si="15"/>
        <v>52.310344827586206</v>
      </c>
      <c r="AQ30" s="51" t="s">
        <v>40</v>
      </c>
      <c r="AR30" s="56" t="str">
        <f t="array" aca="1" ref="AR30" ca="1">INDIRECT("dataset"&amp;C30&amp;"_"&amp;E30&amp;"!"&amp;AS30&amp;"2")</f>
        <v>Film
 Comment</v>
      </c>
      <c r="AS30" s="51" t="s">
        <v>33</v>
      </c>
      <c r="AT30" s="51">
        <f t="array" aca="1" ref="AT30" ca="1">INDIRECT("dataset"&amp;C30&amp;"_"&amp;E30&amp;"!"&amp;AS30&amp;AX30)</f>
        <v>67</v>
      </c>
      <c r="AU30" s="51">
        <f t="shared" ca="1" si="16"/>
        <v>1</v>
      </c>
      <c r="AV30" s="36" t="str">
        <f t="shared" ca="1" si="17"/>
        <v xml:space="preserve">In the 'Film
 Comment' column, find the movie with a value equal to '67' </v>
      </c>
      <c r="AW30" s="50" t="str">
        <f t="array" aca="1" ref="AW30" ca="1">INDIRECT("dataset"&amp;C30&amp;"_"&amp;E30&amp;"!"&amp;"B"&amp;AX30)</f>
        <v>Black Sea</v>
      </c>
      <c r="AX30" s="51">
        <v>20</v>
      </c>
    </row>
    <row r="31" spans="1:75" s="50" customFormat="1" x14ac:dyDescent="0.25">
      <c r="A31" s="50" t="str">
        <f t="shared" si="0"/>
        <v>DS14_movie_zebra2.png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tr">
        <f t="array" aca="1" ref="G31" ca="1">INDIRECT("dataset"&amp;C31&amp;"_"&amp;E31&amp;"!"&amp;H31&amp;"2")</f>
        <v>PluggedIn</v>
      </c>
      <c r="H31" s="51" t="s">
        <v>37</v>
      </c>
      <c r="I31" s="51">
        <v>76</v>
      </c>
      <c r="J31" s="51">
        <f t="shared" ca="1" si="18"/>
        <v>0</v>
      </c>
      <c r="K31" s="53" t="str">
        <f t="shared" ca="1" si="1"/>
        <v xml:space="preserve">In the 'PluggedIn' column, count how many cells exceed the value of '76' </v>
      </c>
      <c r="L31" s="51">
        <f t="shared" ca="1" si="2"/>
        <v>8</v>
      </c>
      <c r="M31" s="132" t="s">
        <v>37</v>
      </c>
      <c r="N31" s="101" t="str" cm="1">
        <f t="array" aca="1" ref="N31" ca="1">INDIRECT("DS"&amp;C31&amp;"_T2_"&amp;E31&amp;"!"&amp;O31&amp;"2")</f>
        <v>MrQE</v>
      </c>
      <c r="O31" s="104" t="s">
        <v>97</v>
      </c>
      <c r="P31" s="100">
        <f t="shared" ca="1" si="19"/>
        <v>0.93226572564431387</v>
      </c>
      <c r="Q31" s="100"/>
      <c r="R31" s="103" t="str">
        <f t="shared" ca="1" si="3"/>
        <v xml:space="preserve">Determine which of the last 5 columns is most positively correalated with the first column named 'MrQE' </v>
      </c>
      <c r="S31" s="100" t="str" cm="1">
        <f t="array" aca="1" ref="S31" ca="1">INDIRECT("DS"&amp;C31&amp;"_T2_"&amp;E31&amp;"!"&amp;T31&amp;"2")</f>
        <v>Netflix</v>
      </c>
      <c r="T31" s="104" t="s">
        <v>34</v>
      </c>
      <c r="U31" s="52" t="str">
        <f t="array" aca="1" ref="U31" ca="1">INDIRECT("dataset"&amp;C31&amp;"_"&amp;E31&amp;"!"&amp;V31&amp;"2")</f>
        <v>Fandango</v>
      </c>
      <c r="V31" s="51" t="s">
        <v>41</v>
      </c>
      <c r="W31" s="51" t="str">
        <f t="shared" ca="1" si="4"/>
        <v>75 73 71</v>
      </c>
      <c r="X31" s="51"/>
      <c r="Y31" s="54" t="str">
        <f t="shared" ca="1" si="5"/>
        <v xml:space="preserve">In the 'Fandango' column, give the row names of the movies with the highest 3 values in descending order </v>
      </c>
      <c r="Z31" s="51">
        <f t="shared" ca="1" si="6"/>
        <v>75</v>
      </c>
      <c r="AA31" s="51">
        <f t="shared" ca="1" si="7"/>
        <v>5</v>
      </c>
      <c r="AB31" s="51" t="str">
        <f t="array" aca="1" ref="AB31" ca="1">INDIRECT("dataset"&amp;C31&amp;"_"&amp;E31&amp;"!"&amp;"B"&amp;AA31)</f>
        <v>Black Sea</v>
      </c>
      <c r="AC31" s="51">
        <f t="shared" ca="1" si="8"/>
        <v>73</v>
      </c>
      <c r="AD31" s="51">
        <f t="shared" ca="1" si="9"/>
        <v>21</v>
      </c>
      <c r="AE31" s="51" t="str">
        <f t="array" aca="1" ref="AE31" ca="1">INDIRECT("dataset"&amp;C31&amp;"_"&amp;E31&amp;"!"&amp;"B"&amp;AD31)</f>
        <v>Water Diviner</v>
      </c>
      <c r="AF31" s="51">
        <f t="shared" ca="1" si="10"/>
        <v>71</v>
      </c>
      <c r="AG31" s="51">
        <f t="shared" ca="1" si="11"/>
        <v>20</v>
      </c>
      <c r="AH31" s="51" t="str">
        <f t="array" aca="1" ref="AH31" ca="1">INDIRECT("dataset"&amp;C31&amp;"_"&amp;E31&amp;"!"&amp;"B"&amp;AG31)</f>
        <v>Hunting Ground</v>
      </c>
      <c r="AI31" s="51" t="str">
        <f t="shared" ca="1" si="12"/>
        <v>Black Sea-Water Diviner-Hunting Ground</v>
      </c>
      <c r="AJ31" s="51" t="str">
        <f t="shared" ca="1" si="13"/>
        <v>5 21 20</v>
      </c>
      <c r="AK31" s="52" t="str">
        <f t="array" aca="1" ref="AK31" ca="1">INDIRECT("dataset"&amp;C31&amp;"_"&amp;E31&amp;"!"&amp;AL31&amp;"2")</f>
        <v>IMDB</v>
      </c>
      <c r="AL31" s="51" t="s">
        <v>36</v>
      </c>
      <c r="AM31" s="51"/>
      <c r="AN31" s="51"/>
      <c r="AO31" s="55" t="str">
        <f t="shared" ca="1" si="14"/>
        <v>In the 'IMDB' column, calculate a rough estimate of the average value</v>
      </c>
      <c r="AP31" s="51">
        <f t="shared" ca="1" si="15"/>
        <v>37.862068965517238</v>
      </c>
      <c r="AQ31" s="51" t="s">
        <v>36</v>
      </c>
      <c r="AR31" s="56" t="str">
        <f t="array" aca="1" ref="AR31" ca="1">INDIRECT("dataset"&amp;C31&amp;"_"&amp;E31&amp;"!"&amp;AS31&amp;"2")</f>
        <v>PluggedIn</v>
      </c>
      <c r="AS31" s="51" t="s">
        <v>37</v>
      </c>
      <c r="AT31" s="51">
        <f t="array" aca="1" ref="AT31" ca="1">INDIRECT("dataset"&amp;C31&amp;"_"&amp;E31&amp;"!"&amp;AS31&amp;AX31)</f>
        <v>79</v>
      </c>
      <c r="AU31" s="51">
        <f t="shared" ca="1" si="16"/>
        <v>1</v>
      </c>
      <c r="AV31" s="36" t="str">
        <f t="shared" ca="1" si="17"/>
        <v xml:space="preserve">In the 'PluggedIn' column, find the movie with a value equal to '79' </v>
      </c>
      <c r="AW31" s="50" t="str">
        <f t="array" aca="1" ref="AW31" ca="1">INDIRECT("dataset"&amp;C31&amp;"_"&amp;E31&amp;"!"&amp;"B"&amp;AX31)</f>
        <v>Hot Pursuit</v>
      </c>
      <c r="AX31" s="51">
        <v>18</v>
      </c>
    </row>
    <row r="32" spans="1:75" s="50" customFormat="1" x14ac:dyDescent="0.25">
      <c r="A32" s="50" t="str">
        <f t="shared" si="0"/>
        <v>DS15_movie_zebra3.png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tr">
        <f t="array" aca="1" ref="G32" ca="1">INDIRECT("dataset"&amp;C32&amp;"_"&amp;E32&amp;"!"&amp;H32&amp;"2")</f>
        <v>Hulu</v>
      </c>
      <c r="H32" s="51" t="s">
        <v>33</v>
      </c>
      <c r="I32" s="51">
        <v>54</v>
      </c>
      <c r="J32" s="51">
        <f t="shared" ca="1" si="18"/>
        <v>0</v>
      </c>
      <c r="K32" s="53" t="str">
        <f t="shared" ca="1" si="1"/>
        <v xml:space="preserve">In the 'Hulu' column, count how many cells exceed the value of '54' </v>
      </c>
      <c r="L32" s="51">
        <f t="shared" ca="1" si="2"/>
        <v>7</v>
      </c>
      <c r="M32" s="132" t="s">
        <v>33</v>
      </c>
      <c r="N32" s="101" t="str" cm="1">
        <f t="array" aca="1" ref="N32" ca="1">INDIRECT("DS"&amp;C32&amp;"_T2_"&amp;E32&amp;"!"&amp;O32&amp;"2")</f>
        <v>Rotten
Tomatoes</v>
      </c>
      <c r="O32" s="104" t="s">
        <v>97</v>
      </c>
      <c r="P32" s="100">
        <f t="shared" ca="1" si="19"/>
        <v>0.9167989111790531</v>
      </c>
      <c r="Q32" s="100"/>
      <c r="R32" s="103" t="str">
        <f t="shared" ca="1" si="3"/>
        <v xml:space="preserve">Determine which of the last 5 columns is most positively correalated with the first column named 'Rotten
Tomatoes' </v>
      </c>
      <c r="S32" s="100" t="str" cm="1">
        <f t="array" aca="1" ref="S32" ca="1">INDIRECT("DS"&amp;C32&amp;"_T2_"&amp;E32&amp;"!"&amp;T32&amp;"2")</f>
        <v>Netflix</v>
      </c>
      <c r="T32" s="104" t="s">
        <v>41</v>
      </c>
      <c r="U32" s="52" t="str">
        <f t="array" aca="1" ref="U32" ca="1">INDIRECT("dataset"&amp;C32&amp;"_"&amp;E32&amp;"!"&amp;V32&amp;"2")</f>
        <v>Rotten
Tomatoes</v>
      </c>
      <c r="V32" s="51" t="s">
        <v>39</v>
      </c>
      <c r="W32" s="51" t="str">
        <f t="shared" ca="1" si="4"/>
        <v>98 84 80</v>
      </c>
      <c r="X32" s="51"/>
      <c r="Y32" s="54" t="str">
        <f t="shared" ca="1" si="5"/>
        <v xml:space="preserve">In the 'Rotten
Tomatoes' column, give the row names of the movies with the highest 3 values in descending order </v>
      </c>
      <c r="Z32" s="51">
        <f t="shared" ca="1" si="6"/>
        <v>98</v>
      </c>
      <c r="AA32" s="51">
        <f t="shared" ca="1" si="7"/>
        <v>10</v>
      </c>
      <c r="AB32" s="51" t="str">
        <f t="array" aca="1" ref="AB32" ca="1">INDIRECT("dataset"&amp;C32&amp;"_"&amp;E32&amp;"!"&amp;"B"&amp;AA32)</f>
        <v>Crazy Adventure</v>
      </c>
      <c r="AC32" s="51">
        <f t="shared" ca="1" si="8"/>
        <v>84</v>
      </c>
      <c r="AD32" s="51">
        <f t="shared" ca="1" si="9"/>
        <v>9</v>
      </c>
      <c r="AE32" s="51" t="str">
        <f t="array" aca="1" ref="AE32" ca="1">INDIRECT("dataset"&amp;C32&amp;"_"&amp;E32&amp;"!"&amp;"B"&amp;AD32)</f>
        <v>Fantastic Four</v>
      </c>
      <c r="AF32" s="51">
        <f t="shared" ca="1" si="10"/>
        <v>80</v>
      </c>
      <c r="AG32" s="51">
        <f t="shared" ca="1" si="11"/>
        <v>20</v>
      </c>
      <c r="AH32" s="51" t="str">
        <f t="array" aca="1" ref="AH32" ca="1">INDIRECT("dataset"&amp;C32&amp;"_"&amp;E32&amp;"!"&amp;"B"&amp;AG32)</f>
        <v>Black Sea</v>
      </c>
      <c r="AI32" s="51" t="str">
        <f t="shared" ca="1" si="12"/>
        <v>Crazy Adventure-Fantastic Four-Black Sea</v>
      </c>
      <c r="AJ32" s="51" t="str">
        <f t="shared" ca="1" si="13"/>
        <v>10 9 20</v>
      </c>
      <c r="AK32" s="52" t="str">
        <f t="array" aca="1" ref="AK32" ca="1">INDIRECT("dataset"&amp;C32&amp;"_"&amp;E32&amp;"!"&amp;AL32&amp;"2")</f>
        <v>Netflix</v>
      </c>
      <c r="AL32" s="51" t="s">
        <v>38</v>
      </c>
      <c r="AM32" s="51"/>
      <c r="AN32" s="51"/>
      <c r="AO32" s="55" t="str">
        <f t="shared" ca="1" si="14"/>
        <v>In the 'Netflix' column, calculate a rough estimate of the average value</v>
      </c>
      <c r="AP32" s="51">
        <f t="shared" ca="1" si="15"/>
        <v>50.241379310344826</v>
      </c>
      <c r="AQ32" s="51" t="s">
        <v>38</v>
      </c>
      <c r="AR32" s="56" t="str">
        <f t="array" aca="1" ref="AR32" ca="1">INDIRECT("dataset"&amp;C32&amp;"_"&amp;E32&amp;"!"&amp;AS32&amp;"2")</f>
        <v>Naver</v>
      </c>
      <c r="AS32" s="51" t="s">
        <v>34</v>
      </c>
      <c r="AT32" s="51">
        <f t="array" aca="1" ref="AT32" ca="1">INDIRECT("dataset"&amp;C32&amp;"_"&amp;E32&amp;"!"&amp;AS32&amp;AX32)</f>
        <v>73</v>
      </c>
      <c r="AU32" s="51">
        <f t="shared" ca="1" si="16"/>
        <v>1</v>
      </c>
      <c r="AV32" s="36" t="str">
        <f t="shared" ca="1" si="17"/>
        <v xml:space="preserve">In the 'Naver' column, find the movie with a value equal to '73' </v>
      </c>
      <c r="AW32" s="50" t="str">
        <f t="array" aca="1" ref="AW32" ca="1">INDIRECT("dataset"&amp;C32&amp;"_"&amp;E32&amp;"!"&amp;"B"&amp;AX32)</f>
        <v>South Paw</v>
      </c>
      <c r="AX32" s="51">
        <v>19</v>
      </c>
    </row>
    <row r="33" spans="1:75" s="57" customFormat="1" ht="15" customHeight="1" thickBot="1" x14ac:dyDescent="0.3">
      <c r="A33" s="57" t="str">
        <f t="shared" si="0"/>
        <v>DS16_movie_zebra4.png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tr">
        <f t="array" aca="1" ref="G33" ca="1">INDIRECT("dataset"&amp;C33&amp;"_"&amp;E33&amp;"!"&amp;H33&amp;"2")</f>
        <v>Metacritic</v>
      </c>
      <c r="H33" s="59" t="s">
        <v>36</v>
      </c>
      <c r="I33" s="59">
        <v>57</v>
      </c>
      <c r="J33" s="59">
        <f t="shared" ca="1" si="18"/>
        <v>0</v>
      </c>
      <c r="K33" s="61" t="str">
        <f t="shared" ca="1" si="1"/>
        <v xml:space="preserve">In the 'Metacritic' column, count how many cells exceed the value of '57' </v>
      </c>
      <c r="L33" s="59">
        <f t="shared" ca="1" si="2"/>
        <v>6</v>
      </c>
      <c r="M33" s="134" t="s">
        <v>36</v>
      </c>
      <c r="N33" s="101" t="str" cm="1">
        <f t="array" aca="1" ref="N33" ca="1">INDIRECT("DS"&amp;C33&amp;"_T2_"&amp;E33&amp;"!"&amp;O33&amp;"2")</f>
        <v>IMDB</v>
      </c>
      <c r="O33" s="107" t="s">
        <v>97</v>
      </c>
      <c r="P33" s="100">
        <f t="shared" ca="1" si="19"/>
        <v>0.97283276796689055</v>
      </c>
      <c r="Q33" s="100"/>
      <c r="R33" s="108" t="str">
        <f t="shared" ca="1" si="3"/>
        <v xml:space="preserve">Determine which of the last 5 columns is most positively correalated with the first column named 'IMDB' </v>
      </c>
      <c r="S33" s="100" t="str" cm="1">
        <f t="array" aca="1" ref="S33" ca="1">INDIRECT("DS"&amp;C33&amp;"_T2_"&amp;E33&amp;"!"&amp;T33&amp;"2")</f>
        <v>Fandango</v>
      </c>
      <c r="T33" s="107" t="s">
        <v>33</v>
      </c>
      <c r="U33" s="60" t="str">
        <f t="array" aca="1" ref="U33" ca="1">INDIRECT("dataset"&amp;C33&amp;"_"&amp;E33&amp;"!"&amp;V33&amp;"2")</f>
        <v>Naver</v>
      </c>
      <c r="V33" s="59" t="s">
        <v>33</v>
      </c>
      <c r="W33" s="59" t="str">
        <f t="shared" ca="1" si="4"/>
        <v>71 70 68</v>
      </c>
      <c r="X33" s="59"/>
      <c r="Y33" s="62" t="str">
        <f t="shared" ca="1" si="5"/>
        <v xml:space="preserve">In the 'Naver' column, give the row names of the movies with the highest 3 values in descending order </v>
      </c>
      <c r="Z33" s="59">
        <f t="shared" ca="1" si="6"/>
        <v>71</v>
      </c>
      <c r="AA33" s="59">
        <f t="shared" ca="1" si="7"/>
        <v>18</v>
      </c>
      <c r="AB33" s="59" t="str">
        <f t="array" aca="1" ref="AB33" ca="1">INDIRECT("dataset"&amp;C33&amp;"_"&amp;E33&amp;"!"&amp;"B"&amp;AA33)</f>
        <v>Wild Tales</v>
      </c>
      <c r="AC33" s="59">
        <f t="shared" ca="1" si="8"/>
        <v>70</v>
      </c>
      <c r="AD33" s="59">
        <f t="shared" ca="1" si="9"/>
        <v>6</v>
      </c>
      <c r="AE33" s="59" t="str">
        <f t="array" aca="1" ref="AE33" ca="1">INDIRECT("dataset"&amp;C33&amp;"_"&amp;E33&amp;"!"&amp;"B"&amp;AD33)</f>
        <v xml:space="preserve">Teenage Girl </v>
      </c>
      <c r="AF33" s="59">
        <f t="shared" ca="1" si="10"/>
        <v>68</v>
      </c>
      <c r="AG33" s="59">
        <f t="shared" ca="1" si="11"/>
        <v>10</v>
      </c>
      <c r="AH33" s="59" t="str">
        <f t="array" aca="1" ref="AH33" ca="1">INDIRECT("dataset"&amp;C33&amp;"_"&amp;E33&amp;"!"&amp;"B"&amp;AG33)</f>
        <v>My Dreams</v>
      </c>
      <c r="AI33" s="59" t="str">
        <f t="shared" ca="1" si="12"/>
        <v>Wild Tales-Teenage Girl -My Dreams</v>
      </c>
      <c r="AJ33" s="59" t="str">
        <f t="shared" ca="1" si="13"/>
        <v>18 6 10</v>
      </c>
      <c r="AK33" s="60" t="str">
        <f t="array" aca="1" ref="AK33" ca="1">INDIRECT("dataset"&amp;C33&amp;"_"&amp;E33&amp;"!"&amp;AL33&amp;"2")</f>
        <v>Roger Ebert</v>
      </c>
      <c r="AL33" s="59" t="s">
        <v>40</v>
      </c>
      <c r="AM33" s="59"/>
      <c r="AN33" s="59"/>
      <c r="AO33" s="63" t="str">
        <f t="shared" ca="1" si="14"/>
        <v>In the 'Roger Ebert' column, calculate a rough estimate of the average value</v>
      </c>
      <c r="AP33" s="59">
        <f t="shared" ca="1" si="15"/>
        <v>52.310344827586206</v>
      </c>
      <c r="AQ33" s="59" t="s">
        <v>40</v>
      </c>
      <c r="AR33" s="64" t="str">
        <f t="array" aca="1" ref="AR33" ca="1">INDIRECT("dataset"&amp;C33&amp;"_"&amp;E33&amp;"!"&amp;AS33&amp;"2")</f>
        <v>Film
 Comment</v>
      </c>
      <c r="AS33" s="59" t="s">
        <v>41</v>
      </c>
      <c r="AT33" s="59">
        <f t="array" aca="1" ref="AT33" ca="1">INDIRECT("dataset"&amp;C33&amp;"_"&amp;E33&amp;"!"&amp;AS33&amp;AX33)</f>
        <v>31</v>
      </c>
      <c r="AU33" s="59">
        <f t="shared" ca="1" si="16"/>
        <v>1</v>
      </c>
      <c r="AV33" s="36" t="str">
        <f t="shared" ca="1" si="17"/>
        <v xml:space="preserve">In the 'Film
 Comment' column, find the movie with a value equal to '31' </v>
      </c>
      <c r="AW33" s="57" t="str">
        <f t="array" aca="1" ref="AW33" ca="1">INDIRECT("dataset"&amp;C33&amp;"_"&amp;E33&amp;"!"&amp;"B"&amp;AX33)</f>
        <v>Fantastic Four</v>
      </c>
      <c r="AX33" s="59">
        <v>17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</row>
    <row r="34" spans="1:75" x14ac:dyDescent="0.25">
      <c r="A34" s="24" t="str">
        <f t="shared" ref="A34:A65" si="20">"DS"&amp;C34 &amp;"_"&amp;D34 &amp;"_"&amp;E34 &amp;F34&amp;".png"</f>
        <v>DS1_anime_plain1.png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tr">
        <f t="array" aca="1" ref="G34" ca="1">INDIRECT("dataset"&amp;C34&amp;"_"&amp;E34&amp;"!"&amp;H34&amp;"2")</f>
        <v>Score</v>
      </c>
      <c r="H34" s="16" t="s">
        <v>33</v>
      </c>
      <c r="I34" s="16">
        <v>80</v>
      </c>
      <c r="J34" s="16">
        <f t="shared" ca="1" si="18"/>
        <v>0</v>
      </c>
      <c r="K34" s="17" t="str">
        <f t="shared" ref="K34:K65" ca="1" si="21">"In the '"&amp;G34&amp; "' column, count how many cells exceed the value of '" &amp; I34&amp; "' "</f>
        <v xml:space="preserve">In the 'Score' column, count how many cells exceed the value of '80' </v>
      </c>
      <c r="L34" s="16">
        <f t="shared" ref="L34:L65" ca="1" si="22">COUNTIF(INDIRECT("'dataset"&amp;C34&amp;"_"&amp;E34&amp;"'!"&amp;H34&amp;"2:"&amp;H34&amp;"31"), "&gt;"&amp;I34)</f>
        <v>7</v>
      </c>
      <c r="M34" s="133" t="s">
        <v>33</v>
      </c>
      <c r="N34" s="101" t="str" cm="1">
        <f t="array" aca="1" ref="N34" ca="1">INDIRECT("DS"&amp;C34&amp;"_T2_"&amp;E34&amp;"!"&amp;O34&amp;"2")</f>
        <v>Episodes</v>
      </c>
      <c r="O34" s="105" t="s">
        <v>97</v>
      </c>
      <c r="P34" s="100">
        <f t="shared" ca="1" si="19"/>
        <v>0.90921028291332018</v>
      </c>
      <c r="Q34" s="100"/>
      <c r="R34" s="106" t="str">
        <f t="shared" ca="1" si="3"/>
        <v xml:space="preserve">Determine which of the last 5 columns is most positively correalated with the first column named 'Episodes' </v>
      </c>
      <c r="S34" s="100" t="str" cm="1">
        <f t="array" aca="1" ref="S34" ca="1">INDIRECT("DS"&amp;C34&amp;"_T2_"&amp;E34&amp;"!"&amp;T34&amp;"2")</f>
        <v>Completed</v>
      </c>
      <c r="T34" s="105" t="s">
        <v>37</v>
      </c>
      <c r="U34" s="28" t="str">
        <f t="array" aca="1" ref="U34" ca="1">INDIRECT("dataset"&amp;C34&amp;"_"&amp;E34&amp;"!"&amp;V34&amp;"2")</f>
        <v>Plan
 to Watch</v>
      </c>
      <c r="V34" s="16" t="s">
        <v>34</v>
      </c>
      <c r="W34" s="16" t="str">
        <f t="shared" ref="W34:W65" ca="1" si="23">Z34&amp;" "&amp;AC34&amp;" "&amp;AF34</f>
        <v>60 56 53</v>
      </c>
      <c r="X34" s="16"/>
      <c r="Y34" s="25" t="str">
        <f t="shared" ref="Y34:Y65" ca="1" si="24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t="shared" ref="Z34:Z65" ca="1" si="25">MAX(INDIRECT("'dataset"&amp;C34&amp;"_"&amp;E34&amp;"'!"&amp;V34&amp;"2:"&amp;V34&amp;"31"))</f>
        <v>60</v>
      </c>
      <c r="AA34" s="16">
        <f t="shared" ref="AA34:AA65" ca="1" si="26">MATCH(MAX(INDIRECT("'dataset"&amp;C34&amp;"_"&amp;E34&amp;"'!"&amp;V34&amp;"2:"&amp;V34&amp;"31")), INDIRECT("'dataset"&amp;C34&amp;"_"&amp;E34&amp;"'!"&amp;V34&amp;"2:"&amp;V34&amp;"31"), 0) + 1</f>
        <v>13</v>
      </c>
      <c r="AB34" s="16" t="str">
        <f t="array" aca="1" ref="AB34" ca="1">INDIRECT("dataset"&amp;C34&amp;"_"&amp;E34&amp;"!"&amp;"B"&amp;AA34)</f>
        <v>Different Life</v>
      </c>
      <c r="AC34" s="16">
        <f t="shared" ref="AC34:AC65" ca="1" si="27">LARGE(INDIRECT("'dataset"&amp;C34&amp;"_"&amp;E34&amp;"'!"&amp;V34&amp;"2:"&amp;V34&amp;"31"), 2)</f>
        <v>56</v>
      </c>
      <c r="AD34" s="16">
        <f t="shared" ref="AD34:AD65" ca="1" si="28">MATCH(LARGE(INDIRECT("'dataset"&amp;C34&amp;"_"&amp;E34&amp;"'!"&amp;V34&amp;"2:"&amp;V34&amp;"31"), 2), INDIRECT("'dataset"&amp;C34&amp;"_"&amp;E34&amp;"'!"&amp;V34&amp;"2:"&amp;V34&amp;"31"), 0)+1</f>
        <v>18</v>
      </c>
      <c r="AE34" s="16" t="str">
        <f t="array" aca="1" ref="AE34" ca="1">INDIRECT("dataset"&amp;C34&amp;"_"&amp;E34&amp;"!"&amp;"B"&amp;AD34)</f>
        <v>Mobile Phone</v>
      </c>
      <c r="AF34" s="16">
        <f t="shared" ref="AF34:AF65" ca="1" si="29">LARGE(INDIRECT("'dataset"&amp;C34&amp;"_"&amp;E34&amp;"'!"&amp;V34&amp;"2:"&amp;V34&amp;"31"), 3)</f>
        <v>53</v>
      </c>
      <c r="AG34" s="16">
        <f t="shared" ref="AG34:AG65" ca="1" si="30">MATCH(LARGE(INDIRECT("'dataset"&amp;C34&amp;"_"&amp;E34&amp;"'!"&amp;V34&amp;"2:"&amp;V34&amp;"31"), 3), INDIRECT("'dataset"&amp;C34&amp;"_"&amp;E34&amp;"'!"&amp;V34&amp;"2:"&amp;V34&amp;"31"), 0)+1</f>
        <v>27</v>
      </c>
      <c r="AH34" s="16" t="str">
        <f t="array" aca="1" ref="AH34" ca="1">INDIRECT("dataset"&amp;C34&amp;"_"&amp;E34&amp;"!"&amp;"B"&amp;AG34)</f>
        <v>Great Teacher</v>
      </c>
      <c r="AI34" s="16" t="str">
        <f t="shared" ref="AI34:AI65" ca="1" si="31">AB34&amp;"-"&amp;AE34&amp;"-"&amp;AH34</f>
        <v>Different Life-Mobile Phone-Great Teacher</v>
      </c>
      <c r="AJ34" s="16" t="str">
        <f t="shared" ref="AJ34:AJ65" ca="1" si="32">AA34&amp;" "&amp;AD34&amp;" "&amp;AG34</f>
        <v>13 18 27</v>
      </c>
      <c r="AK34" s="28" t="str">
        <f t="array" aca="1" ref="AK34" ca="1">INDIRECT("dataset"&amp;C34&amp;"_"&amp;E34&amp;"!"&amp;AL34&amp;"2")</f>
        <v>Completed</v>
      </c>
      <c r="AL34" s="16" t="s">
        <v>35</v>
      </c>
      <c r="AM34" s="16"/>
      <c r="AN34" s="16"/>
      <c r="AO34" s="26" t="str">
        <f t="shared" ref="AO34:AO65" ca="1" si="33">"In the '"&amp;AK34&amp;"' column, calculate a rough estimate of the average value"</f>
        <v>In the 'Completed' column, calculate a rough estimate of the average value</v>
      </c>
      <c r="AP34" s="16">
        <f t="shared" ref="AP34:AP65" ca="1" si="34">AVERAGE(INDIRECT("'dataset"&amp;C34&amp;"_"&amp;E34&amp;"'!"&amp;AL34&amp;":"&amp;AL34))</f>
        <v>28.896551724137932</v>
      </c>
      <c r="AQ34" s="16" t="s">
        <v>35</v>
      </c>
      <c r="AR34" s="66" t="str">
        <f t="array" aca="1" ref="AR34" ca="1">INDIRECT("dataset"&amp;C34&amp;"_"&amp;E34&amp;"!"&amp;AS34&amp;"2")</f>
        <v>Watching</v>
      </c>
      <c r="AS34" s="16" t="s">
        <v>36</v>
      </c>
      <c r="AT34" s="16">
        <f t="array" aca="1" ref="AT34" ca="1">INDIRECT("dataset"&amp;C34&amp;"_"&amp;E34&amp;"!"&amp;AS34&amp;AX34)</f>
        <v>15</v>
      </c>
      <c r="AU34" s="16">
        <f t="shared" ref="AU34:AU65" ca="1" si="35">COUNTIF(INDIRECT("'dataset"&amp;C34&amp;"_"&amp;E34&amp;"'!"&amp;AS34&amp;":"&amp;AS34), AT34)</f>
        <v>1</v>
      </c>
      <c r="AV34" s="36" t="str">
        <f t="shared" ref="AV34:AV65" ca="1" si="36">"In the '"&amp;AR34&amp; "' column, find the "&amp;D34&amp;" with a value equal to '" &amp; AT34&amp; "' "</f>
        <v xml:space="preserve">In the 'Watching' column, find the anime with a value equal to '15' </v>
      </c>
      <c r="AW34" s="24" t="str">
        <f t="array" aca="1" ref="AW34" ca="1">INDIRECT("dataset"&amp;C34&amp;"_"&amp;E34&amp;"!"&amp;"B"&amp;AX34)</f>
        <v>Helping Alice</v>
      </c>
      <c r="AX34" s="16">
        <v>16</v>
      </c>
    </row>
    <row r="35" spans="1:75" x14ac:dyDescent="0.25">
      <c r="A35" s="24" t="str">
        <f t="shared" si="20"/>
        <v>DS2_anime_plain2.png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tr">
        <f t="array" aca="1" ref="G35" ca="1">INDIRECT("dataset"&amp;C35&amp;"_"&amp;E35&amp;"!"&amp;H35&amp;"2")</f>
        <v>Plan
 to Watch</v>
      </c>
      <c r="H35" s="16" t="s">
        <v>37</v>
      </c>
      <c r="I35" s="16">
        <v>70</v>
      </c>
      <c r="J35" s="16">
        <f t="shared" ref="J35:J65" ca="1" si="37">COUNTIF(INDIRECT("'dataset"&amp;C35&amp;"_"&amp;E35&amp;"'!"&amp;H35&amp;"2:"&amp;H35&amp;"31"), I35)</f>
        <v>0</v>
      </c>
      <c r="K35" s="17" t="str">
        <f t="shared" ca="1" si="21"/>
        <v xml:space="preserve">In the 'Plan
 to Watch' column, count how many cells exceed the value of '70' </v>
      </c>
      <c r="L35" s="16">
        <f t="shared" ca="1" si="22"/>
        <v>6</v>
      </c>
      <c r="M35" s="133" t="s">
        <v>37</v>
      </c>
      <c r="N35" s="101" t="str" cm="1">
        <f t="array" aca="1" ref="N35" ca="1">INDIRECT("DS"&amp;C35&amp;"_T2_"&amp;E35&amp;"!"&amp;O35&amp;"2")</f>
        <v>Plan
 to Watch</v>
      </c>
      <c r="O35" s="105" t="s">
        <v>97</v>
      </c>
      <c r="P35" s="100">
        <f t="shared" ca="1" si="19"/>
        <v>0.94286333401893008</v>
      </c>
      <c r="Q35" s="100"/>
      <c r="R35" s="106" t="str">
        <f t="shared" ca="1" si="3"/>
        <v xml:space="preserve">Determine which of the last 5 columns is most positively correalated with the first column named 'Plan
 to Watch' </v>
      </c>
      <c r="S35" s="100" t="str" cm="1">
        <f t="array" aca="1" ref="S35" ca="1">INDIRECT("DS"&amp;C35&amp;"_T2_"&amp;E35&amp;"!"&amp;T35&amp;"2")</f>
        <v>Favorites</v>
      </c>
      <c r="T35" s="105" t="s">
        <v>34</v>
      </c>
      <c r="U35" s="28" t="str">
        <f t="array" aca="1" ref="U35" ca="1">INDIRECT("dataset"&amp;C35&amp;"_"&amp;E35&amp;"!"&amp;V35&amp;"2")</f>
        <v>Plan
 to Watch</v>
      </c>
      <c r="V35" s="16" t="s">
        <v>37</v>
      </c>
      <c r="W35" s="16" t="str">
        <f t="shared" ca="1" si="23"/>
        <v>88 86 83</v>
      </c>
      <c r="X35" s="16"/>
      <c r="Y35" s="25" t="str">
        <f t="shared" ca="1" si="24"/>
        <v xml:space="preserve">In the 'Plan
 to Watch' column, give the row names of the animes with the highest 3 values in descending order </v>
      </c>
      <c r="Z35" s="16">
        <f t="shared" ca="1" si="25"/>
        <v>88</v>
      </c>
      <c r="AA35" s="16">
        <f t="shared" ca="1" si="26"/>
        <v>5</v>
      </c>
      <c r="AB35" s="16" t="str">
        <f t="array" aca="1" ref="AB35" ca="1">INDIRECT("dataset"&amp;C35&amp;"_"&amp;E35&amp;"!"&amp;"B"&amp;AA35)</f>
        <v>Connect Angel</v>
      </c>
      <c r="AC35" s="16">
        <f t="shared" ca="1" si="27"/>
        <v>86</v>
      </c>
      <c r="AD35" s="16">
        <f t="shared" ca="1" si="28"/>
        <v>18</v>
      </c>
      <c r="AE35" s="16" t="str">
        <f t="array" aca="1" ref="AE35" ca="1">INDIRECT("dataset"&amp;C35&amp;"_"&amp;E35&amp;"!"&amp;"B"&amp;AD35)</f>
        <v>Best Humanity</v>
      </c>
      <c r="AF35" s="16">
        <f t="shared" ca="1" si="29"/>
        <v>83</v>
      </c>
      <c r="AG35" s="16">
        <f t="shared" ca="1" si="30"/>
        <v>6</v>
      </c>
      <c r="AH35" s="16" t="str">
        <f t="array" aca="1" ref="AH35" ca="1">INDIRECT("dataset"&amp;C35&amp;"_"&amp;E35&amp;"!"&amp;"B"&amp;AG35)</f>
        <v>Assassian World</v>
      </c>
      <c r="AI35" s="16" t="str">
        <f t="shared" ca="1" si="31"/>
        <v>Connect Angel-Best Humanity-Assassian World</v>
      </c>
      <c r="AJ35" s="16" t="str">
        <f t="shared" ca="1" si="32"/>
        <v>5 18 6</v>
      </c>
      <c r="AK35" s="28" t="str">
        <f t="array" aca="1" ref="AK35" ca="1">INDIRECT("dataset"&amp;C35&amp;"_"&amp;E35&amp;"!"&amp;AL35&amp;"2")</f>
        <v>Ranked</v>
      </c>
      <c r="AL35" s="16" t="s">
        <v>38</v>
      </c>
      <c r="AM35" s="16"/>
      <c r="AN35" s="16"/>
      <c r="AO35" s="26" t="str">
        <f t="shared" ca="1" si="33"/>
        <v>In the 'Ranked' column, calculate a rough estimate of the average value</v>
      </c>
      <c r="AP35" s="16">
        <f t="shared" ca="1" si="34"/>
        <v>62.379310344827587</v>
      </c>
      <c r="AQ35" s="16" t="s">
        <v>38</v>
      </c>
      <c r="AR35" s="66" t="str">
        <f t="array" aca="1" ref="AR35" ca="1">INDIRECT("dataset"&amp;C35&amp;"_"&amp;E35&amp;"!"&amp;AS35&amp;"2")</f>
        <v>On-Hold</v>
      </c>
      <c r="AS35" s="16" t="s">
        <v>39</v>
      </c>
      <c r="AT35" s="16">
        <f t="array" aca="1" ref="AT35" ca="1">INDIRECT("dataset"&amp;C35&amp;"_"&amp;E35&amp;"!"&amp;AS35&amp;AX35)</f>
        <v>26</v>
      </c>
      <c r="AU35" s="16">
        <f t="shared" ca="1" si="35"/>
        <v>1</v>
      </c>
      <c r="AV35" s="36" t="str">
        <f t="shared" ca="1" si="36"/>
        <v xml:space="preserve">In the 'On-Hold' column, find the anime with a value equal to '26' </v>
      </c>
      <c r="AW35" s="24" t="str">
        <f t="array" aca="1" ref="AW35" ca="1">INDIRECT("dataset"&amp;C35&amp;"_"&amp;E35&amp;"!"&amp;"B"&amp;AX35)</f>
        <v>Attacking Titan</v>
      </c>
      <c r="AX35" s="16">
        <v>20</v>
      </c>
    </row>
    <row r="36" spans="1:75" x14ac:dyDescent="0.25">
      <c r="A36" s="24" t="str">
        <f t="shared" si="20"/>
        <v>DS3_anime_plain3.png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tr">
        <f t="array" aca="1" ref="G36" ca="1">INDIRECT("dataset"&amp;C36&amp;"_"&amp;E36&amp;"!"&amp;H36&amp;"2")</f>
        <v>Popularity</v>
      </c>
      <c r="H36" s="16" t="s">
        <v>36</v>
      </c>
      <c r="I36" s="16">
        <v>88</v>
      </c>
      <c r="J36" s="16">
        <f t="shared" ca="1" si="37"/>
        <v>0</v>
      </c>
      <c r="K36" s="17" t="str">
        <f t="shared" ca="1" si="21"/>
        <v xml:space="preserve">In the 'Popularity' column, count how many cells exceed the value of '88' </v>
      </c>
      <c r="L36" s="16">
        <f t="shared" ca="1" si="22"/>
        <v>5</v>
      </c>
      <c r="M36" s="133" t="s">
        <v>36</v>
      </c>
      <c r="N36" s="101" t="str" cm="1">
        <f t="array" aca="1" ref="N36" ca="1">INDIRECT("DS"&amp;C36&amp;"_T2_"&amp;E36&amp;"!"&amp;O36&amp;"2")</f>
        <v>Completed</v>
      </c>
      <c r="O36" s="105" t="s">
        <v>97</v>
      </c>
      <c r="P36" s="100">
        <f t="shared" ca="1" si="19"/>
        <v>0.97306273345016958</v>
      </c>
      <c r="Q36" s="100"/>
      <c r="R36" s="106" t="str">
        <f t="shared" ca="1" si="3"/>
        <v xml:space="preserve">Determine which of the last 5 columns is most positively correalated with the first column named 'Completed' </v>
      </c>
      <c r="S36" s="100" t="str" cm="1">
        <f t="array" aca="1" ref="S36" ca="1">INDIRECT("DS"&amp;C36&amp;"_T2_"&amp;E36&amp;"!"&amp;T36&amp;"2")</f>
        <v>Episodes</v>
      </c>
      <c r="T36" s="105" t="s">
        <v>41</v>
      </c>
      <c r="U36" s="28" t="str">
        <f t="array" aca="1" ref="U36" ca="1">INDIRECT("dataset"&amp;C36&amp;"_"&amp;E36&amp;"!"&amp;V36&amp;"2")</f>
        <v>Ranked</v>
      </c>
      <c r="V36" s="16" t="s">
        <v>33</v>
      </c>
      <c r="W36" s="16" t="str">
        <f t="shared" ca="1" si="23"/>
        <v>75 73 71</v>
      </c>
      <c r="X36" s="16"/>
      <c r="Y36" s="25" t="str">
        <f t="shared" ca="1" si="24"/>
        <v xml:space="preserve">In the 'Ranked' column, give the row names of the animes with the highest 3 values in descending order </v>
      </c>
      <c r="Z36" s="16">
        <f t="shared" ca="1" si="25"/>
        <v>75</v>
      </c>
      <c r="AA36" s="16">
        <f t="shared" ca="1" si="26"/>
        <v>5</v>
      </c>
      <c r="AB36" s="16" t="str">
        <f t="array" aca="1" ref="AB36" ca="1">INDIRECT("dataset"&amp;C36&amp;"_"&amp;E36&amp;"!"&amp;"B"&amp;AA36)</f>
        <v>Ultra Generation</v>
      </c>
      <c r="AC36" s="16">
        <f t="shared" ca="1" si="27"/>
        <v>73</v>
      </c>
      <c r="AD36" s="16">
        <f t="shared" ca="1" si="28"/>
        <v>10</v>
      </c>
      <c r="AE36" s="16" t="str">
        <f t="array" aca="1" ref="AE36" ca="1">INDIRECT("dataset"&amp;C36&amp;"_"&amp;E36&amp;"!"&amp;"B"&amp;AD36)</f>
        <v>Connect Angel</v>
      </c>
      <c r="AF36" s="16">
        <f t="shared" ca="1" si="29"/>
        <v>71</v>
      </c>
      <c r="AG36" s="16">
        <f t="shared" ca="1" si="30"/>
        <v>11</v>
      </c>
      <c r="AH36" s="16" t="str">
        <f t="array" aca="1" ref="AH36" ca="1">INDIRECT("dataset"&amp;C36&amp;"_"&amp;E36&amp;"!"&amp;"B"&amp;AG36)</f>
        <v>Magical Warfare</v>
      </c>
      <c r="AI36" s="16" t="str">
        <f t="shared" ca="1" si="31"/>
        <v>Ultra Generation-Connect Angel-Magical Warfare</v>
      </c>
      <c r="AJ36" s="16" t="str">
        <f t="shared" ca="1" si="32"/>
        <v>5 10 11</v>
      </c>
      <c r="AK36" s="28" t="str">
        <f t="array" aca="1" ref="AK36" ca="1">INDIRECT("dataset"&amp;C36&amp;"_"&amp;E36&amp;"!"&amp;AL36&amp;"2")</f>
        <v>Completed</v>
      </c>
      <c r="AL36" s="16" t="s">
        <v>40</v>
      </c>
      <c r="AM36" s="16"/>
      <c r="AN36" s="16"/>
      <c r="AO36" s="26" t="str">
        <f t="shared" ca="1" si="33"/>
        <v>In the 'Completed' column, calculate a rough estimate of the average value</v>
      </c>
      <c r="AP36" s="16">
        <f t="shared" ca="1" si="34"/>
        <v>37.862068965517238</v>
      </c>
      <c r="AQ36" s="16" t="s">
        <v>40</v>
      </c>
      <c r="AR36" s="66" t="str">
        <f t="array" aca="1" ref="AR36" ca="1">INDIRECT("dataset"&amp;C36&amp;"_"&amp;E36&amp;"!"&amp;AS36&amp;"2")</f>
        <v>On-Hold</v>
      </c>
      <c r="AS36" s="16" t="s">
        <v>37</v>
      </c>
      <c r="AT36" s="16">
        <f t="array" aca="1" ref="AT36" ca="1">INDIRECT("dataset"&amp;C36&amp;"_"&amp;E36&amp;"!"&amp;AS36&amp;AX36)</f>
        <v>17</v>
      </c>
      <c r="AU36" s="16">
        <f t="shared" ca="1" si="35"/>
        <v>1</v>
      </c>
      <c r="AV36" s="36" t="str">
        <f t="shared" ca="1" si="36"/>
        <v xml:space="preserve">In the 'On-Hold' column, find the anime with a value equal to '17' </v>
      </c>
      <c r="AW36" s="24" t="str">
        <f t="array" aca="1" ref="AW36" ca="1">INDIRECT("dataset"&amp;C36&amp;"_"&amp;E36&amp;"!"&amp;"B"&amp;AX36)</f>
        <v>Ultimate horror</v>
      </c>
      <c r="AX36" s="16">
        <v>16</v>
      </c>
    </row>
    <row r="37" spans="1:75" x14ac:dyDescent="0.25">
      <c r="A37" s="24" t="str">
        <f t="shared" si="20"/>
        <v>DS4_anime_plain4.png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tr">
        <f t="array" aca="1" ref="G37" ca="1">INDIRECT("dataset"&amp;C37&amp;"_"&amp;E37&amp;"!"&amp;H37&amp;"2")</f>
        <v>Score</v>
      </c>
      <c r="H37" s="16" t="s">
        <v>41</v>
      </c>
      <c r="I37" s="16">
        <v>43</v>
      </c>
      <c r="J37" s="16">
        <f t="shared" ca="1" si="37"/>
        <v>0</v>
      </c>
      <c r="K37" s="17" t="str">
        <f t="shared" ca="1" si="21"/>
        <v xml:space="preserve">In the 'Score' column, count how many cells exceed the value of '43' </v>
      </c>
      <c r="L37" s="16">
        <f t="shared" ca="1" si="22"/>
        <v>8</v>
      </c>
      <c r="M37" s="133" t="s">
        <v>41</v>
      </c>
      <c r="N37" s="101" t="str" cm="1">
        <f t="array" aca="1" ref="N37" ca="1">INDIRECT("DS"&amp;C37&amp;"_T2_"&amp;E37&amp;"!"&amp;O37&amp;"2")</f>
        <v>Score</v>
      </c>
      <c r="O37" s="105" t="s">
        <v>97</v>
      </c>
      <c r="P37" s="100">
        <f t="shared" ca="1" si="19"/>
        <v>0.95448951402148552</v>
      </c>
      <c r="Q37" s="100"/>
      <c r="R37" s="106" t="str">
        <f t="shared" ca="1" si="3"/>
        <v xml:space="preserve">Determine which of the last 5 columns is most positively correalated with the first column named 'Score' </v>
      </c>
      <c r="S37" s="100" t="str" cm="1">
        <f t="array" aca="1" ref="S37" ca="1">INDIRECT("DS"&amp;C37&amp;"_T2_"&amp;E37&amp;"!"&amp;T37&amp;"2")</f>
        <v>Dropped</v>
      </c>
      <c r="T37" s="105" t="s">
        <v>33</v>
      </c>
      <c r="U37" s="28" t="str">
        <f t="array" aca="1" ref="U37" ca="1">INDIRECT("dataset"&amp;C37&amp;"_"&amp;E37&amp;"!"&amp;V37&amp;"2")</f>
        <v>Score</v>
      </c>
      <c r="V37" s="16" t="s">
        <v>41</v>
      </c>
      <c r="W37" s="16" t="str">
        <f t="shared" ca="1" si="23"/>
        <v>74 73 70</v>
      </c>
      <c r="X37" s="16"/>
      <c r="Y37" s="25" t="str">
        <f t="shared" ca="1" si="24"/>
        <v xml:space="preserve">In the 'Score' column, give the row names of the animes with the highest 3 values in descending order </v>
      </c>
      <c r="Z37" s="16">
        <f t="shared" ca="1" si="25"/>
        <v>74</v>
      </c>
      <c r="AA37" s="16">
        <f t="shared" ca="1" si="26"/>
        <v>6</v>
      </c>
      <c r="AB37" s="16" t="str">
        <f t="array" aca="1" ref="AB37" ca="1">INDIRECT("dataset"&amp;C37&amp;"_"&amp;E37&amp;"!"&amp;"B"&amp;AA37)</f>
        <v>Ultra Generation</v>
      </c>
      <c r="AC37" s="16">
        <f t="shared" ca="1" si="27"/>
        <v>73</v>
      </c>
      <c r="AD37" s="16">
        <f t="shared" ca="1" si="28"/>
        <v>24</v>
      </c>
      <c r="AE37" s="16" t="str">
        <f t="array" aca="1" ref="AE37" ca="1">INDIRECT("dataset"&amp;C37&amp;"_"&amp;E37&amp;"!"&amp;"B"&amp;AD37)</f>
        <v>Mobile Phone</v>
      </c>
      <c r="AF37" s="16">
        <f t="shared" ca="1" si="29"/>
        <v>70</v>
      </c>
      <c r="AG37" s="16">
        <f t="shared" ca="1" si="30"/>
        <v>22</v>
      </c>
      <c r="AH37" s="16" t="str">
        <f t="array" aca="1" ref="AH37" ca="1">INDIRECT("dataset"&amp;C37&amp;"_"&amp;E37&amp;"!"&amp;"B"&amp;AG37)</f>
        <v>Ultimate horror</v>
      </c>
      <c r="AI37" s="16" t="str">
        <f t="shared" ca="1" si="31"/>
        <v>Ultra Generation-Mobile Phone-Ultimate horror</v>
      </c>
      <c r="AJ37" s="16" t="str">
        <f t="shared" ca="1" si="32"/>
        <v>6 24 22</v>
      </c>
      <c r="AK37" s="28" t="str">
        <f t="array" aca="1" ref="AK37" ca="1">INDIRECT("dataset"&amp;C37&amp;"_"&amp;E37&amp;"!"&amp;AL37&amp;"2")</f>
        <v>Members</v>
      </c>
      <c r="AL37" s="16" t="s">
        <v>36</v>
      </c>
      <c r="AM37" s="16"/>
      <c r="AN37" s="16"/>
      <c r="AO37" s="26" t="str">
        <f t="shared" ca="1" si="33"/>
        <v>In the 'Members' column, calculate a rough estimate of the average value</v>
      </c>
      <c r="AP37" s="16">
        <f t="shared" ca="1" si="34"/>
        <v>47.655172413793103</v>
      </c>
      <c r="AQ37" s="16" t="s">
        <v>36</v>
      </c>
      <c r="AR37" s="66" t="str">
        <f t="array" aca="1" ref="AR37" ca="1">INDIRECT("dataset"&amp;C37&amp;"_"&amp;E37&amp;"!"&amp;AS37&amp;"2")</f>
        <v>Popularity</v>
      </c>
      <c r="AS37" s="16" t="s">
        <v>33</v>
      </c>
      <c r="AT37" s="16">
        <f t="array" aca="1" ref="AT37" ca="1">INDIRECT("dataset"&amp;C37&amp;"_"&amp;E37&amp;"!"&amp;AS37&amp;AX37)</f>
        <v>12</v>
      </c>
      <c r="AU37" s="16">
        <f t="shared" ca="1" si="35"/>
        <v>1</v>
      </c>
      <c r="AV37" s="36" t="str">
        <f t="shared" ca="1" si="36"/>
        <v xml:space="preserve">In the 'Popularity' column, find the anime with a value equal to '12' </v>
      </c>
      <c r="AW37" s="24" t="str">
        <f t="array" aca="1" ref="AW37" ca="1">INDIRECT("dataset"&amp;C37&amp;"_"&amp;E37&amp;"!"&amp;"B"&amp;AX37)</f>
        <v>Helping Alice</v>
      </c>
      <c r="AX37" s="16">
        <v>18</v>
      </c>
    </row>
    <row r="38" spans="1:75" s="50" customFormat="1" x14ac:dyDescent="0.25">
      <c r="A38" s="50" t="str">
        <f t="shared" si="20"/>
        <v>DS5_cereal_plain1.png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tr">
        <f t="array" aca="1" ref="G38" ca="1">INDIRECT("dataset"&amp;C38&amp;"_"&amp;E38&amp;"!"&amp;H38&amp;"2")</f>
        <v>Potassium</v>
      </c>
      <c r="H38" s="51" t="s">
        <v>37</v>
      </c>
      <c r="I38" s="51">
        <v>57</v>
      </c>
      <c r="J38" s="51">
        <f t="shared" ca="1" si="37"/>
        <v>0</v>
      </c>
      <c r="K38" s="53" t="str">
        <f t="shared" ca="1" si="21"/>
        <v xml:space="preserve">In the 'Potassium' column, count how many cells exceed the value of '57' </v>
      </c>
      <c r="L38" s="51">
        <f t="shared" ca="1" si="22"/>
        <v>8</v>
      </c>
      <c r="M38" s="132" t="s">
        <v>37</v>
      </c>
      <c r="N38" s="101" t="str" cm="1">
        <f t="array" aca="1" ref="N38" ca="1">INDIRECT("DS"&amp;C38&amp;"_T2_"&amp;E38&amp;"!"&amp;O38&amp;"2")</f>
        <v>Potassium</v>
      </c>
      <c r="O38" s="104" t="s">
        <v>97</v>
      </c>
      <c r="P38" s="100">
        <f t="shared" ca="1" si="19"/>
        <v>0.91848360430431619</v>
      </c>
      <c r="Q38" s="100"/>
      <c r="R38" s="103" t="str">
        <f t="shared" ca="1" si="3"/>
        <v xml:space="preserve">Determine which of the last 5 columns is most positively correalated with the first column named 'Potassium' </v>
      </c>
      <c r="S38" s="100" t="str" cm="1">
        <f t="array" aca="1" ref="S38" ca="1">INDIRECT("DS"&amp;C38&amp;"_T2_"&amp;E38&amp;"!"&amp;T38&amp;"2")</f>
        <v>Sugars</v>
      </c>
      <c r="T38" s="104" t="s">
        <v>41</v>
      </c>
      <c r="U38" s="52" t="str">
        <f t="array" aca="1" ref="U38" ca="1">INDIRECT("dataset"&amp;C38&amp;"_"&amp;E38&amp;"!"&amp;V38&amp;"2")</f>
        <v>Carbo</v>
      </c>
      <c r="V38" s="51" t="s">
        <v>39</v>
      </c>
      <c r="W38" s="51" t="str">
        <f t="shared" ca="1" si="23"/>
        <v>88 86 83</v>
      </c>
      <c r="X38" s="51"/>
      <c r="Y38" s="54" t="str">
        <f t="shared" ca="1" si="24"/>
        <v xml:space="preserve">In the 'Carbo' column, give the row names of the cereals with the highest 3 values in descending order </v>
      </c>
      <c r="Z38" s="51">
        <f t="shared" ca="1" si="25"/>
        <v>88</v>
      </c>
      <c r="AA38" s="51">
        <f t="shared" ca="1" si="26"/>
        <v>5</v>
      </c>
      <c r="AB38" s="51" t="str">
        <f t="array" aca="1" ref="AB38" ca="1">INDIRECT("dataset"&amp;C38&amp;"_"&amp;E38&amp;"!"&amp;"B"&amp;AA38)</f>
        <v>Oatmeal Crisp</v>
      </c>
      <c r="AC38" s="51">
        <f t="shared" ca="1" si="27"/>
        <v>86</v>
      </c>
      <c r="AD38" s="51">
        <f t="shared" ca="1" si="28"/>
        <v>19</v>
      </c>
      <c r="AE38" s="51" t="str">
        <f t="array" aca="1" ref="AE38" ca="1">INDIRECT("dataset"&amp;C38&amp;"_"&amp;E38&amp;"!"&amp;"B"&amp;AD38)</f>
        <v>Wheat Cream</v>
      </c>
      <c r="AF38" s="51">
        <f t="shared" ca="1" si="29"/>
        <v>83</v>
      </c>
      <c r="AG38" s="51">
        <f t="shared" ca="1" si="30"/>
        <v>20</v>
      </c>
      <c r="AH38" s="51" t="str">
        <f t="array" aca="1" ref="AH38" ca="1">INDIRECT("dataset"&amp;C38&amp;"_"&amp;E38&amp;"!"&amp;"B"&amp;AG38)</f>
        <v>Grape Flakes</v>
      </c>
      <c r="AI38" s="51" t="str">
        <f t="shared" ca="1" si="31"/>
        <v>Oatmeal Crisp-Wheat Cream-Grape Flakes</v>
      </c>
      <c r="AJ38" s="51" t="str">
        <f t="shared" ca="1" si="32"/>
        <v>5 19 20</v>
      </c>
      <c r="AK38" s="52" t="str">
        <f t="array" aca="1" ref="AK38" ca="1">INDIRECT("dataset"&amp;C38&amp;"_"&amp;E38&amp;"!"&amp;AL38&amp;"2")</f>
        <v>Sugars</v>
      </c>
      <c r="AL38" s="51" t="s">
        <v>38</v>
      </c>
      <c r="AM38" s="51"/>
      <c r="AN38" s="51"/>
      <c r="AO38" s="55" t="str">
        <f t="shared" ca="1" si="33"/>
        <v>In the 'Sugars' column, calculate a rough estimate of the average value</v>
      </c>
      <c r="AP38" s="51">
        <f t="shared" ca="1" si="34"/>
        <v>56.931034482758619</v>
      </c>
      <c r="AQ38" s="51" t="s">
        <v>38</v>
      </c>
      <c r="AR38" s="56" t="str">
        <f t="array" aca="1" ref="AR38" ca="1">INDIRECT("dataset"&amp;C38&amp;"_"&amp;E38&amp;"!"&amp;AS38&amp;"2")</f>
        <v>Sodium</v>
      </c>
      <c r="AS38" s="51" t="s">
        <v>41</v>
      </c>
      <c r="AT38" s="51">
        <f t="array" aca="1" ref="AT38" ca="1">INDIRECT("dataset"&amp;C38&amp;"_"&amp;E38&amp;"!"&amp;AS38&amp;AX38)</f>
        <v>51</v>
      </c>
      <c r="AU38" s="51">
        <f t="shared" ca="1" si="35"/>
        <v>1</v>
      </c>
      <c r="AV38" s="36" t="str">
        <f t="shared" ca="1" si="36"/>
        <v xml:space="preserve">In the 'Sodium' column, find the cereal with a value equal to '51' </v>
      </c>
      <c r="AW38" s="50" t="str">
        <f t="array" aca="1" ref="AW38" ca="1">INDIRECT("dataset"&amp;C38&amp;"_"&amp;E38&amp;"!"&amp;"B"&amp;AX38)</f>
        <v>Bran Chex</v>
      </c>
      <c r="AX38" s="51">
        <v>17</v>
      </c>
    </row>
    <row r="39" spans="1:75" s="50" customFormat="1" x14ac:dyDescent="0.25">
      <c r="A39" s="50" t="str">
        <f t="shared" si="20"/>
        <v>DS6_cereal_plain2.png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tr">
        <f t="array" aca="1" ref="G39" ca="1">INDIRECT("dataset"&amp;C39&amp;"_"&amp;E39&amp;"!"&amp;H39&amp;"2")</f>
        <v>Carbo</v>
      </c>
      <c r="H39" s="51" t="s">
        <v>39</v>
      </c>
      <c r="I39" s="51">
        <v>70</v>
      </c>
      <c r="J39" s="51">
        <f t="shared" ca="1" si="37"/>
        <v>0</v>
      </c>
      <c r="K39" s="53" t="str">
        <f t="shared" ca="1" si="21"/>
        <v xml:space="preserve">In the 'Carbo' column, count how many cells exceed the value of '70' </v>
      </c>
      <c r="L39" s="51">
        <f t="shared" ca="1" si="22"/>
        <v>5</v>
      </c>
      <c r="M39" s="132" t="s">
        <v>39</v>
      </c>
      <c r="N39" s="101" t="str" cm="1">
        <f t="array" aca="1" ref="N39" ca="1">INDIRECT("DS"&amp;C39&amp;"_T2_"&amp;E39&amp;"!"&amp;O39&amp;"2")</f>
        <v>Calories</v>
      </c>
      <c r="O39" s="104" t="s">
        <v>97</v>
      </c>
      <c r="P39" s="100">
        <f t="shared" ca="1" si="19"/>
        <v>0.9504827024693987</v>
      </c>
      <c r="Q39" s="100"/>
      <c r="R39" s="103" t="str">
        <f t="shared" ca="1" si="3"/>
        <v xml:space="preserve">Determine which of the last 5 columns is most positively correalated with the first column named 'Calories' </v>
      </c>
      <c r="S39" s="100" t="str" cm="1">
        <f t="array" aca="1" ref="S39" ca="1">INDIRECT("DS"&amp;C39&amp;"_T2_"&amp;E39&amp;"!"&amp;T39&amp;"2")</f>
        <v>Protein</v>
      </c>
      <c r="T39" s="104" t="s">
        <v>37</v>
      </c>
      <c r="U39" s="52" t="str">
        <f t="array" aca="1" ref="U39" ca="1">INDIRECT("dataset"&amp;C39&amp;"_"&amp;E39&amp;"!"&amp;V39&amp;"2")</f>
        <v>Potassium</v>
      </c>
      <c r="V39" s="51" t="s">
        <v>37</v>
      </c>
      <c r="W39" s="51" t="str">
        <f t="shared" ca="1" si="23"/>
        <v>71 70 68</v>
      </c>
      <c r="X39" s="51"/>
      <c r="Y39" s="54" t="str">
        <f t="shared" ca="1" si="24"/>
        <v xml:space="preserve">In the 'Potassium' column, give the row names of the cereals with the highest 3 values in descending order </v>
      </c>
      <c r="Z39" s="51">
        <f t="shared" ca="1" si="25"/>
        <v>71</v>
      </c>
      <c r="AA39" s="51">
        <f t="shared" ca="1" si="26"/>
        <v>22</v>
      </c>
      <c r="AB39" s="51" t="str">
        <f t="array" aca="1" ref="AB39" ca="1">INDIRECT("dataset"&amp;C39&amp;"_"&amp;E39&amp;"!"&amp;"B"&amp;AA39)</f>
        <v>Corn Favorite</v>
      </c>
      <c r="AC39" s="51">
        <f t="shared" ca="1" si="27"/>
        <v>70</v>
      </c>
      <c r="AD39" s="51">
        <f t="shared" ca="1" si="28"/>
        <v>3</v>
      </c>
      <c r="AE39" s="51" t="str">
        <f t="array" aca="1" ref="AE39" ca="1">INDIRECT("dataset"&amp;C39&amp;"_"&amp;E39&amp;"!"&amp;"B"&amp;AD39)</f>
        <v>Frosted Flakes</v>
      </c>
      <c r="AF39" s="51">
        <f t="shared" ca="1" si="29"/>
        <v>68</v>
      </c>
      <c r="AG39" s="51">
        <f t="shared" ca="1" si="30"/>
        <v>7</v>
      </c>
      <c r="AH39" s="51" t="str">
        <f t="array" aca="1" ref="AH39" ca="1">INDIRECT("dataset"&amp;C39&amp;"_"&amp;E39&amp;"!"&amp;"B"&amp;AG39)</f>
        <v>Natural Bran</v>
      </c>
      <c r="AI39" s="51" t="str">
        <f t="shared" ca="1" si="31"/>
        <v>Corn Favorite-Frosted Flakes-Natural Bran</v>
      </c>
      <c r="AJ39" s="51" t="str">
        <f t="shared" ca="1" si="32"/>
        <v>22 3 7</v>
      </c>
      <c r="AK39" s="52" t="str">
        <f t="array" aca="1" ref="AK39" ca="1">INDIRECT("dataset"&amp;C39&amp;"_"&amp;E39&amp;"!"&amp;AL39&amp;"2")</f>
        <v>Score</v>
      </c>
      <c r="AL39" s="51" t="s">
        <v>40</v>
      </c>
      <c r="AM39" s="51"/>
      <c r="AN39" s="51"/>
      <c r="AO39" s="55" t="str">
        <f t="shared" ca="1" si="33"/>
        <v>In the 'Score' column, calculate a rough estimate of the average value</v>
      </c>
      <c r="AP39" s="51">
        <f t="shared" ca="1" si="34"/>
        <v>42.103448275862071</v>
      </c>
      <c r="AQ39" s="51" t="s">
        <v>40</v>
      </c>
      <c r="AR39" s="56" t="str">
        <f t="array" aca="1" ref="AR39" ca="1">INDIRECT("dataset"&amp;C39&amp;"_"&amp;E39&amp;"!"&amp;AS39&amp;"2")</f>
        <v>Carbo</v>
      </c>
      <c r="AS39" s="51" t="s">
        <v>39</v>
      </c>
      <c r="AT39" s="51">
        <f t="array" aca="1" ref="AT39" ca="1">INDIRECT("dataset"&amp;C39&amp;"_"&amp;E39&amp;"!"&amp;AS39&amp;AX39)</f>
        <v>32</v>
      </c>
      <c r="AU39" s="51">
        <f t="shared" ca="1" si="35"/>
        <v>1</v>
      </c>
      <c r="AV39" s="36" t="str">
        <f t="shared" ca="1" si="36"/>
        <v xml:space="preserve">In the 'Carbo' column, find the cereal with a value equal to '32' </v>
      </c>
      <c r="AW39" s="50" t="str">
        <f t="array" aca="1" ref="AW39" ca="1">INDIRECT("dataset"&amp;C39&amp;"_"&amp;E39&amp;"!"&amp;"B"&amp;AX39)</f>
        <v>Double Chex</v>
      </c>
      <c r="AX39" s="51">
        <v>19</v>
      </c>
    </row>
    <row r="40" spans="1:75" s="50" customFormat="1" x14ac:dyDescent="0.25">
      <c r="A40" s="50" t="str">
        <f t="shared" si="20"/>
        <v>DS7_cereal_plain3.png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tr">
        <f t="array" aca="1" ref="G40" ca="1">INDIRECT("dataset"&amp;C40&amp;"_"&amp;E40&amp;"!"&amp;H40&amp;"2")</f>
        <v>Score</v>
      </c>
      <c r="H40" s="51" t="s">
        <v>33</v>
      </c>
      <c r="I40" s="51">
        <v>45</v>
      </c>
      <c r="J40" s="51">
        <f t="shared" ca="1" si="37"/>
        <v>0</v>
      </c>
      <c r="K40" s="53" t="str">
        <f t="shared" ca="1" si="21"/>
        <v xml:space="preserve">In the 'Score' column, count how many cells exceed the value of '45' </v>
      </c>
      <c r="L40" s="51">
        <f t="shared" ca="1" si="22"/>
        <v>6</v>
      </c>
      <c r="M40" s="132" t="s">
        <v>33</v>
      </c>
      <c r="N40" s="101" t="str" cm="1">
        <f t="array" aca="1" ref="N40" ca="1">INDIRECT("DS"&amp;C40&amp;"_T2_"&amp;E40&amp;"!"&amp;O40&amp;"2")</f>
        <v>Iron</v>
      </c>
      <c r="O40" s="104" t="s">
        <v>97</v>
      </c>
      <c r="P40" s="100">
        <f t="shared" ca="1" si="19"/>
        <v>0.91594870582425991</v>
      </c>
      <c r="Q40" s="100"/>
      <c r="R40" s="103" t="str">
        <f t="shared" ca="1" si="3"/>
        <v xml:space="preserve">Determine which of the last 5 columns is most positively correalated with the first column named 'Iron' </v>
      </c>
      <c r="S40" s="100" t="str" cm="1">
        <f t="array" aca="1" ref="S40" ca="1">INDIRECT("DS"&amp;C40&amp;"_T2_"&amp;E40&amp;"!"&amp;T40&amp;"2")</f>
        <v>Carbo</v>
      </c>
      <c r="T40" s="104" t="s">
        <v>33</v>
      </c>
      <c r="U40" s="52" t="str">
        <f t="array" aca="1" ref="U40" ca="1">INDIRECT("dataset"&amp;C40&amp;"_"&amp;E40&amp;"!"&amp;V40&amp;"2")</f>
        <v>Score</v>
      </c>
      <c r="V40" s="51" t="s">
        <v>33</v>
      </c>
      <c r="W40" s="51" t="str">
        <f t="shared" ca="1" si="23"/>
        <v>60 56 53</v>
      </c>
      <c r="X40" s="51"/>
      <c r="Y40" s="54" t="str">
        <f t="shared" ca="1" si="24"/>
        <v xml:space="preserve">In the 'Score' column, give the row names of the cereals with the highest 3 values in descending order </v>
      </c>
      <c r="Z40" s="51">
        <f t="shared" ca="1" si="25"/>
        <v>60</v>
      </c>
      <c r="AA40" s="51">
        <f t="shared" ca="1" si="26"/>
        <v>7</v>
      </c>
      <c r="AB40" s="51" t="str">
        <f t="array" aca="1" ref="AB40" ca="1">INDIRECT("dataset"&amp;C40&amp;"_"&amp;E40&amp;"!"&amp;"B"&amp;AA40)</f>
        <v>Count Chocula</v>
      </c>
      <c r="AC40" s="51">
        <f t="shared" ca="1" si="27"/>
        <v>56</v>
      </c>
      <c r="AD40" s="51">
        <f t="shared" ca="1" si="28"/>
        <v>23</v>
      </c>
      <c r="AE40" s="51" t="str">
        <f t="array" aca="1" ref="AE40" ca="1">INDIRECT("dataset"&amp;C40&amp;"_"&amp;E40&amp;"!"&amp;"B"&amp;AD40)</f>
        <v>Wonderful Chex</v>
      </c>
      <c r="AF40" s="51">
        <f t="shared" ca="1" si="29"/>
        <v>53</v>
      </c>
      <c r="AG40" s="51">
        <f t="shared" ca="1" si="30"/>
        <v>18</v>
      </c>
      <c r="AH40" s="51" t="str">
        <f t="array" aca="1" ref="AH40" ca="1">INDIRECT("dataset"&amp;C40&amp;"_"&amp;E40&amp;"!"&amp;"B"&amp;AG40)</f>
        <v>Almond Delight</v>
      </c>
      <c r="AI40" s="51" t="str">
        <f t="shared" ca="1" si="31"/>
        <v>Count Chocula-Wonderful Chex-Almond Delight</v>
      </c>
      <c r="AJ40" s="51" t="str">
        <f t="shared" ca="1" si="32"/>
        <v>7 23 18</v>
      </c>
      <c r="AK40" s="52" t="str">
        <f t="array" aca="1" ref="AK40" ca="1">INDIRECT("dataset"&amp;C40&amp;"_"&amp;E40&amp;"!"&amp;AL40&amp;"2")</f>
        <v>Vitamins</v>
      </c>
      <c r="AL40" s="51" t="s">
        <v>35</v>
      </c>
      <c r="AM40" s="51"/>
      <c r="AN40" s="51"/>
      <c r="AO40" s="55" t="str">
        <f t="shared" ca="1" si="33"/>
        <v>In the 'Vitamins' column, calculate a rough estimate of the average value</v>
      </c>
      <c r="AP40" s="51">
        <f t="shared" ca="1" si="34"/>
        <v>35.620689655172413</v>
      </c>
      <c r="AQ40" s="51" t="s">
        <v>35</v>
      </c>
      <c r="AR40" s="56" t="str">
        <f t="array" aca="1" ref="AR40" ca="1">INDIRECT("dataset"&amp;C40&amp;"_"&amp;E40&amp;"!"&amp;AS40&amp;"2")</f>
        <v>Protein</v>
      </c>
      <c r="AS40" s="51" t="s">
        <v>37</v>
      </c>
      <c r="AT40" s="51">
        <f t="array" aca="1" ref="AT40" ca="1">INDIRECT("dataset"&amp;C40&amp;"_"&amp;E40&amp;"!"&amp;AS40&amp;AX40)</f>
        <v>83</v>
      </c>
      <c r="AU40" s="51">
        <f t="shared" ca="1" si="35"/>
        <v>1</v>
      </c>
      <c r="AV40" s="36" t="str">
        <f t="shared" ca="1" si="36"/>
        <v xml:space="preserve">In the 'Protein' column, find the cereal with a value equal to '83' </v>
      </c>
      <c r="AW40" s="50" t="str">
        <f t="array" aca="1" ref="AW40" ca="1">INDIRECT("dataset"&amp;C40&amp;"_"&amp;E40&amp;"!"&amp;"B"&amp;AX40)</f>
        <v>Smile Maker</v>
      </c>
      <c r="AX40" s="51">
        <v>17</v>
      </c>
    </row>
    <row r="41" spans="1:75" s="50" customFormat="1" x14ac:dyDescent="0.25">
      <c r="A41" s="50" t="str">
        <f t="shared" si="20"/>
        <v>DS8_cereal_plain4.png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tr">
        <f t="array" aca="1" ref="G41" ca="1">INDIRECT("dataset"&amp;C41&amp;"_"&amp;E41&amp;"!"&amp;H41&amp;"2")</f>
        <v>Vitamins</v>
      </c>
      <c r="H41" s="51" t="s">
        <v>41</v>
      </c>
      <c r="I41" s="51">
        <v>60</v>
      </c>
      <c r="J41" s="51">
        <f t="shared" ca="1" si="37"/>
        <v>0</v>
      </c>
      <c r="K41" s="53" t="str">
        <f t="shared" ca="1" si="21"/>
        <v xml:space="preserve">In the 'Vitamins' column, count how many cells exceed the value of '60' </v>
      </c>
      <c r="L41" s="51">
        <f t="shared" ca="1" si="22"/>
        <v>7</v>
      </c>
      <c r="M41" s="132" t="s">
        <v>41</v>
      </c>
      <c r="N41" s="101" t="str" cm="1">
        <f t="array" aca="1" ref="N41" ca="1">INDIRECT("DS"&amp;C41&amp;"_T2_"&amp;E41&amp;"!"&amp;O41&amp;"2")</f>
        <v>Vitamins</v>
      </c>
      <c r="O41" s="104" t="s">
        <v>97</v>
      </c>
      <c r="P41" s="100">
        <f t="shared" ca="1" si="19"/>
        <v>0.90941841920042754</v>
      </c>
      <c r="Q41" s="100"/>
      <c r="R41" s="103" t="str">
        <f t="shared" ca="1" si="3"/>
        <v xml:space="preserve">Determine which of the last 5 columns is most positively correalated with the first column named 'Vitamins' </v>
      </c>
      <c r="S41" s="100" t="str" cm="1">
        <f t="array" aca="1" ref="S41" ca="1">INDIRECT("DS"&amp;C41&amp;"_T2_"&amp;E41&amp;"!"&amp;T41&amp;"2")</f>
        <v>Potassium</v>
      </c>
      <c r="T41" s="104" t="s">
        <v>34</v>
      </c>
      <c r="U41" s="52" t="str">
        <f t="array" aca="1" ref="U41" ca="1">INDIRECT("dataset"&amp;C41&amp;"_"&amp;E41&amp;"!"&amp;V41&amp;"2")</f>
        <v>Vitamins</v>
      </c>
      <c r="V41" s="51" t="s">
        <v>41</v>
      </c>
      <c r="W41" s="51" t="str">
        <f t="shared" ca="1" si="23"/>
        <v>75 73 71</v>
      </c>
      <c r="X41" s="51"/>
      <c r="Y41" s="54" t="str">
        <f t="shared" ca="1" si="24"/>
        <v xml:space="preserve">In the 'Vitamins' column, give the row names of the cereals with the highest 3 values in descending order </v>
      </c>
      <c r="Z41" s="51">
        <f t="shared" ca="1" si="25"/>
        <v>75</v>
      </c>
      <c r="AA41" s="51">
        <f t="shared" ca="1" si="26"/>
        <v>16</v>
      </c>
      <c r="AB41" s="51" t="str">
        <f t="array" aca="1" ref="AB41" ca="1">INDIRECT("dataset"&amp;C41&amp;"_"&amp;E41&amp;"!"&amp;"B"&amp;AA41)</f>
        <v>Froot Loops</v>
      </c>
      <c r="AC41" s="51">
        <f t="shared" ca="1" si="27"/>
        <v>73</v>
      </c>
      <c r="AD41" s="51">
        <f t="shared" ca="1" si="28"/>
        <v>10</v>
      </c>
      <c r="AE41" s="51" t="str">
        <f t="array" aca="1" ref="AE41" ca="1">INDIRECT("dataset"&amp;C41&amp;"_"&amp;E41&amp;"!"&amp;"B"&amp;AD41)</f>
        <v>Count Chocula</v>
      </c>
      <c r="AF41" s="51">
        <f t="shared" ca="1" si="29"/>
        <v>71</v>
      </c>
      <c r="AG41" s="51">
        <f t="shared" ca="1" si="30"/>
        <v>19</v>
      </c>
      <c r="AH41" s="51" t="str">
        <f t="array" aca="1" ref="AH41" ca="1">INDIRECT("dataset"&amp;C41&amp;"_"&amp;E41&amp;"!"&amp;"B"&amp;AG41)</f>
        <v>Bran Chex</v>
      </c>
      <c r="AI41" s="51" t="str">
        <f t="shared" ca="1" si="31"/>
        <v>Froot Loops-Count Chocula-Bran Chex</v>
      </c>
      <c r="AJ41" s="51" t="str">
        <f t="shared" ca="1" si="32"/>
        <v>16 10 19</v>
      </c>
      <c r="AK41" s="52" t="str">
        <f t="array" aca="1" ref="AK41" ca="1">INDIRECT("dataset"&amp;C41&amp;"_"&amp;E41&amp;"!"&amp;AL41&amp;"2")</f>
        <v>Potassium</v>
      </c>
      <c r="AL41" s="51" t="s">
        <v>40</v>
      </c>
      <c r="AM41" s="51"/>
      <c r="AN41" s="51"/>
      <c r="AO41" s="55" t="str">
        <f t="shared" ca="1" si="33"/>
        <v>In the 'Potassium' column, calculate a rough estimate of the average value</v>
      </c>
      <c r="AP41" s="51">
        <f t="shared" ca="1" si="34"/>
        <v>52.310344827586206</v>
      </c>
      <c r="AQ41" s="51" t="s">
        <v>40</v>
      </c>
      <c r="AR41" s="56" t="str">
        <f t="array" aca="1" ref="AR41" ca="1">INDIRECT("dataset"&amp;C41&amp;"_"&amp;E41&amp;"!"&amp;AS41&amp;"2")</f>
        <v>Vitamins</v>
      </c>
      <c r="AS41" s="51" t="s">
        <v>41</v>
      </c>
      <c r="AT41" s="51">
        <f t="array" aca="1" ref="AT41" ca="1">INDIRECT("dataset"&amp;C41&amp;"_"&amp;E41&amp;"!"&amp;AS41&amp;AX41)</f>
        <v>26</v>
      </c>
      <c r="AU41" s="51">
        <f t="shared" ca="1" si="35"/>
        <v>1</v>
      </c>
      <c r="AV41" s="36" t="str">
        <f t="shared" ca="1" si="36"/>
        <v xml:space="preserve">In the 'Vitamins' column, find the cereal with a value equal to '26' </v>
      </c>
      <c r="AW41" s="50" t="str">
        <f t="array" aca="1" ref="AW41" ca="1">INDIRECT("dataset"&amp;C41&amp;"_"&amp;E41&amp;"!"&amp;"B"&amp;AX41)</f>
        <v>Frosted Flakes</v>
      </c>
      <c r="AX41" s="51">
        <v>20</v>
      </c>
    </row>
    <row r="42" spans="1:75" s="32" customFormat="1" x14ac:dyDescent="0.25">
      <c r="A42" s="32" t="str">
        <f t="shared" si="20"/>
        <v>DS9_candy_plain1.png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tr">
        <f t="array" aca="1" ref="G42" ca="1">INDIRECT("dataset"&amp;C42&amp;"_"&amp;E42&amp;"!"&amp;H42&amp;"2")</f>
        <v>Fruity</v>
      </c>
      <c r="H42" s="33" t="s">
        <v>41</v>
      </c>
      <c r="I42" s="33">
        <v>66</v>
      </c>
      <c r="J42" s="33">
        <f t="shared" ca="1" si="37"/>
        <v>0</v>
      </c>
      <c r="K42" s="35" t="str">
        <f t="shared" ca="1" si="21"/>
        <v xml:space="preserve">In the 'Fruity' column, count how many cells exceed the value of '66' </v>
      </c>
      <c r="L42" s="33">
        <f t="shared" ca="1" si="22"/>
        <v>5</v>
      </c>
      <c r="M42" s="131" t="s">
        <v>41</v>
      </c>
      <c r="N42" s="101" t="str" cm="1">
        <f t="array" aca="1" ref="N42" ca="1">INDIRECT("DS"&amp;C42&amp;"_T2_"&amp;E42&amp;"!"&amp;O42&amp;"2")</f>
        <v>Hard</v>
      </c>
      <c r="O42" s="100" t="s">
        <v>97</v>
      </c>
      <c r="P42" s="100">
        <f t="shared" ca="1" si="19"/>
        <v>0.95248402178478697</v>
      </c>
      <c r="Q42" s="100"/>
      <c r="R42" s="102" t="str">
        <f t="shared" ca="1" si="3"/>
        <v xml:space="preserve">Determine which of the last 5 columns is most positively correalated with the first column named 'Hard' </v>
      </c>
      <c r="S42" s="100" t="str" cm="1">
        <f t="array" aca="1" ref="S42" ca="1">INDIRECT("DS"&amp;C42&amp;"_T2_"&amp;E42&amp;"!"&amp;T42&amp;"2")</f>
        <v>Chocolate</v>
      </c>
      <c r="T42" s="100" t="s">
        <v>34</v>
      </c>
      <c r="U42" s="34" t="str">
        <f t="array" aca="1" ref="U42" ca="1">INDIRECT("dataset"&amp;C42&amp;"_"&amp;E42&amp;"!"&amp;V42&amp;"2")</f>
        <v>Sugar
Percent</v>
      </c>
      <c r="V42" s="33" t="s">
        <v>39</v>
      </c>
      <c r="W42" s="33" t="str">
        <f t="shared" ca="1" si="23"/>
        <v>98 84 80</v>
      </c>
      <c r="X42" s="33"/>
      <c r="Y42" s="36" t="str">
        <f t="shared" ca="1" si="24"/>
        <v xml:space="preserve">In the 'Sugar
Percent' column, give the row names of the candys with the highest 3 values in descending order </v>
      </c>
      <c r="Z42" s="33">
        <f t="shared" ca="1" si="25"/>
        <v>98</v>
      </c>
      <c r="AA42" s="33">
        <f t="shared" ca="1" si="26"/>
        <v>30</v>
      </c>
      <c r="AB42" s="33" t="str">
        <f t="array" aca="1" ref="AB42" ca="1">INDIRECT("dataset"&amp;C42&amp;"_"&amp;E42&amp;"!"&amp;"B"&amp;AA42)</f>
        <v>Gold Bears</v>
      </c>
      <c r="AC42" s="33">
        <f t="shared" ca="1" si="27"/>
        <v>84</v>
      </c>
      <c r="AD42" s="33">
        <f t="shared" ca="1" si="28"/>
        <v>9</v>
      </c>
      <c r="AE42" s="33" t="str">
        <f t="array" aca="1" ref="AE42" ca="1">INDIRECT("dataset"&amp;C42&amp;"_"&amp;E42&amp;"!"&amp;"B"&amp;AD42)</f>
        <v>Milk Duds</v>
      </c>
      <c r="AF42" s="33">
        <f t="shared" ca="1" si="29"/>
        <v>80</v>
      </c>
      <c r="AG42" s="33">
        <f t="shared" ca="1" si="30"/>
        <v>11</v>
      </c>
      <c r="AH42" s="33" t="str">
        <f t="array" aca="1" ref="AH42" ca="1">INDIRECT("dataset"&amp;C42&amp;"_"&amp;E42&amp;"!"&amp;"B"&amp;AG42)</f>
        <v>Berry Chews</v>
      </c>
      <c r="AI42" s="33" t="str">
        <f t="shared" ca="1" si="31"/>
        <v>Gold Bears-Milk Duds-Berry Chews</v>
      </c>
      <c r="AJ42" s="33" t="str">
        <f t="shared" ca="1" si="32"/>
        <v>30 9 11</v>
      </c>
      <c r="AK42" s="34" t="str">
        <f t="array" aca="1" ref="AK42" ca="1">INDIRECT("dataset"&amp;C42&amp;"_"&amp;E42&amp;"!"&amp;AL42&amp;"2")</f>
        <v>Caramel</v>
      </c>
      <c r="AL42" s="33" t="s">
        <v>36</v>
      </c>
      <c r="AM42" s="33"/>
      <c r="AN42" s="33"/>
      <c r="AO42" s="37" t="str">
        <f t="shared" ca="1" si="33"/>
        <v>In the 'Caramel' column, calculate a rough estimate of the average value</v>
      </c>
      <c r="AP42" s="33">
        <f t="shared" ca="1" si="34"/>
        <v>37.862068965517238</v>
      </c>
      <c r="AQ42" s="33" t="s">
        <v>36</v>
      </c>
      <c r="AR42" s="48" t="str">
        <f t="array" aca="1" ref="AR42" ca="1">INDIRECT("dataset"&amp;C42&amp;"_"&amp;E42&amp;"!"&amp;AS42&amp;"2")</f>
        <v>Bar</v>
      </c>
      <c r="AS42" s="33" t="s">
        <v>33</v>
      </c>
      <c r="AT42" s="33">
        <f t="array" aca="1" ref="AT42" ca="1">INDIRECT("dataset"&amp;C42&amp;"_"&amp;E42&amp;"!"&amp;AS42&amp;AX42)</f>
        <v>32</v>
      </c>
      <c r="AU42" s="33">
        <f t="shared" ca="1" si="35"/>
        <v>1</v>
      </c>
      <c r="AV42" s="36" t="str">
        <f t="shared" ca="1" si="36"/>
        <v xml:space="preserve">In the 'Bar' column, find the candy with a value equal to '32' </v>
      </c>
      <c r="AW42" s="32" t="str">
        <f t="array" aca="1" ref="AW42" ca="1">INDIRECT("dataset"&amp;C42&amp;"_"&amp;E42&amp;"!"&amp;"B"&amp;AX42)</f>
        <v>Fun Dips</v>
      </c>
      <c r="AX42" s="33">
        <v>19</v>
      </c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</row>
    <row r="43" spans="1:75" s="32" customFormat="1" x14ac:dyDescent="0.25">
      <c r="A43" s="32" t="str">
        <f t="shared" si="20"/>
        <v>DS10_candy_plain2.png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tr">
        <f t="array" aca="1" ref="G43" ca="1">INDIRECT("dataset"&amp;C43&amp;"_"&amp;E43&amp;"!"&amp;H43&amp;"2")</f>
        <v>Rating</v>
      </c>
      <c r="H43" s="33" t="s">
        <v>33</v>
      </c>
      <c r="I43" s="33">
        <v>38</v>
      </c>
      <c r="J43" s="33">
        <f t="shared" ca="1" si="37"/>
        <v>0</v>
      </c>
      <c r="K43" s="35" t="str">
        <f t="shared" ca="1" si="21"/>
        <v xml:space="preserve">In the 'Rating' column, count how many cells exceed the value of '38' </v>
      </c>
      <c r="L43" s="33">
        <f t="shared" ca="1" si="22"/>
        <v>8</v>
      </c>
      <c r="M43" s="131" t="s">
        <v>33</v>
      </c>
      <c r="N43" s="101" t="str" cm="1">
        <f t="array" aca="1" ref="N43" ca="1">INDIRECT("DS"&amp;C43&amp;"_T2_"&amp;E43&amp;"!"&amp;O43&amp;"2")</f>
        <v>Sugar
Percent</v>
      </c>
      <c r="O43" s="100" t="s">
        <v>97</v>
      </c>
      <c r="P43" s="100">
        <f t="shared" ca="1" si="19"/>
        <v>0.91022430794672315</v>
      </c>
      <c r="Q43" s="100"/>
      <c r="R43" s="102" t="str">
        <f t="shared" ca="1" si="3"/>
        <v xml:space="preserve">Determine which of the last 5 columns is most positively correalated with the first column named 'Sugar
Percent' </v>
      </c>
      <c r="S43" s="100" t="str" cm="1">
        <f t="array" aca="1" ref="S43" ca="1">INDIRECT("DS"&amp;C43&amp;"_T2_"&amp;E43&amp;"!"&amp;T43&amp;"2")</f>
        <v>Rating</v>
      </c>
      <c r="T43" s="100" t="s">
        <v>33</v>
      </c>
      <c r="U43" s="34" t="str">
        <f t="array" aca="1" ref="U43" ca="1">INDIRECT("dataset"&amp;C43&amp;"_"&amp;E43&amp;"!"&amp;V43&amp;"2")</f>
        <v>Chocolate</v>
      </c>
      <c r="V43" s="33" t="s">
        <v>41</v>
      </c>
      <c r="W43" s="33" t="str">
        <f t="shared" ca="1" si="23"/>
        <v>75 73 71</v>
      </c>
      <c r="X43" s="33"/>
      <c r="Y43" s="36" t="str">
        <f t="shared" ca="1" si="24"/>
        <v xml:space="preserve">In the 'Chocolate' column, give the row names of the candys with the highest 3 values in descending order </v>
      </c>
      <c r="Z43" s="33">
        <f t="shared" ca="1" si="25"/>
        <v>75</v>
      </c>
      <c r="AA43" s="33">
        <f t="shared" ca="1" si="26"/>
        <v>31</v>
      </c>
      <c r="AB43" s="33" t="str">
        <f t="array" aca="1" ref="AB43" ca="1">INDIRECT("dataset"&amp;C43&amp;"_"&amp;E43&amp;"!"&amp;"B"&amp;AA43)</f>
        <v>Milk Duds</v>
      </c>
      <c r="AC43" s="33">
        <f t="shared" ca="1" si="27"/>
        <v>73</v>
      </c>
      <c r="AD43" s="33">
        <f t="shared" ca="1" si="28"/>
        <v>8</v>
      </c>
      <c r="AE43" s="33" t="str">
        <f t="array" aca="1" ref="AE43" ca="1">INDIRECT("dataset"&amp;C43&amp;"_"&amp;E43&amp;"!"&amp;"B"&amp;AD43)</f>
        <v>Fruit Chews</v>
      </c>
      <c r="AF43" s="33">
        <f t="shared" ca="1" si="29"/>
        <v>71</v>
      </c>
      <c r="AG43" s="33">
        <f t="shared" ca="1" si="30"/>
        <v>26</v>
      </c>
      <c r="AH43" s="33" t="str">
        <f t="array" aca="1" ref="AH43" ca="1">INDIRECT("dataset"&amp;C43&amp;"_"&amp;E43&amp;"!"&amp;"B"&amp;AG43)</f>
        <v>Now Later</v>
      </c>
      <c r="AI43" s="33" t="str">
        <f t="shared" ca="1" si="31"/>
        <v>Milk Duds-Fruit Chews-Now Later</v>
      </c>
      <c r="AJ43" s="33" t="str">
        <f t="shared" ca="1" si="32"/>
        <v>31 8 26</v>
      </c>
      <c r="AK43" s="34" t="str">
        <f t="array" aca="1" ref="AK43" ca="1">INDIRECT("dataset"&amp;C43&amp;"_"&amp;E43&amp;"!"&amp;AL43&amp;"2")</f>
        <v>Almond</v>
      </c>
      <c r="AL43" s="33" t="s">
        <v>35</v>
      </c>
      <c r="AM43" s="33"/>
      <c r="AN43" s="33"/>
      <c r="AO43" s="37" t="str">
        <f t="shared" ca="1" si="33"/>
        <v>In the 'Almond' column, calculate a rough estimate of the average value</v>
      </c>
      <c r="AP43" s="33">
        <f t="shared" ca="1" si="34"/>
        <v>35.620689655172413</v>
      </c>
      <c r="AQ43" s="33" t="s">
        <v>35</v>
      </c>
      <c r="AR43" s="48" t="str">
        <f t="array" aca="1" ref="AR43" ca="1">INDIRECT("dataset"&amp;C43&amp;"_"&amp;E43&amp;"!"&amp;AS43&amp;"2")</f>
        <v>Chocolate</v>
      </c>
      <c r="AS43" s="33" t="s">
        <v>41</v>
      </c>
      <c r="AT43" s="33">
        <f t="array" aca="1" ref="AT43" ca="1">INDIRECT("dataset"&amp;C43&amp;"_"&amp;E43&amp;"!"&amp;AS43&amp;AX43)</f>
        <v>68</v>
      </c>
      <c r="AU43" s="33">
        <f t="shared" ca="1" si="35"/>
        <v>1</v>
      </c>
      <c r="AV43" s="36" t="str">
        <f t="shared" ca="1" si="36"/>
        <v xml:space="preserve">In the 'Chocolate' column, find the candy with a value equal to '68' </v>
      </c>
      <c r="AW43" s="32" t="str">
        <f t="array" aca="1" ref="AW43" ca="1">INDIRECT("dataset"&amp;C43&amp;"_"&amp;E43&amp;"!"&amp;"B"&amp;AX43)</f>
        <v>Root Barrels</v>
      </c>
      <c r="AX43" s="33">
        <v>17</v>
      </c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</row>
    <row r="44" spans="1:75" s="32" customFormat="1" x14ac:dyDescent="0.25">
      <c r="A44" s="32" t="str">
        <f t="shared" si="20"/>
        <v>DS11_candy_plain3.png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tr">
        <f t="array" aca="1" ref="G44" ca="1">INDIRECT("dataset"&amp;C44&amp;"_"&amp;E44&amp;"!"&amp;H44&amp;"2")</f>
        <v>Pluribus</v>
      </c>
      <c r="H44" s="33" t="s">
        <v>36</v>
      </c>
      <c r="I44" s="33">
        <v>50</v>
      </c>
      <c r="J44" s="33">
        <f t="shared" ca="1" si="37"/>
        <v>0</v>
      </c>
      <c r="K44" s="35" t="str">
        <f t="shared" ca="1" si="21"/>
        <v xml:space="preserve">In the 'Pluribus' column, count how many cells exceed the value of '50' </v>
      </c>
      <c r="L44" s="33">
        <f t="shared" ca="1" si="22"/>
        <v>7</v>
      </c>
      <c r="M44" s="131" t="s">
        <v>36</v>
      </c>
      <c r="N44" s="101" t="str" cm="1">
        <f t="array" aca="1" ref="N44" ca="1">INDIRECT("DS"&amp;C44&amp;"_T2_"&amp;E44&amp;"!"&amp;O44&amp;"2")</f>
        <v>Rating</v>
      </c>
      <c r="O44" s="100" t="s">
        <v>97</v>
      </c>
      <c r="P44" s="100">
        <f t="shared" ca="1" si="19"/>
        <v>0.92289399804318928</v>
      </c>
      <c r="Q44" s="100"/>
      <c r="R44" s="102" t="str">
        <f t="shared" ca="1" si="3"/>
        <v xml:space="preserve">Determine which of the last 5 columns is most positively correalated with the first column named 'Rating' </v>
      </c>
      <c r="S44" s="100" t="str" cm="1">
        <f t="array" aca="1" ref="S44" ca="1">INDIRECT("DS"&amp;C44&amp;"_T2_"&amp;E44&amp;"!"&amp;T44&amp;"2")</f>
        <v>Chocolate</v>
      </c>
      <c r="T44" s="100" t="s">
        <v>41</v>
      </c>
      <c r="U44" s="34" t="str">
        <f t="array" aca="1" ref="U44" ca="1">INDIRECT("dataset"&amp;C44&amp;"_"&amp;E44&amp;"!"&amp;V44&amp;"2")</f>
        <v>Almond</v>
      </c>
      <c r="V44" s="33" t="s">
        <v>34</v>
      </c>
      <c r="W44" s="33" t="str">
        <f t="shared" ca="1" si="23"/>
        <v>75 73 71</v>
      </c>
      <c r="X44" s="33"/>
      <c r="Y44" s="36" t="str">
        <f t="shared" ca="1" si="24"/>
        <v xml:space="preserve">In the 'Almond' column, give the row names of the candys with the highest 3 values in descending order </v>
      </c>
      <c r="Z44" s="33">
        <f t="shared" ca="1" si="25"/>
        <v>75</v>
      </c>
      <c r="AA44" s="33">
        <f t="shared" ca="1" si="26"/>
        <v>27</v>
      </c>
      <c r="AB44" s="33" t="str">
        <f t="array" aca="1" ref="AB44" ca="1">INDIRECT("dataset"&amp;C44&amp;"_"&amp;E44&amp;"!"&amp;"B"&amp;AA44)</f>
        <v>Pop Rocks</v>
      </c>
      <c r="AC44" s="33">
        <f t="shared" ca="1" si="27"/>
        <v>73</v>
      </c>
      <c r="AD44" s="33">
        <f t="shared" ca="1" si="28"/>
        <v>12</v>
      </c>
      <c r="AE44" s="33" t="str">
        <f t="array" aca="1" ref="AE44" ca="1">INDIRECT("dataset"&amp;C44&amp;"_"&amp;E44&amp;"!"&amp;"B"&amp;AD44)</f>
        <v>Pixie Sticks</v>
      </c>
      <c r="AF44" s="33">
        <f t="shared" ca="1" si="29"/>
        <v>71</v>
      </c>
      <c r="AG44" s="33">
        <f t="shared" ca="1" si="30"/>
        <v>28</v>
      </c>
      <c r="AH44" s="33" t="str">
        <f t="array" aca="1" ref="AH44" ca="1">INDIRECT("dataset"&amp;C44&amp;"_"&amp;E44&amp;"!"&amp;"B"&amp;AG44)</f>
        <v>Junior Mints</v>
      </c>
      <c r="AI44" s="33" t="str">
        <f t="shared" ca="1" si="31"/>
        <v>Pop Rocks-Pixie Sticks-Junior Mints</v>
      </c>
      <c r="AJ44" s="33" t="str">
        <f t="shared" ca="1" si="32"/>
        <v>27 12 28</v>
      </c>
      <c r="AK44" s="34" t="str">
        <f t="array" aca="1" ref="AK44" ca="1">INDIRECT("dataset"&amp;C44&amp;"_"&amp;E44&amp;"!"&amp;AL44&amp;"2")</f>
        <v>Caramel</v>
      </c>
      <c r="AL44" s="33" t="s">
        <v>38</v>
      </c>
      <c r="AM44" s="33"/>
      <c r="AN44" s="33"/>
      <c r="AO44" s="37" t="str">
        <f t="shared" ca="1" si="33"/>
        <v>In the 'Caramel' column, calculate a rough estimate of the average value</v>
      </c>
      <c r="AP44" s="33">
        <f t="shared" ca="1" si="34"/>
        <v>50.241379310344826</v>
      </c>
      <c r="AQ44" s="33" t="s">
        <v>38</v>
      </c>
      <c r="AR44" s="48" t="str">
        <f t="array" aca="1" ref="AR44" ca="1">INDIRECT("dataset"&amp;C44&amp;"_"&amp;E44&amp;"!"&amp;AS44&amp;"2")</f>
        <v>Almond</v>
      </c>
      <c r="AS44" s="33" t="s">
        <v>34</v>
      </c>
      <c r="AT44" s="33">
        <f t="array" aca="1" ref="AT44" ca="1">INDIRECT("dataset"&amp;C44&amp;"_"&amp;E44&amp;"!"&amp;AS44&amp;AX44)</f>
        <v>26</v>
      </c>
      <c r="AU44" s="33">
        <f t="shared" ca="1" si="35"/>
        <v>1</v>
      </c>
      <c r="AV44" s="36" t="str">
        <f t="shared" ca="1" si="36"/>
        <v xml:space="preserve">In the 'Almond' column, find the candy with a value equal to '26' </v>
      </c>
      <c r="AW44" s="32" t="str">
        <f t="array" aca="1" ref="AW44" ca="1">INDIRECT("dataset"&amp;C44&amp;"_"&amp;E44&amp;"!"&amp;"B"&amp;AX44)</f>
        <v>Reese Pieces</v>
      </c>
      <c r="AX44" s="33">
        <v>11</v>
      </c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</row>
    <row r="45" spans="1:75" s="32" customFormat="1" x14ac:dyDescent="0.25">
      <c r="A45" s="32" t="str">
        <f t="shared" si="20"/>
        <v>DS12_candy_plain4.png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tr">
        <f t="array" aca="1" ref="G45" ca="1">INDIRECT("dataset"&amp;C45&amp;"_"&amp;E45&amp;"!"&amp;H45&amp;"2")</f>
        <v>Nougat</v>
      </c>
      <c r="H45" s="33" t="s">
        <v>37</v>
      </c>
      <c r="I45" s="33">
        <v>57</v>
      </c>
      <c r="J45" s="33">
        <f t="shared" ca="1" si="37"/>
        <v>0</v>
      </c>
      <c r="K45" s="35" t="str">
        <f t="shared" ca="1" si="21"/>
        <v xml:space="preserve">In the 'Nougat' column, count how many cells exceed the value of '57' </v>
      </c>
      <c r="L45" s="33">
        <f t="shared" ca="1" si="22"/>
        <v>6</v>
      </c>
      <c r="M45" s="131" t="s">
        <v>37</v>
      </c>
      <c r="N45" s="101" t="str" cm="1">
        <f t="array" aca="1" ref="N45" ca="1">INDIRECT("DS"&amp;C45&amp;"_T2_"&amp;E45&amp;"!"&amp;O45&amp;"2")</f>
        <v>Hard</v>
      </c>
      <c r="O45" s="100" t="s">
        <v>97</v>
      </c>
      <c r="P45" s="100">
        <f t="shared" ca="1" si="19"/>
        <v>0.95087863034344433</v>
      </c>
      <c r="Q45" s="100"/>
      <c r="R45" s="102" t="str">
        <f t="shared" ca="1" si="3"/>
        <v xml:space="preserve">Determine which of the last 5 columns is most positively correalated with the first column named 'Hard' </v>
      </c>
      <c r="S45" s="100" t="str" cm="1">
        <f t="array" aca="1" ref="S45" ca="1">INDIRECT("DS"&amp;C45&amp;"_T2_"&amp;E45&amp;"!"&amp;T45&amp;"2")</f>
        <v>Nougat</v>
      </c>
      <c r="T45" s="100" t="s">
        <v>37</v>
      </c>
      <c r="U45" s="34" t="str">
        <f t="array" aca="1" ref="U45" ca="1">INDIRECT("dataset"&amp;C45&amp;"_"&amp;E45&amp;"!"&amp;V45&amp;"2")</f>
        <v>Pluribus</v>
      </c>
      <c r="V45" s="33" t="s">
        <v>33</v>
      </c>
      <c r="W45" s="33" t="str">
        <f t="shared" ca="1" si="23"/>
        <v>98 97 95</v>
      </c>
      <c r="X45" s="33"/>
      <c r="Y45" s="36" t="str">
        <f t="shared" ca="1" si="24"/>
        <v xml:space="preserve">In the 'Pluribus' column, give the row names of the candys with the highest 3 values in descending order </v>
      </c>
      <c r="Z45" s="33">
        <f t="shared" ca="1" si="25"/>
        <v>98</v>
      </c>
      <c r="AA45" s="33">
        <f t="shared" ca="1" si="26"/>
        <v>30</v>
      </c>
      <c r="AB45" s="33" t="str">
        <f t="array" aca="1" ref="AB45" ca="1">INDIRECT("dataset"&amp;C45&amp;"_"&amp;E45&amp;"!"&amp;"B"&amp;AA45)</f>
        <v>Milk Duds</v>
      </c>
      <c r="AC45" s="33">
        <f t="shared" ca="1" si="27"/>
        <v>97</v>
      </c>
      <c r="AD45" s="33">
        <f t="shared" ca="1" si="28"/>
        <v>19</v>
      </c>
      <c r="AE45" s="33" t="str">
        <f t="array" aca="1" ref="AE45" ca="1">INDIRECT("dataset"&amp;C45&amp;"_"&amp;E45&amp;"!"&amp;"B"&amp;AD45)</f>
        <v>Boston Beans</v>
      </c>
      <c r="AF45" s="33">
        <f t="shared" ca="1" si="29"/>
        <v>95</v>
      </c>
      <c r="AG45" s="33">
        <f t="shared" ca="1" si="30"/>
        <v>16</v>
      </c>
      <c r="AH45" s="33" t="str">
        <f t="array" aca="1" ref="AH45" ca="1">INDIRECT("dataset"&amp;C45&amp;"_"&amp;E45&amp;"!"&amp;"B"&amp;AG45)</f>
        <v>Hersheys Kisses</v>
      </c>
      <c r="AI45" s="33" t="str">
        <f t="shared" ca="1" si="31"/>
        <v>Milk Duds-Boston Beans-Hersheys Kisses</v>
      </c>
      <c r="AJ45" s="33" t="str">
        <f t="shared" ca="1" si="32"/>
        <v>30 19 16</v>
      </c>
      <c r="AK45" s="34" t="str">
        <f t="array" aca="1" ref="AK45" ca="1">INDIRECT("dataset"&amp;C45&amp;"_"&amp;E45&amp;"!"&amp;AL45&amp;"2")</f>
        <v>Fruity</v>
      </c>
      <c r="AL45" s="33" t="s">
        <v>36</v>
      </c>
      <c r="AM45" s="33"/>
      <c r="AN45" s="33"/>
      <c r="AO45" s="37" t="str">
        <f t="shared" ca="1" si="33"/>
        <v>In the 'Fruity' column, calculate a rough estimate of the average value</v>
      </c>
      <c r="AP45" s="33">
        <f t="shared" ca="1" si="34"/>
        <v>37.862068965517238</v>
      </c>
      <c r="AQ45" s="33" t="s">
        <v>36</v>
      </c>
      <c r="AR45" s="48" t="str">
        <f t="array" aca="1" ref="AR45" ca="1">INDIRECT("dataset"&amp;C45&amp;"_"&amp;E45&amp;"!"&amp;AS45&amp;"2")</f>
        <v>Caramel</v>
      </c>
      <c r="AS45" s="33" t="s">
        <v>41</v>
      </c>
      <c r="AT45" s="33">
        <f t="array" aca="1" ref="AT45" ca="1">INDIRECT("dataset"&amp;C45&amp;"_"&amp;E45&amp;"!"&amp;AS45&amp;AX45)</f>
        <v>15</v>
      </c>
      <c r="AU45" s="33">
        <f t="shared" ca="1" si="35"/>
        <v>1</v>
      </c>
      <c r="AV45" s="36" t="str">
        <f t="shared" ca="1" si="36"/>
        <v xml:space="preserve">In the 'Caramel' column, find the candy with a value equal to '15' </v>
      </c>
      <c r="AW45" s="32" t="str">
        <f t="array" aca="1" ref="AW45" ca="1">INDIRECT("dataset"&amp;C45&amp;"_"&amp;E45&amp;"!"&amp;"B"&amp;AX45)</f>
        <v>Fruit Chews</v>
      </c>
      <c r="AX45" s="33">
        <v>15</v>
      </c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</row>
    <row r="46" spans="1:75" x14ac:dyDescent="0.25">
      <c r="A46" s="50" t="str">
        <f t="shared" si="20"/>
        <v>DS13_movie_plain1.png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tr">
        <f t="array" aca="1" ref="G46" ca="1">INDIRECT("dataset"&amp;C46&amp;"_"&amp;E46&amp;"!"&amp;H46&amp;"2")</f>
        <v>Hulu</v>
      </c>
      <c r="H46" s="51" t="s">
        <v>39</v>
      </c>
      <c r="I46" s="51">
        <v>70</v>
      </c>
      <c r="J46" s="51">
        <f t="shared" ca="1" si="37"/>
        <v>0</v>
      </c>
      <c r="K46" s="53" t="str">
        <f t="shared" ca="1" si="21"/>
        <v xml:space="preserve">In the 'Hulu' column, count how many cells exceed the value of '70' </v>
      </c>
      <c r="L46" s="51">
        <f t="shared" ca="1" si="22"/>
        <v>5</v>
      </c>
      <c r="M46" s="132" t="s">
        <v>39</v>
      </c>
      <c r="N46" s="101" t="str" cm="1">
        <f t="array" aca="1" ref="N46" ca="1">INDIRECT("DS"&amp;C46&amp;"_T2_"&amp;E46&amp;"!"&amp;O46&amp;"2")</f>
        <v>Naver</v>
      </c>
      <c r="O46" s="104" t="s">
        <v>97</v>
      </c>
      <c r="P46" s="100">
        <f t="shared" ca="1" si="19"/>
        <v>0.96970620628124971</v>
      </c>
      <c r="Q46" s="100"/>
      <c r="R46" s="103" t="str">
        <f t="shared" ca="1" si="3"/>
        <v xml:space="preserve">Determine which of the last 5 columns is most positively correalated with the first column named 'Naver' </v>
      </c>
      <c r="S46" s="100" t="str" cm="1">
        <f t="array" aca="1" ref="S46" ca="1">INDIRECT("DS"&amp;C46&amp;"_T2_"&amp;E46&amp;"!"&amp;T46&amp;"2")</f>
        <v>Roger Ebert</v>
      </c>
      <c r="T46" s="104" t="s">
        <v>37</v>
      </c>
      <c r="U46" s="52" t="str">
        <f t="array" aca="1" ref="U46" ca="1">INDIRECT("dataset"&amp;C46&amp;"_"&amp;E46&amp;"!"&amp;V46&amp;"2")</f>
        <v>PluggedIn</v>
      </c>
      <c r="V46" s="51" t="s">
        <v>37</v>
      </c>
      <c r="W46" s="51" t="str">
        <f t="shared" ca="1" si="23"/>
        <v>71 70 68</v>
      </c>
      <c r="X46" s="51"/>
      <c r="Y46" s="54" t="str">
        <f t="shared" ca="1" si="24"/>
        <v xml:space="preserve">In the 'PluggedIn' column, give the row names of the movies with the highest 3 values in descending order </v>
      </c>
      <c r="Z46" s="51">
        <f t="shared" ca="1" si="25"/>
        <v>71</v>
      </c>
      <c r="AA46" s="51">
        <f t="shared" ca="1" si="26"/>
        <v>21</v>
      </c>
      <c r="AB46" s="51" t="str">
        <f t="array" aca="1" ref="AB46" ca="1">INDIRECT("dataset"&amp;C46&amp;"_"&amp;E46&amp;"!"&amp;"B"&amp;AA46)</f>
        <v>About Elly</v>
      </c>
      <c r="AC46" s="51">
        <f t="shared" ca="1" si="27"/>
        <v>70</v>
      </c>
      <c r="AD46" s="51">
        <f t="shared" ca="1" si="28"/>
        <v>16</v>
      </c>
      <c r="AE46" s="51" t="str">
        <f t="array" aca="1" ref="AE46" ca="1">INDIRECT("dataset"&amp;C46&amp;"_"&amp;E46&amp;"!"&amp;"B"&amp;AD46)</f>
        <v>Black White</v>
      </c>
      <c r="AF46" s="51">
        <f t="shared" ca="1" si="29"/>
        <v>68</v>
      </c>
      <c r="AG46" s="51">
        <f t="shared" ca="1" si="30"/>
        <v>17</v>
      </c>
      <c r="AH46" s="51" t="str">
        <f t="array" aca="1" ref="AH46" ca="1">INDIRECT("dataset"&amp;C46&amp;"_"&amp;E46&amp;"!"&amp;"B"&amp;AG46)</f>
        <v>Divergent Series</v>
      </c>
      <c r="AI46" s="51" t="str">
        <f t="shared" ca="1" si="31"/>
        <v>About Elly-Black White-Divergent Series</v>
      </c>
      <c r="AJ46" s="51" t="str">
        <f t="shared" ca="1" si="32"/>
        <v>21 16 17</v>
      </c>
      <c r="AK46" s="52" t="str">
        <f t="array" aca="1" ref="AK46" ca="1">INDIRECT("dataset"&amp;C46&amp;"_"&amp;E46&amp;"!"&amp;AL46&amp;"2")</f>
        <v>Fandango</v>
      </c>
      <c r="AL46" s="51" t="s">
        <v>40</v>
      </c>
      <c r="AM46" s="51"/>
      <c r="AN46" s="51"/>
      <c r="AO46" s="55" t="str">
        <f t="shared" ca="1" si="33"/>
        <v>In the 'Fandango' column, calculate a rough estimate of the average value</v>
      </c>
      <c r="AP46" s="51">
        <f t="shared" ca="1" si="34"/>
        <v>52.310344827586206</v>
      </c>
      <c r="AQ46" s="51" t="s">
        <v>40</v>
      </c>
      <c r="AR46" s="56" t="str">
        <f t="array" aca="1" ref="AR46" ca="1">INDIRECT("dataset"&amp;C46&amp;"_"&amp;E46&amp;"!"&amp;AS46&amp;"2")</f>
        <v>Rotten
Tomatoes</v>
      </c>
      <c r="AS46" s="51" t="s">
        <v>33</v>
      </c>
      <c r="AT46" s="51">
        <f t="array" aca="1" ref="AT46" ca="1">INDIRECT("dataset"&amp;C46&amp;"_"&amp;E46&amp;"!"&amp;AS46&amp;AX46)</f>
        <v>67</v>
      </c>
      <c r="AU46" s="51">
        <f t="shared" ca="1" si="35"/>
        <v>1</v>
      </c>
      <c r="AV46" s="36" t="str">
        <f t="shared" ca="1" si="36"/>
        <v xml:space="preserve">In the 'Rotten
Tomatoes' column, find the movie with a value equal to '67' </v>
      </c>
      <c r="AW46" s="50" t="str">
        <f t="array" aca="1" ref="AW46" ca="1">INDIRECT("dataset"&amp;C46&amp;"_"&amp;E46&amp;"!"&amp;"B"&amp;AX46)</f>
        <v>Welcome Home</v>
      </c>
      <c r="AX46" s="51">
        <v>20</v>
      </c>
    </row>
    <row r="47" spans="1:75" x14ac:dyDescent="0.25">
      <c r="A47" s="50" t="str">
        <f t="shared" si="20"/>
        <v>DS14_movie_plain2.png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tr">
        <f t="array" aca="1" ref="G47" ca="1">INDIRECT("dataset"&amp;C47&amp;"_"&amp;E47&amp;"!"&amp;H47&amp;"2")</f>
        <v>MrQE</v>
      </c>
      <c r="H47" s="51" t="s">
        <v>37</v>
      </c>
      <c r="I47" s="51">
        <v>76</v>
      </c>
      <c r="J47" s="51">
        <f t="shared" ca="1" si="37"/>
        <v>0</v>
      </c>
      <c r="K47" s="53" t="str">
        <f t="shared" ca="1" si="21"/>
        <v xml:space="preserve">In the 'MrQE' column, count how many cells exceed the value of '76' </v>
      </c>
      <c r="L47" s="51">
        <f t="shared" ca="1" si="22"/>
        <v>8</v>
      </c>
      <c r="M47" s="132" t="s">
        <v>37</v>
      </c>
      <c r="N47" s="101" t="str" cm="1">
        <f t="array" aca="1" ref="N47" ca="1">INDIRECT("DS"&amp;C47&amp;"_T2_"&amp;E47&amp;"!"&amp;O47&amp;"2")</f>
        <v>MrQE</v>
      </c>
      <c r="O47" s="104" t="s">
        <v>97</v>
      </c>
      <c r="P47" s="100">
        <f t="shared" ca="1" si="19"/>
        <v>0.93226572564431387</v>
      </c>
      <c r="Q47" s="100"/>
      <c r="R47" s="103" t="str">
        <f t="shared" ca="1" si="3"/>
        <v xml:space="preserve">Determine which of the last 5 columns is most positively correalated with the first column named 'MrQE' </v>
      </c>
      <c r="S47" s="100" t="str" cm="1">
        <f t="array" aca="1" ref="S47" ca="1">INDIRECT("DS"&amp;C47&amp;"_T2_"&amp;E47&amp;"!"&amp;T47&amp;"2")</f>
        <v>Netflix</v>
      </c>
      <c r="T47" s="104" t="s">
        <v>34</v>
      </c>
      <c r="U47" s="52" t="str">
        <f t="array" aca="1" ref="U47" ca="1">INDIRECT("dataset"&amp;C47&amp;"_"&amp;E47&amp;"!"&amp;V47&amp;"2")</f>
        <v>Metacritic</v>
      </c>
      <c r="V47" s="51" t="s">
        <v>41</v>
      </c>
      <c r="W47" s="51" t="str">
        <f t="shared" ca="1" si="23"/>
        <v>75 73 71</v>
      </c>
      <c r="X47" s="51"/>
      <c r="Y47" s="54" t="str">
        <f t="shared" ca="1" si="24"/>
        <v xml:space="preserve">In the 'Metacritic' column, give the row names of the movies with the highest 3 values in descending order </v>
      </c>
      <c r="Z47" s="51">
        <f t="shared" ca="1" si="25"/>
        <v>75</v>
      </c>
      <c r="AA47" s="51">
        <f t="shared" ca="1" si="26"/>
        <v>5</v>
      </c>
      <c r="AB47" s="51" t="str">
        <f t="array" aca="1" ref="AB47" ca="1">INDIRECT("dataset"&amp;C47&amp;"_"&amp;E47&amp;"!"&amp;"B"&amp;AA47)</f>
        <v xml:space="preserve">Irrational Man </v>
      </c>
      <c r="AC47" s="51">
        <f t="shared" ca="1" si="27"/>
        <v>73</v>
      </c>
      <c r="AD47" s="51">
        <f t="shared" ca="1" si="28"/>
        <v>21</v>
      </c>
      <c r="AE47" s="51" t="str">
        <f t="array" aca="1" ref="AE47" ca="1">INDIRECT("dataset"&amp;C47&amp;"_"&amp;E47&amp;"!"&amp;"B"&amp;AD47)</f>
        <v xml:space="preserve">Teenage Girl </v>
      </c>
      <c r="AF47" s="51">
        <f t="shared" ca="1" si="29"/>
        <v>71</v>
      </c>
      <c r="AG47" s="51">
        <f t="shared" ca="1" si="30"/>
        <v>20</v>
      </c>
      <c r="AH47" s="51" t="str">
        <f t="array" aca="1" ref="AH47" ca="1">INDIRECT("dataset"&amp;C47&amp;"_"&amp;E47&amp;"!"&amp;"B"&amp;AG47)</f>
        <v>Mapping Stars</v>
      </c>
      <c r="AI47" s="51" t="str">
        <f t="shared" ca="1" si="31"/>
        <v>Irrational Man -Teenage Girl -Mapping Stars</v>
      </c>
      <c r="AJ47" s="51" t="str">
        <f t="shared" ca="1" si="32"/>
        <v>5 21 20</v>
      </c>
      <c r="AK47" s="52" t="str">
        <f t="array" aca="1" ref="AK47" ca="1">INDIRECT("dataset"&amp;C47&amp;"_"&amp;E47&amp;"!"&amp;AL47&amp;"2")</f>
        <v>Roger Ebert</v>
      </c>
      <c r="AL47" s="51" t="s">
        <v>36</v>
      </c>
      <c r="AM47" s="51"/>
      <c r="AN47" s="51"/>
      <c r="AO47" s="55" t="str">
        <f t="shared" ca="1" si="33"/>
        <v>In the 'Roger Ebert' column, calculate a rough estimate of the average value</v>
      </c>
      <c r="AP47" s="51">
        <f t="shared" ca="1" si="34"/>
        <v>37.862068965517238</v>
      </c>
      <c r="AQ47" s="51" t="s">
        <v>36</v>
      </c>
      <c r="AR47" s="56" t="str">
        <f t="array" aca="1" ref="AR47" ca="1">INDIRECT("dataset"&amp;C47&amp;"_"&amp;E47&amp;"!"&amp;AS47&amp;"2")</f>
        <v>MrQE</v>
      </c>
      <c r="AS47" s="51" t="s">
        <v>37</v>
      </c>
      <c r="AT47" s="51">
        <f t="array" aca="1" ref="AT47" ca="1">INDIRECT("dataset"&amp;C47&amp;"_"&amp;E47&amp;"!"&amp;AS47&amp;AX47)</f>
        <v>79</v>
      </c>
      <c r="AU47" s="51">
        <f t="shared" ca="1" si="35"/>
        <v>1</v>
      </c>
      <c r="AV47" s="36" t="str">
        <f t="shared" ca="1" si="36"/>
        <v xml:space="preserve">In the 'MrQE' column, find the movie with a value equal to '79' </v>
      </c>
      <c r="AW47" s="50" t="str">
        <f t="array" aca="1" ref="AW47" ca="1">INDIRECT("dataset"&amp;C47&amp;"_"&amp;E47&amp;"!"&amp;"B"&amp;AX47)</f>
        <v>Tomorrow land</v>
      </c>
      <c r="AX47" s="51">
        <v>18</v>
      </c>
    </row>
    <row r="48" spans="1:75" x14ac:dyDescent="0.25">
      <c r="A48" s="50" t="str">
        <f t="shared" si="20"/>
        <v>DS15_movie_plain3.png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tr">
        <f t="array" aca="1" ref="G48" ca="1">INDIRECT("dataset"&amp;C48&amp;"_"&amp;E48&amp;"!"&amp;H48&amp;"2")</f>
        <v>Netflix</v>
      </c>
      <c r="H48" s="51" t="s">
        <v>33</v>
      </c>
      <c r="I48" s="51">
        <v>54</v>
      </c>
      <c r="J48" s="51">
        <f t="shared" ca="1" si="37"/>
        <v>0</v>
      </c>
      <c r="K48" s="53" t="str">
        <f t="shared" ca="1" si="21"/>
        <v xml:space="preserve">In the 'Netflix' column, count how many cells exceed the value of '54' </v>
      </c>
      <c r="L48" s="51">
        <f t="shared" ca="1" si="22"/>
        <v>7</v>
      </c>
      <c r="M48" s="132" t="s">
        <v>33</v>
      </c>
      <c r="N48" s="101" t="str" cm="1">
        <f t="array" aca="1" ref="N48" ca="1">INDIRECT("DS"&amp;C48&amp;"_T2_"&amp;E48&amp;"!"&amp;O48&amp;"2")</f>
        <v>Rotten
Tomatoes</v>
      </c>
      <c r="O48" s="104" t="s">
        <v>97</v>
      </c>
      <c r="P48" s="100">
        <f t="shared" ca="1" si="19"/>
        <v>0.9167989111790531</v>
      </c>
      <c r="Q48" s="100"/>
      <c r="R48" s="103" t="str">
        <f t="shared" ca="1" si="3"/>
        <v xml:space="preserve">Determine which of the last 5 columns is most positively correalated with the first column named 'Rotten
Tomatoes' </v>
      </c>
      <c r="S48" s="100" t="str" cm="1">
        <f t="array" aca="1" ref="S48" ca="1">INDIRECT("DS"&amp;C48&amp;"_T2_"&amp;E48&amp;"!"&amp;T48&amp;"2")</f>
        <v>Netflix</v>
      </c>
      <c r="T48" s="104" t="s">
        <v>41</v>
      </c>
      <c r="U48" s="52" t="str">
        <f t="array" aca="1" ref="U48" ca="1">INDIRECT("dataset"&amp;C48&amp;"_"&amp;E48&amp;"!"&amp;V48&amp;"2")</f>
        <v>Fandango</v>
      </c>
      <c r="V48" s="51" t="s">
        <v>39</v>
      </c>
      <c r="W48" s="51" t="str">
        <f t="shared" ca="1" si="23"/>
        <v>98 84 80</v>
      </c>
      <c r="X48" s="51"/>
      <c r="Y48" s="54" t="str">
        <f t="shared" ca="1" si="24"/>
        <v xml:space="preserve">In the 'Fandango' column, give the row names of the movies with the highest 3 values in descending order </v>
      </c>
      <c r="Z48" s="51">
        <f t="shared" ca="1" si="25"/>
        <v>98</v>
      </c>
      <c r="AA48" s="51">
        <f t="shared" ca="1" si="26"/>
        <v>10</v>
      </c>
      <c r="AB48" s="51" t="str">
        <f t="array" aca="1" ref="AB48" ca="1">INDIRECT("dataset"&amp;C48&amp;"_"&amp;E48&amp;"!"&amp;"B"&amp;AA48)</f>
        <v xml:space="preserve">Teenage Girl </v>
      </c>
      <c r="AC48" s="51">
        <f t="shared" ca="1" si="27"/>
        <v>84</v>
      </c>
      <c r="AD48" s="51">
        <f t="shared" ca="1" si="28"/>
        <v>9</v>
      </c>
      <c r="AE48" s="51" t="str">
        <f t="array" aca="1" ref="AE48" ca="1">INDIRECT("dataset"&amp;C48&amp;"_"&amp;E48&amp;"!"&amp;"B"&amp;AD48)</f>
        <v xml:space="preserve">Irrational Man </v>
      </c>
      <c r="AF48" s="51">
        <f t="shared" ca="1" si="29"/>
        <v>80</v>
      </c>
      <c r="AG48" s="51">
        <f t="shared" ca="1" si="30"/>
        <v>20</v>
      </c>
      <c r="AH48" s="51" t="str">
        <f t="array" aca="1" ref="AH48" ca="1">INDIRECT("dataset"&amp;C48&amp;"_"&amp;E48&amp;"!"&amp;"B"&amp;AG48)</f>
        <v>Next Door</v>
      </c>
      <c r="AI48" s="51" t="str">
        <f t="shared" ca="1" si="31"/>
        <v>Teenage Girl -Irrational Man -Next Door</v>
      </c>
      <c r="AJ48" s="51" t="str">
        <f t="shared" ca="1" si="32"/>
        <v>10 9 20</v>
      </c>
      <c r="AK48" s="52" t="str">
        <f t="array" aca="1" ref="AK48" ca="1">INDIRECT("dataset"&amp;C48&amp;"_"&amp;E48&amp;"!"&amp;AL48&amp;"2")</f>
        <v>Rotten
Tomatoes</v>
      </c>
      <c r="AL48" s="51" t="s">
        <v>38</v>
      </c>
      <c r="AM48" s="51"/>
      <c r="AN48" s="51"/>
      <c r="AO48" s="55" t="str">
        <f t="shared" ca="1" si="33"/>
        <v>In the 'Rotten
Tomatoes' column, calculate a rough estimate of the average value</v>
      </c>
      <c r="AP48" s="51">
        <f t="shared" ca="1" si="34"/>
        <v>50.241379310344826</v>
      </c>
      <c r="AQ48" s="51" t="s">
        <v>38</v>
      </c>
      <c r="AR48" s="56" t="str">
        <f t="array" aca="1" ref="AR48" ca="1">INDIRECT("dataset"&amp;C48&amp;"_"&amp;E48&amp;"!"&amp;AS48&amp;"2")</f>
        <v>Film
 Comment</v>
      </c>
      <c r="AS48" s="51" t="s">
        <v>34</v>
      </c>
      <c r="AT48" s="51">
        <f t="array" aca="1" ref="AT48" ca="1">INDIRECT("dataset"&amp;C48&amp;"_"&amp;E48&amp;"!"&amp;AS48&amp;AX48)</f>
        <v>73</v>
      </c>
      <c r="AU48" s="51">
        <f t="shared" ca="1" si="35"/>
        <v>1</v>
      </c>
      <c r="AV48" s="36" t="str">
        <f t="shared" ca="1" si="36"/>
        <v xml:space="preserve">In the 'Film
 Comment' column, find the movie with a value equal to '73' </v>
      </c>
      <c r="AW48" s="50" t="str">
        <f t="array" aca="1" ref="AW48" ca="1">INDIRECT("dataset"&amp;C48&amp;"_"&amp;E48&amp;"!"&amp;"B"&amp;AX48)</f>
        <v>Adaline Age</v>
      </c>
      <c r="AX48" s="51">
        <v>19</v>
      </c>
    </row>
    <row r="49" spans="1:75" s="57" customFormat="1" ht="15" customHeight="1" thickBot="1" x14ac:dyDescent="0.3">
      <c r="A49" s="57" t="str">
        <f t="shared" si="20"/>
        <v>DS16_movie_plain4.png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tr">
        <f t="array" aca="1" ref="G49" ca="1">INDIRECT("dataset"&amp;C49&amp;"_"&amp;E49&amp;"!"&amp;H49&amp;"2")</f>
        <v>Hulu</v>
      </c>
      <c r="H49" s="59" t="s">
        <v>36</v>
      </c>
      <c r="I49" s="59">
        <v>57</v>
      </c>
      <c r="J49" s="59">
        <f t="shared" ca="1" si="37"/>
        <v>0</v>
      </c>
      <c r="K49" s="61" t="str">
        <f t="shared" ca="1" si="21"/>
        <v xml:space="preserve">In the 'Hulu' column, count how many cells exceed the value of '57' </v>
      </c>
      <c r="L49" s="59">
        <f t="shared" ca="1" si="22"/>
        <v>6</v>
      </c>
      <c r="M49" s="134" t="s">
        <v>36</v>
      </c>
      <c r="N49" s="101" t="str" cm="1">
        <f t="array" aca="1" ref="N49" ca="1">INDIRECT("DS"&amp;C49&amp;"_T2_"&amp;E49&amp;"!"&amp;O49&amp;"2")</f>
        <v>IMDB</v>
      </c>
      <c r="O49" s="107" t="s">
        <v>97</v>
      </c>
      <c r="P49" s="100">
        <f t="shared" ca="1" si="19"/>
        <v>0.97283276796689055</v>
      </c>
      <c r="Q49" s="100"/>
      <c r="R49" s="108" t="str">
        <f t="shared" ca="1" si="3"/>
        <v xml:space="preserve">Determine which of the last 5 columns is most positively correalated with the first column named 'IMDB' </v>
      </c>
      <c r="S49" s="100" t="str" cm="1">
        <f t="array" aca="1" ref="S49" ca="1">INDIRECT("DS"&amp;C49&amp;"_T2_"&amp;E49&amp;"!"&amp;T49&amp;"2")</f>
        <v>Fandango</v>
      </c>
      <c r="T49" s="107" t="s">
        <v>33</v>
      </c>
      <c r="U49" s="60" t="str">
        <f t="array" aca="1" ref="U49" ca="1">INDIRECT("dataset"&amp;C49&amp;"_"&amp;E49&amp;"!"&amp;V49&amp;"2")</f>
        <v>Netflix</v>
      </c>
      <c r="V49" s="59" t="s">
        <v>33</v>
      </c>
      <c r="W49" s="59" t="str">
        <f t="shared" ca="1" si="23"/>
        <v>71 70 68</v>
      </c>
      <c r="X49" s="59"/>
      <c r="Y49" s="62" t="str">
        <f t="shared" ca="1" si="24"/>
        <v xml:space="preserve">In the 'Netflix' column, give the row names of the movies with the highest 3 values in descending order </v>
      </c>
      <c r="Z49" s="59">
        <f t="shared" ca="1" si="25"/>
        <v>71</v>
      </c>
      <c r="AA49" s="59">
        <f t="shared" ca="1" si="26"/>
        <v>18</v>
      </c>
      <c r="AB49" s="59" t="str">
        <f t="array" aca="1" ref="AB49" ca="1">INDIRECT("dataset"&amp;C49&amp;"_"&amp;E49&amp;"!"&amp;"B"&amp;AA49)</f>
        <v>Welcome Home</v>
      </c>
      <c r="AC49" s="59">
        <f t="shared" ca="1" si="27"/>
        <v>70</v>
      </c>
      <c r="AD49" s="59">
        <f t="shared" ca="1" si="28"/>
        <v>6</v>
      </c>
      <c r="AE49" s="59" t="str">
        <f t="array" aca="1" ref="AE49" ca="1">INDIRECT("dataset"&amp;C49&amp;"_"&amp;E49&amp;"!"&amp;"B"&amp;AD49)</f>
        <v>About Elly</v>
      </c>
      <c r="AF49" s="59">
        <f t="shared" ca="1" si="29"/>
        <v>68</v>
      </c>
      <c r="AG49" s="59">
        <f t="shared" ca="1" si="30"/>
        <v>10</v>
      </c>
      <c r="AH49" s="59" t="str">
        <f t="array" aca="1" ref="AH49" ca="1">INDIRECT("dataset"&amp;C49&amp;"_"&amp;E49&amp;"!"&amp;"B"&amp;AG49)</f>
        <v xml:space="preserve">Irrational Man </v>
      </c>
      <c r="AI49" s="59" t="str">
        <f t="shared" ca="1" si="31"/>
        <v xml:space="preserve">Welcome Home-About Elly-Irrational Man </v>
      </c>
      <c r="AJ49" s="59" t="str">
        <f t="shared" ca="1" si="32"/>
        <v>18 6 10</v>
      </c>
      <c r="AK49" s="60" t="str">
        <f t="array" aca="1" ref="AK49" ca="1">INDIRECT("dataset"&amp;C49&amp;"_"&amp;E49&amp;"!"&amp;AL49&amp;"2")</f>
        <v>IMDB</v>
      </c>
      <c r="AL49" s="59" t="s">
        <v>40</v>
      </c>
      <c r="AM49" s="59"/>
      <c r="AN49" s="59"/>
      <c r="AO49" s="63" t="str">
        <f t="shared" ca="1" si="33"/>
        <v>In the 'IMDB' column, calculate a rough estimate of the average value</v>
      </c>
      <c r="AP49" s="59">
        <f t="shared" ca="1" si="34"/>
        <v>52.310344827586206</v>
      </c>
      <c r="AQ49" s="59" t="s">
        <v>40</v>
      </c>
      <c r="AR49" s="64" t="str">
        <f t="array" aca="1" ref="AR49" ca="1">INDIRECT("dataset"&amp;C49&amp;"_"&amp;E49&amp;"!"&amp;AS49&amp;"2")</f>
        <v>PluggedIn</v>
      </c>
      <c r="AS49" s="59" t="s">
        <v>41</v>
      </c>
      <c r="AT49" s="59">
        <f t="array" aca="1" ref="AT49" ca="1">INDIRECT("dataset"&amp;C49&amp;"_"&amp;E49&amp;"!"&amp;AS49&amp;AX49)</f>
        <v>31</v>
      </c>
      <c r="AU49" s="59">
        <f t="shared" ca="1" si="35"/>
        <v>1</v>
      </c>
      <c r="AV49" s="36" t="str">
        <f t="shared" ca="1" si="36"/>
        <v xml:space="preserve">In the 'PluggedIn' column, find the movie with a value equal to '31' </v>
      </c>
      <c r="AW49" s="57" t="str">
        <f t="array" aca="1" ref="AW49" ca="1">INDIRECT("dataset"&amp;C49&amp;"_"&amp;E49&amp;"!"&amp;"B"&amp;AX49)</f>
        <v>Still Alice</v>
      </c>
      <c r="AX49" s="59">
        <v>17</v>
      </c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</row>
    <row r="50" spans="1:75" x14ac:dyDescent="0.25">
      <c r="A50" s="24" t="str">
        <f t="shared" si="20"/>
        <v>DS1_anime_bar1.png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tr">
        <f t="array" aca="1" ref="G50" ca="1">INDIRECT("dataset"&amp;C50&amp;"_"&amp;E50&amp;"!"&amp;H50&amp;"2")</f>
        <v>Completed</v>
      </c>
      <c r="H50" s="16" t="s">
        <v>33</v>
      </c>
      <c r="I50" s="16">
        <v>80</v>
      </c>
      <c r="J50" s="16">
        <f t="shared" ca="1" si="37"/>
        <v>0</v>
      </c>
      <c r="K50" s="17" t="str">
        <f t="shared" ca="1" si="21"/>
        <v xml:space="preserve">In the 'Completed' column, count how many cells exceed the value of '80' </v>
      </c>
      <c r="L50" s="16">
        <f t="shared" ca="1" si="22"/>
        <v>7</v>
      </c>
      <c r="M50" s="133" t="s">
        <v>33</v>
      </c>
      <c r="N50" s="101" t="str" cm="1">
        <f t="array" aca="1" ref="N50" ca="1">INDIRECT("DS"&amp;C50&amp;"_T2_"&amp;E50&amp;"!"&amp;O50&amp;"2")</f>
        <v>Episodes</v>
      </c>
      <c r="O50" s="105" t="s">
        <v>97</v>
      </c>
      <c r="P50" s="100">
        <f t="shared" ca="1" si="19"/>
        <v>0.90921028291332018</v>
      </c>
      <c r="Q50" s="100"/>
      <c r="R50" s="106" t="str">
        <f t="shared" ca="1" si="3"/>
        <v xml:space="preserve">Determine which of the last 5 columns is most positively correalated with the first column named 'Episodes' </v>
      </c>
      <c r="S50" s="100" t="str" cm="1">
        <f t="array" aca="1" ref="S50" ca="1">INDIRECT("DS"&amp;C50&amp;"_T2_"&amp;E50&amp;"!"&amp;T50&amp;"2")</f>
        <v>Completed</v>
      </c>
      <c r="T50" s="105" t="s">
        <v>37</v>
      </c>
      <c r="U50" s="28" t="str">
        <f t="array" aca="1" ref="U50" ca="1">INDIRECT("dataset"&amp;C50&amp;"_"&amp;E50&amp;"!"&amp;V50&amp;"2")</f>
        <v>Episodes</v>
      </c>
      <c r="V50" s="16" t="s">
        <v>34</v>
      </c>
      <c r="W50" s="16" t="str">
        <f t="shared" ca="1" si="23"/>
        <v>60 56 53</v>
      </c>
      <c r="X50" s="16"/>
      <c r="Y50" s="25" t="str">
        <f t="shared" ca="1" si="24"/>
        <v xml:space="preserve">In the 'Episodes' column, give the row names of the animes with the highest 3 values in descending order </v>
      </c>
      <c r="Z50" s="16">
        <f t="shared" ca="1" si="25"/>
        <v>60</v>
      </c>
      <c r="AA50" s="16">
        <f t="shared" ca="1" si="26"/>
        <v>13</v>
      </c>
      <c r="AB50" s="16" t="str">
        <f t="array" aca="1" ref="AB50" ca="1">INDIRECT("dataset"&amp;C50&amp;"_"&amp;E50&amp;"!"&amp;"B"&amp;AA50)</f>
        <v>Dragon Ball</v>
      </c>
      <c r="AC50" s="16">
        <f t="shared" ca="1" si="27"/>
        <v>56</v>
      </c>
      <c r="AD50" s="16">
        <f t="shared" ca="1" si="28"/>
        <v>18</v>
      </c>
      <c r="AE50" s="16" t="str">
        <f t="array" aca="1" ref="AE50" ca="1">INDIRECT("dataset"&amp;C50&amp;"_"&amp;E50&amp;"!"&amp;"B"&amp;AD50)</f>
        <v>Magical Warfare</v>
      </c>
      <c r="AF50" s="16">
        <f t="shared" ca="1" si="29"/>
        <v>53</v>
      </c>
      <c r="AG50" s="16">
        <f t="shared" ca="1" si="30"/>
        <v>27</v>
      </c>
      <c r="AH50" s="16" t="str">
        <f t="array" aca="1" ref="AH50" ca="1">INDIRECT("dataset"&amp;C50&amp;"_"&amp;E50&amp;"!"&amp;"B"&amp;AG50)</f>
        <v>Queen Kingdom</v>
      </c>
      <c r="AI50" s="16" t="str">
        <f t="shared" ca="1" si="31"/>
        <v>Dragon Ball-Magical Warfare-Queen Kingdom</v>
      </c>
      <c r="AJ50" s="16" t="str">
        <f t="shared" ca="1" si="32"/>
        <v>13 18 27</v>
      </c>
      <c r="AK50" s="28" t="str">
        <f t="array" aca="1" ref="AK50" ca="1">INDIRECT("dataset"&amp;C50&amp;"_"&amp;E50&amp;"!"&amp;AL50&amp;"2")</f>
        <v>Plan
 to Watch</v>
      </c>
      <c r="AL50" s="16" t="s">
        <v>35</v>
      </c>
      <c r="AM50" s="16"/>
      <c r="AN50" s="16"/>
      <c r="AO50" s="26" t="str">
        <f t="shared" ca="1" si="33"/>
        <v>In the 'Plan
 to Watch' column, calculate a rough estimate of the average value</v>
      </c>
      <c r="AP50" s="16">
        <f t="shared" ca="1" si="34"/>
        <v>28.896551724137932</v>
      </c>
      <c r="AQ50" s="16" t="s">
        <v>35</v>
      </c>
      <c r="AR50" s="66" t="str">
        <f t="array" aca="1" ref="AR50" ca="1">INDIRECT("dataset"&amp;C50&amp;"_"&amp;E50&amp;"!"&amp;AS50&amp;"2")</f>
        <v>Ranked</v>
      </c>
      <c r="AS50" s="16" t="s">
        <v>36</v>
      </c>
      <c r="AT50" s="16">
        <f t="array" aca="1" ref="AT50" ca="1">INDIRECT("dataset"&amp;C50&amp;"_"&amp;E50&amp;"!"&amp;AS50&amp;AX50)</f>
        <v>15</v>
      </c>
      <c r="AU50" s="16">
        <f t="shared" ca="1" si="35"/>
        <v>1</v>
      </c>
      <c r="AV50" s="36" t="str">
        <f t="shared" ca="1" si="36"/>
        <v xml:space="preserve">In the 'Ranked' column, find the anime with a value equal to '15' </v>
      </c>
      <c r="AW50" s="24" t="str">
        <f t="array" aca="1" ref="AW50" ca="1">INDIRECT("dataset"&amp;C50&amp;"_"&amp;E50&amp;"!"&amp;"B"&amp;AX50)</f>
        <v>Best Humanity</v>
      </c>
      <c r="AX50" s="16">
        <v>16</v>
      </c>
    </row>
    <row r="51" spans="1:75" x14ac:dyDescent="0.25">
      <c r="A51" s="24" t="str">
        <f t="shared" si="20"/>
        <v>DS2_anime_bar2.png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tr">
        <f t="array" aca="1" ref="G51" ca="1">INDIRECT("dataset"&amp;C51&amp;"_"&amp;E51&amp;"!"&amp;H51&amp;"2")</f>
        <v>Members</v>
      </c>
      <c r="H51" s="16" t="s">
        <v>37</v>
      </c>
      <c r="I51" s="16">
        <v>70</v>
      </c>
      <c r="J51" s="16">
        <f t="shared" ca="1" si="37"/>
        <v>0</v>
      </c>
      <c r="K51" s="17" t="str">
        <f t="shared" ca="1" si="21"/>
        <v xml:space="preserve">In the 'Members' column, count how many cells exceed the value of '70' </v>
      </c>
      <c r="L51" s="16">
        <f t="shared" ca="1" si="22"/>
        <v>6</v>
      </c>
      <c r="M51" s="133" t="s">
        <v>37</v>
      </c>
      <c r="N51" s="101" t="str" cm="1">
        <f t="array" aca="1" ref="N51" ca="1">INDIRECT("DS"&amp;C51&amp;"_T2_"&amp;E51&amp;"!"&amp;O51&amp;"2")</f>
        <v>Plan
 to Watch</v>
      </c>
      <c r="O51" s="105" t="s">
        <v>97</v>
      </c>
      <c r="P51" s="100">
        <f t="shared" ca="1" si="19"/>
        <v>0.94286333401893008</v>
      </c>
      <c r="Q51" s="100"/>
      <c r="R51" s="106" t="str">
        <f t="shared" ca="1" si="3"/>
        <v xml:space="preserve">Determine which of the last 5 columns is most positively correalated with the first column named 'Plan
 to Watch' </v>
      </c>
      <c r="S51" s="100" t="str" cm="1">
        <f t="array" aca="1" ref="S51" ca="1">INDIRECT("DS"&amp;C51&amp;"_T2_"&amp;E51&amp;"!"&amp;T51&amp;"2")</f>
        <v>Favorites</v>
      </c>
      <c r="T51" s="105" t="s">
        <v>34</v>
      </c>
      <c r="U51" s="28" t="str">
        <f t="array" aca="1" ref="U51" ca="1">INDIRECT("dataset"&amp;C51&amp;"_"&amp;E51&amp;"!"&amp;V51&amp;"2")</f>
        <v>Members</v>
      </c>
      <c r="V51" s="16" t="s">
        <v>37</v>
      </c>
      <c r="W51" s="16" t="str">
        <f t="shared" ca="1" si="23"/>
        <v>88 86 83</v>
      </c>
      <c r="X51" s="16"/>
      <c r="Y51" s="25" t="str">
        <f t="shared" ca="1" si="24"/>
        <v xml:space="preserve">In the 'Members' column, give the row names of the animes with the highest 3 values in descending order </v>
      </c>
      <c r="Z51" s="16">
        <f t="shared" ca="1" si="25"/>
        <v>88</v>
      </c>
      <c r="AA51" s="16">
        <f t="shared" ca="1" si="26"/>
        <v>5</v>
      </c>
      <c r="AB51" s="16" t="str">
        <f t="array" aca="1" ref="AB51" ca="1">INDIRECT("dataset"&amp;C51&amp;"_"&amp;E51&amp;"!"&amp;"B"&amp;AA51)</f>
        <v>Connect Angel</v>
      </c>
      <c r="AC51" s="16">
        <f t="shared" ca="1" si="27"/>
        <v>86</v>
      </c>
      <c r="AD51" s="16">
        <f t="shared" ca="1" si="28"/>
        <v>18</v>
      </c>
      <c r="AE51" s="16" t="str">
        <f t="array" aca="1" ref="AE51" ca="1">INDIRECT("dataset"&amp;C51&amp;"_"&amp;E51&amp;"!"&amp;"B"&amp;AD51)</f>
        <v>Beating Music</v>
      </c>
      <c r="AF51" s="16">
        <f t="shared" ca="1" si="29"/>
        <v>83</v>
      </c>
      <c r="AG51" s="16">
        <f t="shared" ca="1" si="30"/>
        <v>6</v>
      </c>
      <c r="AH51" s="16" t="str">
        <f t="array" aca="1" ref="AH51" ca="1">INDIRECT("dataset"&amp;C51&amp;"_"&amp;E51&amp;"!"&amp;"B"&amp;AG51)</f>
        <v>Hungry Heart</v>
      </c>
      <c r="AI51" s="16" t="str">
        <f t="shared" ca="1" si="31"/>
        <v>Connect Angel-Beating Music-Hungry Heart</v>
      </c>
      <c r="AJ51" s="16" t="str">
        <f t="shared" ca="1" si="32"/>
        <v>5 18 6</v>
      </c>
      <c r="AK51" s="28" t="str">
        <f t="array" aca="1" ref="AK51" ca="1">INDIRECT("dataset"&amp;C51&amp;"_"&amp;E51&amp;"!"&amp;AL51&amp;"2")</f>
        <v>Popularity</v>
      </c>
      <c r="AL51" s="16" t="s">
        <v>38</v>
      </c>
      <c r="AM51" s="16"/>
      <c r="AN51" s="16"/>
      <c r="AO51" s="26" t="str">
        <f t="shared" ca="1" si="33"/>
        <v>In the 'Popularity' column, calculate a rough estimate of the average value</v>
      </c>
      <c r="AP51" s="16">
        <f t="shared" ca="1" si="34"/>
        <v>62.379310344827587</v>
      </c>
      <c r="AQ51" s="16" t="s">
        <v>38</v>
      </c>
      <c r="AR51" s="66" t="str">
        <f t="array" aca="1" ref="AR51" ca="1">INDIRECT("dataset"&amp;C51&amp;"_"&amp;E51&amp;"!"&amp;AS51&amp;"2")</f>
        <v>Watching</v>
      </c>
      <c r="AS51" s="16" t="s">
        <v>39</v>
      </c>
      <c r="AT51" s="16">
        <f t="array" aca="1" ref="AT51" ca="1">INDIRECT("dataset"&amp;C51&amp;"_"&amp;E51&amp;"!"&amp;AS51&amp;AX51)</f>
        <v>26</v>
      </c>
      <c r="AU51" s="16">
        <f t="shared" ca="1" si="35"/>
        <v>1</v>
      </c>
      <c r="AV51" s="36" t="str">
        <f t="shared" ca="1" si="36"/>
        <v xml:space="preserve">In the 'Watching' column, find the anime with a value equal to '26' </v>
      </c>
      <c r="AW51" s="24" t="str">
        <f t="array" aca="1" ref="AW51" ca="1">INDIRECT("dataset"&amp;C51&amp;"_"&amp;E51&amp;"!"&amp;"B"&amp;AX51)</f>
        <v>Queen Kingdom</v>
      </c>
      <c r="AX51" s="16">
        <v>20</v>
      </c>
    </row>
    <row r="52" spans="1:75" x14ac:dyDescent="0.25">
      <c r="A52" s="24" t="str">
        <f t="shared" si="20"/>
        <v>DS3_anime_bar3.png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tr">
        <f t="array" aca="1" ref="G52" ca="1">INDIRECT("dataset"&amp;C52&amp;"_"&amp;E52&amp;"!"&amp;H52&amp;"2")</f>
        <v>Ranked</v>
      </c>
      <c r="H52" s="16" t="s">
        <v>36</v>
      </c>
      <c r="I52" s="16">
        <v>88</v>
      </c>
      <c r="J52" s="16">
        <f t="shared" ca="1" si="37"/>
        <v>0</v>
      </c>
      <c r="K52" s="17" t="str">
        <f t="shared" ca="1" si="21"/>
        <v xml:space="preserve">In the 'Ranked' column, count how many cells exceed the value of '88' </v>
      </c>
      <c r="L52" s="16">
        <f t="shared" ca="1" si="22"/>
        <v>5</v>
      </c>
      <c r="M52" s="133" t="s">
        <v>36</v>
      </c>
      <c r="N52" s="101" t="str" cm="1">
        <f t="array" aca="1" ref="N52" ca="1">INDIRECT("DS"&amp;C52&amp;"_T2_"&amp;E52&amp;"!"&amp;O52&amp;"2")</f>
        <v>Completed</v>
      </c>
      <c r="O52" s="105" t="s">
        <v>97</v>
      </c>
      <c r="P52" s="100">
        <f t="shared" ca="1" si="19"/>
        <v>0.97306273345016958</v>
      </c>
      <c r="Q52" s="100"/>
      <c r="R52" s="106" t="str">
        <f t="shared" ca="1" si="3"/>
        <v xml:space="preserve">Determine which of the last 5 columns is most positively correalated with the first column named 'Completed' </v>
      </c>
      <c r="S52" s="100" t="str" cm="1">
        <f t="array" aca="1" ref="S52" ca="1">INDIRECT("DS"&amp;C52&amp;"_T2_"&amp;E52&amp;"!"&amp;T52&amp;"2")</f>
        <v>Episodes</v>
      </c>
      <c r="T52" s="105" t="s">
        <v>41</v>
      </c>
      <c r="U52" s="28" t="str">
        <f t="array" aca="1" ref="U52" ca="1">INDIRECT("dataset"&amp;C52&amp;"_"&amp;E52&amp;"!"&amp;V52&amp;"2")</f>
        <v>Favorites</v>
      </c>
      <c r="V52" s="16" t="s">
        <v>33</v>
      </c>
      <c r="W52" s="16" t="str">
        <f t="shared" ca="1" si="23"/>
        <v>75 73 71</v>
      </c>
      <c r="X52" s="16"/>
      <c r="Y52" s="25" t="str">
        <f t="shared" ca="1" si="24"/>
        <v xml:space="preserve">In the 'Favorites' column, give the row names of the animes with the highest 3 values in descending order </v>
      </c>
      <c r="Z52" s="16">
        <f t="shared" ca="1" si="25"/>
        <v>75</v>
      </c>
      <c r="AA52" s="16">
        <f t="shared" ca="1" si="26"/>
        <v>5</v>
      </c>
      <c r="AB52" s="16" t="str">
        <f t="array" aca="1" ref="AB52" ca="1">INDIRECT("dataset"&amp;C52&amp;"_"&amp;E52&amp;"!"&amp;"B"&amp;AA52)</f>
        <v>King Ranking</v>
      </c>
      <c r="AC52" s="16">
        <f t="shared" ca="1" si="27"/>
        <v>73</v>
      </c>
      <c r="AD52" s="16">
        <f t="shared" ca="1" si="28"/>
        <v>10</v>
      </c>
      <c r="AE52" s="16" t="str">
        <f t="array" aca="1" ref="AE52" ca="1">INDIRECT("dataset"&amp;C52&amp;"_"&amp;E52&amp;"!"&amp;"B"&amp;AD52)</f>
        <v>Ultimate horror</v>
      </c>
      <c r="AF52" s="16">
        <f t="shared" ca="1" si="29"/>
        <v>71</v>
      </c>
      <c r="AG52" s="16">
        <f t="shared" ca="1" si="30"/>
        <v>11</v>
      </c>
      <c r="AH52" s="16" t="str">
        <f t="array" aca="1" ref="AH52" ca="1">INDIRECT("dataset"&amp;C52&amp;"_"&amp;E52&amp;"!"&amp;"B"&amp;AG52)</f>
        <v>Queen Kingdom</v>
      </c>
      <c r="AI52" s="16" t="str">
        <f t="shared" ca="1" si="31"/>
        <v>King Ranking-Ultimate horror-Queen Kingdom</v>
      </c>
      <c r="AJ52" s="16" t="str">
        <f t="shared" ca="1" si="32"/>
        <v>5 10 11</v>
      </c>
      <c r="AK52" s="28" t="str">
        <f t="array" aca="1" ref="AK52" ca="1">INDIRECT("dataset"&amp;C52&amp;"_"&amp;E52&amp;"!"&amp;AL52&amp;"2")</f>
        <v>Watching</v>
      </c>
      <c r="AL52" s="16" t="s">
        <v>40</v>
      </c>
      <c r="AM52" s="16"/>
      <c r="AN52" s="16"/>
      <c r="AO52" s="26" t="str">
        <f t="shared" ca="1" si="33"/>
        <v>In the 'Watching' column, calculate a rough estimate of the average value</v>
      </c>
      <c r="AP52" s="16">
        <f t="shared" ca="1" si="34"/>
        <v>37.862068965517238</v>
      </c>
      <c r="AQ52" s="16" t="s">
        <v>40</v>
      </c>
      <c r="AR52" s="66" t="str">
        <f t="array" aca="1" ref="AR52" ca="1">INDIRECT("dataset"&amp;C52&amp;"_"&amp;E52&amp;"!"&amp;AS52&amp;"2")</f>
        <v>Plan
 to Watch</v>
      </c>
      <c r="AS52" s="16" t="s">
        <v>37</v>
      </c>
      <c r="AT52" s="16">
        <f t="array" aca="1" ref="AT52" ca="1">INDIRECT("dataset"&amp;C52&amp;"_"&amp;E52&amp;"!"&amp;AS52&amp;AX52)</f>
        <v>17</v>
      </c>
      <c r="AU52" s="16">
        <f t="shared" ca="1" si="35"/>
        <v>1</v>
      </c>
      <c r="AV52" s="36" t="str">
        <f t="shared" ca="1" si="36"/>
        <v xml:space="preserve">In the 'Plan
 to Watch' column, find the anime with a value equal to '17' </v>
      </c>
      <c r="AW52" s="24" t="str">
        <f t="array" aca="1" ref="AW52" ca="1">INDIRECT("dataset"&amp;C52&amp;"_"&amp;E52&amp;"!"&amp;"B"&amp;AX52)</f>
        <v>Great Teacher</v>
      </c>
      <c r="AX52" s="16">
        <v>16</v>
      </c>
    </row>
    <row r="53" spans="1:75" x14ac:dyDescent="0.25">
      <c r="A53" s="24" t="str">
        <f t="shared" si="20"/>
        <v>DS4_anime_bar4.png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tr">
        <f t="array" aca="1" ref="G53" ca="1">INDIRECT("dataset"&amp;C53&amp;"_"&amp;E53&amp;"!"&amp;H53&amp;"2")</f>
        <v>Score</v>
      </c>
      <c r="H53" s="16" t="s">
        <v>41</v>
      </c>
      <c r="I53" s="16">
        <v>43</v>
      </c>
      <c r="J53" s="16">
        <f t="shared" ca="1" si="37"/>
        <v>0</v>
      </c>
      <c r="K53" s="17" t="str">
        <f t="shared" ca="1" si="21"/>
        <v xml:space="preserve">In the 'Score' column, count how many cells exceed the value of '43' </v>
      </c>
      <c r="L53" s="16">
        <f t="shared" ca="1" si="22"/>
        <v>8</v>
      </c>
      <c r="M53" s="133" t="s">
        <v>41</v>
      </c>
      <c r="N53" s="101" t="str" cm="1">
        <f t="array" aca="1" ref="N53" ca="1">INDIRECT("DS"&amp;C53&amp;"_T2_"&amp;E53&amp;"!"&amp;O53&amp;"2")</f>
        <v>Score</v>
      </c>
      <c r="O53" s="105" t="s">
        <v>97</v>
      </c>
      <c r="P53" s="100">
        <f t="shared" ca="1" si="19"/>
        <v>0.95448951402148552</v>
      </c>
      <c r="Q53" s="100"/>
      <c r="R53" s="106" t="str">
        <f t="shared" ca="1" si="3"/>
        <v xml:space="preserve">Determine which of the last 5 columns is most positively correalated with the first column named 'Score' </v>
      </c>
      <c r="S53" s="100" t="str" cm="1">
        <f t="array" aca="1" ref="S53" ca="1">INDIRECT("DS"&amp;C53&amp;"_T2_"&amp;E53&amp;"!"&amp;T53&amp;"2")</f>
        <v>Dropped</v>
      </c>
      <c r="T53" s="105" t="s">
        <v>33</v>
      </c>
      <c r="U53" s="28" t="str">
        <f t="array" aca="1" ref="U53" ca="1">INDIRECT("dataset"&amp;C53&amp;"_"&amp;E53&amp;"!"&amp;V53&amp;"2")</f>
        <v>Score</v>
      </c>
      <c r="V53" s="16" t="s">
        <v>41</v>
      </c>
      <c r="W53" s="16" t="str">
        <f t="shared" ca="1" si="23"/>
        <v>74 73 70</v>
      </c>
      <c r="X53" s="16"/>
      <c r="Y53" s="25" t="str">
        <f t="shared" ca="1" si="24"/>
        <v xml:space="preserve">In the 'Score' column, give the row names of the animes with the highest 3 values in descending order </v>
      </c>
      <c r="Z53" s="16">
        <f t="shared" ca="1" si="25"/>
        <v>74</v>
      </c>
      <c r="AA53" s="16">
        <f t="shared" ca="1" si="26"/>
        <v>6</v>
      </c>
      <c r="AB53" s="16" t="str">
        <f t="array" aca="1" ref="AB53" ca="1">INDIRECT("dataset"&amp;C53&amp;"_"&amp;E53&amp;"!"&amp;"B"&amp;AA53)</f>
        <v>Ultra Generation</v>
      </c>
      <c r="AC53" s="16">
        <f t="shared" ca="1" si="27"/>
        <v>73</v>
      </c>
      <c r="AD53" s="16">
        <f t="shared" ca="1" si="28"/>
        <v>24</v>
      </c>
      <c r="AE53" s="16" t="str">
        <f t="array" aca="1" ref="AE53" ca="1">INDIRECT("dataset"&amp;C53&amp;"_"&amp;E53&amp;"!"&amp;"B"&amp;AD53)</f>
        <v>Mobile Phone</v>
      </c>
      <c r="AF53" s="16">
        <f t="shared" ca="1" si="29"/>
        <v>70</v>
      </c>
      <c r="AG53" s="16">
        <f t="shared" ca="1" si="30"/>
        <v>22</v>
      </c>
      <c r="AH53" s="16" t="str">
        <f t="array" aca="1" ref="AH53" ca="1">INDIRECT("dataset"&amp;C53&amp;"_"&amp;E53&amp;"!"&amp;"B"&amp;AG53)</f>
        <v>Ultimate horror</v>
      </c>
      <c r="AI53" s="16" t="str">
        <f t="shared" ca="1" si="31"/>
        <v>Ultra Generation-Mobile Phone-Ultimate horror</v>
      </c>
      <c r="AJ53" s="16" t="str">
        <f t="shared" ca="1" si="32"/>
        <v>6 24 22</v>
      </c>
      <c r="AK53" s="28" t="str">
        <f t="array" aca="1" ref="AK53" ca="1">INDIRECT("dataset"&amp;C53&amp;"_"&amp;E53&amp;"!"&amp;AL53&amp;"2")</f>
        <v>Members</v>
      </c>
      <c r="AL53" s="16" t="s">
        <v>36</v>
      </c>
      <c r="AM53" s="16"/>
      <c r="AN53" s="16"/>
      <c r="AO53" s="26" t="str">
        <f t="shared" ca="1" si="33"/>
        <v>In the 'Members' column, calculate a rough estimate of the average value</v>
      </c>
      <c r="AP53" s="16">
        <f t="shared" ca="1" si="34"/>
        <v>47.655172413793103</v>
      </c>
      <c r="AQ53" s="16" t="s">
        <v>36</v>
      </c>
      <c r="AR53" s="66" t="str">
        <f t="array" aca="1" ref="AR53" ca="1">INDIRECT("dataset"&amp;C53&amp;"_"&amp;E53&amp;"!"&amp;AS53&amp;"2")</f>
        <v>Popularity</v>
      </c>
      <c r="AS53" s="16" t="s">
        <v>33</v>
      </c>
      <c r="AT53" s="16">
        <f t="array" aca="1" ref="AT53" ca="1">INDIRECT("dataset"&amp;C53&amp;"_"&amp;E53&amp;"!"&amp;AS53&amp;AX53)</f>
        <v>12</v>
      </c>
      <c r="AU53" s="16">
        <f t="shared" ca="1" si="35"/>
        <v>1</v>
      </c>
      <c r="AV53" s="36" t="str">
        <f t="shared" ca="1" si="36"/>
        <v xml:space="preserve">In the 'Popularity' column, find the anime with a value equal to '12' </v>
      </c>
      <c r="AW53" s="24" t="str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25">
      <c r="A54" s="50" t="str">
        <f t="shared" si="20"/>
        <v>DS5_cereal_bar1.png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tr">
        <f t="array" aca="1" ref="G54" ca="1">INDIRECT("dataset"&amp;C54&amp;"_"&amp;E54&amp;"!"&amp;H54&amp;"2")</f>
        <v>Carbo</v>
      </c>
      <c r="H54" s="51" t="s">
        <v>37</v>
      </c>
      <c r="I54" s="51">
        <v>57</v>
      </c>
      <c r="J54" s="51">
        <f t="shared" ca="1" si="37"/>
        <v>0</v>
      </c>
      <c r="K54" s="53" t="str">
        <f t="shared" ca="1" si="21"/>
        <v xml:space="preserve">In the 'Carbo' column, count how many cells exceed the value of '57' </v>
      </c>
      <c r="L54" s="51">
        <f t="shared" ca="1" si="22"/>
        <v>8</v>
      </c>
      <c r="M54" s="132" t="s">
        <v>37</v>
      </c>
      <c r="N54" s="101" t="str" cm="1">
        <f t="array" aca="1" ref="N54" ca="1">INDIRECT("DS"&amp;C54&amp;"_T2_"&amp;E54&amp;"!"&amp;O54&amp;"2")</f>
        <v>Potassium</v>
      </c>
      <c r="O54" s="104" t="s">
        <v>97</v>
      </c>
      <c r="P54" s="100">
        <f t="shared" ca="1" si="19"/>
        <v>0.91848360430431619</v>
      </c>
      <c r="Q54" s="100"/>
      <c r="R54" s="103" t="str">
        <f t="shared" ca="1" si="3"/>
        <v xml:space="preserve">Determine which of the last 5 columns is most positively correalated with the first column named 'Potassium' </v>
      </c>
      <c r="S54" s="100" t="str" cm="1">
        <f t="array" aca="1" ref="S54" ca="1">INDIRECT("DS"&amp;C54&amp;"_T2_"&amp;E54&amp;"!"&amp;T54&amp;"2")</f>
        <v>Sugars</v>
      </c>
      <c r="T54" s="104" t="s">
        <v>41</v>
      </c>
      <c r="U54" s="52" t="str">
        <f t="array" aca="1" ref="U54" ca="1">INDIRECT("dataset"&amp;C54&amp;"_"&amp;E54&amp;"!"&amp;V54&amp;"2")</f>
        <v>Calories</v>
      </c>
      <c r="V54" s="51" t="s">
        <v>39</v>
      </c>
      <c r="W54" s="51" t="str">
        <f t="shared" ca="1" si="23"/>
        <v>88 86 83</v>
      </c>
      <c r="X54" s="51"/>
      <c r="Y54" s="54" t="str">
        <f t="shared" ca="1" si="24"/>
        <v xml:space="preserve">In the 'Calories' column, give the row names of the cereals with the highest 3 values in descending order </v>
      </c>
      <c r="Z54" s="51">
        <f t="shared" ca="1" si="25"/>
        <v>88</v>
      </c>
      <c r="AA54" s="51">
        <f t="shared" ca="1" si="26"/>
        <v>5</v>
      </c>
      <c r="AB54" s="51" t="str">
        <f t="array" aca="1" ref="AB54" ca="1">INDIRECT("dataset"&amp;C54&amp;"_"&amp;E54&amp;"!"&amp;"B"&amp;AA54)</f>
        <v>Lucky Charms</v>
      </c>
      <c r="AC54" s="51">
        <f t="shared" ca="1" si="27"/>
        <v>86</v>
      </c>
      <c r="AD54" s="51">
        <f t="shared" ca="1" si="28"/>
        <v>19</v>
      </c>
      <c r="AE54" s="51" t="str">
        <f t="array" aca="1" ref="AE54" ca="1">INDIRECT("dataset"&amp;C54&amp;"_"&amp;E54&amp;"!"&amp;"B"&amp;AD54)</f>
        <v>Smile Maker</v>
      </c>
      <c r="AF54" s="51">
        <f t="shared" ca="1" si="29"/>
        <v>83</v>
      </c>
      <c r="AG54" s="51">
        <f t="shared" ca="1" si="30"/>
        <v>20</v>
      </c>
      <c r="AH54" s="51" t="str">
        <f t="array" aca="1" ref="AH54" ca="1">INDIRECT("dataset"&amp;C54&amp;"_"&amp;E54&amp;"!"&amp;"B"&amp;AG54)</f>
        <v>Wonderful Chex</v>
      </c>
      <c r="AI54" s="51" t="str">
        <f t="shared" ca="1" si="31"/>
        <v>Lucky Charms-Smile Maker-Wonderful Chex</v>
      </c>
      <c r="AJ54" s="51" t="str">
        <f t="shared" ca="1" si="32"/>
        <v>5 19 20</v>
      </c>
      <c r="AK54" s="52" t="str">
        <f t="array" aca="1" ref="AK54" ca="1">INDIRECT("dataset"&amp;C54&amp;"_"&amp;E54&amp;"!"&amp;AL54&amp;"2")</f>
        <v>Vitamins</v>
      </c>
      <c r="AL54" s="51" t="s">
        <v>38</v>
      </c>
      <c r="AM54" s="51"/>
      <c r="AN54" s="51"/>
      <c r="AO54" s="55" t="str">
        <f t="shared" ca="1" si="33"/>
        <v>In the 'Vitamins' column, calculate a rough estimate of the average value</v>
      </c>
      <c r="AP54" s="51">
        <f t="shared" ca="1" si="34"/>
        <v>56.931034482758619</v>
      </c>
      <c r="AQ54" s="51" t="s">
        <v>38</v>
      </c>
      <c r="AR54" s="56" t="str">
        <f t="array" aca="1" ref="AR54" ca="1">INDIRECT("dataset"&amp;C54&amp;"_"&amp;E54&amp;"!"&amp;AS54&amp;"2")</f>
        <v>Protein</v>
      </c>
      <c r="AS54" s="51" t="s">
        <v>41</v>
      </c>
      <c r="AT54" s="51">
        <f t="array" aca="1" ref="AT54" ca="1">INDIRECT("dataset"&amp;C54&amp;"_"&amp;E54&amp;"!"&amp;AS54&amp;AX54)</f>
        <v>51</v>
      </c>
      <c r="AU54" s="51">
        <f t="shared" ca="1" si="35"/>
        <v>1</v>
      </c>
      <c r="AV54" s="36" t="str">
        <f t="shared" ca="1" si="36"/>
        <v xml:space="preserve">In the 'Protein' column, find the cereal with a value equal to '51' </v>
      </c>
      <c r="AW54" s="50" t="str">
        <f t="array" aca="1" ref="AW54" ca="1">INDIRECT("dataset"&amp;C54&amp;"_"&amp;E54&amp;"!"&amp;"B"&amp;AX54)</f>
        <v>Mini Wheats</v>
      </c>
      <c r="AX54" s="51">
        <v>17</v>
      </c>
    </row>
    <row r="55" spans="1:75" x14ac:dyDescent="0.25">
      <c r="A55" s="50" t="str">
        <f t="shared" si="20"/>
        <v>DS6_cereal_bar2.png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tr">
        <f t="array" aca="1" ref="G55" ca="1">INDIRECT("dataset"&amp;C55&amp;"_"&amp;E55&amp;"!"&amp;H55&amp;"2")</f>
        <v>Sodium</v>
      </c>
      <c r="H55" s="51" t="s">
        <v>39</v>
      </c>
      <c r="I55" s="51">
        <v>70</v>
      </c>
      <c r="J55" s="51">
        <f t="shared" ca="1" si="37"/>
        <v>0</v>
      </c>
      <c r="K55" s="53" t="str">
        <f t="shared" ca="1" si="21"/>
        <v xml:space="preserve">In the 'Sodium' column, count how many cells exceed the value of '70' </v>
      </c>
      <c r="L55" s="51">
        <f t="shared" ca="1" si="22"/>
        <v>5</v>
      </c>
      <c r="M55" s="132" t="s">
        <v>39</v>
      </c>
      <c r="N55" s="101" t="str" cm="1">
        <f t="array" aca="1" ref="N55" ca="1">INDIRECT("DS"&amp;C55&amp;"_T2_"&amp;E55&amp;"!"&amp;O55&amp;"2")</f>
        <v>Calories</v>
      </c>
      <c r="O55" s="104" t="s">
        <v>97</v>
      </c>
      <c r="P55" s="100">
        <f t="shared" ca="1" si="19"/>
        <v>0.95055916817633612</v>
      </c>
      <c r="Q55" s="100"/>
      <c r="R55" s="103" t="str">
        <f t="shared" ca="1" si="3"/>
        <v xml:space="preserve">Determine which of the last 5 columns is most positively correalated with the first column named 'Calories' </v>
      </c>
      <c r="S55" s="100" t="str" cm="1">
        <f t="array" aca="1" ref="S55" ca="1">INDIRECT("DS"&amp;C55&amp;"_T2_"&amp;E55&amp;"!"&amp;T55&amp;"2")</f>
        <v>Protein</v>
      </c>
      <c r="T55" s="104" t="s">
        <v>37</v>
      </c>
      <c r="U55" s="52" t="str">
        <f t="array" aca="1" ref="U55" ca="1">INDIRECT("dataset"&amp;C55&amp;"_"&amp;E55&amp;"!"&amp;V55&amp;"2")</f>
        <v>Potassium</v>
      </c>
      <c r="V55" s="51" t="s">
        <v>37</v>
      </c>
      <c r="W55" s="51" t="str">
        <f t="shared" ca="1" si="23"/>
        <v>71 70 68</v>
      </c>
      <c r="X55" s="51"/>
      <c r="Y55" s="54" t="str">
        <f t="shared" ca="1" si="24"/>
        <v xml:space="preserve">In the 'Potassium' column, give the row names of the cereals with the highest 3 values in descending order </v>
      </c>
      <c r="Z55" s="51">
        <f t="shared" ca="1" si="25"/>
        <v>71</v>
      </c>
      <c r="AA55" s="51">
        <f t="shared" ca="1" si="26"/>
        <v>22</v>
      </c>
      <c r="AB55" s="51" t="str">
        <f t="array" aca="1" ref="AB55" ca="1">INDIRECT("dataset"&amp;C55&amp;"_"&amp;E55&amp;"!"&amp;"B"&amp;AA55)</f>
        <v>Froot Loops</v>
      </c>
      <c r="AC55" s="51">
        <f t="shared" ca="1" si="27"/>
        <v>70</v>
      </c>
      <c r="AD55" s="51">
        <f t="shared" ca="1" si="28"/>
        <v>3</v>
      </c>
      <c r="AE55" s="51" t="str">
        <f t="array" aca="1" ref="AE55" ca="1">INDIRECT("dataset"&amp;C55&amp;"_"&amp;E55&amp;"!"&amp;"B"&amp;AD55)</f>
        <v>Almond Delight</v>
      </c>
      <c r="AF55" s="51">
        <f t="shared" ca="1" si="29"/>
        <v>68</v>
      </c>
      <c r="AG55" s="51">
        <f t="shared" ca="1" si="30"/>
        <v>7</v>
      </c>
      <c r="AH55" s="51" t="str">
        <f t="array" aca="1" ref="AH55" ca="1">INDIRECT("dataset"&amp;C55&amp;"_"&amp;E55&amp;"!"&amp;"B"&amp;AG55)</f>
        <v>Post Nat</v>
      </c>
      <c r="AI55" s="51" t="str">
        <f t="shared" ca="1" si="31"/>
        <v>Froot Loops-Almond Delight-Post Nat</v>
      </c>
      <c r="AJ55" s="51" t="str">
        <f t="shared" ca="1" si="32"/>
        <v>22 3 7</v>
      </c>
      <c r="AK55" s="52" t="str">
        <f t="array" aca="1" ref="AK55" ca="1">INDIRECT("dataset"&amp;C55&amp;"_"&amp;E55&amp;"!"&amp;AL55&amp;"2")</f>
        <v>Calories</v>
      </c>
      <c r="AL55" s="51" t="s">
        <v>40</v>
      </c>
      <c r="AM55" s="51"/>
      <c r="AN55" s="51"/>
      <c r="AO55" s="55" t="str">
        <f t="shared" ca="1" si="33"/>
        <v>In the 'Calories' column, calculate a rough estimate of the average value</v>
      </c>
      <c r="AP55" s="51">
        <f t="shared" ca="1" si="34"/>
        <v>42.103448275862071</v>
      </c>
      <c r="AQ55" s="51" t="s">
        <v>40</v>
      </c>
      <c r="AR55" s="56" t="str">
        <f t="array" aca="1" ref="AR55" ca="1">INDIRECT("dataset"&amp;C55&amp;"_"&amp;E55&amp;"!"&amp;AS55&amp;"2")</f>
        <v>Sodium</v>
      </c>
      <c r="AS55" s="51" t="s">
        <v>39</v>
      </c>
      <c r="AT55" s="51">
        <f t="array" aca="1" ref="AT55" ca="1">INDIRECT("dataset"&amp;C55&amp;"_"&amp;E55&amp;"!"&amp;AS55&amp;AX55)</f>
        <v>32</v>
      </c>
      <c r="AU55" s="51">
        <f t="shared" ca="1" si="35"/>
        <v>1</v>
      </c>
      <c r="AV55" s="36" t="str">
        <f t="shared" ca="1" si="36"/>
        <v xml:space="preserve">In the 'Sodium' column, find the cereal with a value equal to '32' </v>
      </c>
      <c r="AW55" s="50" t="str">
        <f t="array" aca="1" ref="AW55" ca="1">INDIRECT("dataset"&amp;C55&amp;"_"&amp;E55&amp;"!"&amp;"B"&amp;AX55)</f>
        <v>Colorful Bran</v>
      </c>
      <c r="AX55" s="51">
        <v>19</v>
      </c>
    </row>
    <row r="56" spans="1:75" x14ac:dyDescent="0.25">
      <c r="A56" s="50" t="str">
        <f t="shared" si="20"/>
        <v>DS7_cereal_bar3.png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tr">
        <f t="array" aca="1" ref="G56" ca="1">INDIRECT("dataset"&amp;C56&amp;"_"&amp;E56&amp;"!"&amp;H56&amp;"2")</f>
        <v>Carbo</v>
      </c>
      <c r="H56" s="51" t="s">
        <v>33</v>
      </c>
      <c r="I56" s="51">
        <v>45</v>
      </c>
      <c r="J56" s="51">
        <f t="shared" ca="1" si="37"/>
        <v>0</v>
      </c>
      <c r="K56" s="53" t="str">
        <f t="shared" ca="1" si="21"/>
        <v xml:space="preserve">In the 'Carbo' column, count how many cells exceed the value of '45' </v>
      </c>
      <c r="L56" s="51">
        <f t="shared" ca="1" si="22"/>
        <v>6</v>
      </c>
      <c r="M56" s="132" t="s">
        <v>33</v>
      </c>
      <c r="N56" s="101" t="str" cm="1">
        <f t="array" aca="1" ref="N56" ca="1">INDIRECT("DS"&amp;C56&amp;"_T2_"&amp;E56&amp;"!"&amp;O56&amp;"2")</f>
        <v>Iron</v>
      </c>
      <c r="O56" s="104" t="s">
        <v>97</v>
      </c>
      <c r="P56" s="100">
        <f t="shared" ca="1" si="19"/>
        <v>0.91594870582425991</v>
      </c>
      <c r="Q56" s="100"/>
      <c r="R56" s="103" t="str">
        <f t="shared" ca="1" si="3"/>
        <v xml:space="preserve">Determine which of the last 5 columns is most positively correalated with the first column named 'Iron' </v>
      </c>
      <c r="S56" s="100" t="str" cm="1">
        <f t="array" aca="1" ref="S56" ca="1">INDIRECT("DS"&amp;C56&amp;"_T2_"&amp;E56&amp;"!"&amp;T56&amp;"2")</f>
        <v>Carbo</v>
      </c>
      <c r="T56" s="104" t="s">
        <v>33</v>
      </c>
      <c r="U56" s="52" t="str">
        <f t="array" aca="1" ref="U56" ca="1">INDIRECT("dataset"&amp;C56&amp;"_"&amp;E56&amp;"!"&amp;V56&amp;"2")</f>
        <v>Carbo</v>
      </c>
      <c r="V56" s="51" t="s">
        <v>33</v>
      </c>
      <c r="W56" s="51" t="str">
        <f t="shared" ca="1" si="23"/>
        <v>60 56 53</v>
      </c>
      <c r="X56" s="51"/>
      <c r="Y56" s="54" t="str">
        <f t="shared" ca="1" si="24"/>
        <v xml:space="preserve">In the 'Carbo' column, give the row names of the cereals with the highest 3 values in descending order </v>
      </c>
      <c r="Z56" s="51">
        <f t="shared" ca="1" si="25"/>
        <v>60</v>
      </c>
      <c r="AA56" s="51">
        <f t="shared" ca="1" si="26"/>
        <v>7</v>
      </c>
      <c r="AB56" s="51" t="str">
        <f t="array" aca="1" ref="AB56" ca="1">INDIRECT("dataset"&amp;C56&amp;"_"&amp;E56&amp;"!"&amp;"B"&amp;AA56)</f>
        <v>Fruity Pebbles</v>
      </c>
      <c r="AC56" s="51">
        <f t="shared" ca="1" si="27"/>
        <v>56</v>
      </c>
      <c r="AD56" s="51">
        <f t="shared" ca="1" si="28"/>
        <v>23</v>
      </c>
      <c r="AE56" s="51" t="str">
        <f t="array" aca="1" ref="AE56" ca="1">INDIRECT("dataset"&amp;C56&amp;"_"&amp;E56&amp;"!"&amp;"B"&amp;AD56)</f>
        <v>Colorful Bran</v>
      </c>
      <c r="AF56" s="51">
        <f t="shared" ca="1" si="29"/>
        <v>53</v>
      </c>
      <c r="AG56" s="51">
        <f t="shared" ca="1" si="30"/>
        <v>18</v>
      </c>
      <c r="AH56" s="51" t="str">
        <f t="array" aca="1" ref="AH56" ca="1">INDIRECT("dataset"&amp;C56&amp;"_"&amp;E56&amp;"!"&amp;"B"&amp;AG56)</f>
        <v>Cap Crunch</v>
      </c>
      <c r="AI56" s="51" t="str">
        <f t="shared" ca="1" si="31"/>
        <v>Fruity Pebbles-Colorful Bran-Cap Crunch</v>
      </c>
      <c r="AJ56" s="51" t="str">
        <f t="shared" ca="1" si="32"/>
        <v>7 23 18</v>
      </c>
      <c r="AK56" s="52" t="str">
        <f t="array" aca="1" ref="AK56" ca="1">INDIRECT("dataset"&amp;C56&amp;"_"&amp;E56&amp;"!"&amp;AL56&amp;"2")</f>
        <v>Sugars</v>
      </c>
      <c r="AL56" s="51" t="s">
        <v>35</v>
      </c>
      <c r="AM56" s="51"/>
      <c r="AN56" s="51"/>
      <c r="AO56" s="55" t="str">
        <f t="shared" ca="1" si="33"/>
        <v>In the 'Sugars' column, calculate a rough estimate of the average value</v>
      </c>
      <c r="AP56" s="51">
        <f t="shared" ca="1" si="34"/>
        <v>35.620689655172413</v>
      </c>
      <c r="AQ56" s="51" t="s">
        <v>35</v>
      </c>
      <c r="AR56" s="56" t="str">
        <f t="array" aca="1" ref="AR56" ca="1">INDIRECT("dataset"&amp;C56&amp;"_"&amp;E56&amp;"!"&amp;AS56&amp;"2")</f>
        <v>Calories</v>
      </c>
      <c r="AS56" s="51" t="s">
        <v>37</v>
      </c>
      <c r="AT56" s="51">
        <f t="array" aca="1" ref="AT56" ca="1">INDIRECT("dataset"&amp;C56&amp;"_"&amp;E56&amp;"!"&amp;AS56&amp;AX56)</f>
        <v>83</v>
      </c>
      <c r="AU56" s="51">
        <f t="shared" ca="1" si="35"/>
        <v>1</v>
      </c>
      <c r="AV56" s="36" t="str">
        <f t="shared" ca="1" si="36"/>
        <v xml:space="preserve">In the 'Calories' column, find the cereal with a value equal to '83' </v>
      </c>
      <c r="AW56" s="50" t="str">
        <f t="array" aca="1" ref="AW56" ca="1">INDIRECT("dataset"&amp;C56&amp;"_"&amp;E56&amp;"!"&amp;"B"&amp;AX56)</f>
        <v>Corn Favorite</v>
      </c>
      <c r="AX56" s="51">
        <v>17</v>
      </c>
    </row>
    <row r="57" spans="1:75" x14ac:dyDescent="0.25">
      <c r="A57" s="50" t="str">
        <f t="shared" si="20"/>
        <v>DS8_cereal_bar4.png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tr">
        <f t="array" aca="1" ref="G57" ca="1">INDIRECT("dataset"&amp;C57&amp;"_"&amp;E57&amp;"!"&amp;H57&amp;"2")</f>
        <v>Sugars</v>
      </c>
      <c r="H57" s="51" t="s">
        <v>41</v>
      </c>
      <c r="I57" s="51">
        <v>60</v>
      </c>
      <c r="J57" s="51">
        <f t="shared" ca="1" si="37"/>
        <v>0</v>
      </c>
      <c r="K57" s="53" t="str">
        <f t="shared" ca="1" si="21"/>
        <v xml:space="preserve">In the 'Sugars' column, count how many cells exceed the value of '60' </v>
      </c>
      <c r="L57" s="51">
        <f t="shared" ca="1" si="22"/>
        <v>7</v>
      </c>
      <c r="M57" s="132" t="s">
        <v>41</v>
      </c>
      <c r="N57" s="101" t="str" cm="1">
        <f t="array" aca="1" ref="N57" ca="1">INDIRECT("DS"&amp;C57&amp;"_T2_"&amp;E57&amp;"!"&amp;O57&amp;"2")</f>
        <v>Vitamins</v>
      </c>
      <c r="O57" s="104" t="s">
        <v>97</v>
      </c>
      <c r="P57" s="100">
        <f t="shared" ca="1" si="19"/>
        <v>0.90941841920042754</v>
      </c>
      <c r="Q57" s="100"/>
      <c r="R57" s="103" t="str">
        <f t="shared" ca="1" si="3"/>
        <v xml:space="preserve">Determine which of the last 5 columns is most positively correalated with the first column named 'Vitamins' </v>
      </c>
      <c r="S57" s="100" t="str" cm="1">
        <f t="array" aca="1" ref="S57" ca="1">INDIRECT("DS"&amp;C57&amp;"_T2_"&amp;E57&amp;"!"&amp;T57&amp;"2")</f>
        <v>Potassium</v>
      </c>
      <c r="T57" s="104" t="s">
        <v>34</v>
      </c>
      <c r="U57" s="52" t="str">
        <f t="array" aca="1" ref="U57" ca="1">INDIRECT("dataset"&amp;C57&amp;"_"&amp;E57&amp;"!"&amp;V57&amp;"2")</f>
        <v>Sugars</v>
      </c>
      <c r="V57" s="51" t="s">
        <v>41</v>
      </c>
      <c r="W57" s="51" t="str">
        <f t="shared" ca="1" si="23"/>
        <v>75 73 71</v>
      </c>
      <c r="X57" s="51"/>
      <c r="Y57" s="54" t="str">
        <f t="shared" ca="1" si="24"/>
        <v xml:space="preserve">In the 'Sugars' column, give the row names of the cereals with the highest 3 values in descending order </v>
      </c>
      <c r="Z57" s="51">
        <f t="shared" ca="1" si="25"/>
        <v>75</v>
      </c>
      <c r="AA57" s="51">
        <f t="shared" ca="1" si="26"/>
        <v>16</v>
      </c>
      <c r="AB57" s="51" t="str">
        <f t="array" aca="1" ref="AB57" ca="1">INDIRECT("dataset"&amp;C57&amp;"_"&amp;E57&amp;"!"&amp;"B"&amp;AA57)</f>
        <v>Cap Crunch</v>
      </c>
      <c r="AC57" s="51">
        <f t="shared" ca="1" si="27"/>
        <v>73</v>
      </c>
      <c r="AD57" s="51">
        <f t="shared" ca="1" si="28"/>
        <v>10</v>
      </c>
      <c r="AE57" s="51" t="str">
        <f t="array" aca="1" ref="AE57" ca="1">INDIRECT("dataset"&amp;C57&amp;"_"&amp;E57&amp;"!"&amp;"B"&amp;AD57)</f>
        <v>Fruit Fibre</v>
      </c>
      <c r="AF57" s="51">
        <f t="shared" ca="1" si="29"/>
        <v>71</v>
      </c>
      <c r="AG57" s="51">
        <f t="shared" ca="1" si="30"/>
        <v>19</v>
      </c>
      <c r="AH57" s="51" t="str">
        <f t="array" aca="1" ref="AH57" ca="1">INDIRECT("dataset"&amp;C57&amp;"_"&amp;E57&amp;"!"&amp;"B"&amp;AG57)</f>
        <v>Colorful Bran</v>
      </c>
      <c r="AI57" s="51" t="str">
        <f t="shared" ca="1" si="31"/>
        <v>Cap Crunch-Fruit Fibre-Colorful Bran</v>
      </c>
      <c r="AJ57" s="51" t="str">
        <f t="shared" ca="1" si="32"/>
        <v>16 10 19</v>
      </c>
      <c r="AK57" s="52" t="str">
        <f t="array" aca="1" ref="AK57" ca="1">INDIRECT("dataset"&amp;C57&amp;"_"&amp;E57&amp;"!"&amp;AL57&amp;"2")</f>
        <v>Calories</v>
      </c>
      <c r="AL57" s="51" t="s">
        <v>40</v>
      </c>
      <c r="AM57" s="51"/>
      <c r="AN57" s="51"/>
      <c r="AO57" s="55" t="str">
        <f t="shared" ca="1" si="33"/>
        <v>In the 'Calories' column, calculate a rough estimate of the average value</v>
      </c>
      <c r="AP57" s="51">
        <f t="shared" ca="1" si="34"/>
        <v>52.310344827586206</v>
      </c>
      <c r="AQ57" s="51" t="s">
        <v>40</v>
      </c>
      <c r="AR57" s="56" t="str">
        <f t="array" aca="1" ref="AR57" ca="1">INDIRECT("dataset"&amp;C57&amp;"_"&amp;E57&amp;"!"&amp;AS57&amp;"2")</f>
        <v>Sugars</v>
      </c>
      <c r="AS57" s="51" t="s">
        <v>41</v>
      </c>
      <c r="AT57" s="51">
        <f t="array" aca="1" ref="AT57" ca="1">INDIRECT("dataset"&amp;C57&amp;"_"&amp;E57&amp;"!"&amp;AS57&amp;AX57)</f>
        <v>26</v>
      </c>
      <c r="AU57" s="51">
        <f t="shared" ca="1" si="35"/>
        <v>1</v>
      </c>
      <c r="AV57" s="36" t="str">
        <f t="shared" ca="1" si="36"/>
        <v xml:space="preserve">In the 'Sugars' column, find the cereal with a value equal to '26' </v>
      </c>
      <c r="AW57" s="50" t="str">
        <f t="array" aca="1" ref="AW57" ca="1">INDIRECT("dataset"&amp;C57&amp;"_"&amp;E57&amp;"!"&amp;"B"&amp;AX57)</f>
        <v>Double Chex</v>
      </c>
      <c r="AX57" s="51">
        <v>20</v>
      </c>
    </row>
    <row r="58" spans="1:75" x14ac:dyDescent="0.25">
      <c r="A58" s="24" t="str">
        <f t="shared" si="20"/>
        <v>DS9_candy_bar1.png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tr">
        <f t="array" aca="1" ref="G58" ca="1">INDIRECT("dataset"&amp;C58&amp;"_"&amp;E58&amp;"!"&amp;H58&amp;"2")</f>
        <v>Rating</v>
      </c>
      <c r="H58" s="16" t="s">
        <v>41</v>
      </c>
      <c r="I58" s="16">
        <v>66</v>
      </c>
      <c r="J58" s="16">
        <f t="shared" ca="1" si="37"/>
        <v>0</v>
      </c>
      <c r="K58" s="17" t="str">
        <f t="shared" ca="1" si="21"/>
        <v xml:space="preserve">In the 'Rating' column, count how many cells exceed the value of '66' </v>
      </c>
      <c r="L58" s="16">
        <f t="shared" ca="1" si="22"/>
        <v>5</v>
      </c>
      <c r="M58" s="133" t="s">
        <v>41</v>
      </c>
      <c r="N58" s="101" t="str" cm="1">
        <f t="array" aca="1" ref="N58" ca="1">INDIRECT("DS"&amp;C58&amp;"_T2_"&amp;E58&amp;"!"&amp;O58&amp;"2")</f>
        <v>Hard</v>
      </c>
      <c r="O58" s="105" t="s">
        <v>97</v>
      </c>
      <c r="P58" s="100">
        <f t="shared" ca="1" si="19"/>
        <v>0.95248402178478697</v>
      </c>
      <c r="Q58" s="100"/>
      <c r="R58" s="106" t="str">
        <f t="shared" ca="1" si="3"/>
        <v xml:space="preserve">Determine which of the last 5 columns is most positively correalated with the first column named 'Hard' </v>
      </c>
      <c r="S58" s="100" t="str" cm="1">
        <f t="array" aca="1" ref="S58" ca="1">INDIRECT("DS"&amp;C58&amp;"_T2_"&amp;E58&amp;"!"&amp;T58&amp;"2")</f>
        <v>Chocolate</v>
      </c>
      <c r="T58" s="105" t="s">
        <v>34</v>
      </c>
      <c r="U58" s="28" t="str">
        <f t="array" aca="1" ref="U58" ca="1">INDIRECT("dataset"&amp;C58&amp;"_"&amp;E58&amp;"!"&amp;V58&amp;"2")</f>
        <v>Caramel</v>
      </c>
      <c r="V58" s="16" t="s">
        <v>39</v>
      </c>
      <c r="W58" s="16" t="str">
        <f t="shared" ca="1" si="23"/>
        <v>98 84 80</v>
      </c>
      <c r="X58" s="16"/>
      <c r="Y58" s="25" t="str">
        <f t="shared" ca="1" si="24"/>
        <v xml:space="preserve">In the 'Caramel' column, give the row names of the candys with the highest 3 values in descending order </v>
      </c>
      <c r="Z58" s="16">
        <f t="shared" ca="1" si="25"/>
        <v>98</v>
      </c>
      <c r="AA58" s="16">
        <f t="shared" ca="1" si="26"/>
        <v>30</v>
      </c>
      <c r="AB58" s="16" t="str">
        <f t="array" aca="1" ref="AB58" ca="1">INDIRECT("dataset"&amp;C58&amp;"_"&amp;E58&amp;"!"&amp;"B"&amp;AA58)</f>
        <v>Lemon Head</v>
      </c>
      <c r="AC58" s="16">
        <f t="shared" ca="1" si="27"/>
        <v>84</v>
      </c>
      <c r="AD58" s="16">
        <f t="shared" ca="1" si="28"/>
        <v>9</v>
      </c>
      <c r="AE58" s="16" t="str">
        <f t="array" aca="1" ref="AE58" ca="1">INDIRECT("dataset"&amp;C58&amp;"_"&amp;E58&amp;"!"&amp;"B"&amp;AD58)</f>
        <v>Junior Mints</v>
      </c>
      <c r="AF58" s="16">
        <f t="shared" ca="1" si="29"/>
        <v>80</v>
      </c>
      <c r="AG58" s="16">
        <f t="shared" ca="1" si="30"/>
        <v>11</v>
      </c>
      <c r="AH58" s="16" t="str">
        <f t="array" aca="1" ref="AH58" ca="1">INDIRECT("dataset"&amp;C58&amp;"_"&amp;E58&amp;"!"&amp;"B"&amp;AG58)</f>
        <v>Gob Stopper</v>
      </c>
      <c r="AI58" s="16" t="str">
        <f t="shared" ca="1" si="31"/>
        <v>Lemon Head-Junior Mints-Gob Stopper</v>
      </c>
      <c r="AJ58" s="16" t="str">
        <f t="shared" ca="1" si="32"/>
        <v>30 9 11</v>
      </c>
      <c r="AK58" s="28" t="str">
        <f t="array" aca="1" ref="AK58" ca="1">INDIRECT("dataset"&amp;C58&amp;"_"&amp;E58&amp;"!"&amp;AL58&amp;"2")</f>
        <v>Chocolate</v>
      </c>
      <c r="AL58" s="16" t="s">
        <v>36</v>
      </c>
      <c r="AM58" s="16"/>
      <c r="AN58" s="16"/>
      <c r="AO58" s="26" t="str">
        <f t="shared" ca="1" si="33"/>
        <v>In the 'Chocolate' column, calculate a rough estimate of the average value</v>
      </c>
      <c r="AP58" s="16">
        <f t="shared" ca="1" si="34"/>
        <v>37.862068965517238</v>
      </c>
      <c r="AQ58" s="16" t="s">
        <v>36</v>
      </c>
      <c r="AR58" s="66" t="str">
        <f t="array" aca="1" ref="AR58" ca="1">INDIRECT("dataset"&amp;C58&amp;"_"&amp;E58&amp;"!"&amp;AS58&amp;"2")</f>
        <v>Pluribus</v>
      </c>
      <c r="AS58" s="16" t="s">
        <v>33</v>
      </c>
      <c r="AT58" s="16">
        <f t="array" aca="1" ref="AT58" ca="1">INDIRECT("dataset"&amp;C58&amp;"_"&amp;E58&amp;"!"&amp;AS58&amp;AX58)</f>
        <v>32</v>
      </c>
      <c r="AU58" s="16">
        <f t="shared" ca="1" si="35"/>
        <v>1</v>
      </c>
      <c r="AV58" s="36" t="str">
        <f t="shared" ca="1" si="36"/>
        <v xml:space="preserve">In the 'Pluribus' column, find the candy with a value equal to '32' </v>
      </c>
      <c r="AW58" s="24" t="str">
        <f t="array" aca="1" ref="AW58" ca="1">INDIRECT("dataset"&amp;C58&amp;"_"&amp;E58&amp;"!"&amp;"B"&amp;AX58)</f>
        <v>Pixie Sticks</v>
      </c>
      <c r="AX58" s="16">
        <v>19</v>
      </c>
    </row>
    <row r="59" spans="1:75" x14ac:dyDescent="0.25">
      <c r="A59" s="24" t="str">
        <f t="shared" si="20"/>
        <v>DS10_candy_bar2.png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tr">
        <f t="array" aca="1" ref="G59" ca="1">INDIRECT("dataset"&amp;C59&amp;"_"&amp;E59&amp;"!"&amp;H59&amp;"2")</f>
        <v>Caramel</v>
      </c>
      <c r="H59" s="16" t="s">
        <v>33</v>
      </c>
      <c r="I59" s="16">
        <v>38</v>
      </c>
      <c r="J59" s="16">
        <f t="shared" ca="1" si="37"/>
        <v>0</v>
      </c>
      <c r="K59" s="17" t="str">
        <f t="shared" ca="1" si="21"/>
        <v xml:space="preserve">In the 'Caramel' column, count how many cells exceed the value of '38' </v>
      </c>
      <c r="L59" s="16">
        <f t="shared" ca="1" si="22"/>
        <v>8</v>
      </c>
      <c r="M59" s="133" t="s">
        <v>33</v>
      </c>
      <c r="N59" s="101" t="str" cm="1">
        <f t="array" aca="1" ref="N59" ca="1">INDIRECT("DS"&amp;C59&amp;"_T2_"&amp;E59&amp;"!"&amp;O59&amp;"2")</f>
        <v>Sugar
Percent</v>
      </c>
      <c r="O59" s="105" t="s">
        <v>97</v>
      </c>
      <c r="P59" s="100">
        <f t="shared" ca="1" si="19"/>
        <v>0.91022430794672315</v>
      </c>
      <c r="Q59" s="100"/>
      <c r="R59" s="106" t="str">
        <f t="shared" ca="1" si="3"/>
        <v xml:space="preserve">Determine which of the last 5 columns is most positively correalated with the first column named 'Sugar
Percent' </v>
      </c>
      <c r="S59" s="100" t="str" cm="1">
        <f t="array" aca="1" ref="S59" ca="1">INDIRECT("DS"&amp;C59&amp;"_T2_"&amp;E59&amp;"!"&amp;T59&amp;"2")</f>
        <v>Rating</v>
      </c>
      <c r="T59" s="105" t="s">
        <v>33</v>
      </c>
      <c r="U59" s="28" t="str">
        <f t="array" aca="1" ref="U59" ca="1">INDIRECT("dataset"&amp;C59&amp;"_"&amp;E59&amp;"!"&amp;V59&amp;"2")</f>
        <v>Price</v>
      </c>
      <c r="V59" s="16" t="s">
        <v>41</v>
      </c>
      <c r="W59" s="16" t="str">
        <f t="shared" ca="1" si="23"/>
        <v>75 73 71</v>
      </c>
      <c r="X59" s="16"/>
      <c r="Y59" s="25" t="str">
        <f t="shared" ca="1" si="24"/>
        <v xml:space="preserve">In the 'Price' column, give the row names of the candys with the highest 3 values in descending order </v>
      </c>
      <c r="Z59" s="16">
        <f t="shared" ca="1" si="25"/>
        <v>75</v>
      </c>
      <c r="AA59" s="16">
        <f t="shared" ca="1" si="26"/>
        <v>31</v>
      </c>
      <c r="AB59" s="16" t="str">
        <f t="array" aca="1" ref="AB59" ca="1">INDIRECT("dataset"&amp;C59&amp;"_"&amp;E59&amp;"!"&amp;"B"&amp;AA59)</f>
        <v>Now Later</v>
      </c>
      <c r="AC59" s="16">
        <f t="shared" ca="1" si="27"/>
        <v>73</v>
      </c>
      <c r="AD59" s="16">
        <f t="shared" ca="1" si="28"/>
        <v>8</v>
      </c>
      <c r="AE59" s="16" t="str">
        <f t="array" aca="1" ref="AE59" ca="1">INDIRECT("dataset"&amp;C59&amp;"_"&amp;E59&amp;"!"&amp;"B"&amp;AD59)</f>
        <v>Milk Duds</v>
      </c>
      <c r="AF59" s="16">
        <f t="shared" ca="1" si="29"/>
        <v>71</v>
      </c>
      <c r="AG59" s="16">
        <f t="shared" ca="1" si="30"/>
        <v>26</v>
      </c>
      <c r="AH59" s="16" t="str">
        <f t="array" aca="1" ref="AH59" ca="1">INDIRECT("dataset"&amp;C59&amp;"_"&amp;E59&amp;"!"&amp;"B"&amp;AG59)</f>
        <v>Crunch Time</v>
      </c>
      <c r="AI59" s="16" t="str">
        <f t="shared" ca="1" si="31"/>
        <v>Now Later-Milk Duds-Crunch Time</v>
      </c>
      <c r="AJ59" s="16" t="str">
        <f t="shared" ca="1" si="32"/>
        <v>31 8 26</v>
      </c>
      <c r="AK59" s="28" t="str">
        <f t="array" aca="1" ref="AK59" ca="1">INDIRECT("dataset"&amp;C59&amp;"_"&amp;E59&amp;"!"&amp;AL59&amp;"2")</f>
        <v>Nougat</v>
      </c>
      <c r="AL59" s="16" t="s">
        <v>35</v>
      </c>
      <c r="AM59" s="16"/>
      <c r="AN59" s="16"/>
      <c r="AO59" s="26" t="str">
        <f t="shared" ca="1" si="33"/>
        <v>In the 'Nougat' column, calculate a rough estimate of the average value</v>
      </c>
      <c r="AP59" s="16">
        <f t="shared" ca="1" si="34"/>
        <v>35.620689655172413</v>
      </c>
      <c r="AQ59" s="16" t="s">
        <v>35</v>
      </c>
      <c r="AR59" s="66" t="str">
        <f t="array" aca="1" ref="AR59" ca="1">INDIRECT("dataset"&amp;C59&amp;"_"&amp;E59&amp;"!"&amp;AS59&amp;"2")</f>
        <v>Price</v>
      </c>
      <c r="AS59" s="16" t="s">
        <v>41</v>
      </c>
      <c r="AT59" s="16">
        <f t="array" aca="1" ref="AT59" ca="1">INDIRECT("dataset"&amp;C59&amp;"_"&amp;E59&amp;"!"&amp;AS59&amp;AX59)</f>
        <v>68</v>
      </c>
      <c r="AU59" s="16">
        <f t="shared" ca="1" si="35"/>
        <v>1</v>
      </c>
      <c r="AV59" s="36" t="str">
        <f t="shared" ca="1" si="36"/>
        <v xml:space="preserve">In the 'Price' column, find the candy with a value equal to '68' </v>
      </c>
      <c r="AW59" s="24" t="str">
        <f t="array" aca="1" ref="AW59" ca="1">INDIRECT("dataset"&amp;C59&amp;"_"&amp;E59&amp;"!"&amp;"B"&amp;AX59)</f>
        <v>Hersheys Kisses</v>
      </c>
      <c r="AX59" s="16">
        <v>17</v>
      </c>
    </row>
    <row r="60" spans="1:75" x14ac:dyDescent="0.25">
      <c r="A60" s="24" t="str">
        <f t="shared" si="20"/>
        <v>DS11_candy_bar3.png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tr">
        <f t="array" aca="1" ref="G60" ca="1">INDIRECT("dataset"&amp;C60&amp;"_"&amp;E60&amp;"!"&amp;H60&amp;"2")</f>
        <v>Sugar
Percent</v>
      </c>
      <c r="H60" s="16" t="s">
        <v>36</v>
      </c>
      <c r="I60" s="16">
        <v>50</v>
      </c>
      <c r="J60" s="16">
        <f t="shared" ca="1" si="37"/>
        <v>0</v>
      </c>
      <c r="K60" s="17" t="str">
        <f t="shared" ca="1" si="21"/>
        <v xml:space="preserve">In the 'Sugar
Percent' column, count how many cells exceed the value of '50' </v>
      </c>
      <c r="L60" s="16">
        <f t="shared" ca="1" si="22"/>
        <v>7</v>
      </c>
      <c r="M60" s="133" t="s">
        <v>36</v>
      </c>
      <c r="N60" s="101" t="str" cm="1">
        <f t="array" aca="1" ref="N60" ca="1">INDIRECT("DS"&amp;C60&amp;"_T2_"&amp;E60&amp;"!"&amp;O60&amp;"2")</f>
        <v>Rating</v>
      </c>
      <c r="O60" s="105" t="s">
        <v>97</v>
      </c>
      <c r="P60" s="100">
        <f t="shared" ca="1" si="19"/>
        <v>0.92289399804318928</v>
      </c>
      <c r="Q60" s="100"/>
      <c r="R60" s="106" t="str">
        <f t="shared" ca="1" si="3"/>
        <v xml:space="preserve">Determine which of the last 5 columns is most positively correalated with the first column named 'Rating' </v>
      </c>
      <c r="S60" s="100" t="str" cm="1">
        <f t="array" aca="1" ref="S60" ca="1">INDIRECT("DS"&amp;C60&amp;"_T2_"&amp;E60&amp;"!"&amp;T60&amp;"2")</f>
        <v>Chocolate</v>
      </c>
      <c r="T60" s="105" t="s">
        <v>41</v>
      </c>
      <c r="U60" s="28" t="str">
        <f t="array" aca="1" ref="U60" ca="1">INDIRECT("dataset"&amp;C60&amp;"_"&amp;E60&amp;"!"&amp;V60&amp;"2")</f>
        <v>Rating</v>
      </c>
      <c r="V60" s="16" t="s">
        <v>34</v>
      </c>
      <c r="W60" s="16" t="str">
        <f t="shared" ca="1" si="23"/>
        <v>75 73 71</v>
      </c>
      <c r="X60" s="16"/>
      <c r="Y60" s="25" t="str">
        <f t="shared" ca="1" si="24"/>
        <v xml:space="preserve">In the 'Rating' column, give the row names of the candys with the highest 3 values in descending order </v>
      </c>
      <c r="Z60" s="16">
        <f t="shared" ca="1" si="25"/>
        <v>75</v>
      </c>
      <c r="AA60" s="16">
        <f t="shared" ca="1" si="26"/>
        <v>27</v>
      </c>
      <c r="AB60" s="16" t="str">
        <f t="array" aca="1" ref="AB60" ca="1">INDIRECT("dataset"&amp;C60&amp;"_"&amp;E60&amp;"!"&amp;"B"&amp;AA60)</f>
        <v>Milk Duds</v>
      </c>
      <c r="AC60" s="16">
        <f t="shared" ca="1" si="27"/>
        <v>73</v>
      </c>
      <c r="AD60" s="16">
        <f t="shared" ca="1" si="28"/>
        <v>12</v>
      </c>
      <c r="AE60" s="16" t="str">
        <f t="array" aca="1" ref="AE60" ca="1">INDIRECT("dataset"&amp;C60&amp;"_"&amp;E60&amp;"!"&amp;"B"&amp;AD60)</f>
        <v>Air Heads</v>
      </c>
      <c r="AF60" s="16">
        <f t="shared" ca="1" si="29"/>
        <v>71</v>
      </c>
      <c r="AG60" s="16">
        <f t="shared" ca="1" si="30"/>
        <v>28</v>
      </c>
      <c r="AH60" s="16" t="str">
        <f t="array" aca="1" ref="AH60" ca="1">INDIRECT("dataset"&amp;C60&amp;"_"&amp;E60&amp;"!"&amp;"B"&amp;AG60)</f>
        <v>Caramel Apple</v>
      </c>
      <c r="AI60" s="16" t="str">
        <f t="shared" ca="1" si="31"/>
        <v>Milk Duds-Air Heads-Caramel Apple</v>
      </c>
      <c r="AJ60" s="16" t="str">
        <f t="shared" ca="1" si="32"/>
        <v>27 12 28</v>
      </c>
      <c r="AK60" s="28" t="str">
        <f t="array" aca="1" ref="AK60" ca="1">INDIRECT("dataset"&amp;C60&amp;"_"&amp;E60&amp;"!"&amp;AL60&amp;"2")</f>
        <v>Fruity</v>
      </c>
      <c r="AL60" s="16" t="s">
        <v>38</v>
      </c>
      <c r="AM60" s="16"/>
      <c r="AN60" s="16"/>
      <c r="AO60" s="26" t="str">
        <f t="shared" ca="1" si="33"/>
        <v>In the 'Fruity' column, calculate a rough estimate of the average value</v>
      </c>
      <c r="AP60" s="16">
        <f t="shared" ca="1" si="34"/>
        <v>50.241379310344826</v>
      </c>
      <c r="AQ60" s="16" t="s">
        <v>38</v>
      </c>
      <c r="AR60" s="66" t="str">
        <f t="array" aca="1" ref="AR60" ca="1">INDIRECT("dataset"&amp;C60&amp;"_"&amp;E60&amp;"!"&amp;AS60&amp;"2")</f>
        <v>Rating</v>
      </c>
      <c r="AS60" s="16" t="s">
        <v>34</v>
      </c>
      <c r="AT60" s="16">
        <f t="array" aca="1" ref="AT60" ca="1">INDIRECT("dataset"&amp;C60&amp;"_"&amp;E60&amp;"!"&amp;AS60&amp;AX60)</f>
        <v>26</v>
      </c>
      <c r="AU60" s="16">
        <f t="shared" ca="1" si="35"/>
        <v>1</v>
      </c>
      <c r="AV60" s="36" t="str">
        <f t="shared" ca="1" si="36"/>
        <v xml:space="preserve">In the 'Rating' column, find the candy with a value equal to '26' </v>
      </c>
      <c r="AW60" s="24" t="str">
        <f t="array" aca="1" ref="AW60" ca="1">INDIRECT("dataset"&amp;C60&amp;"_"&amp;E60&amp;"!"&amp;"B"&amp;AX60)</f>
        <v>Fruit Chews</v>
      </c>
      <c r="AX60" s="16">
        <v>11</v>
      </c>
    </row>
    <row r="61" spans="1:75" x14ac:dyDescent="0.25">
      <c r="A61" s="24" t="str">
        <f t="shared" si="20"/>
        <v>DS12_candy_bar4.png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tr">
        <f t="array" aca="1" ref="G61" ca="1">INDIRECT("dataset"&amp;C61&amp;"_"&amp;E61&amp;"!"&amp;H61&amp;"2")</f>
        <v>Bar</v>
      </c>
      <c r="H61" s="16" t="s">
        <v>37</v>
      </c>
      <c r="I61" s="16">
        <v>57</v>
      </c>
      <c r="J61" s="16">
        <f t="shared" ca="1" si="37"/>
        <v>0</v>
      </c>
      <c r="K61" s="17" t="str">
        <f t="shared" ca="1" si="21"/>
        <v xml:space="preserve">In the 'Bar' column, count how many cells exceed the value of '57' </v>
      </c>
      <c r="L61" s="16">
        <f t="shared" ca="1" si="22"/>
        <v>6</v>
      </c>
      <c r="M61" s="133" t="s">
        <v>37</v>
      </c>
      <c r="N61" s="101" t="str" cm="1">
        <f t="array" aca="1" ref="N61" ca="1">INDIRECT("DS"&amp;C61&amp;"_T2_"&amp;E61&amp;"!"&amp;O61&amp;"2")</f>
        <v>Hard</v>
      </c>
      <c r="O61" s="105" t="s">
        <v>97</v>
      </c>
      <c r="P61" s="100">
        <f t="shared" ca="1" si="19"/>
        <v>0.95087863034344433</v>
      </c>
      <c r="Q61" s="100"/>
      <c r="R61" s="106" t="str">
        <f t="shared" ca="1" si="3"/>
        <v xml:space="preserve">Determine which of the last 5 columns is most positively correalated with the first column named 'Hard' </v>
      </c>
      <c r="S61" s="100" t="str" cm="1">
        <f t="array" aca="1" ref="S61" ca="1">INDIRECT("DS"&amp;C61&amp;"_T2_"&amp;E61&amp;"!"&amp;T61&amp;"2")</f>
        <v>Nougat</v>
      </c>
      <c r="T61" s="105" t="s">
        <v>37</v>
      </c>
      <c r="U61" s="28" t="str">
        <f t="array" aca="1" ref="U61" ca="1">INDIRECT("dataset"&amp;C61&amp;"_"&amp;E61&amp;"!"&amp;V61&amp;"2")</f>
        <v>Almond</v>
      </c>
      <c r="V61" s="16" t="s">
        <v>33</v>
      </c>
      <c r="W61" s="16" t="str">
        <f t="shared" ca="1" si="23"/>
        <v>98 97 95</v>
      </c>
      <c r="X61" s="16"/>
      <c r="Y61" s="25" t="str">
        <f t="shared" ca="1" si="24"/>
        <v xml:space="preserve">In the 'Almond' column, give the row names of the candys with the highest 3 values in descending order </v>
      </c>
      <c r="Z61" s="16">
        <f t="shared" ca="1" si="25"/>
        <v>98</v>
      </c>
      <c r="AA61" s="16">
        <f t="shared" ca="1" si="26"/>
        <v>30</v>
      </c>
      <c r="AB61" s="16" t="str">
        <f t="array" aca="1" ref="AB61" ca="1">INDIRECT("dataset"&amp;C61&amp;"_"&amp;E61&amp;"!"&amp;"B"&amp;AA61)</f>
        <v>Reese Pieces</v>
      </c>
      <c r="AC61" s="16">
        <f t="shared" ca="1" si="27"/>
        <v>97</v>
      </c>
      <c r="AD61" s="16">
        <f t="shared" ca="1" si="28"/>
        <v>19</v>
      </c>
      <c r="AE61" s="16" t="str">
        <f t="array" aca="1" ref="AE61" ca="1">INDIRECT("dataset"&amp;C61&amp;"_"&amp;E61&amp;"!"&amp;"B"&amp;AD61)</f>
        <v>Cheese Bears</v>
      </c>
      <c r="AF61" s="16">
        <f t="shared" ca="1" si="29"/>
        <v>95</v>
      </c>
      <c r="AG61" s="16">
        <f t="shared" ca="1" si="30"/>
        <v>16</v>
      </c>
      <c r="AH61" s="16" t="str">
        <f t="array" aca="1" ref="AH61" ca="1">INDIRECT("dataset"&amp;C61&amp;"_"&amp;E61&amp;"!"&amp;"B"&amp;AG61)</f>
        <v>Berry Chews</v>
      </c>
      <c r="AI61" s="16" t="str">
        <f t="shared" ca="1" si="31"/>
        <v>Reese Pieces-Cheese Bears-Berry Chews</v>
      </c>
      <c r="AJ61" s="16" t="str">
        <f t="shared" ca="1" si="32"/>
        <v>30 19 16</v>
      </c>
      <c r="AK61" s="28" t="str">
        <f t="array" aca="1" ref="AK61" ca="1">INDIRECT("dataset"&amp;C61&amp;"_"&amp;E61&amp;"!"&amp;AL61&amp;"2")</f>
        <v>Sugar
Percent</v>
      </c>
      <c r="AL61" s="16" t="s">
        <v>36</v>
      </c>
      <c r="AM61" s="16"/>
      <c r="AN61" s="16"/>
      <c r="AO61" s="26" t="str">
        <f t="shared" ca="1" si="33"/>
        <v>In the 'Sugar
Percent' column, calculate a rough estimate of the average value</v>
      </c>
      <c r="AP61" s="16">
        <f t="shared" ca="1" si="34"/>
        <v>37.862068965517238</v>
      </c>
      <c r="AQ61" s="16" t="s">
        <v>36</v>
      </c>
      <c r="AR61" s="66" t="str">
        <f t="array" aca="1" ref="AR61" ca="1">INDIRECT("dataset"&amp;C61&amp;"_"&amp;E61&amp;"!"&amp;AS61&amp;"2")</f>
        <v>Rating</v>
      </c>
      <c r="AS61" s="16" t="s">
        <v>41</v>
      </c>
      <c r="AT61" s="16">
        <f t="array" aca="1" ref="AT61" ca="1">INDIRECT("dataset"&amp;C61&amp;"_"&amp;E61&amp;"!"&amp;AS61&amp;AX61)</f>
        <v>15</v>
      </c>
      <c r="AU61" s="16">
        <f t="shared" ca="1" si="35"/>
        <v>1</v>
      </c>
      <c r="AV61" s="36" t="str">
        <f t="shared" ca="1" si="36"/>
        <v xml:space="preserve">In the 'Rating' column, find the candy with a value equal to '15' </v>
      </c>
      <c r="AW61" s="24" t="str">
        <f t="array" aca="1" ref="AW61" ca="1">INDIRECT("dataset"&amp;C61&amp;"_"&amp;E61&amp;"!"&amp;"B"&amp;AX61)</f>
        <v>Quarter World</v>
      </c>
      <c r="AX61" s="16">
        <v>15</v>
      </c>
    </row>
    <row r="62" spans="1:75" s="32" customFormat="1" x14ac:dyDescent="0.25">
      <c r="A62" s="32" t="str">
        <f t="shared" si="20"/>
        <v>DS13_movie_bar1.png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tr">
        <f t="array" aca="1" ref="G62" ca="1">INDIRECT("dataset"&amp;C62&amp;"_"&amp;E62&amp;"!"&amp;H62&amp;"2")</f>
        <v>Fandango</v>
      </c>
      <c r="H62" s="33" t="s">
        <v>39</v>
      </c>
      <c r="I62" s="33">
        <v>70</v>
      </c>
      <c r="J62" s="33">
        <f t="shared" ca="1" si="37"/>
        <v>0</v>
      </c>
      <c r="K62" s="35" t="str">
        <f t="shared" ca="1" si="21"/>
        <v xml:space="preserve">In the 'Fandango' column, count how many cells exceed the value of '70' </v>
      </c>
      <c r="L62" s="33">
        <f t="shared" ca="1" si="22"/>
        <v>5</v>
      </c>
      <c r="M62" s="131" t="s">
        <v>39</v>
      </c>
      <c r="N62" s="101" t="str" cm="1">
        <f t="array" aca="1" ref="N62" ca="1">INDIRECT("DS"&amp;C62&amp;"_T2_"&amp;E62&amp;"!"&amp;O62&amp;"2")</f>
        <v>Naver</v>
      </c>
      <c r="O62" s="100" t="s">
        <v>97</v>
      </c>
      <c r="P62" s="100">
        <f t="shared" ca="1" si="19"/>
        <v>0.96970620628124971</v>
      </c>
      <c r="Q62" s="100"/>
      <c r="R62" s="102" t="str">
        <f t="shared" ca="1" si="3"/>
        <v xml:space="preserve">Determine which of the last 5 columns is most positively correalated with the first column named 'Naver' </v>
      </c>
      <c r="S62" s="100" t="str" cm="1">
        <f t="array" aca="1" ref="S62" ca="1">INDIRECT("DS"&amp;C62&amp;"_T2_"&amp;E62&amp;"!"&amp;T62&amp;"2")</f>
        <v>Roger Ebert</v>
      </c>
      <c r="T62" s="100" t="s">
        <v>37</v>
      </c>
      <c r="U62" s="34" t="str">
        <f t="array" aca="1" ref="U62" ca="1">INDIRECT("dataset"&amp;C62&amp;"_"&amp;E62&amp;"!"&amp;V62&amp;"2")</f>
        <v>Roger Ebert</v>
      </c>
      <c r="V62" s="33" t="s">
        <v>37</v>
      </c>
      <c r="W62" s="33" t="str">
        <f t="shared" ca="1" si="23"/>
        <v>71 70 68</v>
      </c>
      <c r="X62" s="33"/>
      <c r="Y62" s="36" t="str">
        <f t="shared" ca="1" si="24"/>
        <v xml:space="preserve">In the 'Roger Ebert' column, give the row names of the movies with the highest 3 values in descending order </v>
      </c>
      <c r="Z62" s="33">
        <f t="shared" ca="1" si="25"/>
        <v>71</v>
      </c>
      <c r="AA62" s="33">
        <f t="shared" ca="1" si="26"/>
        <v>21</v>
      </c>
      <c r="AB62" s="33" t="str">
        <f t="array" aca="1" ref="AB62" ca="1">INDIRECT("dataset"&amp;C62&amp;"_"&amp;E62&amp;"!"&amp;"B"&amp;AA62)</f>
        <v>Adaline Age</v>
      </c>
      <c r="AC62" s="33">
        <f t="shared" ca="1" si="27"/>
        <v>70</v>
      </c>
      <c r="AD62" s="33">
        <f t="shared" ca="1" si="28"/>
        <v>16</v>
      </c>
      <c r="AE62" s="33" t="str">
        <f t="array" aca="1" ref="AE62" ca="1">INDIRECT("dataset"&amp;C62&amp;"_"&amp;E62&amp;"!"&amp;"B"&amp;AD62)</f>
        <v>Project Almanac</v>
      </c>
      <c r="AF62" s="33">
        <f t="shared" ca="1" si="29"/>
        <v>68</v>
      </c>
      <c r="AG62" s="33">
        <f t="shared" ca="1" si="30"/>
        <v>17</v>
      </c>
      <c r="AH62" s="33" t="str">
        <f t="array" aca="1" ref="AH62" ca="1">INDIRECT("dataset"&amp;C62&amp;"_"&amp;E62&amp;"!"&amp;"B"&amp;AG62)</f>
        <v>Ricki Flash</v>
      </c>
      <c r="AI62" s="33" t="str">
        <f t="shared" ca="1" si="31"/>
        <v>Adaline Age-Project Almanac-Ricki Flash</v>
      </c>
      <c r="AJ62" s="33" t="str">
        <f t="shared" ca="1" si="32"/>
        <v>21 16 17</v>
      </c>
      <c r="AK62" s="34" t="str">
        <f t="array" aca="1" ref="AK62" ca="1">INDIRECT("dataset"&amp;C62&amp;"_"&amp;E62&amp;"!"&amp;AL62&amp;"2")</f>
        <v>Metacritic</v>
      </c>
      <c r="AL62" s="33" t="s">
        <v>40</v>
      </c>
      <c r="AM62" s="33"/>
      <c r="AN62" s="33"/>
      <c r="AO62" s="37" t="str">
        <f t="shared" ca="1" si="33"/>
        <v>In the 'Metacritic' column, calculate a rough estimate of the average value</v>
      </c>
      <c r="AP62" s="33">
        <f t="shared" ca="1" si="34"/>
        <v>52.310344827586206</v>
      </c>
      <c r="AQ62" s="33" t="s">
        <v>40</v>
      </c>
      <c r="AR62" s="48" t="str">
        <f t="array" aca="1" ref="AR62" ca="1">INDIRECT("dataset"&amp;C62&amp;"_"&amp;E62&amp;"!"&amp;AS62&amp;"2")</f>
        <v>IMDB</v>
      </c>
      <c r="AS62" s="33" t="s">
        <v>33</v>
      </c>
      <c r="AT62" s="33">
        <f t="array" aca="1" ref="AT62" ca="1">INDIRECT("dataset"&amp;C62&amp;"_"&amp;E62&amp;"!"&amp;AS62&amp;AX62)</f>
        <v>67</v>
      </c>
      <c r="AU62" s="33">
        <f t="shared" ca="1" si="35"/>
        <v>1</v>
      </c>
      <c r="AV62" s="36" t="str">
        <f t="shared" ca="1" si="36"/>
        <v xml:space="preserve">In the 'IMDB' column, find the movie with a value equal to '67' </v>
      </c>
      <c r="AW62" s="32" t="str">
        <f t="array" aca="1" ref="AW62" ca="1">INDIRECT("dataset"&amp;C62&amp;"_"&amp;E62&amp;"!"&amp;"B"&amp;AX62)</f>
        <v>South Paw</v>
      </c>
      <c r="AX62" s="33">
        <v>20</v>
      </c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</row>
    <row r="63" spans="1:75" s="32" customFormat="1" x14ac:dyDescent="0.25">
      <c r="A63" s="32" t="str">
        <f t="shared" si="20"/>
        <v>DS14_movie_bar2.png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tr">
        <f t="array" aca="1" ref="G63" ca="1">INDIRECT("dataset"&amp;C63&amp;"_"&amp;E63&amp;"!"&amp;H63&amp;"2")</f>
        <v>Hulu</v>
      </c>
      <c r="H63" s="33" t="s">
        <v>37</v>
      </c>
      <c r="I63" s="33">
        <v>76</v>
      </c>
      <c r="J63" s="33">
        <f t="shared" ca="1" si="37"/>
        <v>0</v>
      </c>
      <c r="K63" s="35" t="str">
        <f t="shared" ca="1" si="21"/>
        <v xml:space="preserve">In the 'Hulu' column, count how many cells exceed the value of '76' </v>
      </c>
      <c r="L63" s="33">
        <f t="shared" ca="1" si="22"/>
        <v>8</v>
      </c>
      <c r="M63" s="131" t="s">
        <v>37</v>
      </c>
      <c r="N63" s="101" t="str" cm="1">
        <f t="array" aca="1" ref="N63" ca="1">INDIRECT("DS"&amp;C63&amp;"_T2_"&amp;E63&amp;"!"&amp;O63&amp;"2")</f>
        <v>MrQE</v>
      </c>
      <c r="O63" s="100" t="s">
        <v>97</v>
      </c>
      <c r="P63" s="100">
        <f t="shared" ca="1" si="19"/>
        <v>0.93226572564431387</v>
      </c>
      <c r="Q63" s="100"/>
      <c r="R63" s="102" t="str">
        <f t="shared" ca="1" si="3"/>
        <v xml:space="preserve">Determine which of the last 5 columns is most positively correalated with the first column named 'MrQE' </v>
      </c>
      <c r="S63" s="100" t="str" cm="1">
        <f t="array" aca="1" ref="S63" ca="1">INDIRECT("DS"&amp;C63&amp;"_T2_"&amp;E63&amp;"!"&amp;T63&amp;"2")</f>
        <v>Netflix</v>
      </c>
      <c r="T63" s="100" t="s">
        <v>34</v>
      </c>
      <c r="U63" s="34" t="str">
        <f t="array" aca="1" ref="U63" ca="1">INDIRECT("dataset"&amp;C63&amp;"_"&amp;E63&amp;"!"&amp;V63&amp;"2")</f>
        <v>Metacritic</v>
      </c>
      <c r="V63" s="33" t="s">
        <v>41</v>
      </c>
      <c r="W63" s="33" t="str">
        <f t="shared" ca="1" si="23"/>
        <v>75 73 71</v>
      </c>
      <c r="X63" s="33"/>
      <c r="Y63" s="36" t="str">
        <f t="shared" ca="1" si="24"/>
        <v xml:space="preserve">In the 'Metacritic' column, give the row names of the movies with the highest 3 values in descending order </v>
      </c>
      <c r="Z63" s="33">
        <f t="shared" ca="1" si="25"/>
        <v>75</v>
      </c>
      <c r="AA63" s="33">
        <f t="shared" ca="1" si="26"/>
        <v>5</v>
      </c>
      <c r="AB63" s="33" t="str">
        <f t="array" aca="1" ref="AB63" ca="1">INDIRECT("dataset"&amp;C63&amp;"_"&amp;E63&amp;"!"&amp;"B"&amp;AA63)</f>
        <v>Fantastic Four</v>
      </c>
      <c r="AC63" s="33">
        <f t="shared" ca="1" si="27"/>
        <v>73</v>
      </c>
      <c r="AD63" s="33">
        <f t="shared" ca="1" si="28"/>
        <v>21</v>
      </c>
      <c r="AE63" s="33" t="str">
        <f t="array" aca="1" ref="AE63" ca="1">INDIRECT("dataset"&amp;C63&amp;"_"&amp;E63&amp;"!"&amp;"B"&amp;AD63)</f>
        <v>Flights Up</v>
      </c>
      <c r="AF63" s="33">
        <f t="shared" ca="1" si="29"/>
        <v>71</v>
      </c>
      <c r="AG63" s="33">
        <f t="shared" ca="1" si="30"/>
        <v>20</v>
      </c>
      <c r="AH63" s="33" t="str">
        <f t="array" aca="1" ref="AH63" ca="1">INDIRECT("dataset"&amp;C63&amp;"_"&amp;E63&amp;"!"&amp;"B"&amp;AG63)</f>
        <v>Hunting Ground</v>
      </c>
      <c r="AI63" s="33" t="str">
        <f t="shared" ca="1" si="31"/>
        <v>Fantastic Four-Flights Up-Hunting Ground</v>
      </c>
      <c r="AJ63" s="33" t="str">
        <f t="shared" ca="1" si="32"/>
        <v>5 21 20</v>
      </c>
      <c r="AK63" s="34" t="str">
        <f t="array" aca="1" ref="AK63" ca="1">INDIRECT("dataset"&amp;C63&amp;"_"&amp;E63&amp;"!"&amp;AL63&amp;"2")</f>
        <v>Fandango</v>
      </c>
      <c r="AL63" s="33" t="s">
        <v>36</v>
      </c>
      <c r="AM63" s="33"/>
      <c r="AN63" s="33"/>
      <c r="AO63" s="37" t="str">
        <f t="shared" ca="1" si="33"/>
        <v>In the 'Fandango' column, calculate a rough estimate of the average value</v>
      </c>
      <c r="AP63" s="33">
        <f t="shared" ca="1" si="34"/>
        <v>37.862068965517238</v>
      </c>
      <c r="AQ63" s="33" t="s">
        <v>36</v>
      </c>
      <c r="AR63" s="48" t="str">
        <f t="array" aca="1" ref="AR63" ca="1">INDIRECT("dataset"&amp;C63&amp;"_"&amp;E63&amp;"!"&amp;AS63&amp;"2")</f>
        <v>Hulu</v>
      </c>
      <c r="AS63" s="33" t="s">
        <v>37</v>
      </c>
      <c r="AT63" s="33">
        <f t="array" aca="1" ref="AT63" ca="1">INDIRECT("dataset"&amp;C63&amp;"_"&amp;E63&amp;"!"&amp;AS63&amp;AX63)</f>
        <v>79</v>
      </c>
      <c r="AU63" s="33">
        <f t="shared" ca="1" si="35"/>
        <v>1</v>
      </c>
      <c r="AV63" s="36" t="str">
        <f t="shared" ca="1" si="36"/>
        <v xml:space="preserve">In the 'Hulu' column, find the movie with a value equal to '79' </v>
      </c>
      <c r="AW63" s="32" t="str">
        <f t="array" aca="1" ref="AW63" ca="1">INDIRECT("dataset"&amp;C63&amp;"_"&amp;E63&amp;"!"&amp;"B"&amp;AX63)</f>
        <v>Saint Laurent</v>
      </c>
      <c r="AX63" s="33">
        <v>18</v>
      </c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</row>
    <row r="64" spans="1:75" s="32" customFormat="1" x14ac:dyDescent="0.25">
      <c r="A64" s="32" t="str">
        <f t="shared" si="20"/>
        <v>DS15_movie_bar3.png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tr">
        <f t="array" aca="1" ref="G64" ca="1">INDIRECT("dataset"&amp;C64&amp;"_"&amp;E64&amp;"!"&amp;H64&amp;"2")</f>
        <v>PluggedIn</v>
      </c>
      <c r="H64" s="33" t="s">
        <v>33</v>
      </c>
      <c r="I64" s="33">
        <v>54</v>
      </c>
      <c r="J64" s="33">
        <f t="shared" ca="1" si="37"/>
        <v>0</v>
      </c>
      <c r="K64" s="35" t="str">
        <f t="shared" ca="1" si="21"/>
        <v xml:space="preserve">In the 'PluggedIn' column, count how many cells exceed the value of '54' </v>
      </c>
      <c r="L64" s="33">
        <f t="shared" ca="1" si="22"/>
        <v>7</v>
      </c>
      <c r="M64" s="131" t="s">
        <v>33</v>
      </c>
      <c r="N64" s="101" t="str" cm="1">
        <f t="array" aca="1" ref="N64" ca="1">INDIRECT("DS"&amp;C64&amp;"_T2_"&amp;E64&amp;"!"&amp;O64&amp;"2")</f>
        <v>Rotten
Tomatoes</v>
      </c>
      <c r="O64" s="100" t="s">
        <v>97</v>
      </c>
      <c r="P64" s="100">
        <f t="shared" ca="1" si="19"/>
        <v>0.9167989111790531</v>
      </c>
      <c r="Q64" s="100"/>
      <c r="R64" s="102" t="str">
        <f t="shared" ca="1" si="3"/>
        <v xml:space="preserve">Determine which of the last 5 columns is most positively correalated with the first column named 'Rotten
Tomatoes' </v>
      </c>
      <c r="S64" s="100" t="str" cm="1">
        <f t="array" aca="1" ref="S64" ca="1">INDIRECT("DS"&amp;C64&amp;"_T2_"&amp;E64&amp;"!"&amp;T64&amp;"2")</f>
        <v>Netflix</v>
      </c>
      <c r="T64" s="100" t="s">
        <v>41</v>
      </c>
      <c r="U64" s="34" t="str">
        <f t="array" aca="1" ref="U64" ca="1">INDIRECT("dataset"&amp;C64&amp;"_"&amp;E64&amp;"!"&amp;V64&amp;"2")</f>
        <v>Film
 Comment</v>
      </c>
      <c r="V64" s="33" t="s">
        <v>39</v>
      </c>
      <c r="W64" s="33" t="str">
        <f t="shared" ca="1" si="23"/>
        <v>98 84 80</v>
      </c>
      <c r="X64" s="33"/>
      <c r="Y64" s="36" t="str">
        <f t="shared" ca="1" si="24"/>
        <v xml:space="preserve">In the 'Film
 Comment' column, give the row names of the movies with the highest 3 values in descending order </v>
      </c>
      <c r="Z64" s="33">
        <f t="shared" ca="1" si="25"/>
        <v>98</v>
      </c>
      <c r="AA64" s="33">
        <f t="shared" ca="1" si="26"/>
        <v>10</v>
      </c>
      <c r="AB64" s="33" t="str">
        <f t="array" aca="1" ref="AB64" ca="1">INDIRECT("dataset"&amp;C64&amp;"_"&amp;E64&amp;"!"&amp;"B"&amp;AA64)</f>
        <v>South Paw</v>
      </c>
      <c r="AC64" s="33">
        <f t="shared" ca="1" si="27"/>
        <v>84</v>
      </c>
      <c r="AD64" s="33">
        <f t="shared" ca="1" si="28"/>
        <v>9</v>
      </c>
      <c r="AE64" s="33" t="str">
        <f t="array" aca="1" ref="AE64" ca="1">INDIRECT("dataset"&amp;C64&amp;"_"&amp;E64&amp;"!"&amp;"B"&amp;AD64)</f>
        <v>Next Door</v>
      </c>
      <c r="AF64" s="33">
        <f t="shared" ca="1" si="29"/>
        <v>80</v>
      </c>
      <c r="AG64" s="33">
        <f t="shared" ca="1" si="30"/>
        <v>20</v>
      </c>
      <c r="AH64" s="33" t="str">
        <f t="array" aca="1" ref="AH64" ca="1">INDIRECT("dataset"&amp;C64&amp;"_"&amp;E64&amp;"!"&amp;"B"&amp;AG64)</f>
        <v>Black Sea</v>
      </c>
      <c r="AI64" s="33" t="str">
        <f t="shared" ca="1" si="31"/>
        <v>South Paw-Next Door-Black Sea</v>
      </c>
      <c r="AJ64" s="33" t="str">
        <f t="shared" ca="1" si="32"/>
        <v>10 9 20</v>
      </c>
      <c r="AK64" s="34" t="str">
        <f t="array" aca="1" ref="AK64" ca="1">INDIRECT("dataset"&amp;C64&amp;"_"&amp;E64&amp;"!"&amp;AL64&amp;"2")</f>
        <v>Metacritic</v>
      </c>
      <c r="AL64" s="33" t="s">
        <v>38</v>
      </c>
      <c r="AM64" s="33"/>
      <c r="AN64" s="33"/>
      <c r="AO64" s="37" t="str">
        <f t="shared" ca="1" si="33"/>
        <v>In the 'Metacritic' column, calculate a rough estimate of the average value</v>
      </c>
      <c r="AP64" s="33">
        <f t="shared" ca="1" si="34"/>
        <v>50.241379310344826</v>
      </c>
      <c r="AQ64" s="33" t="s">
        <v>38</v>
      </c>
      <c r="AR64" s="48" t="str">
        <f t="array" aca="1" ref="AR64" ca="1">INDIRECT("dataset"&amp;C64&amp;"_"&amp;E64&amp;"!"&amp;AS64&amp;"2")</f>
        <v>Naver</v>
      </c>
      <c r="AS64" s="33" t="s">
        <v>34</v>
      </c>
      <c r="AT64" s="33">
        <f t="array" aca="1" ref="AT64" ca="1">INDIRECT("dataset"&amp;C64&amp;"_"&amp;E64&amp;"!"&amp;AS64&amp;AX64)</f>
        <v>73</v>
      </c>
      <c r="AU64" s="33">
        <f t="shared" ca="1" si="35"/>
        <v>1</v>
      </c>
      <c r="AV64" s="36" t="str">
        <f t="shared" ca="1" si="36"/>
        <v xml:space="preserve">In the 'Naver' column, find the movie with a value equal to '73' </v>
      </c>
      <c r="AW64" s="32" t="str">
        <f t="array" aca="1" ref="AW64" ca="1">INDIRECT("dataset"&amp;C64&amp;"_"&amp;E64&amp;"!"&amp;"B"&amp;AX64)</f>
        <v>End Tour</v>
      </c>
      <c r="AX64" s="33">
        <v>19</v>
      </c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spans="1:75" s="67" customFormat="1" ht="15" customHeight="1" thickBot="1" x14ac:dyDescent="0.3">
      <c r="A65" s="67" t="str">
        <f t="shared" si="20"/>
        <v>DS16_movie_bar4.png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tr">
        <f t="array" aca="1" ref="G65" ca="1">INDIRECT("dataset"&amp;C65&amp;"_"&amp;E65&amp;"!"&amp;H65&amp;"2")</f>
        <v>Netflix</v>
      </c>
      <c r="H65" s="68" t="s">
        <v>36</v>
      </c>
      <c r="I65" s="68">
        <v>57</v>
      </c>
      <c r="J65" s="68">
        <f t="shared" ca="1" si="37"/>
        <v>0</v>
      </c>
      <c r="K65" s="70" t="str">
        <f t="shared" ca="1" si="21"/>
        <v xml:space="preserve">In the 'Netflix' column, count how many cells exceed the value of '57' </v>
      </c>
      <c r="L65" s="68">
        <f t="shared" ca="1" si="22"/>
        <v>6</v>
      </c>
      <c r="M65" s="135" t="s">
        <v>36</v>
      </c>
      <c r="N65" s="101" t="str" cm="1">
        <f t="array" aca="1" ref="N65" ca="1">INDIRECT("DS"&amp;C65&amp;"_T2_"&amp;E65&amp;"!"&amp;O65&amp;"2")</f>
        <v>IMDB</v>
      </c>
      <c r="O65" s="109" t="s">
        <v>97</v>
      </c>
      <c r="P65" s="100">
        <f t="shared" ca="1" si="19"/>
        <v>0.97283276796689055</v>
      </c>
      <c r="Q65" s="100"/>
      <c r="R65" s="110" t="str">
        <f t="shared" ca="1" si="3"/>
        <v xml:space="preserve">Determine which of the last 5 columns is most positively correalated with the first column named 'IMDB' </v>
      </c>
      <c r="S65" s="100" t="str" cm="1">
        <f t="array" aca="1" ref="S65" ca="1">INDIRECT("DS"&amp;C65&amp;"_T2_"&amp;E65&amp;"!"&amp;T65&amp;"2")</f>
        <v>Fandango</v>
      </c>
      <c r="T65" s="109" t="s">
        <v>33</v>
      </c>
      <c r="U65" s="69" t="str">
        <f t="array" aca="1" ref="U65" ca="1">INDIRECT("dataset"&amp;C65&amp;"_"&amp;E65&amp;"!"&amp;V65&amp;"2")</f>
        <v>Fandango</v>
      </c>
      <c r="V65" s="68" t="s">
        <v>33</v>
      </c>
      <c r="W65" s="74" t="str">
        <f t="shared" ca="1" si="23"/>
        <v>71 70 68</v>
      </c>
      <c r="X65" s="68"/>
      <c r="Y65" s="71" t="str">
        <f t="shared" ca="1" si="24"/>
        <v xml:space="preserve">In the 'Fandango' column, give the row names of the movies with the highest 3 values in descending order </v>
      </c>
      <c r="Z65" s="68">
        <f t="shared" ca="1" si="25"/>
        <v>71</v>
      </c>
      <c r="AA65" s="68">
        <f t="shared" ca="1" si="26"/>
        <v>18</v>
      </c>
      <c r="AB65" s="68" t="str">
        <f t="array" aca="1" ref="AB65" ca="1">INDIRECT("dataset"&amp;C65&amp;"_"&amp;E65&amp;"!"&amp;"B"&amp;AA65)</f>
        <v>Wild Tales</v>
      </c>
      <c r="AC65" s="68">
        <f t="shared" ca="1" si="27"/>
        <v>70</v>
      </c>
      <c r="AD65" s="68">
        <f t="shared" ca="1" si="28"/>
        <v>6</v>
      </c>
      <c r="AE65" s="68" t="str">
        <f t="array" aca="1" ref="AE65" ca="1">INDIRECT("dataset"&amp;C65&amp;"_"&amp;E65&amp;"!"&amp;"B"&amp;AD65)</f>
        <v>End Tour</v>
      </c>
      <c r="AF65" s="68">
        <f t="shared" ca="1" si="29"/>
        <v>68</v>
      </c>
      <c r="AG65" s="68">
        <f t="shared" ca="1" si="30"/>
        <v>10</v>
      </c>
      <c r="AH65" s="68" t="str">
        <f t="array" aca="1" ref="AH65" ca="1">INDIRECT("dataset"&amp;C65&amp;"_"&amp;E65&amp;"!"&amp;"B"&amp;AG65)</f>
        <v>Tomorrow land</v>
      </c>
      <c r="AI65" s="68" t="str">
        <f t="shared" ca="1" si="31"/>
        <v>Wild Tales-End Tour-Tomorrow land</v>
      </c>
      <c r="AJ65" s="68" t="str">
        <f t="shared" ca="1" si="32"/>
        <v>18 6 10</v>
      </c>
      <c r="AK65" s="69" t="str">
        <f t="array" aca="1" ref="AK65" ca="1">INDIRECT("dataset"&amp;C65&amp;"_"&amp;E65&amp;"!"&amp;AL65&amp;"2")</f>
        <v>Hulu</v>
      </c>
      <c r="AL65" s="68" t="s">
        <v>40</v>
      </c>
      <c r="AM65" s="68"/>
      <c r="AN65" s="68"/>
      <c r="AO65" s="72" t="str">
        <f t="shared" ca="1" si="33"/>
        <v>In the 'Hulu' column, calculate a rough estimate of the average value</v>
      </c>
      <c r="AP65" s="68">
        <f t="shared" ca="1" si="34"/>
        <v>52.310344827586206</v>
      </c>
      <c r="AQ65" s="68" t="s">
        <v>40</v>
      </c>
      <c r="AR65" s="73" t="str">
        <f t="array" aca="1" ref="AR65" ca="1">INDIRECT("dataset"&amp;C65&amp;"_"&amp;E65&amp;"!"&amp;AS65&amp;"2")</f>
        <v>Film
 Comment</v>
      </c>
      <c r="AS65" s="68" t="s">
        <v>41</v>
      </c>
      <c r="AT65" s="68">
        <f t="array" aca="1" ref="AT65" ca="1">INDIRECT("dataset"&amp;C65&amp;"_"&amp;E65&amp;"!"&amp;AS65&amp;AX65)</f>
        <v>31</v>
      </c>
      <c r="AU65" s="68">
        <f t="shared" ca="1" si="35"/>
        <v>1</v>
      </c>
      <c r="AV65" s="36" t="str">
        <f t="shared" ca="1" si="36"/>
        <v xml:space="preserve">In the 'Film
 Comment' column, find the movie with a value equal to '31' </v>
      </c>
      <c r="AW65" s="67" t="str">
        <f t="array" aca="1" ref="AW65" ca="1">INDIRECT("dataset"&amp;C65&amp;"_"&amp;E65&amp;"!"&amp;"B"&amp;AX65)</f>
        <v>Next Door</v>
      </c>
      <c r="AX65" s="68">
        <v>17</v>
      </c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tabSelected="1"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60</v>
      </c>
      <c r="C3" s="1">
        <v>13</v>
      </c>
      <c r="D3" s="1">
        <v>11</v>
      </c>
      <c r="E3" s="1">
        <v>20</v>
      </c>
      <c r="F3" s="1">
        <v>24</v>
      </c>
      <c r="G3" s="1">
        <v>11</v>
      </c>
      <c r="H3" s="1">
        <v>15</v>
      </c>
      <c r="I3" s="1">
        <v>15</v>
      </c>
      <c r="J3" s="1">
        <v>36</v>
      </c>
      <c r="K3" s="1">
        <v>15</v>
      </c>
      <c r="L3" s="1">
        <v>12</v>
      </c>
      <c r="M3" s="1">
        <v>29</v>
      </c>
    </row>
    <row r="4" spans="1:13" ht="19.5" customHeight="1" x14ac:dyDescent="0.3">
      <c r="A4" s="5"/>
      <c r="B4" s="40" t="s">
        <v>61</v>
      </c>
      <c r="C4" s="1">
        <v>14</v>
      </c>
      <c r="D4" s="1">
        <v>14</v>
      </c>
      <c r="E4" s="1">
        <v>22</v>
      </c>
      <c r="F4" s="1">
        <v>25</v>
      </c>
      <c r="G4" s="1">
        <v>14</v>
      </c>
      <c r="H4" s="1">
        <v>18</v>
      </c>
      <c r="I4" s="1">
        <v>16</v>
      </c>
      <c r="J4" s="1">
        <v>36</v>
      </c>
      <c r="K4" s="1">
        <v>16</v>
      </c>
      <c r="L4" s="1">
        <v>16</v>
      </c>
      <c r="M4" s="1">
        <v>32</v>
      </c>
    </row>
    <row r="5" spans="1:13" ht="19.5" customHeight="1" x14ac:dyDescent="0.3">
      <c r="A5" s="5"/>
      <c r="B5" s="40" t="s">
        <v>62</v>
      </c>
      <c r="C5" s="1">
        <v>18</v>
      </c>
      <c r="D5" s="1">
        <v>15</v>
      </c>
      <c r="E5" s="1">
        <v>27</v>
      </c>
      <c r="F5" s="1">
        <v>27</v>
      </c>
      <c r="G5" s="1">
        <v>14</v>
      </c>
      <c r="H5" s="1">
        <v>19</v>
      </c>
      <c r="I5" s="1">
        <v>21</v>
      </c>
      <c r="J5" s="1">
        <v>39</v>
      </c>
      <c r="K5" s="1">
        <v>17</v>
      </c>
      <c r="L5" s="1">
        <v>17</v>
      </c>
      <c r="M5" s="1">
        <v>33</v>
      </c>
    </row>
    <row r="6" spans="1:13" ht="19.5" customHeight="1" x14ac:dyDescent="0.3">
      <c r="A6" s="5"/>
      <c r="B6" s="40" t="s">
        <v>63</v>
      </c>
      <c r="C6" s="1">
        <v>18</v>
      </c>
      <c r="D6" s="1">
        <v>17</v>
      </c>
      <c r="E6" s="1">
        <v>29</v>
      </c>
      <c r="F6" s="1">
        <v>30</v>
      </c>
      <c r="G6" s="1">
        <v>15</v>
      </c>
      <c r="H6" s="1">
        <v>20</v>
      </c>
      <c r="I6" s="1">
        <v>21</v>
      </c>
      <c r="J6" s="1">
        <v>40</v>
      </c>
      <c r="K6" s="1">
        <v>18</v>
      </c>
      <c r="L6" s="1">
        <v>19</v>
      </c>
      <c r="M6" s="1">
        <v>33</v>
      </c>
    </row>
    <row r="7" spans="1:13" ht="19.5" customHeight="1" x14ac:dyDescent="0.3">
      <c r="A7" s="5"/>
      <c r="B7" s="40" t="s">
        <v>64</v>
      </c>
      <c r="C7" s="1">
        <v>18</v>
      </c>
      <c r="D7" s="1">
        <v>17</v>
      </c>
      <c r="E7" s="1">
        <v>33</v>
      </c>
      <c r="F7" s="1">
        <v>32</v>
      </c>
      <c r="G7" s="1">
        <v>18</v>
      </c>
      <c r="H7" s="1">
        <v>20</v>
      </c>
      <c r="I7" s="1">
        <v>23</v>
      </c>
      <c r="J7" s="1">
        <v>41</v>
      </c>
      <c r="K7" s="1">
        <v>20</v>
      </c>
      <c r="L7" s="1">
        <v>19</v>
      </c>
      <c r="M7" s="1">
        <v>34</v>
      </c>
    </row>
    <row r="8" spans="1:13" ht="19.5" customHeight="1" x14ac:dyDescent="0.3">
      <c r="A8" s="5"/>
      <c r="B8" s="40" t="s">
        <v>65</v>
      </c>
      <c r="C8" s="1">
        <v>20</v>
      </c>
      <c r="D8" s="1">
        <v>17</v>
      </c>
      <c r="E8" s="1">
        <v>34</v>
      </c>
      <c r="F8" s="1">
        <v>33</v>
      </c>
      <c r="G8" s="1">
        <v>23</v>
      </c>
      <c r="H8" s="1">
        <v>27</v>
      </c>
      <c r="I8" s="1">
        <v>24</v>
      </c>
      <c r="J8" s="1">
        <v>43</v>
      </c>
      <c r="K8" s="1">
        <v>25</v>
      </c>
      <c r="L8" s="1">
        <v>19</v>
      </c>
      <c r="M8" s="1">
        <v>35</v>
      </c>
    </row>
    <row r="9" spans="1:13" ht="19.5" customHeight="1" x14ac:dyDescent="0.3">
      <c r="A9" s="5"/>
      <c r="B9" s="40" t="s">
        <v>66</v>
      </c>
      <c r="C9" s="1">
        <v>21</v>
      </c>
      <c r="D9" s="1">
        <v>18</v>
      </c>
      <c r="E9" s="1">
        <v>37</v>
      </c>
      <c r="F9" s="1">
        <v>34</v>
      </c>
      <c r="G9" s="1">
        <v>23</v>
      </c>
      <c r="H9" s="1">
        <v>32</v>
      </c>
      <c r="I9" s="1">
        <v>24</v>
      </c>
      <c r="J9" s="1">
        <v>48</v>
      </c>
      <c r="K9" s="1">
        <v>26</v>
      </c>
      <c r="L9" s="1">
        <v>21</v>
      </c>
      <c r="M9" s="1">
        <v>39</v>
      </c>
    </row>
    <row r="10" spans="1:13" ht="19.5" customHeight="1" x14ac:dyDescent="0.3">
      <c r="A10" s="5"/>
      <c r="B10" s="40" t="s">
        <v>67</v>
      </c>
      <c r="C10" s="1">
        <v>21</v>
      </c>
      <c r="D10" s="1">
        <v>19</v>
      </c>
      <c r="E10" s="1">
        <v>40</v>
      </c>
      <c r="F10" s="1">
        <v>35</v>
      </c>
      <c r="G10" s="1">
        <v>24</v>
      </c>
      <c r="H10" s="1">
        <v>34</v>
      </c>
      <c r="I10" s="1">
        <v>25</v>
      </c>
      <c r="J10" s="1">
        <v>48</v>
      </c>
      <c r="K10" s="1">
        <v>27</v>
      </c>
      <c r="L10" s="1">
        <v>22</v>
      </c>
      <c r="M10" s="1">
        <v>40</v>
      </c>
    </row>
    <row r="11" spans="1:13" ht="19.5" customHeight="1" x14ac:dyDescent="0.3">
      <c r="A11" s="5"/>
      <c r="B11" s="40" t="s">
        <v>68</v>
      </c>
      <c r="C11" s="1">
        <v>22</v>
      </c>
      <c r="D11" s="1">
        <v>21</v>
      </c>
      <c r="E11" s="1">
        <v>42</v>
      </c>
      <c r="F11" s="1">
        <v>37</v>
      </c>
      <c r="G11" s="1">
        <v>25</v>
      </c>
      <c r="H11" s="1">
        <v>35</v>
      </c>
      <c r="I11" s="1">
        <v>27</v>
      </c>
      <c r="J11" s="1">
        <v>49</v>
      </c>
      <c r="K11" s="1">
        <v>28</v>
      </c>
      <c r="L11" s="1">
        <v>24</v>
      </c>
      <c r="M11" s="1">
        <v>40</v>
      </c>
    </row>
    <row r="12" spans="1:13" ht="19.5" customHeight="1" x14ac:dyDescent="0.3">
      <c r="A12" s="5"/>
      <c r="B12" s="40" t="s">
        <v>69</v>
      </c>
      <c r="C12" s="1">
        <v>24</v>
      </c>
      <c r="D12" s="1">
        <v>21</v>
      </c>
      <c r="E12" s="1">
        <v>43</v>
      </c>
      <c r="F12" s="1">
        <v>37</v>
      </c>
      <c r="G12" s="1">
        <v>25</v>
      </c>
      <c r="H12" s="1">
        <v>37</v>
      </c>
      <c r="I12" s="1">
        <v>28</v>
      </c>
      <c r="J12" s="1">
        <v>49</v>
      </c>
      <c r="K12" s="1">
        <v>28</v>
      </c>
      <c r="L12" s="1">
        <v>24</v>
      </c>
      <c r="M12" s="1">
        <v>45</v>
      </c>
    </row>
    <row r="13" spans="1:13" ht="19.5" customHeight="1" x14ac:dyDescent="0.3">
      <c r="A13" s="5"/>
      <c r="B13" s="40" t="s">
        <v>70</v>
      </c>
      <c r="C13" s="1">
        <v>25</v>
      </c>
      <c r="D13" s="1">
        <v>22</v>
      </c>
      <c r="E13" s="1">
        <v>45</v>
      </c>
      <c r="F13" s="1">
        <v>38</v>
      </c>
      <c r="G13" s="1">
        <v>27</v>
      </c>
      <c r="H13" s="1">
        <v>39</v>
      </c>
      <c r="I13" s="1">
        <v>32</v>
      </c>
      <c r="J13" s="1">
        <v>50</v>
      </c>
      <c r="K13" s="1">
        <v>29</v>
      </c>
      <c r="L13" s="1">
        <v>25</v>
      </c>
      <c r="M13" s="1">
        <v>47</v>
      </c>
    </row>
    <row r="14" spans="1:13" ht="21" customHeight="1" x14ac:dyDescent="0.3">
      <c r="A14" s="5"/>
      <c r="B14" s="40" t="s">
        <v>71</v>
      </c>
      <c r="C14" s="1">
        <v>32</v>
      </c>
      <c r="D14" s="1">
        <v>23</v>
      </c>
      <c r="E14" s="1">
        <v>46</v>
      </c>
      <c r="F14" s="1">
        <v>40</v>
      </c>
      <c r="G14" s="1">
        <v>28</v>
      </c>
      <c r="H14" s="1">
        <v>39</v>
      </c>
      <c r="I14" s="1">
        <v>36</v>
      </c>
      <c r="J14" s="1">
        <v>50</v>
      </c>
      <c r="K14" s="1">
        <v>29</v>
      </c>
      <c r="L14" s="1">
        <v>26</v>
      </c>
      <c r="M14" s="1">
        <v>55</v>
      </c>
    </row>
    <row r="15" spans="1:13" ht="19.5" customHeight="1" x14ac:dyDescent="0.3">
      <c r="A15" s="5"/>
      <c r="B15" s="40" t="s">
        <v>72</v>
      </c>
      <c r="C15" s="1">
        <v>33</v>
      </c>
      <c r="D15" s="1">
        <v>25</v>
      </c>
      <c r="E15" s="1">
        <v>46</v>
      </c>
      <c r="F15" s="1">
        <v>41</v>
      </c>
      <c r="G15" s="1">
        <v>33</v>
      </c>
      <c r="H15" s="1">
        <v>40</v>
      </c>
      <c r="I15" s="1">
        <v>37</v>
      </c>
      <c r="J15" s="1">
        <v>52</v>
      </c>
      <c r="K15" s="1">
        <v>31</v>
      </c>
      <c r="L15" s="1">
        <v>28</v>
      </c>
      <c r="M15" s="1">
        <v>63</v>
      </c>
    </row>
    <row r="16" spans="1:13" ht="19.5" customHeight="1" x14ac:dyDescent="0.3">
      <c r="A16" s="5"/>
      <c r="B16" s="40" t="s">
        <v>73</v>
      </c>
      <c r="C16" s="1">
        <v>36</v>
      </c>
      <c r="D16" s="1">
        <v>25</v>
      </c>
      <c r="E16" s="1">
        <v>47</v>
      </c>
      <c r="F16" s="1">
        <v>41</v>
      </c>
      <c r="G16" s="1">
        <v>36</v>
      </c>
      <c r="H16" s="1">
        <v>42</v>
      </c>
      <c r="I16" s="1">
        <v>40</v>
      </c>
      <c r="J16" s="1">
        <v>53</v>
      </c>
      <c r="K16" s="1">
        <v>35</v>
      </c>
      <c r="L16" s="1">
        <v>28</v>
      </c>
      <c r="M16" s="1">
        <v>63</v>
      </c>
    </row>
    <row r="17" spans="1:13" ht="19.5" customHeight="1" x14ac:dyDescent="0.3">
      <c r="A17" s="5"/>
      <c r="B17" s="40" t="s">
        <v>74</v>
      </c>
      <c r="C17" s="1">
        <v>36</v>
      </c>
      <c r="D17" s="1">
        <v>25</v>
      </c>
      <c r="E17" s="1">
        <v>49</v>
      </c>
      <c r="F17" s="1">
        <v>42</v>
      </c>
      <c r="G17" s="1">
        <v>37</v>
      </c>
      <c r="H17" s="1">
        <v>42</v>
      </c>
      <c r="I17" s="1">
        <v>41</v>
      </c>
      <c r="J17" s="1">
        <v>58</v>
      </c>
      <c r="K17" s="1">
        <v>37</v>
      </c>
      <c r="L17" s="1">
        <v>28</v>
      </c>
      <c r="M17" s="1">
        <v>63</v>
      </c>
    </row>
    <row r="18" spans="1:13" ht="19.5" customHeight="1" x14ac:dyDescent="0.3">
      <c r="A18" s="5"/>
      <c r="B18" s="40" t="s">
        <v>75</v>
      </c>
      <c r="C18" s="1">
        <v>37</v>
      </c>
      <c r="D18" s="1">
        <v>27</v>
      </c>
      <c r="E18" s="1">
        <v>50</v>
      </c>
      <c r="F18" s="1">
        <v>46</v>
      </c>
      <c r="G18" s="1">
        <v>38</v>
      </c>
      <c r="H18" s="1">
        <v>45</v>
      </c>
      <c r="I18" s="1">
        <v>42</v>
      </c>
      <c r="J18" s="1">
        <v>62</v>
      </c>
      <c r="K18" s="1">
        <v>45</v>
      </c>
      <c r="L18" s="1">
        <v>31</v>
      </c>
      <c r="M18" s="1">
        <v>63</v>
      </c>
    </row>
    <row r="19" spans="1:13" ht="19.5" customHeight="1" x14ac:dyDescent="0.3">
      <c r="A19" s="5"/>
      <c r="B19" s="40" t="s">
        <v>76</v>
      </c>
      <c r="C19" s="1">
        <v>37</v>
      </c>
      <c r="D19" s="1">
        <v>31</v>
      </c>
      <c r="E19" s="1">
        <v>50</v>
      </c>
      <c r="F19" s="1">
        <v>47</v>
      </c>
      <c r="G19" s="1">
        <v>38</v>
      </c>
      <c r="H19" s="1">
        <v>50</v>
      </c>
      <c r="I19" s="1">
        <v>42</v>
      </c>
      <c r="J19" s="1">
        <v>63</v>
      </c>
      <c r="K19" s="1">
        <v>49</v>
      </c>
      <c r="L19" s="1">
        <v>35</v>
      </c>
      <c r="M19" s="1">
        <v>64</v>
      </c>
    </row>
    <row r="20" spans="1:13" ht="19.5" customHeight="1" x14ac:dyDescent="0.3">
      <c r="A20" s="5"/>
      <c r="B20" s="40" t="s">
        <v>77</v>
      </c>
      <c r="C20" s="1">
        <v>38</v>
      </c>
      <c r="D20" s="1">
        <v>31</v>
      </c>
      <c r="E20" s="1">
        <v>55</v>
      </c>
      <c r="F20" s="1">
        <v>49</v>
      </c>
      <c r="G20" s="1">
        <v>40</v>
      </c>
      <c r="H20" s="1">
        <v>52</v>
      </c>
      <c r="I20" s="1">
        <v>43</v>
      </c>
      <c r="J20" s="1">
        <v>65</v>
      </c>
      <c r="K20" s="1">
        <v>50</v>
      </c>
      <c r="L20" s="1">
        <v>35</v>
      </c>
      <c r="M20" s="1">
        <v>64</v>
      </c>
    </row>
    <row r="21" spans="1:13" ht="19.5" customHeight="1" x14ac:dyDescent="0.3">
      <c r="A21" s="5"/>
      <c r="B21" s="40" t="s">
        <v>78</v>
      </c>
      <c r="C21" s="1">
        <v>38</v>
      </c>
      <c r="D21" s="1">
        <v>32</v>
      </c>
      <c r="E21" s="1">
        <v>59</v>
      </c>
      <c r="F21" s="1">
        <v>52</v>
      </c>
      <c r="G21" s="1">
        <v>41</v>
      </c>
      <c r="H21" s="1">
        <v>57</v>
      </c>
      <c r="I21" s="1">
        <v>43</v>
      </c>
      <c r="J21" s="1">
        <v>66</v>
      </c>
      <c r="K21" s="1">
        <v>50</v>
      </c>
      <c r="L21" s="1">
        <v>36</v>
      </c>
      <c r="M21" s="1">
        <v>64</v>
      </c>
    </row>
    <row r="22" spans="1:13" ht="19.5" customHeight="1" x14ac:dyDescent="0.3">
      <c r="A22" s="5"/>
      <c r="B22" s="40" t="s">
        <v>79</v>
      </c>
      <c r="C22" s="1">
        <v>42</v>
      </c>
      <c r="D22" s="1">
        <v>32</v>
      </c>
      <c r="E22" s="1">
        <v>61</v>
      </c>
      <c r="F22" s="1">
        <v>54</v>
      </c>
      <c r="G22" s="1">
        <v>41</v>
      </c>
      <c r="H22" s="1">
        <v>57</v>
      </c>
      <c r="I22" s="1">
        <v>47</v>
      </c>
      <c r="J22" s="1">
        <v>67</v>
      </c>
      <c r="K22" s="1">
        <v>51</v>
      </c>
      <c r="L22" s="1">
        <v>36</v>
      </c>
      <c r="M22" s="1">
        <v>64</v>
      </c>
    </row>
    <row r="23" spans="1:13" ht="19.5" customHeight="1" x14ac:dyDescent="0.3">
      <c r="A23" s="5"/>
      <c r="B23" s="40" t="s">
        <v>80</v>
      </c>
      <c r="C23" s="1">
        <v>42</v>
      </c>
      <c r="D23" s="1">
        <v>33</v>
      </c>
      <c r="E23" s="1">
        <v>61</v>
      </c>
      <c r="F23" s="1">
        <v>55</v>
      </c>
      <c r="G23" s="1">
        <v>42</v>
      </c>
      <c r="H23" s="1">
        <v>59</v>
      </c>
      <c r="I23" s="1">
        <v>47</v>
      </c>
      <c r="J23" s="1">
        <v>75</v>
      </c>
      <c r="K23" s="1">
        <v>52</v>
      </c>
      <c r="L23" s="1">
        <v>37</v>
      </c>
      <c r="M23" s="1">
        <v>65</v>
      </c>
    </row>
    <row r="24" spans="1:13" ht="19.5" customHeight="1" x14ac:dyDescent="0.3">
      <c r="A24" s="5"/>
      <c r="B24" s="40" t="s">
        <v>81</v>
      </c>
      <c r="C24" s="1">
        <v>46</v>
      </c>
      <c r="D24" s="1">
        <v>36</v>
      </c>
      <c r="E24" s="1">
        <v>65</v>
      </c>
      <c r="F24" s="1">
        <v>60</v>
      </c>
      <c r="G24" s="1">
        <v>45</v>
      </c>
      <c r="H24" s="1">
        <v>62</v>
      </c>
      <c r="I24" s="1">
        <v>53</v>
      </c>
      <c r="J24" s="1">
        <v>79</v>
      </c>
      <c r="K24" s="1">
        <v>59</v>
      </c>
      <c r="L24" s="1">
        <v>40</v>
      </c>
      <c r="M24" s="1">
        <v>67</v>
      </c>
    </row>
    <row r="25" spans="1:13" ht="19.5" customHeight="1" x14ac:dyDescent="0.3">
      <c r="A25" s="5"/>
      <c r="B25" s="40" t="s">
        <v>82</v>
      </c>
      <c r="C25" s="1">
        <v>49</v>
      </c>
      <c r="D25" s="1">
        <v>40</v>
      </c>
      <c r="E25" s="1">
        <v>69</v>
      </c>
      <c r="F25" s="1">
        <v>68</v>
      </c>
      <c r="G25" s="1">
        <v>56</v>
      </c>
      <c r="H25" s="1">
        <v>65</v>
      </c>
      <c r="I25" s="1">
        <v>56</v>
      </c>
      <c r="J25" s="1">
        <v>83</v>
      </c>
      <c r="K25" s="1">
        <v>62</v>
      </c>
      <c r="L25" s="1">
        <v>44</v>
      </c>
      <c r="M25" s="1">
        <v>70</v>
      </c>
    </row>
    <row r="26" spans="1:13" ht="19.5" customHeight="1" x14ac:dyDescent="0.3">
      <c r="A26" s="5"/>
      <c r="B26" s="40" t="s">
        <v>83</v>
      </c>
      <c r="C26" s="1">
        <v>52</v>
      </c>
      <c r="D26" s="1">
        <v>43</v>
      </c>
      <c r="E26" s="1">
        <v>73</v>
      </c>
      <c r="F26" s="1">
        <v>78</v>
      </c>
      <c r="G26" s="1">
        <v>59</v>
      </c>
      <c r="H26" s="1">
        <v>69</v>
      </c>
      <c r="I26" s="1">
        <v>59</v>
      </c>
      <c r="J26" s="1">
        <v>86</v>
      </c>
      <c r="K26" s="1">
        <v>65</v>
      </c>
      <c r="L26" s="1">
        <v>47</v>
      </c>
      <c r="M26" s="1">
        <v>73</v>
      </c>
    </row>
    <row r="27" spans="1:13" ht="19.5" customHeight="1" x14ac:dyDescent="0.3">
      <c r="A27" s="5"/>
      <c r="B27" s="40" t="s">
        <v>84</v>
      </c>
      <c r="C27" s="1">
        <v>55</v>
      </c>
      <c r="D27" s="1">
        <v>46</v>
      </c>
      <c r="E27" s="1">
        <v>77</v>
      </c>
      <c r="F27" s="1">
        <v>84</v>
      </c>
      <c r="G27" s="1">
        <v>63</v>
      </c>
      <c r="H27" s="1">
        <v>72</v>
      </c>
      <c r="I27" s="1">
        <v>62</v>
      </c>
      <c r="J27" s="1">
        <v>90</v>
      </c>
      <c r="K27" s="1">
        <v>68</v>
      </c>
      <c r="L27" s="1">
        <v>51</v>
      </c>
      <c r="M27" s="1">
        <v>76</v>
      </c>
    </row>
    <row r="28" spans="1:13" ht="19.5" customHeight="1" x14ac:dyDescent="0.3">
      <c r="A28" s="5"/>
      <c r="B28" s="40" t="s">
        <v>85</v>
      </c>
      <c r="C28" s="1">
        <v>58</v>
      </c>
      <c r="D28" s="1">
        <v>46</v>
      </c>
      <c r="E28" s="1">
        <v>80</v>
      </c>
      <c r="F28" s="1">
        <v>85</v>
      </c>
      <c r="G28" s="1">
        <v>65</v>
      </c>
      <c r="H28" s="1">
        <v>73</v>
      </c>
      <c r="I28" s="1">
        <v>65</v>
      </c>
      <c r="J28" s="1">
        <v>91</v>
      </c>
      <c r="K28" s="1">
        <v>70</v>
      </c>
      <c r="L28" s="1">
        <v>50</v>
      </c>
      <c r="M28" s="1">
        <v>77</v>
      </c>
    </row>
    <row r="29" spans="1:13" ht="19.5" customHeight="1" x14ac:dyDescent="0.3">
      <c r="A29" s="5"/>
      <c r="B29" s="40" t="s">
        <v>86</v>
      </c>
      <c r="C29" s="1">
        <v>61</v>
      </c>
      <c r="D29" s="1">
        <v>47</v>
      </c>
      <c r="E29" s="1">
        <v>83</v>
      </c>
      <c r="F29" s="1">
        <v>86</v>
      </c>
      <c r="G29" s="1">
        <v>70</v>
      </c>
      <c r="H29" s="1">
        <v>80</v>
      </c>
      <c r="I29" s="1">
        <v>68</v>
      </c>
      <c r="J29" s="1">
        <v>95</v>
      </c>
      <c r="K29" s="1">
        <v>71</v>
      </c>
      <c r="L29" s="1">
        <v>53</v>
      </c>
      <c r="M29" s="1">
        <v>82</v>
      </c>
    </row>
    <row r="30" spans="1:13" ht="19.5" customHeight="1" x14ac:dyDescent="0.3">
      <c r="A30" s="5"/>
      <c r="B30" s="40" t="s">
        <v>87</v>
      </c>
      <c r="C30" s="1">
        <v>63</v>
      </c>
      <c r="D30" s="1">
        <v>50</v>
      </c>
      <c r="E30" s="1">
        <v>86</v>
      </c>
      <c r="F30" s="1">
        <v>87</v>
      </c>
      <c r="G30" s="1">
        <v>73</v>
      </c>
      <c r="H30" s="1">
        <v>84</v>
      </c>
      <c r="I30" s="1">
        <v>70</v>
      </c>
      <c r="J30" s="1">
        <v>97</v>
      </c>
      <c r="K30" s="1">
        <v>73</v>
      </c>
      <c r="L30" s="1">
        <v>56</v>
      </c>
      <c r="M30" s="1">
        <v>83</v>
      </c>
    </row>
    <row r="31" spans="1:13" ht="19.5" customHeight="1" x14ac:dyDescent="0.3">
      <c r="A31" s="5"/>
      <c r="B31" s="40" t="s">
        <v>88</v>
      </c>
      <c r="C31" s="1">
        <v>64</v>
      </c>
      <c r="D31" s="1">
        <v>54</v>
      </c>
      <c r="E31" s="1">
        <v>88</v>
      </c>
      <c r="F31" s="1">
        <v>90</v>
      </c>
      <c r="G31" s="1">
        <v>74</v>
      </c>
      <c r="H31" s="1">
        <v>98</v>
      </c>
      <c r="I31" s="1">
        <v>71</v>
      </c>
      <c r="J31" s="1">
        <v>98</v>
      </c>
      <c r="K31" s="1">
        <v>75</v>
      </c>
      <c r="L31" s="1">
        <v>60</v>
      </c>
      <c r="M31" s="1">
        <v>88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600000000000001" customHeight="1" x14ac:dyDescent="0.25">
      <c r="B33" s="2"/>
    </row>
    <row r="34" spans="2:13" ht="18.600000000000001" customHeight="1" x14ac:dyDescent="0.25">
      <c r="B34" s="96" t="s">
        <v>89</v>
      </c>
      <c r="C34" s="75">
        <f t="shared" ref="C34:M34" si="0">AVERAGE(C3:C31)</f>
        <v>35.620689655172413</v>
      </c>
      <c r="D34" s="92">
        <f t="shared" si="0"/>
        <v>28.896551724137932</v>
      </c>
      <c r="E34" s="78">
        <f t="shared" si="0"/>
        <v>52.310344827586206</v>
      </c>
      <c r="F34" s="94">
        <f t="shared" si="0"/>
        <v>50.241379310344826</v>
      </c>
      <c r="G34" s="95">
        <f t="shared" si="0"/>
        <v>37.862068965517238</v>
      </c>
      <c r="H34" s="82">
        <f t="shared" si="0"/>
        <v>47.655172413793103</v>
      </c>
      <c r="I34" s="84">
        <f t="shared" si="0"/>
        <v>40.620689655172413</v>
      </c>
      <c r="J34" s="77">
        <f t="shared" si="0"/>
        <v>62.379310344827587</v>
      </c>
      <c r="K34" s="86">
        <f t="shared" si="0"/>
        <v>42.103448275862071</v>
      </c>
      <c r="L34" s="88">
        <f t="shared" si="0"/>
        <v>32.379310344827587</v>
      </c>
      <c r="M34" s="90">
        <f t="shared" si="0"/>
        <v>56.931034482758619</v>
      </c>
    </row>
    <row r="35" spans="2:13" x14ac:dyDescent="0.25">
      <c r="B35" s="97"/>
      <c r="C35" s="75"/>
      <c r="D35" s="92"/>
      <c r="E35" s="78"/>
      <c r="F35" s="94"/>
      <c r="G35" s="95"/>
      <c r="H35" s="82"/>
      <c r="I35" s="84"/>
      <c r="J35" s="77"/>
      <c r="K35" s="86"/>
      <c r="L35" s="88"/>
      <c r="M35" s="90"/>
    </row>
    <row r="36" spans="2:13" ht="18.600000000000001" customHeight="1" x14ac:dyDescent="0.25">
      <c r="B36" s="96" t="s">
        <v>90</v>
      </c>
      <c r="C36" s="75" t="str">
        <f t="shared" ref="C36:M36" si="1">C37&amp;" "&amp;C38&amp;" "&amp;C39</f>
        <v>64 63 61</v>
      </c>
      <c r="D36" s="92" t="str">
        <f t="shared" si="1"/>
        <v>54 50 47</v>
      </c>
      <c r="E36" s="78" t="str">
        <f t="shared" si="1"/>
        <v>88 86 83</v>
      </c>
      <c r="F36" s="94" t="str">
        <f t="shared" si="1"/>
        <v>90 87 86</v>
      </c>
      <c r="G36" s="95" t="str">
        <f t="shared" si="1"/>
        <v>74 73 70</v>
      </c>
      <c r="H36" s="82" t="str">
        <f t="shared" si="1"/>
        <v>98 84 80</v>
      </c>
      <c r="I36" s="84" t="str">
        <f t="shared" si="1"/>
        <v>71 70 68</v>
      </c>
      <c r="J36" s="77" t="str">
        <f t="shared" si="1"/>
        <v>98 97 95</v>
      </c>
      <c r="K36" s="86" t="str">
        <f t="shared" si="1"/>
        <v>75 73 71</v>
      </c>
      <c r="L36" s="88" t="str">
        <f t="shared" si="1"/>
        <v>60 56 53</v>
      </c>
      <c r="M36" s="90" t="str">
        <f t="shared" si="1"/>
        <v>88 83 82</v>
      </c>
    </row>
    <row r="37" spans="2:13" ht="18.600000000000001" customHeight="1" x14ac:dyDescent="0.25">
      <c r="B37" s="96" t="s">
        <v>91</v>
      </c>
      <c r="C37" s="75">
        <f t="shared" ref="C37:M37" si="2">LARGE(C3:C31, 1)</f>
        <v>64</v>
      </c>
      <c r="D37" s="92">
        <f t="shared" si="2"/>
        <v>54</v>
      </c>
      <c r="E37" s="78">
        <f t="shared" si="2"/>
        <v>88</v>
      </c>
      <c r="F37" s="94">
        <f t="shared" si="2"/>
        <v>90</v>
      </c>
      <c r="G37" s="95">
        <f t="shared" si="2"/>
        <v>74</v>
      </c>
      <c r="H37" s="82">
        <f t="shared" si="2"/>
        <v>98</v>
      </c>
      <c r="I37" s="84">
        <f t="shared" si="2"/>
        <v>71</v>
      </c>
      <c r="J37" s="77">
        <f t="shared" si="2"/>
        <v>98</v>
      </c>
      <c r="K37" s="86">
        <f t="shared" si="2"/>
        <v>75</v>
      </c>
      <c r="L37" s="88">
        <f t="shared" si="2"/>
        <v>60</v>
      </c>
      <c r="M37" s="90">
        <f t="shared" si="2"/>
        <v>88</v>
      </c>
    </row>
    <row r="38" spans="2:13" ht="18.600000000000001" customHeight="1" x14ac:dyDescent="0.25">
      <c r="B38" s="96" t="s">
        <v>92</v>
      </c>
      <c r="C38" s="75">
        <f t="shared" ref="C38:M38" si="3">LARGE(C3:C31, 2)</f>
        <v>63</v>
      </c>
      <c r="D38" s="92">
        <f t="shared" si="3"/>
        <v>50</v>
      </c>
      <c r="E38" s="78">
        <f t="shared" si="3"/>
        <v>86</v>
      </c>
      <c r="F38" s="94">
        <f t="shared" si="3"/>
        <v>87</v>
      </c>
      <c r="G38" s="95">
        <f t="shared" si="3"/>
        <v>73</v>
      </c>
      <c r="H38" s="82">
        <f t="shared" si="3"/>
        <v>84</v>
      </c>
      <c r="I38" s="84">
        <f t="shared" si="3"/>
        <v>70</v>
      </c>
      <c r="J38" s="77">
        <f t="shared" si="3"/>
        <v>97</v>
      </c>
      <c r="K38" s="86">
        <f t="shared" si="3"/>
        <v>73</v>
      </c>
      <c r="L38" s="88">
        <f t="shared" si="3"/>
        <v>56</v>
      </c>
      <c r="M38" s="90">
        <f t="shared" si="3"/>
        <v>83</v>
      </c>
    </row>
    <row r="39" spans="2:13" ht="18.600000000000001" customHeight="1" x14ac:dyDescent="0.25">
      <c r="B39" s="96" t="s">
        <v>93</v>
      </c>
      <c r="C39" s="75">
        <f t="shared" ref="C39:M39" si="4">LARGE(C3:C31, 3)</f>
        <v>61</v>
      </c>
      <c r="D39" s="92">
        <f t="shared" si="4"/>
        <v>47</v>
      </c>
      <c r="E39" s="78">
        <f t="shared" si="4"/>
        <v>83</v>
      </c>
      <c r="F39" s="94">
        <f t="shared" si="4"/>
        <v>86</v>
      </c>
      <c r="G39" s="80">
        <f t="shared" si="4"/>
        <v>70</v>
      </c>
      <c r="H39" s="82">
        <f t="shared" si="4"/>
        <v>80</v>
      </c>
      <c r="I39" s="84">
        <f t="shared" si="4"/>
        <v>68</v>
      </c>
      <c r="J39" s="77">
        <f t="shared" si="4"/>
        <v>95</v>
      </c>
      <c r="K39" s="86">
        <f t="shared" si="4"/>
        <v>71</v>
      </c>
      <c r="L39" s="88">
        <f t="shared" si="4"/>
        <v>53</v>
      </c>
      <c r="M39" s="90">
        <f t="shared" si="4"/>
        <v>82</v>
      </c>
    </row>
    <row r="40" spans="2:13" x14ac:dyDescent="0.25">
      <c r="B40" s="97"/>
      <c r="C40" s="75"/>
      <c r="D40" s="92"/>
      <c r="E40" s="78"/>
      <c r="F40" s="94"/>
      <c r="G40" s="80"/>
      <c r="H40" s="82"/>
      <c r="I40" s="84"/>
      <c r="J40" s="77"/>
      <c r="K40" s="86"/>
      <c r="L40" s="88"/>
      <c r="M40" s="90"/>
    </row>
    <row r="41" spans="2:13" ht="18.600000000000001" customHeight="1" x14ac:dyDescent="0.25">
      <c r="B41" s="96" t="s">
        <v>94</v>
      </c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x14ac:dyDescent="0.25">
      <c r="B42" s="18">
        <v>5</v>
      </c>
      <c r="C42" s="75">
        <f t="shared" ref="C42:M42" si="5">LARGE(C3:C31, 6)+1</f>
        <v>53</v>
      </c>
      <c r="D42" s="92">
        <f t="shared" si="5"/>
        <v>44</v>
      </c>
      <c r="E42" s="78">
        <f t="shared" si="5"/>
        <v>74</v>
      </c>
      <c r="F42" s="94">
        <f t="shared" si="5"/>
        <v>79</v>
      </c>
      <c r="G42" s="80">
        <f t="shared" si="5"/>
        <v>60</v>
      </c>
      <c r="H42" s="82">
        <f t="shared" si="5"/>
        <v>70</v>
      </c>
      <c r="I42" s="84">
        <f t="shared" si="5"/>
        <v>60</v>
      </c>
      <c r="J42" s="77">
        <f t="shared" si="5"/>
        <v>87</v>
      </c>
      <c r="K42" s="86">
        <f t="shared" si="5"/>
        <v>66</v>
      </c>
      <c r="L42" s="88">
        <f t="shared" si="5"/>
        <v>48</v>
      </c>
      <c r="M42" s="90">
        <f t="shared" si="5"/>
        <v>74</v>
      </c>
    </row>
    <row r="43" spans="2:13" x14ac:dyDescent="0.25">
      <c r="B43" s="18">
        <v>6</v>
      </c>
      <c r="C43" s="75">
        <f t="shared" ref="C43:M43" si="6">LARGE(C4:C32, 7)+1</f>
        <v>50</v>
      </c>
      <c r="D43" s="92">
        <f t="shared" si="6"/>
        <v>41</v>
      </c>
      <c r="E43" s="78">
        <f t="shared" si="6"/>
        <v>70</v>
      </c>
      <c r="F43" s="94">
        <f t="shared" si="6"/>
        <v>69</v>
      </c>
      <c r="G43" s="80">
        <f t="shared" si="6"/>
        <v>57</v>
      </c>
      <c r="H43" s="82">
        <f t="shared" si="6"/>
        <v>66</v>
      </c>
      <c r="I43" s="84">
        <f t="shared" si="6"/>
        <v>57</v>
      </c>
      <c r="J43" s="77">
        <f t="shared" si="6"/>
        <v>84</v>
      </c>
      <c r="K43" s="86">
        <f t="shared" si="6"/>
        <v>63</v>
      </c>
      <c r="L43" s="88">
        <f t="shared" si="6"/>
        <v>45</v>
      </c>
      <c r="M43" s="90">
        <f t="shared" si="6"/>
        <v>71</v>
      </c>
    </row>
    <row r="44" spans="2:13" x14ac:dyDescent="0.25">
      <c r="B44" s="18">
        <v>7</v>
      </c>
      <c r="C44" s="75">
        <f t="shared" ref="C44:M44" si="7">LARGE(C5:C33, 8)+1</f>
        <v>47</v>
      </c>
      <c r="D44" s="92">
        <f t="shared" si="7"/>
        <v>37</v>
      </c>
      <c r="E44" s="78">
        <f t="shared" si="7"/>
        <v>66</v>
      </c>
      <c r="F44" s="94">
        <f t="shared" si="7"/>
        <v>61</v>
      </c>
      <c r="G44" s="80">
        <f t="shared" si="7"/>
        <v>46</v>
      </c>
      <c r="H44" s="82">
        <f t="shared" si="7"/>
        <v>63</v>
      </c>
      <c r="I44" s="84">
        <f t="shared" si="7"/>
        <v>54</v>
      </c>
      <c r="J44" s="77">
        <f t="shared" si="7"/>
        <v>80</v>
      </c>
      <c r="K44" s="86">
        <f t="shared" si="7"/>
        <v>60</v>
      </c>
      <c r="L44" s="88">
        <f t="shared" si="7"/>
        <v>41</v>
      </c>
      <c r="M44" s="90">
        <f t="shared" si="7"/>
        <v>68</v>
      </c>
    </row>
    <row r="45" spans="2:13" x14ac:dyDescent="0.25">
      <c r="B45" s="18">
        <v>8</v>
      </c>
      <c r="C45" s="75">
        <f t="shared" ref="C45:M45" si="8">LARGE(C6:C34, 9)+1</f>
        <v>43</v>
      </c>
      <c r="D45" s="92">
        <f t="shared" si="8"/>
        <v>34</v>
      </c>
      <c r="E45" s="78">
        <f t="shared" si="8"/>
        <v>62</v>
      </c>
      <c r="F45" s="94">
        <f t="shared" si="8"/>
        <v>56</v>
      </c>
      <c r="G45" s="80">
        <f t="shared" si="8"/>
        <v>43</v>
      </c>
      <c r="H45" s="82">
        <f t="shared" si="8"/>
        <v>60</v>
      </c>
      <c r="I45" s="84">
        <f t="shared" si="8"/>
        <v>48</v>
      </c>
      <c r="J45" s="77">
        <f t="shared" si="8"/>
        <v>76</v>
      </c>
      <c r="K45" s="86">
        <f t="shared" si="8"/>
        <v>53</v>
      </c>
      <c r="L45" s="88">
        <f t="shared" si="8"/>
        <v>38</v>
      </c>
      <c r="M45" s="90">
        <f t="shared" si="8"/>
        <v>66</v>
      </c>
    </row>
    <row r="46" spans="2:13" x14ac:dyDescent="0.25">
      <c r="C46" s="75"/>
      <c r="D46" s="92"/>
      <c r="E46" s="78"/>
      <c r="F46" s="94"/>
      <c r="G46" s="80"/>
      <c r="H46" s="82"/>
      <c r="I46" s="84"/>
      <c r="J46" s="77"/>
      <c r="K46" s="86"/>
      <c r="L46" s="88"/>
      <c r="M46" s="90"/>
    </row>
    <row r="47" spans="2:13" x14ac:dyDescent="0.25">
      <c r="C47" s="76" t="s">
        <v>95</v>
      </c>
      <c r="D47" s="93" t="s">
        <v>96</v>
      </c>
      <c r="E47" s="79" t="s">
        <v>97</v>
      </c>
      <c r="F47" s="20" t="s">
        <v>35</v>
      </c>
      <c r="G47" s="81" t="s">
        <v>40</v>
      </c>
      <c r="H47" s="83" t="s">
        <v>38</v>
      </c>
      <c r="I47" s="85" t="s">
        <v>36</v>
      </c>
      <c r="J47" s="21" t="s">
        <v>39</v>
      </c>
      <c r="K47" s="87" t="s">
        <v>37</v>
      </c>
      <c r="L47" s="89" t="s">
        <v>33</v>
      </c>
      <c r="M47" s="91" t="s">
        <v>41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1:13" ht="19.5" customHeight="1" x14ac:dyDescent="0.3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1:13" ht="19.5" customHeight="1" x14ac:dyDescent="0.3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1:13" ht="19.5" customHeight="1" x14ac:dyDescent="0.3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1:13" ht="19.5" customHeight="1" x14ac:dyDescent="0.3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1:13" ht="19.5" customHeight="1" x14ac:dyDescent="0.3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1:13" ht="19.5" customHeight="1" x14ac:dyDescent="0.3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1:13" ht="19.5" customHeight="1" x14ac:dyDescent="0.3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1:13" ht="19.5" customHeight="1" x14ac:dyDescent="0.3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1:13" ht="19.5" customHeight="1" x14ac:dyDescent="0.3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1:13" ht="19.5" customHeight="1" x14ac:dyDescent="0.3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1:13" ht="19.5" customHeight="1" x14ac:dyDescent="0.3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1:13" ht="19.5" customHeight="1" x14ac:dyDescent="0.3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1:13" ht="19.5" customHeight="1" x14ac:dyDescent="0.3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1:13" ht="19.5" customHeight="1" x14ac:dyDescent="0.3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1:13" ht="19.5" customHeight="1" x14ac:dyDescent="0.3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58</v>
      </c>
      <c r="D2" s="39" t="s">
        <v>49</v>
      </c>
      <c r="E2" s="39" t="s">
        <v>51</v>
      </c>
      <c r="F2" s="39" t="s">
        <v>50</v>
      </c>
      <c r="G2" s="39" t="s">
        <v>52</v>
      </c>
      <c r="H2" s="39" t="s">
        <v>56</v>
      </c>
      <c r="I2" s="39" t="s">
        <v>54</v>
      </c>
      <c r="J2" s="39" t="s">
        <v>57</v>
      </c>
      <c r="K2" s="39" t="s">
        <v>53</v>
      </c>
      <c r="L2" s="39" t="s">
        <v>55</v>
      </c>
      <c r="M2" s="39" t="s">
        <v>59</v>
      </c>
    </row>
    <row r="3" spans="1:13" ht="19.5" customHeight="1" x14ac:dyDescent="0.3">
      <c r="A3" s="5"/>
      <c r="B3" s="44" t="s">
        <v>63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customHeight="1" x14ac:dyDescent="0.3">
      <c r="A4" s="5"/>
      <c r="B4" s="40" t="s">
        <v>81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customHeight="1" x14ac:dyDescent="0.3">
      <c r="A5" s="5"/>
      <c r="B5" s="44" t="s">
        <v>82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customHeight="1" x14ac:dyDescent="0.3">
      <c r="A6" s="5"/>
      <c r="B6" s="40" t="s">
        <v>88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customHeight="1" x14ac:dyDescent="0.3">
      <c r="A7" s="5"/>
      <c r="B7" s="44" t="s">
        <v>62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customHeight="1" x14ac:dyDescent="0.3">
      <c r="A8" s="5"/>
      <c r="B8" s="40" t="s">
        <v>70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customHeight="1" x14ac:dyDescent="0.3">
      <c r="A9" s="5"/>
      <c r="B9" s="44" t="s">
        <v>83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customHeight="1" x14ac:dyDescent="0.3">
      <c r="A10" s="5"/>
      <c r="B10" s="40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customHeight="1" x14ac:dyDescent="0.3">
      <c r="A11" s="5"/>
      <c r="B11" s="44" t="s">
        <v>86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customHeight="1" x14ac:dyDescent="0.3">
      <c r="A12" s="5"/>
      <c r="B12" s="40" t="s">
        <v>73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customHeight="1" x14ac:dyDescent="0.3">
      <c r="A13" s="5"/>
      <c r="B13" s="44" t="s">
        <v>65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3">
      <c r="A14" s="5"/>
      <c r="B14" s="40" t="s">
        <v>67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customHeight="1" x14ac:dyDescent="0.3">
      <c r="A15" s="5"/>
      <c r="B15" s="44" t="s">
        <v>76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customHeight="1" x14ac:dyDescent="0.3">
      <c r="A16" s="5"/>
      <c r="B16" s="40" t="s">
        <v>84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customHeight="1" x14ac:dyDescent="0.3">
      <c r="A17" s="5"/>
      <c r="B17" s="44" t="s">
        <v>64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customHeight="1" x14ac:dyDescent="0.3">
      <c r="A18" s="5"/>
      <c r="B18" s="40" t="s">
        <v>85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customHeight="1" x14ac:dyDescent="0.3">
      <c r="A19" s="5"/>
      <c r="B19" s="44" t="s">
        <v>74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customHeight="1" x14ac:dyDescent="0.3">
      <c r="A20" s="5"/>
      <c r="B20" s="40" t="s">
        <v>71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customHeight="1" x14ac:dyDescent="0.3">
      <c r="A22" s="5"/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customHeight="1" x14ac:dyDescent="0.3">
      <c r="A23" s="5"/>
      <c r="B23" s="44" t="s">
        <v>69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customHeight="1" x14ac:dyDescent="0.3">
      <c r="A24" s="5"/>
      <c r="B24" s="40" t="s">
        <v>66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customHeight="1" x14ac:dyDescent="0.3">
      <c r="A25" s="5"/>
      <c r="B25" s="44" t="s">
        <v>87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customHeight="1" x14ac:dyDescent="0.3">
      <c r="A26" s="5"/>
      <c r="B26" s="40" t="s">
        <v>61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customHeight="1" x14ac:dyDescent="0.3">
      <c r="A27" s="5"/>
      <c r="B27" s="44" t="s">
        <v>77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customHeight="1" x14ac:dyDescent="0.3">
      <c r="A28" s="5"/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customHeight="1" x14ac:dyDescent="0.3">
      <c r="A29" s="5"/>
      <c r="B29" s="44" t="s">
        <v>78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customHeight="1" x14ac:dyDescent="0.3">
      <c r="A30" s="5"/>
      <c r="B30" s="40" t="s">
        <v>79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customHeight="1" x14ac:dyDescent="0.3">
      <c r="A31" s="5"/>
      <c r="B31" s="44" t="s">
        <v>68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4"/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53</v>
      </c>
      <c r="G2" s="39" t="s">
        <v>56</v>
      </c>
      <c r="H2" s="39" t="s">
        <v>57</v>
      </c>
      <c r="I2" s="39" t="s">
        <v>52</v>
      </c>
      <c r="J2" s="39" t="s">
        <v>50</v>
      </c>
      <c r="K2" s="39" t="s">
        <v>49</v>
      </c>
      <c r="L2" s="39" t="s">
        <v>59</v>
      </c>
      <c r="M2" s="39" t="s">
        <v>58</v>
      </c>
    </row>
    <row r="3" spans="1:13" ht="19.5" customHeight="1" x14ac:dyDescent="0.3">
      <c r="B3" s="40" t="s">
        <v>70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B4" s="40" t="s">
        <v>73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B5" s="40" t="s">
        <v>66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B6" s="40" t="s">
        <v>60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B7" s="40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B8" s="40" t="s">
        <v>68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B9" s="40" t="s">
        <v>71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B11" s="40" t="s">
        <v>69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B12" s="40" t="s">
        <v>87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B13" s="40" t="s">
        <v>75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B14" s="40" t="s">
        <v>77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B15" s="40" t="s">
        <v>61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B16" s="40" t="s">
        <v>79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82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83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63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74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76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81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88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65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84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78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62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86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B1:S39"/>
  <sheetViews>
    <sheetView showGridLines="0" zoomScale="60" workbookViewId="0">
      <selection activeCell="Q17" sqref="Q17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9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9" ht="50.25" customHeight="1" x14ac:dyDescent="0.25">
      <c r="B2" s="39" t="s">
        <v>48</v>
      </c>
      <c r="C2" s="39" t="s">
        <v>57</v>
      </c>
      <c r="D2" s="39" t="s">
        <v>59</v>
      </c>
      <c r="E2" s="39" t="s">
        <v>58</v>
      </c>
      <c r="F2" s="39" t="s">
        <v>54</v>
      </c>
      <c r="G2" s="39" t="s">
        <v>51</v>
      </c>
      <c r="H2" s="39" t="s">
        <v>53</v>
      </c>
      <c r="I2" s="39" t="s">
        <v>50</v>
      </c>
      <c r="J2" s="39" t="s">
        <v>55</v>
      </c>
      <c r="K2" s="39" t="s">
        <v>52</v>
      </c>
      <c r="L2" s="39" t="s">
        <v>49</v>
      </c>
      <c r="M2" s="39" t="s">
        <v>56</v>
      </c>
    </row>
    <row r="3" spans="2:19" ht="19.5" customHeight="1" x14ac:dyDescent="0.3">
      <c r="B3" s="40" t="s">
        <v>66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9" ht="19.5" customHeight="1" x14ac:dyDescent="0.3">
      <c r="B4" s="40" t="s">
        <v>63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9" ht="19.5" customHeight="1" x14ac:dyDescent="0.3">
      <c r="B5" s="40" t="s">
        <v>80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9" ht="19.5" customHeight="1" x14ac:dyDescent="0.3">
      <c r="B6" s="40" t="s">
        <v>75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9" ht="19.5" customHeight="1" x14ac:dyDescent="0.3">
      <c r="B7" s="40" t="s">
        <v>71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  <c r="S7" t="s">
        <v>99</v>
      </c>
    </row>
    <row r="8" spans="2:19" ht="19.5" customHeight="1" x14ac:dyDescent="0.3">
      <c r="B8" s="40" t="s">
        <v>77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9" ht="19.5" customHeight="1" x14ac:dyDescent="0.3">
      <c r="B9" s="40" t="s">
        <v>73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9" ht="19.5" customHeight="1" x14ac:dyDescent="0.3">
      <c r="B10" s="40" t="s">
        <v>83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9" ht="19.5" customHeight="1" x14ac:dyDescent="0.3">
      <c r="B11" s="40" t="s">
        <v>67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9" ht="19.5" customHeight="1" x14ac:dyDescent="0.3">
      <c r="B12" s="40" t="s">
        <v>65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9" ht="19.5" customHeight="1" x14ac:dyDescent="0.3">
      <c r="B13" s="40" t="s">
        <v>86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9" ht="21" customHeight="1" x14ac:dyDescent="0.3">
      <c r="B14" s="40" t="s">
        <v>72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9" ht="19.5" customHeight="1" x14ac:dyDescent="0.3">
      <c r="B15" s="40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9" ht="19.5" customHeight="1" x14ac:dyDescent="0.3">
      <c r="B16" s="40" t="s">
        <v>74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78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62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81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82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68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84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61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76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79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64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69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88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7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65">
      <dataBar>
        <cfvo type="min"/>
        <cfvo type="max"/>
        <color rgb="FFFF555A"/>
      </dataBar>
    </cfRule>
    <cfRule type="dataBar" priority="5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{598F5B00-F10A-4F66-8BC2-B9C1CB10C8A9}</x14:id>
        </ext>
      </extLst>
    </cfRule>
  </conditionalFormatting>
  <conditionalFormatting sqref="C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D2">
    <cfRule type="colorScale" priority="7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{7FAE67F2-8CF8-4C95-AB94-444B7E12D4E8}</x14:id>
        </ext>
      </extLst>
    </cfRule>
  </conditionalFormatting>
  <conditionalFormatting sqref="D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E2">
    <cfRule type="colorScale" priority="7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{AC9ABE95-462E-43E8-BA91-F3447E960B76}</x14:id>
        </ext>
      </extLst>
    </cfRule>
  </conditionalFormatting>
  <conditionalFormatting sqref="E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F2">
    <cfRule type="colorScale" priority="7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{0B803810-5E4B-4B25-8637-7291DC4C537E}</x14:id>
        </ext>
      </extLst>
    </cfRule>
  </conditionalFormatting>
  <conditionalFormatting sqref="F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{55F22DAB-F216-4416-9609-343398F52A61}</x14:id>
        </ext>
      </extLst>
    </cfRule>
  </conditionalFormatting>
  <conditionalFormatting sqref="G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H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{857F70F0-EDBF-4107-ABAE-3C059700C368}</x14:id>
        </ext>
      </extLst>
    </cfRule>
  </conditionalFormatting>
  <conditionalFormatting sqref="H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I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{D648D552-D02B-4A54-B85E-40E45589A607}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J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{A0F5A345-82C3-4FF4-BA42-664DF68444BC}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K2">
    <cfRule type="colorScale" priority="6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{B1B1B345-B46B-4482-BFD1-2400A4DA2249}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08">
      <colorScale>
        <cfvo type="min"/>
        <cfvo type="max"/>
        <color rgb="FFFCFCFF"/>
        <color rgb="FFF8696B"/>
      </colorScale>
    </cfRule>
  </conditionalFormatting>
  <conditionalFormatting sqref="L2">
    <cfRule type="colorScale" priority="6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{57A84884-D7E7-4509-93A8-CC84715EC580}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05">
      <colorScale>
        <cfvo type="min"/>
        <cfvo type="max"/>
        <color rgb="FFFCFCFF"/>
        <color rgb="FFF8696B"/>
      </colorScale>
    </cfRule>
  </conditionalFormatting>
  <conditionalFormatting sqref="M2">
    <cfRule type="colorScale" priority="6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{FD77039D-1F55-438F-8C06-8D9B2094AA11}</x14:id>
        </ext>
      </extLst>
    </cfRule>
  </conditionalFormatting>
  <conditionalFormatting sqref="M32">
    <cfRule type="colorScale" priority="10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8F5B00-F10A-4F66-8BC2-B9C1CB10C8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FAE67F2-8CF8-4C95-AB94-444B7E12D4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C9ABE95-462E-43E8-BA91-F3447E960B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B803810-5E4B-4B25-8637-7291DC4C53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5F22DAB-F216-4416-9609-343398F52A6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57F70F0-EDBF-4107-ABAE-3C059700C36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D648D552-D02B-4A54-B85E-40E45589A6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0F5A345-82C3-4FF4-BA42-664DF68444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1B1B345-B46B-4482-BFD1-2400A4DA22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7A84884-D7E7-4509-93A8-CC84715EC5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D77039D-1F55-438F-8C06-8D9B2094AA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O48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3"/>
    </row>
    <row r="2" spans="1:15" ht="50.25" customHeight="1" x14ac:dyDescent="0.2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customHeight="1" x14ac:dyDescent="0.3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customHeight="1" x14ac:dyDescent="0.3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customHeight="1" x14ac:dyDescent="0.3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customHeight="1" x14ac:dyDescent="0.3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customHeight="1" x14ac:dyDescent="0.3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customHeight="1" x14ac:dyDescent="0.3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customHeight="1" x14ac:dyDescent="0.3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customHeight="1" x14ac:dyDescent="0.3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customHeight="1" x14ac:dyDescent="0.3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customHeight="1" x14ac:dyDescent="0.3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3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customHeight="1" x14ac:dyDescent="0.3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98</v>
      </c>
    </row>
    <row r="16" spans="1:15" ht="19.5" customHeight="1" x14ac:dyDescent="0.3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600000000000001" customHeight="1" x14ac:dyDescent="0.25">
      <c r="B34" s="2"/>
    </row>
    <row r="35" spans="2:13" ht="18.600000000000001" customHeight="1" x14ac:dyDescent="0.25">
      <c r="B35" s="96" t="s">
        <v>89</v>
      </c>
      <c r="C35" s="75">
        <f t="shared" ref="C35:M35" si="0">AVERAGE(C3:C32)</f>
        <v>40.620689655172413</v>
      </c>
      <c r="D35" s="75">
        <f t="shared" si="0"/>
        <v>32.379310344827587</v>
      </c>
      <c r="E35" s="75">
        <f t="shared" si="0"/>
        <v>47.655172413793103</v>
      </c>
      <c r="F35" s="75">
        <f t="shared" si="0"/>
        <v>62.379310344827587</v>
      </c>
      <c r="G35" s="75">
        <f t="shared" si="0"/>
        <v>37.862068965517238</v>
      </c>
      <c r="H35" s="75">
        <f t="shared" si="0"/>
        <v>42.103448275862071</v>
      </c>
      <c r="I35" s="75">
        <f t="shared" si="0"/>
        <v>52.310344827586206</v>
      </c>
      <c r="J35" s="75">
        <f t="shared" si="0"/>
        <v>28.896551724137932</v>
      </c>
      <c r="K35" s="75">
        <f t="shared" si="0"/>
        <v>50.241379310344826</v>
      </c>
      <c r="L35" s="75">
        <f t="shared" si="0"/>
        <v>35.620689655172413</v>
      </c>
      <c r="M35" s="75">
        <f t="shared" si="0"/>
        <v>56.931034482758619</v>
      </c>
    </row>
    <row r="36" spans="2:13" x14ac:dyDescent="0.25">
      <c r="B36" s="97"/>
      <c r="C36" s="75"/>
      <c r="D36" s="92"/>
      <c r="E36" s="78"/>
      <c r="F36" s="94"/>
      <c r="G36" s="95"/>
      <c r="H36" s="82"/>
      <c r="I36" s="84"/>
      <c r="J36" s="77"/>
      <c r="K36" s="86"/>
      <c r="L36" s="88"/>
      <c r="M36" s="90"/>
    </row>
    <row r="37" spans="2:13" ht="18.600000000000001" customHeight="1" x14ac:dyDescent="0.25">
      <c r="B37" s="96" t="s">
        <v>90</v>
      </c>
      <c r="C37" s="75" t="str">
        <f t="shared" ref="C37:L37" si="1">C38&amp;" "&amp;C39&amp;" "&amp;C40</f>
        <v>71 70 68</v>
      </c>
      <c r="D37" s="92" t="str">
        <f t="shared" si="1"/>
        <v>56 53 51</v>
      </c>
      <c r="E37" s="78" t="str">
        <f t="shared" si="1"/>
        <v>98 84 80</v>
      </c>
      <c r="F37" s="94" t="str">
        <f t="shared" si="1"/>
        <v>98 97 95</v>
      </c>
      <c r="G37" s="95" t="str">
        <f t="shared" si="1"/>
        <v>74 70 65</v>
      </c>
      <c r="H37" s="82" t="str">
        <f t="shared" si="1"/>
        <v>75 73 71</v>
      </c>
      <c r="I37" s="84" t="str">
        <f t="shared" si="1"/>
        <v>88 86 83</v>
      </c>
      <c r="J37" s="77" t="str">
        <f t="shared" si="1"/>
        <v>50 47 46</v>
      </c>
      <c r="K37" s="86" t="str">
        <f t="shared" si="1"/>
        <v>90 87 86</v>
      </c>
      <c r="L37" s="88" t="str">
        <f t="shared" si="1"/>
        <v>64 63 61</v>
      </c>
      <c r="M37" s="90"/>
    </row>
    <row r="38" spans="2:13" ht="18.600000000000001" customHeight="1" x14ac:dyDescent="0.25">
      <c r="B38" s="96" t="s">
        <v>91</v>
      </c>
      <c r="C38" s="75">
        <f>LARGE(C3:C32, 1)</f>
        <v>71</v>
      </c>
      <c r="D38" s="92">
        <f t="shared" ref="D38:M38" si="2">LARGE(D4:D32, 1)</f>
        <v>56</v>
      </c>
      <c r="E38" s="78">
        <f t="shared" si="2"/>
        <v>98</v>
      </c>
      <c r="F38" s="94">
        <f t="shared" si="2"/>
        <v>98</v>
      </c>
      <c r="G38" s="95">
        <f t="shared" si="2"/>
        <v>74</v>
      </c>
      <c r="H38" s="82">
        <f t="shared" si="2"/>
        <v>75</v>
      </c>
      <c r="I38" s="84">
        <f t="shared" si="2"/>
        <v>88</v>
      </c>
      <c r="J38" s="77">
        <f t="shared" si="2"/>
        <v>50</v>
      </c>
      <c r="K38" s="86">
        <f t="shared" si="2"/>
        <v>90</v>
      </c>
      <c r="L38" s="88">
        <f t="shared" si="2"/>
        <v>64</v>
      </c>
      <c r="M38" s="90">
        <f t="shared" si="2"/>
        <v>88</v>
      </c>
    </row>
    <row r="39" spans="2:13" ht="18.600000000000001" customHeight="1" x14ac:dyDescent="0.25">
      <c r="B39" s="96" t="s">
        <v>92</v>
      </c>
      <c r="C39" s="75">
        <f>LARGE(C3:C31, 2)</f>
        <v>70</v>
      </c>
      <c r="D39" s="92">
        <f t="shared" ref="D39:M39" si="3">LARGE(D4:D32, 2)</f>
        <v>53</v>
      </c>
      <c r="E39" s="78">
        <f t="shared" si="3"/>
        <v>84</v>
      </c>
      <c r="F39" s="94">
        <f t="shared" si="3"/>
        <v>97</v>
      </c>
      <c r="G39" s="80">
        <f t="shared" si="3"/>
        <v>70</v>
      </c>
      <c r="H39" s="82">
        <f t="shared" si="3"/>
        <v>73</v>
      </c>
      <c r="I39" s="84">
        <f t="shared" si="3"/>
        <v>86</v>
      </c>
      <c r="J39" s="77">
        <f t="shared" si="3"/>
        <v>47</v>
      </c>
      <c r="K39" s="86">
        <f t="shared" si="3"/>
        <v>87</v>
      </c>
      <c r="L39" s="88">
        <f t="shared" si="3"/>
        <v>63</v>
      </c>
      <c r="M39" s="90">
        <f t="shared" si="3"/>
        <v>83</v>
      </c>
    </row>
    <row r="40" spans="2:13" ht="18.600000000000001" customHeight="1" x14ac:dyDescent="0.25">
      <c r="B40" s="96" t="s">
        <v>93</v>
      </c>
      <c r="C40" s="75">
        <f>LARGE(C3:C31, 3)</f>
        <v>68</v>
      </c>
      <c r="D40" s="92">
        <f t="shared" ref="D40:M40" si="4">LARGE(D4:D32, 3)</f>
        <v>51</v>
      </c>
      <c r="E40" s="78">
        <f t="shared" si="4"/>
        <v>80</v>
      </c>
      <c r="F40" s="94">
        <f t="shared" si="4"/>
        <v>95</v>
      </c>
      <c r="G40" s="80">
        <f t="shared" si="4"/>
        <v>65</v>
      </c>
      <c r="H40" s="82">
        <f t="shared" si="4"/>
        <v>71</v>
      </c>
      <c r="I40" s="84">
        <f t="shared" si="4"/>
        <v>83</v>
      </c>
      <c r="J40" s="77">
        <f t="shared" si="4"/>
        <v>46</v>
      </c>
      <c r="K40" s="86">
        <f t="shared" si="4"/>
        <v>86</v>
      </c>
      <c r="L40" s="88">
        <f t="shared" si="4"/>
        <v>61</v>
      </c>
      <c r="M40" s="90">
        <f t="shared" si="4"/>
        <v>82</v>
      </c>
    </row>
    <row r="41" spans="2:13" x14ac:dyDescent="0.25">
      <c r="B41" s="97"/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ht="18.600000000000001" customHeight="1" x14ac:dyDescent="0.25">
      <c r="B42" s="96" t="s">
        <v>94</v>
      </c>
      <c r="C42" s="75"/>
      <c r="D42" s="92"/>
      <c r="E42" s="78"/>
      <c r="F42" s="94"/>
      <c r="G42" s="80"/>
      <c r="H42" s="82"/>
      <c r="I42" s="84"/>
      <c r="J42" s="77"/>
      <c r="K42" s="86"/>
      <c r="L42" s="88"/>
      <c r="M42" s="90"/>
    </row>
    <row r="43" spans="2:13" x14ac:dyDescent="0.25">
      <c r="B43" s="18">
        <v>5</v>
      </c>
      <c r="C43" s="75">
        <v>53</v>
      </c>
      <c r="D43" s="92">
        <f t="shared" ref="D43:M43" si="5">LARGE(D4:D32, 6)+1</f>
        <v>45</v>
      </c>
      <c r="E43" s="78">
        <f t="shared" si="5"/>
        <v>66</v>
      </c>
      <c r="F43" s="94">
        <f t="shared" si="5"/>
        <v>87</v>
      </c>
      <c r="G43" s="80">
        <f t="shared" si="5"/>
        <v>57</v>
      </c>
      <c r="H43" s="82">
        <f t="shared" si="5"/>
        <v>66</v>
      </c>
      <c r="I43" s="84">
        <f t="shared" si="5"/>
        <v>74</v>
      </c>
      <c r="J43" s="77">
        <f t="shared" si="5"/>
        <v>41</v>
      </c>
      <c r="K43" s="86">
        <f t="shared" si="5"/>
        <v>79</v>
      </c>
      <c r="L43" s="88">
        <f t="shared" si="5"/>
        <v>53</v>
      </c>
      <c r="M43" s="90">
        <f t="shared" si="5"/>
        <v>74</v>
      </c>
    </row>
    <row r="44" spans="2:13" x14ac:dyDescent="0.25">
      <c r="B44" s="18">
        <v>6</v>
      </c>
      <c r="C44" s="75">
        <v>50</v>
      </c>
      <c r="D44" s="92">
        <f t="shared" ref="D44:M44" si="6">LARGE(D5:D33, 7)+1</f>
        <v>41</v>
      </c>
      <c r="E44" s="78">
        <f t="shared" si="6"/>
        <v>60</v>
      </c>
      <c r="F44" s="94">
        <f t="shared" si="6"/>
        <v>84</v>
      </c>
      <c r="G44" s="80">
        <f t="shared" si="6"/>
        <v>46</v>
      </c>
      <c r="H44" s="82">
        <f t="shared" si="6"/>
        <v>60</v>
      </c>
      <c r="I44" s="84">
        <f t="shared" si="6"/>
        <v>70</v>
      </c>
      <c r="J44" s="77">
        <f t="shared" si="6"/>
        <v>37</v>
      </c>
      <c r="K44" s="86">
        <f t="shared" si="6"/>
        <v>61</v>
      </c>
      <c r="L44" s="88">
        <f t="shared" si="6"/>
        <v>47</v>
      </c>
      <c r="M44" s="90">
        <f t="shared" si="6"/>
        <v>71</v>
      </c>
    </row>
    <row r="45" spans="2:13" x14ac:dyDescent="0.25">
      <c r="B45" s="18">
        <v>7</v>
      </c>
      <c r="C45" s="75">
        <v>47</v>
      </c>
      <c r="D45" s="92">
        <f t="shared" ref="D45:M45" si="7">LARGE(D6:D34, 8)+1</f>
        <v>38</v>
      </c>
      <c r="E45" s="78">
        <f t="shared" si="7"/>
        <v>58</v>
      </c>
      <c r="F45" s="94">
        <f t="shared" si="7"/>
        <v>76</v>
      </c>
      <c r="G45" s="80">
        <f t="shared" si="7"/>
        <v>42</v>
      </c>
      <c r="H45" s="82">
        <f t="shared" si="7"/>
        <v>53</v>
      </c>
      <c r="I45" s="84">
        <f t="shared" si="7"/>
        <v>62</v>
      </c>
      <c r="J45" s="77">
        <f t="shared" si="7"/>
        <v>34</v>
      </c>
      <c r="K45" s="86">
        <f t="shared" si="7"/>
        <v>55</v>
      </c>
      <c r="L45" s="88">
        <f t="shared" si="7"/>
        <v>39</v>
      </c>
      <c r="M45" s="90">
        <f t="shared" si="7"/>
        <v>68</v>
      </c>
    </row>
    <row r="46" spans="2:13" x14ac:dyDescent="0.25">
      <c r="B46" s="18">
        <v>8</v>
      </c>
      <c r="C46" s="75">
        <v>43</v>
      </c>
      <c r="D46" s="92">
        <f t="shared" ref="D46:M46" si="8">LARGE(D7:D35, 9)+1</f>
        <v>37</v>
      </c>
      <c r="E46" s="78">
        <f t="shared" si="8"/>
        <v>51</v>
      </c>
      <c r="F46" s="94">
        <f t="shared" si="8"/>
        <v>67</v>
      </c>
      <c r="G46" s="80">
        <f t="shared" si="8"/>
        <v>41</v>
      </c>
      <c r="H46" s="82">
        <f t="shared" si="8"/>
        <v>52</v>
      </c>
      <c r="I46" s="84">
        <f t="shared" si="8"/>
        <v>60</v>
      </c>
      <c r="J46" s="77">
        <f t="shared" si="8"/>
        <v>33</v>
      </c>
      <c r="K46" s="86">
        <f t="shared" si="8"/>
        <v>51.241379310344826</v>
      </c>
      <c r="L46" s="88">
        <f t="shared" si="8"/>
        <v>38</v>
      </c>
      <c r="M46" s="90">
        <f t="shared" si="8"/>
        <v>66</v>
      </c>
    </row>
    <row r="47" spans="2:13" x14ac:dyDescent="0.25">
      <c r="C47" s="75"/>
      <c r="D47" s="92"/>
      <c r="E47" s="78"/>
      <c r="F47" s="94"/>
      <c r="G47" s="80"/>
      <c r="H47" s="82"/>
      <c r="I47" s="84"/>
      <c r="J47" s="77"/>
      <c r="K47" s="86"/>
      <c r="L47" s="88"/>
      <c r="M47" s="90"/>
    </row>
    <row r="48" spans="2:13" x14ac:dyDescent="0.25">
      <c r="C48" s="76" t="s">
        <v>95</v>
      </c>
      <c r="D48" s="93" t="s">
        <v>96</v>
      </c>
      <c r="E48" s="79" t="s">
        <v>97</v>
      </c>
      <c r="F48" s="20" t="s">
        <v>35</v>
      </c>
      <c r="G48" s="81" t="s">
        <v>40</v>
      </c>
      <c r="H48" s="83" t="s">
        <v>38</v>
      </c>
      <c r="I48" s="85" t="s">
        <v>36</v>
      </c>
      <c r="J48" s="21" t="s">
        <v>39</v>
      </c>
      <c r="K48" s="87" t="s">
        <v>37</v>
      </c>
      <c r="L48" s="89" t="s">
        <v>33</v>
      </c>
      <c r="M48" s="91" t="s">
        <v>41</v>
      </c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M43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25">
      <c r="B2" s="39" t="s">
        <v>48</v>
      </c>
      <c r="C2" s="39" t="s">
        <v>52</v>
      </c>
      <c r="D2" s="39" t="s">
        <v>59</v>
      </c>
      <c r="E2" s="39" t="s">
        <v>58</v>
      </c>
      <c r="F2" s="39" t="s">
        <v>53</v>
      </c>
      <c r="G2" s="39" t="s">
        <v>51</v>
      </c>
      <c r="H2" s="39" t="s">
        <v>57</v>
      </c>
      <c r="I2" s="39" t="s">
        <v>54</v>
      </c>
      <c r="J2" s="39" t="s">
        <v>56</v>
      </c>
      <c r="K2" s="39" t="s">
        <v>55</v>
      </c>
      <c r="L2" s="39" t="s">
        <v>49</v>
      </c>
      <c r="M2" s="39" t="s">
        <v>50</v>
      </c>
    </row>
    <row r="3" spans="1:13" ht="19.5" customHeight="1" x14ac:dyDescent="0.3">
      <c r="A3" s="5"/>
      <c r="B3" s="44" t="s">
        <v>69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customHeight="1" x14ac:dyDescent="0.3">
      <c r="A4" s="5"/>
      <c r="B4" s="40" t="s">
        <v>82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customHeight="1" x14ac:dyDescent="0.3">
      <c r="A5" s="5"/>
      <c r="B5" s="44" t="s">
        <v>70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customHeight="1" x14ac:dyDescent="0.3">
      <c r="A6" s="5"/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customHeight="1" x14ac:dyDescent="0.3">
      <c r="A7" s="5"/>
      <c r="B7" s="44" t="s">
        <v>77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customHeight="1" x14ac:dyDescent="0.3">
      <c r="A8" s="5"/>
      <c r="B8" s="40" t="s">
        <v>60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customHeight="1" x14ac:dyDescent="0.3">
      <c r="A9" s="5"/>
      <c r="B9" s="44" t="s">
        <v>71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customHeight="1" x14ac:dyDescent="0.3">
      <c r="A10" s="5"/>
      <c r="B10" s="40" t="s">
        <v>86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customHeight="1" x14ac:dyDescent="0.3">
      <c r="A11" s="5"/>
      <c r="B11" s="44" t="s">
        <v>76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customHeight="1" x14ac:dyDescent="0.3">
      <c r="A12" s="5"/>
      <c r="B12" s="40" t="s">
        <v>84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customHeight="1" x14ac:dyDescent="0.3">
      <c r="A13" s="5"/>
      <c r="B13" s="44" t="s">
        <v>81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3">
      <c r="A14" s="5"/>
      <c r="B14" s="40" t="s">
        <v>62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customHeight="1" x14ac:dyDescent="0.3">
      <c r="A15" s="5"/>
      <c r="B15" s="44" t="s">
        <v>78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customHeight="1" x14ac:dyDescent="0.3">
      <c r="A16" s="5"/>
      <c r="B16" s="40" t="s">
        <v>64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customHeight="1" x14ac:dyDescent="0.3">
      <c r="A17" s="5"/>
      <c r="B17" s="44" t="s">
        <v>83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customHeight="1" x14ac:dyDescent="0.3">
      <c r="A18" s="5"/>
      <c r="B18" s="40" t="s">
        <v>61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customHeight="1" x14ac:dyDescent="0.3">
      <c r="A19" s="5"/>
      <c r="B19" s="44" t="s">
        <v>74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customHeight="1" x14ac:dyDescent="0.3">
      <c r="A20" s="5"/>
      <c r="B20" s="40" t="s">
        <v>79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customHeight="1" x14ac:dyDescent="0.3">
      <c r="A22" s="5"/>
      <c r="B22" s="40" t="s">
        <v>68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customHeight="1" x14ac:dyDescent="0.3">
      <c r="A23" s="5"/>
      <c r="B23" s="44" t="s">
        <v>67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customHeight="1" x14ac:dyDescent="0.3">
      <c r="A24" s="5"/>
      <c r="B24" s="40" t="s">
        <v>80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customHeight="1" x14ac:dyDescent="0.3">
      <c r="A25" s="5"/>
      <c r="B25" s="44" t="s">
        <v>72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customHeight="1" x14ac:dyDescent="0.3">
      <c r="A26" s="5"/>
      <c r="B26" s="40" t="s">
        <v>66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customHeight="1" x14ac:dyDescent="0.3">
      <c r="A27" s="5"/>
      <c r="B27" s="44" t="s">
        <v>88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customHeight="1" x14ac:dyDescent="0.3">
      <c r="A28" s="5"/>
      <c r="B28" s="40" t="s">
        <v>63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customHeight="1" x14ac:dyDescent="0.3">
      <c r="A29" s="5"/>
      <c r="B29" s="44" t="s">
        <v>85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customHeight="1" x14ac:dyDescent="0.3">
      <c r="A30" s="5"/>
      <c r="B30" s="40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customHeight="1" x14ac:dyDescent="0.3">
      <c r="A31" s="5"/>
      <c r="B31" s="44" t="s">
        <v>73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M43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3">
      <c r="A2" s="14"/>
      <c r="B2" s="39" t="s">
        <v>48</v>
      </c>
      <c r="C2" s="39" t="s">
        <v>58</v>
      </c>
      <c r="D2" s="39" t="s">
        <v>52</v>
      </c>
      <c r="E2" s="39" t="s">
        <v>55</v>
      </c>
      <c r="F2" s="39" t="s">
        <v>51</v>
      </c>
      <c r="G2" s="39" t="s">
        <v>50</v>
      </c>
      <c r="H2" s="39" t="s">
        <v>57</v>
      </c>
      <c r="I2" s="39" t="s">
        <v>59</v>
      </c>
      <c r="J2" s="39" t="s">
        <v>54</v>
      </c>
      <c r="K2" s="39" t="s">
        <v>56</v>
      </c>
      <c r="L2" s="39" t="s">
        <v>53</v>
      </c>
      <c r="M2" s="39" t="s">
        <v>49</v>
      </c>
    </row>
    <row r="3" spans="1:13" ht="19.5" customHeight="1" x14ac:dyDescent="0.3">
      <c r="A3" s="5"/>
      <c r="B3" s="40" t="s">
        <v>60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A4" s="5"/>
      <c r="B4" s="40" t="s">
        <v>62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A5" s="5"/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A7" s="5"/>
      <c r="B7" s="40" t="s">
        <v>81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A8" s="5"/>
      <c r="B8" s="40" t="s">
        <v>86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A9" s="5"/>
      <c r="B9" s="40" t="s">
        <v>85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A10" s="5"/>
      <c r="B10" s="40" t="s">
        <v>88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A11" s="5"/>
      <c r="B11" s="40" t="s">
        <v>67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A12" s="5"/>
      <c r="B12" s="40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A13" s="5"/>
      <c r="B13" s="40" t="s">
        <v>76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A14" s="5"/>
      <c r="B14" s="40" t="s">
        <v>65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A15" s="5"/>
      <c r="B15" s="40" t="s">
        <v>73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A16" s="5"/>
      <c r="B16" s="40" t="s">
        <v>72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68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74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83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84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69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63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78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64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71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61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75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O100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99</v>
      </c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52</v>
      </c>
      <c r="G2" s="39" t="s">
        <v>50</v>
      </c>
      <c r="H2" s="39" t="s">
        <v>56</v>
      </c>
      <c r="I2" s="39" t="s">
        <v>53</v>
      </c>
      <c r="J2" s="39" t="s">
        <v>58</v>
      </c>
      <c r="K2" s="39" t="s">
        <v>59</v>
      </c>
      <c r="L2" s="39" t="s">
        <v>49</v>
      </c>
      <c r="M2" s="39" t="s">
        <v>57</v>
      </c>
    </row>
    <row r="3" spans="1:13" ht="19.5" customHeight="1" x14ac:dyDescent="0.3">
      <c r="B3" s="40" t="s">
        <v>61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B4" s="40" t="s">
        <v>86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B7" s="40" t="s">
        <v>73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B8" s="40" t="s">
        <v>67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B9" s="40" t="s">
        <v>78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B10" s="40" t="s">
        <v>79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B11" s="40" t="s">
        <v>85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B12" s="40" t="s">
        <v>63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B13" s="40" t="s">
        <v>68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B14" s="40" t="s">
        <v>80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B15" s="40" t="s">
        <v>70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B16" s="40" t="s">
        <v>82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customHeight="1" x14ac:dyDescent="0.3">
      <c r="B17" s="40" t="s">
        <v>64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customHeight="1" x14ac:dyDescent="0.3">
      <c r="B18" s="40" t="s">
        <v>76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customHeight="1" x14ac:dyDescent="0.3">
      <c r="B19" s="40" t="s">
        <v>72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customHeight="1" x14ac:dyDescent="0.3">
      <c r="B20" s="40" t="s">
        <v>69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customHeight="1" x14ac:dyDescent="0.3">
      <c r="B21" s="40" t="s">
        <v>77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customHeight="1" x14ac:dyDescent="0.3">
      <c r="B22" s="40" t="s">
        <v>83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customHeight="1" x14ac:dyDescent="0.3">
      <c r="B23" s="40" t="s">
        <v>88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customHeight="1" x14ac:dyDescent="0.3">
      <c r="B24" s="40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customHeight="1" x14ac:dyDescent="0.3">
      <c r="B25" s="40" t="s">
        <v>60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customHeight="1" x14ac:dyDescent="0.3">
      <c r="B26" s="40" t="s">
        <v>75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customHeight="1" x14ac:dyDescent="0.3">
      <c r="B27" s="40" t="s">
        <v>62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customHeight="1" x14ac:dyDescent="0.3">
      <c r="B28" s="40" t="s">
        <v>66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customHeight="1" x14ac:dyDescent="0.3">
      <c r="B29" s="40" t="s">
        <v>84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customHeight="1" x14ac:dyDescent="0.3">
      <c r="B30" s="40" t="s">
        <v>71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customHeight="1" x14ac:dyDescent="0.3">
      <c r="B31" s="40" t="s">
        <v>74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72" spans="5:15" ht="19.5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5:15" ht="19.5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5:15" ht="19.5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5:15" ht="19.5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5:15" ht="19.5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5:15" ht="19.5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5:15" ht="19.5" x14ac:dyDescent="0.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5:15" ht="19.5" x14ac:dyDescent="0.3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5:15" ht="19.5" x14ac:dyDescent="0.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5:15" ht="19.5" x14ac:dyDescent="0.3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5:15" ht="19.5" x14ac:dyDescent="0.3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5:15" ht="19.5" x14ac:dyDescent="0.3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5:15" ht="19.5" x14ac:dyDescent="0.3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5:15" ht="19.5" x14ac:dyDescent="0.3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5:15" ht="19.5" x14ac:dyDescent="0.3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5:15" ht="19.5" x14ac:dyDescent="0.3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5:15" ht="19.5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5:15" ht="19.5" x14ac:dyDescent="0.3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5:15" ht="19.5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5:15" ht="19.5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5:15" ht="19.5" x14ac:dyDescent="0.3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5:15" ht="19.5" x14ac:dyDescent="0.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5:15" ht="19.5" x14ac:dyDescent="0.3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5:15" ht="19.5" x14ac:dyDescent="0.3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5:15" ht="19.5" x14ac:dyDescent="0.3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5:15" ht="19.5" x14ac:dyDescent="0.3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5:15" ht="19.5" x14ac:dyDescent="0.3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5:15" ht="19.5" x14ac:dyDescent="0.3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5:15" ht="19.5" x14ac:dyDescent="0.3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</sheetData>
  <conditionalFormatting sqref="C2">
    <cfRule type="colorScale" priority="88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{27B54B3C-B3F9-43A0-987A-EA76FC84D243}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C32">
    <cfRule type="colorScale" priority="121">
      <colorScale>
        <cfvo type="min"/>
        <cfvo type="max"/>
        <color rgb="FFFCFCFF"/>
        <color rgb="FFF8696B"/>
      </colorScale>
    </cfRule>
  </conditionalFormatting>
  <conditionalFormatting sqref="D2">
    <cfRule type="colorScale" priority="87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{6148C682-F680-4F8A-A48C-897A17FBB177}</x14:id>
        </ext>
      </extLst>
    </cfRule>
  </conditionalFormatting>
  <conditionalFormatting sqref="D32">
    <cfRule type="colorScale" priority="120">
      <colorScale>
        <cfvo type="min"/>
        <cfvo type="max"/>
        <color rgb="FFFCFCFF"/>
        <color rgb="FFF8696B"/>
      </colorScale>
    </cfRule>
  </conditionalFormatting>
  <conditionalFormatting sqref="E2">
    <cfRule type="colorScale" priority="86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7">
      <dataBar>
        <cfvo type="min"/>
        <cfvo type="max"/>
        <color rgb="FFFF555A"/>
      </dataBar>
    </cfRule>
    <cfRule type="dataBar" priority="26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{0C9845B0-A270-48FC-9E1F-ABFCEDCEF02B}</x14:id>
        </ext>
      </extLst>
    </cfRule>
  </conditionalFormatting>
  <conditionalFormatting sqref="E32">
    <cfRule type="colorScale" priority="119">
      <colorScale>
        <cfvo type="min"/>
        <cfvo type="max"/>
        <color rgb="FFFCFCFF"/>
        <color rgb="FFF8696B"/>
      </colorScale>
    </cfRule>
  </conditionalFormatting>
  <conditionalFormatting sqref="E72:E100">
    <cfRule type="dataBar" priority="55">
      <dataBar>
        <cfvo type="min"/>
        <cfvo type="max"/>
        <color rgb="FFFF555A"/>
      </dataBar>
    </cfRule>
    <cfRule type="dataBar" priority="54">
      <dataBar>
        <cfvo type="min"/>
        <cfvo type="max"/>
        <color rgb="FFFF555A"/>
      </dataBar>
    </cfRule>
  </conditionalFormatting>
  <conditionalFormatting sqref="F2">
    <cfRule type="colorScale" priority="85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4">
      <dataBar>
        <cfvo type="min"/>
        <cfvo type="max"/>
        <color rgb="FFFF555A"/>
      </dataBar>
    </cfRule>
    <cfRule type="dataBar" priority="23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{28312E34-2A89-478C-95E4-576B68505DCE}</x14:id>
        </ext>
      </extLst>
    </cfRule>
  </conditionalFormatting>
  <conditionalFormatting sqref="F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F72:F100">
    <cfRule type="dataBar" priority="52">
      <dataBar>
        <cfvo type="min"/>
        <cfvo type="max"/>
        <color rgb="FFFF555A"/>
      </dataBar>
    </cfRule>
    <cfRule type="dataBar" priority="53">
      <dataBar>
        <cfvo type="min"/>
        <cfvo type="max"/>
        <color rgb="FFFF555A"/>
      </dataBar>
    </cfRule>
  </conditionalFormatting>
  <conditionalFormatting sqref="G2">
    <cfRule type="colorScale" priority="84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{7D239051-1F38-4EA1-923B-4391D4D52A9A}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72:G100">
    <cfRule type="dataBar" priority="50">
      <dataBar>
        <cfvo type="min"/>
        <cfvo type="max"/>
        <color rgb="FFFF555A"/>
      </dataBar>
    </cfRule>
    <cfRule type="dataBar" priority="51">
      <dataBar>
        <cfvo type="min"/>
        <cfvo type="max"/>
        <color rgb="FFFF555A"/>
      </dataBar>
    </cfRule>
  </conditionalFormatting>
  <conditionalFormatting sqref="H2">
    <cfRule type="colorScale" priority="83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{EE865656-FE1F-42BC-A83C-43FFBB59D0C0}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72:H100">
    <cfRule type="dataBar" priority="48">
      <dataBar>
        <cfvo type="min"/>
        <cfvo type="max"/>
        <color rgb="FFFF555A"/>
      </dataBar>
    </cfRule>
    <cfRule type="dataBar" priority="49">
      <dataBar>
        <cfvo type="min"/>
        <cfvo type="max"/>
        <color rgb="FFFF555A"/>
      </dataBar>
    </cfRule>
  </conditionalFormatting>
  <conditionalFormatting sqref="I2">
    <cfRule type="colorScale" priority="82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{29C9B876-F4A2-46B5-9D69-3742ED933C76}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72:I100">
    <cfRule type="dataBar" priority="46">
      <dataBar>
        <cfvo type="min"/>
        <cfvo type="max"/>
        <color rgb="FFFF555A"/>
      </dataBar>
    </cfRule>
    <cfRule type="dataBar" priority="47">
      <dataBar>
        <cfvo type="min"/>
        <cfvo type="max"/>
        <color rgb="FFFF555A"/>
      </dataBar>
    </cfRule>
  </conditionalFormatting>
  <conditionalFormatting sqref="J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{5BB0FC9A-C807-4A88-9909-A2819CAF7B1A}</x14:id>
        </ext>
      </extLst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72:J100">
    <cfRule type="dataBar" priority="44">
      <dataBar>
        <cfvo type="min"/>
        <cfvo type="max"/>
        <color rgb="FFFF555A"/>
      </dataBar>
    </cfRule>
    <cfRule type="dataBar" priority="45">
      <dataBar>
        <cfvo type="min"/>
        <cfvo type="max"/>
        <color rgb="FFFF555A"/>
      </dataBar>
    </cfRule>
  </conditionalFormatting>
  <conditionalFormatting sqref="K2">
    <cfRule type="colorScale" priority="80">
      <colorScale>
        <cfvo type="min"/>
        <cfvo type="max"/>
        <color rgb="FFFCFCFF"/>
        <color rgb="FFF8696B"/>
      </colorScale>
    </cfRule>
  </conditionalFormatting>
  <conditionalFormatting sqref="K3:K31">
    <cfRule type="dataBar" priority="9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{66192F22-8C98-4E77-A174-D083674E16F3}</x14:id>
        </ext>
      </extLst>
    </cfRule>
  </conditionalFormatting>
  <conditionalFormatting sqref="K32">
    <cfRule type="colorScale" priority="117">
      <colorScale>
        <cfvo type="min"/>
        <cfvo type="max"/>
        <color rgb="FFFCFCFF"/>
        <color rgb="FFF8696B"/>
      </colorScale>
    </cfRule>
  </conditionalFormatting>
  <conditionalFormatting sqref="K72:K100">
    <cfRule type="dataBar" priority="42">
      <dataBar>
        <cfvo type="min"/>
        <cfvo type="max"/>
        <color rgb="FFFF555A"/>
      </dataBar>
    </cfRule>
    <cfRule type="dataBar" priority="43">
      <dataBar>
        <cfvo type="min"/>
        <cfvo type="max"/>
        <color rgb="FFFF555A"/>
      </dataBar>
    </cfRule>
  </conditionalFormatting>
  <conditionalFormatting sqref="L2">
    <cfRule type="colorScale" priority="79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{65DFCABA-E853-4ADD-BE7F-21B9708066F9}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72:L100">
    <cfRule type="dataBar" priority="41">
      <dataBar>
        <cfvo type="min"/>
        <cfvo type="max"/>
        <color rgb="FFFF555A"/>
      </dataBar>
    </cfRule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78">
      <colorScale>
        <cfvo type="min"/>
        <cfvo type="max"/>
        <color rgb="FFFCFCFF"/>
        <color rgb="FFF8696B"/>
      </colorScale>
    </cfRule>
  </conditionalFormatting>
  <conditionalFormatting sqref="M3:M31"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{7249B166-9D62-4E2E-BEDA-BDC0A34AC637}</x14:id>
        </ext>
      </extLst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72:M100">
    <cfRule type="dataBar" priority="39">
      <dataBar>
        <cfvo type="min"/>
        <cfvo type="max"/>
        <color rgb="FFFF555A"/>
      </dataBar>
    </cfRule>
    <cfRule type="dataBar" priority="38">
      <dataBar>
        <cfvo type="min"/>
        <cfvo type="max"/>
        <color rgb="FFFF555A"/>
      </dataBar>
    </cfRule>
  </conditionalFormatting>
  <conditionalFormatting sqref="N72:N100">
    <cfRule type="dataBar" priority="36">
      <dataBar>
        <cfvo type="min"/>
        <cfvo type="max"/>
        <color rgb="FFFF555A"/>
      </dataBar>
    </cfRule>
    <cfRule type="dataBar" priority="37">
      <dataBar>
        <cfvo type="min"/>
        <cfvo type="max"/>
        <color rgb="FFFF555A"/>
      </dataBar>
    </cfRule>
  </conditionalFormatting>
  <conditionalFormatting sqref="O72:O100">
    <cfRule type="dataBar" priority="34">
      <dataBar>
        <cfvo type="min"/>
        <cfvo type="max"/>
        <color rgb="FFFF555A"/>
      </dataBar>
    </cfRule>
    <cfRule type="dataBar" priority="35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B54B3C-B3F9-43A0-987A-EA76FC84D2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148C682-F680-4F8A-A48C-897A17FBB17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C9845B0-A270-48FC-9E1F-ABFCEDCEF0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28312E34-2A89-478C-95E4-576B68505D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D239051-1F38-4EA1-923B-4391D4D52A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E865656-FE1F-42BC-A83C-43FFBB59D0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9C9B876-F4A2-46B5-9D69-3742ED933C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BB0FC9A-C807-4A88-9909-A2819CAF7B1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6192F22-8C98-4E77-A174-D083674E16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5DFCABA-E853-4ADD-BE7F-21B9708066F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249B166-9D62-4E2E-BEDA-BDC0A34AC63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R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customHeight="1" x14ac:dyDescent="0.3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customHeight="1" x14ac:dyDescent="0.3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customHeight="1" x14ac:dyDescent="0.3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98</v>
      </c>
    </row>
    <row r="6" spans="2:18" ht="19.5" customHeight="1" x14ac:dyDescent="0.3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customHeight="1" x14ac:dyDescent="0.3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customHeight="1" x14ac:dyDescent="0.3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customHeight="1" x14ac:dyDescent="0.3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customHeight="1" x14ac:dyDescent="0.3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customHeight="1" x14ac:dyDescent="0.3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customHeight="1" x14ac:dyDescent="0.3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customHeight="1" x14ac:dyDescent="0.3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3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customHeight="1" x14ac:dyDescent="0.3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customHeight="1" x14ac:dyDescent="0.3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/>
  <dimension ref="A1:M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54</v>
      </c>
      <c r="E2" s="39" t="s">
        <v>55</v>
      </c>
      <c r="F2" s="39" t="s">
        <v>58</v>
      </c>
      <c r="G2" s="39" t="s">
        <v>57</v>
      </c>
      <c r="H2" s="39" t="s">
        <v>52</v>
      </c>
      <c r="I2" s="39" t="s">
        <v>56</v>
      </c>
      <c r="J2" s="39" t="s">
        <v>49</v>
      </c>
      <c r="K2" s="39" t="s">
        <v>59</v>
      </c>
      <c r="L2" s="39" t="s">
        <v>51</v>
      </c>
      <c r="M2" s="39" t="s">
        <v>53</v>
      </c>
    </row>
    <row r="3" spans="2:13" ht="19.5" customHeight="1" x14ac:dyDescent="0.3">
      <c r="B3" s="44" t="s">
        <v>83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customHeight="1" x14ac:dyDescent="0.3">
      <c r="B4" s="40" t="s">
        <v>80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customHeight="1" x14ac:dyDescent="0.3">
      <c r="B5" s="44" t="s">
        <v>85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customHeight="1" x14ac:dyDescent="0.3">
      <c r="B6" s="40" t="s">
        <v>87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customHeight="1" x14ac:dyDescent="0.3">
      <c r="B7" s="44" t="s">
        <v>75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customHeight="1" x14ac:dyDescent="0.3">
      <c r="B8" s="40" t="s">
        <v>79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customHeight="1" x14ac:dyDescent="0.3">
      <c r="B9" s="44" t="s">
        <v>69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customHeight="1" x14ac:dyDescent="0.3">
      <c r="B10" s="40" t="s">
        <v>68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customHeight="1" x14ac:dyDescent="0.3">
      <c r="B11" s="44" t="s">
        <v>78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customHeight="1" x14ac:dyDescent="0.3">
      <c r="B12" s="40" t="s">
        <v>65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customHeight="1" x14ac:dyDescent="0.3">
      <c r="B13" s="44" t="s">
        <v>64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3">
      <c r="B14" s="40" t="s">
        <v>88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customHeight="1" x14ac:dyDescent="0.3">
      <c r="B15" s="44" t="s">
        <v>82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customHeight="1" x14ac:dyDescent="0.3">
      <c r="B16" s="40" t="s">
        <v>76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customHeight="1" x14ac:dyDescent="0.3">
      <c r="B17" s="44" t="s">
        <v>81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customHeight="1" x14ac:dyDescent="0.3">
      <c r="B19" s="44" t="s">
        <v>62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customHeight="1" x14ac:dyDescent="0.3">
      <c r="B20" s="40" t="s">
        <v>86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customHeight="1" x14ac:dyDescent="0.3">
      <c r="B21" s="44" t="s">
        <v>73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customHeight="1" x14ac:dyDescent="0.3">
      <c r="B22" s="40" t="s">
        <v>63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customHeight="1" x14ac:dyDescent="0.3">
      <c r="B23" s="44" t="s">
        <v>84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customHeight="1" x14ac:dyDescent="0.3">
      <c r="B24" s="40" t="s">
        <v>60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customHeight="1" x14ac:dyDescent="0.3">
      <c r="B25" s="44" t="s">
        <v>67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customHeight="1" x14ac:dyDescent="0.3">
      <c r="B26" s="40" t="s">
        <v>70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customHeight="1" x14ac:dyDescent="0.3">
      <c r="B27" s="44" t="s">
        <v>61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customHeight="1" x14ac:dyDescent="0.3">
      <c r="B28" s="40" t="s">
        <v>77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customHeight="1" x14ac:dyDescent="0.3">
      <c r="B29" s="44" t="s">
        <v>71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customHeight="1" x14ac:dyDescent="0.3">
      <c r="B30" s="40" t="s">
        <v>72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customHeight="1" x14ac:dyDescent="0.3">
      <c r="B31" s="44" t="s">
        <v>66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7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3">
      <c r="A2" s="15"/>
      <c r="B2" s="39" t="s">
        <v>48</v>
      </c>
      <c r="C2" s="39" t="s">
        <v>59</v>
      </c>
      <c r="D2" s="39" t="s">
        <v>53</v>
      </c>
      <c r="E2" s="39" t="s">
        <v>55</v>
      </c>
      <c r="F2" s="39" t="s">
        <v>54</v>
      </c>
      <c r="G2" s="39" t="s">
        <v>52</v>
      </c>
      <c r="H2" s="39" t="s">
        <v>50</v>
      </c>
      <c r="I2" s="39" t="s">
        <v>57</v>
      </c>
      <c r="J2" s="39" t="s">
        <v>51</v>
      </c>
      <c r="K2" s="39" t="s">
        <v>56</v>
      </c>
      <c r="L2" s="39" t="s">
        <v>58</v>
      </c>
      <c r="M2" s="39" t="s">
        <v>49</v>
      </c>
    </row>
    <row r="3" spans="1:14" ht="19.5" customHeight="1" x14ac:dyDescent="0.3">
      <c r="B3" s="40" t="s">
        <v>71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customHeight="1" x14ac:dyDescent="0.3">
      <c r="B4" s="40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customHeight="1" x14ac:dyDescent="0.3">
      <c r="B5" s="40" t="s">
        <v>64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customHeight="1" x14ac:dyDescent="0.3">
      <c r="B6" s="40" t="s">
        <v>69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customHeight="1" x14ac:dyDescent="0.3">
      <c r="B7" s="40" t="s">
        <v>73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customHeight="1" x14ac:dyDescent="0.3">
      <c r="B8" s="40" t="s">
        <v>63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customHeight="1" x14ac:dyDescent="0.3">
      <c r="B9" s="40" t="s">
        <v>83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customHeight="1" x14ac:dyDescent="0.3">
      <c r="B10" s="40" t="s">
        <v>87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customHeight="1" x14ac:dyDescent="0.3">
      <c r="B11" s="40" t="s">
        <v>62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customHeight="1" x14ac:dyDescent="0.3">
      <c r="B12" s="40" t="s">
        <v>86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customHeight="1" x14ac:dyDescent="0.3">
      <c r="B13" s="40" t="s">
        <v>76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3">
      <c r="B14" s="40" t="s">
        <v>66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customHeight="1" x14ac:dyDescent="0.3">
      <c r="B15" s="40" t="s">
        <v>85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customHeight="1" x14ac:dyDescent="0.3">
      <c r="B16" s="40" t="s">
        <v>72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60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68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82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78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88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84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77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81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65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B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58</v>
      </c>
      <c r="E2" s="39" t="s">
        <v>56</v>
      </c>
      <c r="F2" s="39" t="s">
        <v>49</v>
      </c>
      <c r="G2" s="39" t="s">
        <v>51</v>
      </c>
      <c r="H2" s="39" t="s">
        <v>57</v>
      </c>
      <c r="I2" s="39" t="s">
        <v>59</v>
      </c>
      <c r="J2" s="39" t="s">
        <v>54</v>
      </c>
      <c r="K2" s="39" t="s">
        <v>53</v>
      </c>
      <c r="L2" s="39" t="s">
        <v>52</v>
      </c>
      <c r="M2" s="39" t="s">
        <v>55</v>
      </c>
    </row>
    <row r="3" spans="2:13" ht="19.5" customHeight="1" x14ac:dyDescent="0.3">
      <c r="B3" s="40" t="s">
        <v>76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customHeight="1" x14ac:dyDescent="0.3">
      <c r="B4" s="40" t="s">
        <v>74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customHeight="1" x14ac:dyDescent="0.3">
      <c r="B5" s="40" t="s">
        <v>82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customHeight="1" x14ac:dyDescent="0.3">
      <c r="B6" s="40" t="s">
        <v>62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customHeight="1" x14ac:dyDescent="0.3">
      <c r="B7" s="40" t="s">
        <v>80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customHeight="1" x14ac:dyDescent="0.3">
      <c r="B8" s="40" t="s">
        <v>64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customHeight="1" x14ac:dyDescent="0.3">
      <c r="B9" s="40" t="s">
        <v>79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customHeight="1" x14ac:dyDescent="0.3">
      <c r="B10" s="40" t="s">
        <v>72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customHeight="1" x14ac:dyDescent="0.3">
      <c r="B11" s="40" t="s">
        <v>69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customHeight="1" x14ac:dyDescent="0.3">
      <c r="B12" s="40" t="s">
        <v>88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customHeight="1" x14ac:dyDescent="0.3">
      <c r="B13" s="40" t="s">
        <v>70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3">
      <c r="B14" s="40" t="s">
        <v>83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customHeight="1" x14ac:dyDescent="0.3">
      <c r="B15" s="40" t="s">
        <v>73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customHeight="1" x14ac:dyDescent="0.3">
      <c r="B16" s="40" t="s">
        <v>67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66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65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71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84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78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86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81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75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61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63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87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68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77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{D610E913-BDEB-48DB-9023-7D4BCAD04F46}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{09AEE428-EF82-4E14-9201-D3EC1E645B88}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{82A40556-28A0-478C-A9F2-67839D107FFB}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{0973EAD8-2F1D-4A39-BB0D-914A0BF4ADC3}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{199BCF03-C4AA-405C-8B28-C004FD28E8ED}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{ADA2F871-181C-4133-8C02-42021EF1A601}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{11CE3213-253C-4483-A39A-E04C4B0942FE}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{9E0DDCE3-9AF5-4F11-956C-3D4554E67CD7}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{12F19F4A-D7D4-43BE-B3DE-52F35EE61085}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{7415ABEF-37D9-466A-88D2-CBA915203248}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{4D353392-0A81-4986-AC08-2E2BE8AE241C}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10E913-BDEB-48DB-9023-7D4BCAD04F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9AEE428-EF82-4E14-9201-D3EC1E645B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2A40556-28A0-478C-A9F2-67839D107F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973EAD8-2F1D-4A39-BB0D-914A0BF4AD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99BCF03-C4AA-405C-8B28-C004FD28E8E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DA2F871-181C-4133-8C02-42021EF1A60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1CE3213-253C-4483-A39A-E04C4B0942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E0DDCE3-9AF5-4F11-956C-3D4554E67CD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12F19F4A-D7D4-43BE-B3DE-52F35EE610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415ABEF-37D9-466A-88D2-CBA9152032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D353392-0A81-4986-AC08-2E2BE8AE241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2:13" ht="19.5" customHeight="1" x14ac:dyDescent="0.3"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9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51</v>
      </c>
      <c r="D2" s="39" t="s">
        <v>52</v>
      </c>
      <c r="E2" s="39" t="s">
        <v>55</v>
      </c>
      <c r="F2" s="39" t="s">
        <v>56</v>
      </c>
      <c r="G2" s="39" t="s">
        <v>53</v>
      </c>
      <c r="H2" s="39" t="s">
        <v>59</v>
      </c>
      <c r="I2" s="39" t="s">
        <v>54</v>
      </c>
      <c r="J2" s="39" t="s">
        <v>57</v>
      </c>
      <c r="K2" s="39" t="s">
        <v>50</v>
      </c>
      <c r="L2" s="39" t="s">
        <v>49</v>
      </c>
      <c r="M2" s="39" t="s">
        <v>58</v>
      </c>
    </row>
    <row r="3" spans="2:13" ht="19.5" customHeight="1" x14ac:dyDescent="0.3">
      <c r="B3" s="44" t="s">
        <v>67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customHeight="1" x14ac:dyDescent="0.3">
      <c r="B4" s="40" t="s">
        <v>64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customHeight="1" x14ac:dyDescent="0.3">
      <c r="B5" s="44" t="s">
        <v>84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customHeight="1" x14ac:dyDescent="0.3">
      <c r="B6" s="40" t="s">
        <v>79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customHeight="1" x14ac:dyDescent="0.3">
      <c r="B7" s="44" t="s">
        <v>72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customHeight="1" x14ac:dyDescent="0.3">
      <c r="B8" s="40" t="s">
        <v>81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customHeight="1" x14ac:dyDescent="0.3">
      <c r="B9" s="44" t="s">
        <v>73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customHeight="1" x14ac:dyDescent="0.3">
      <c r="B10" s="40" t="s">
        <v>80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customHeight="1" x14ac:dyDescent="0.3">
      <c r="B11" s="44" t="s">
        <v>65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customHeight="1" x14ac:dyDescent="0.3">
      <c r="B12" s="40" t="s">
        <v>77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customHeight="1" x14ac:dyDescent="0.3">
      <c r="B13" s="44" t="s">
        <v>82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3">
      <c r="B14" s="40" t="s">
        <v>62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customHeight="1" x14ac:dyDescent="0.3">
      <c r="B15" s="44" t="s">
        <v>74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customHeight="1" x14ac:dyDescent="0.3">
      <c r="B17" s="44" t="s">
        <v>86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customHeight="1" x14ac:dyDescent="0.3">
      <c r="B18" s="40" t="s">
        <v>88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customHeight="1" x14ac:dyDescent="0.3">
      <c r="B19" s="44" t="s">
        <v>78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customHeight="1" x14ac:dyDescent="0.3">
      <c r="B20" s="40" t="s">
        <v>75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customHeight="1" x14ac:dyDescent="0.3">
      <c r="B21" s="44" t="s">
        <v>87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customHeight="1" x14ac:dyDescent="0.3">
      <c r="B22" s="40" t="s">
        <v>69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customHeight="1" x14ac:dyDescent="0.3">
      <c r="B23" s="44" t="s">
        <v>85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customHeight="1" x14ac:dyDescent="0.3">
      <c r="B24" s="40" t="s">
        <v>71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customHeight="1" x14ac:dyDescent="0.3">
      <c r="B25" s="44" t="s">
        <v>63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customHeight="1" x14ac:dyDescent="0.3">
      <c r="B26" s="40" t="s">
        <v>76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customHeight="1" x14ac:dyDescent="0.3">
      <c r="B27" s="44" t="s">
        <v>66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customHeight="1" x14ac:dyDescent="0.3">
      <c r="B28" s="40" t="s">
        <v>70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customHeight="1" x14ac:dyDescent="0.3">
      <c r="B29" s="44" t="s">
        <v>83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customHeight="1" x14ac:dyDescent="0.3">
      <c r="B30" s="40" t="s">
        <v>68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customHeight="1" x14ac:dyDescent="0.3">
      <c r="B31" s="44" t="s">
        <v>60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0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5"/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1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1"/>
  <dimension ref="B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2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{2D3EE63F-1716-4781-82A3-99F32BE31848}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{DF11FBE7-CCBC-41E8-B041-FEFA8F4985C8}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{7B3F25E5-0340-4019-9934-7BBBC628F52B}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{450E86EB-5E5E-41D6-98FE-62AECB9BD9B9}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{98A00F44-8567-487B-A505-B16EBA61F7B5}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{A35A3BA8-09C3-4F3E-8018-11B413ACF77D}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{39BAF528-969E-45C7-B2A6-B0B0BE44BEAE}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{B5A6A5F8-D1E7-404B-98AF-09DD16C5BEE7}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{DED63FE4-983A-4CA9-B1E3-72DC433C5029}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{8C567CF0-9467-4580-8AC3-0C1A906282AE}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{92823881-5EA8-43FD-A3BF-7E196C7E909F}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3EE63F-1716-4781-82A3-99F32BE318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F11FBE7-CCBC-41E8-B041-FEFA8F4985C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B3F25E5-0340-4019-9934-7BBBC628F5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50E86EB-5E5E-41D6-98FE-62AECB9BD9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8A00F44-8567-487B-A505-B16EBA61F7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35A3BA8-09C3-4F3E-8018-11B413ACF7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9BAF528-969E-45C7-B2A6-B0B0BE44BE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5A6A5F8-D1E7-404B-98AF-09DD16C5BE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DED63FE4-983A-4CA9-B1E3-72DC433C50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C567CF0-9467-4580-8AC3-0C1A906282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2823881-5EA8-43FD-A3BF-7E196C7E90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39" t="s">
        <v>50</v>
      </c>
    </row>
    <row r="3" spans="2:13" ht="19.5" customHeight="1" x14ac:dyDescent="0.3">
      <c r="B3" s="40" t="s">
        <v>111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115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121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124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127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131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132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136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customHeight="1" x14ac:dyDescent="0.3">
      <c r="B3" s="44" t="s">
        <v>135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3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3">
      <c r="B5" s="44" t="s">
        <v>129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3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3">
      <c r="B7" s="44" t="s">
        <v>112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3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3">
      <c r="B9" s="44" t="s">
        <v>138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3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3">
      <c r="B11" s="44" t="s">
        <v>111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3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3">
      <c r="B13" s="44" t="s">
        <v>128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3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3">
      <c r="B15" s="44" t="s">
        <v>126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3">
      <c r="B17" s="44" t="s">
        <v>122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3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3">
      <c r="B19" s="44" t="s">
        <v>125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3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3">
      <c r="B21" s="44" t="s">
        <v>123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3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3">
      <c r="B23" s="44" t="s">
        <v>121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3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3">
      <c r="B25" s="44" t="s">
        <v>134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3">
      <c r="B27" s="44" t="s">
        <v>115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3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3">
      <c r="B29" s="44" t="s">
        <v>124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3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3">
      <c r="B31" s="44" t="s">
        <v>113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60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59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58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57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56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55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54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53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52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51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50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127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136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129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133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122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130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128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121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138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134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132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124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135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113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112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120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114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116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125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137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102</v>
      </c>
      <c r="E2" s="39" t="s">
        <v>103</v>
      </c>
      <c r="F2" s="39" t="s">
        <v>104</v>
      </c>
      <c r="G2" s="39" t="s">
        <v>109</v>
      </c>
      <c r="H2" s="39" t="s">
        <v>106</v>
      </c>
      <c r="I2" s="39" t="s">
        <v>110</v>
      </c>
      <c r="J2" s="39" t="s">
        <v>107</v>
      </c>
      <c r="K2" s="39" t="s">
        <v>108</v>
      </c>
      <c r="L2" s="39" t="s">
        <v>50</v>
      </c>
      <c r="M2" s="39" t="s">
        <v>101</v>
      </c>
    </row>
    <row r="3" spans="2:13" ht="19.5" customHeight="1" x14ac:dyDescent="0.3">
      <c r="B3" s="40" t="s">
        <v>123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138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115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111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130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132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117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112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135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121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131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133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126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128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139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129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125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{97608F82-B268-44E5-818B-359D11ADC346}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{6FFB68EF-F859-46F4-918E-A7B30262EB3D}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{3D05A518-C4E7-43DD-B2BF-7CF903E5EC04}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{A47B30B4-3D4D-42E4-A8DA-C0B8EFA568DD}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{5A495D4E-485F-4A3E-918E-84193BD82B73}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{07BAEF5B-5617-411A-AB92-C9FFD6E140FD}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{C7D0BBEB-C572-4684-BF63-2C97B0940CBD}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{3FE29818-B461-4219-A589-843EDBD32DA7}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{C4502D38-0AA1-4B6A-B0FF-D1525EF31A7C}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{36585EC5-72DF-4C89-9ED6-E7BCD6A83C35}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{DCCAF3D9-7D72-40EB-809A-139A0B087D97}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608F82-B268-44E5-818B-359D11ADC3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FFB68EF-F859-46F4-918E-A7B30262EB3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D05A518-C4E7-43DD-B2BF-7CF903E5EC0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47B30B4-3D4D-42E4-A8DA-C0B8EFA568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A495D4E-485F-4A3E-918E-84193BD82B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07BAEF5B-5617-411A-AB92-C9FFD6E140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7D0BBEB-C572-4684-BF63-2C97B0940C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FE29818-B461-4219-A589-843EDBD32D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4502D38-0AA1-4B6A-B0FF-D1525EF31A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6585EC5-72DF-4C89-9ED6-E7BCD6A83C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CCAF3D9-7D72-40EB-809A-139A0B087D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C1" s="6"/>
      <c r="D1" s="6"/>
      <c r="E1" s="6"/>
      <c r="F1" s="6"/>
      <c r="G1" s="6"/>
      <c r="H1" s="6"/>
      <c r="I1" s="6"/>
      <c r="J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119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133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126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118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127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111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123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135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131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128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136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116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115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117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113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129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122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130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114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1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1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1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1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customHeight="1" x14ac:dyDescent="0.3">
      <c r="B3" s="44" t="s">
        <v>113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3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3">
      <c r="B5" s="44" t="s">
        <v>130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3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3">
      <c r="B7" s="44" t="s">
        <v>128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3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3">
      <c r="B9" s="44" t="s">
        <v>133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3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3">
      <c r="B11" s="44" t="s">
        <v>126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3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3">
      <c r="B13" s="44" t="s">
        <v>120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3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3">
      <c r="B15" s="44" t="s">
        <v>116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3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3">
      <c r="B17" s="44" t="s">
        <v>136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3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3">
      <c r="B19" s="44" t="s">
        <v>132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3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3">
      <c r="B21" s="44" t="s">
        <v>123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3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3">
      <c r="B23" s="44" t="s">
        <v>117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3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3">
      <c r="B25" s="44" t="s">
        <v>122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3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3">
      <c r="B27" s="44" t="s">
        <v>121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3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3">
      <c r="B29" s="44" t="s">
        <v>138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3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3">
      <c r="B31" s="44" t="s">
        <v>124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104</v>
      </c>
      <c r="D2" s="39" t="s">
        <v>140</v>
      </c>
      <c r="E2" s="39" t="s">
        <v>50</v>
      </c>
      <c r="F2" s="39" t="s">
        <v>109</v>
      </c>
      <c r="G2" s="39" t="s">
        <v>101</v>
      </c>
      <c r="H2" s="39" t="s">
        <v>110</v>
      </c>
      <c r="I2" s="39" t="s">
        <v>105</v>
      </c>
      <c r="J2" s="39" t="s">
        <v>108</v>
      </c>
      <c r="K2" s="39" t="s">
        <v>102</v>
      </c>
      <c r="L2" s="39" t="s">
        <v>106</v>
      </c>
      <c r="M2" s="39" t="s">
        <v>103</v>
      </c>
    </row>
    <row r="3" spans="2:13" ht="19.5" customHeight="1" x14ac:dyDescent="0.3">
      <c r="B3" s="40" t="s">
        <v>118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122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113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123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126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135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131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132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130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116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114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111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139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129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120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119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121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138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2:13" ht="19.5" customHeight="1" x14ac:dyDescent="0.3">
      <c r="B3" s="40" t="s">
        <v>123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130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111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119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137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125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129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138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116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139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134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118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121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132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115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128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114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122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{890ABA99-C525-49A5-A38E-B3D9161A0D84}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{969D236A-0896-4756-B5FF-DDDF85F5736D}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{69CF70BA-1D7D-48A2-ABE2-27630184E6C4}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{CD50AA69-8AAF-4B9C-979D-C183E5C8013A}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{9945A25E-DF9B-480B-B5DF-34B5B801FF62}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{2186E958-3539-4A0E-A5A2-25276816B2BB}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{5B73368E-AF6A-43AE-9F51-BA6EF240E8FE}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{8CEDDEF8-1447-4E1B-B69B-C642FBFA7CFA}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{294C917C-F67B-4075-97D4-9293B153F93D}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{06DDC56E-A245-4CD4-A312-419D3D3CB952}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{96ADF3F2-9CA8-495D-9D6E-AE743F2E7E9E}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0ABA99-C525-49A5-A38E-B3D9161A0D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69D236A-0896-4756-B5FF-DDDF85F5736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69CF70BA-1D7D-48A2-ABE2-27630184E6C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D50AA69-8AAF-4B9C-979D-C183E5C801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945A25E-DF9B-480B-B5DF-34B5B801FF6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186E958-3539-4A0E-A5A2-25276816B2B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B73368E-AF6A-43AE-9F51-BA6EF240E8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CEDDEF8-1447-4E1B-B69B-C642FBFA7C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94C917C-F67B-4075-97D4-9293B153F93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6DDC56E-A245-4CD4-A312-419D3D3CB9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6ADF3F2-9CA8-495D-9D6E-AE743F2E7E9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101</v>
      </c>
      <c r="E2" s="39" t="s">
        <v>110</v>
      </c>
      <c r="F2" s="39" t="s">
        <v>109</v>
      </c>
      <c r="G2" s="39" t="s">
        <v>104</v>
      </c>
      <c r="H2" s="39" t="s">
        <v>106</v>
      </c>
      <c r="I2" s="39" t="s">
        <v>105</v>
      </c>
      <c r="J2" s="39" t="s">
        <v>108</v>
      </c>
      <c r="K2" s="39" t="s">
        <v>50</v>
      </c>
      <c r="L2" s="39" t="s">
        <v>102</v>
      </c>
      <c r="M2" s="39" t="s">
        <v>107</v>
      </c>
    </row>
    <row r="3" spans="1:13" ht="19.5" customHeight="1" x14ac:dyDescent="0.3">
      <c r="B3" s="40" t="s">
        <v>129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133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139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128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113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112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131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127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116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138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122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115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118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124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135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121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117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137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111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customHeight="1" x14ac:dyDescent="0.3">
      <c r="B3" s="44" t="s">
        <v>125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3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124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3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3">
      <c r="B7" s="44" t="s">
        <v>137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3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3">
      <c r="B9" s="44" t="s">
        <v>117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3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3">
      <c r="B11" s="44" t="s">
        <v>136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3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3">
      <c r="B13" s="44" t="s">
        <v>114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3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3">
      <c r="B15" s="44" t="s">
        <v>127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3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3">
      <c r="B17" s="44" t="s">
        <v>115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3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3">
      <c r="B19" s="44" t="s">
        <v>126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3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3">
      <c r="B21" s="44" t="s">
        <v>131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3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3">
      <c r="B23" s="44" t="s">
        <v>129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3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3">
      <c r="B25" s="44" t="s">
        <v>134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3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3">
      <c r="B27" s="44" t="s">
        <v>113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3">
      <c r="B29" s="44" t="s">
        <v>119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3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3">
      <c r="B31" s="44" t="s">
        <v>120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102</v>
      </c>
      <c r="D2" s="39" t="s">
        <v>104</v>
      </c>
      <c r="E2" s="39" t="s">
        <v>101</v>
      </c>
      <c r="F2" s="39" t="s">
        <v>105</v>
      </c>
      <c r="G2" s="39" t="s">
        <v>110</v>
      </c>
      <c r="H2" s="39" t="s">
        <v>106</v>
      </c>
      <c r="I2" s="39" t="s">
        <v>108</v>
      </c>
      <c r="J2" s="39" t="s">
        <v>50</v>
      </c>
      <c r="K2" s="39" t="s">
        <v>109</v>
      </c>
      <c r="L2" s="39" t="s">
        <v>107</v>
      </c>
      <c r="M2" s="39" t="s">
        <v>103</v>
      </c>
    </row>
    <row r="3" spans="1:13" ht="19.5" customHeight="1" x14ac:dyDescent="0.3">
      <c r="B3" s="40" t="s">
        <v>128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121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114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134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126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117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139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120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125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131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136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127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116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122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111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119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115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130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118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0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101</v>
      </c>
      <c r="D2" s="39" t="s">
        <v>103</v>
      </c>
      <c r="E2" s="39" t="s">
        <v>50</v>
      </c>
      <c r="F2" s="39" t="s">
        <v>109</v>
      </c>
      <c r="G2" s="39" t="s">
        <v>108</v>
      </c>
      <c r="H2" s="39" t="s">
        <v>105</v>
      </c>
      <c r="I2" s="39" t="s">
        <v>106</v>
      </c>
      <c r="J2" s="39" t="s">
        <v>110</v>
      </c>
      <c r="K2" s="39" t="s">
        <v>102</v>
      </c>
      <c r="L2" s="39" t="s">
        <v>107</v>
      </c>
      <c r="M2" s="39" t="s">
        <v>104</v>
      </c>
    </row>
    <row r="3" spans="1:13" ht="19.5" customHeight="1" x14ac:dyDescent="0.3">
      <c r="B3" s="40" t="s">
        <v>124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117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111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128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113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134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126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135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131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129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138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132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130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112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121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139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123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{54FF1967-10E8-4652-95D4-A332BD1FC456}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{1CBEB55F-84D1-4877-84EE-3C4920EDF6F6}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{8ABB41E0-17FC-43ED-AF46-30DA73CEBDD8}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{F1F1C314-9102-48BC-8024-5B219A8459A0}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{8D38FCCE-1A19-46FA-9C8B-C50F83F2D40C}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{83F0A497-B048-4F97-A82F-267D792CC85F}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{AEC0AE01-0BA8-4C52-BD36-03F92B3E2665}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{993AD8B2-F541-45B5-AE23-ECF9F413A2FD}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{F94FA9F6-F994-47AF-82F1-24F2F02D3F3A}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{2D2FC99A-F1F2-4C77-BD34-6AB88E577736}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{FA2F48E3-751B-4BE2-8953-6EFCFB278AD7}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FF1967-10E8-4652-95D4-A332BD1FC4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CBEB55F-84D1-4877-84EE-3C4920EDF6F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ABB41E0-17FC-43ED-AF46-30DA73CEBDD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1F1C314-9102-48BC-8024-5B219A8459A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D38FCCE-1A19-46FA-9C8B-C50F83F2D4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3F0A497-B048-4F97-A82F-267D792CC8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EC0AE01-0BA8-4C52-BD36-03F92B3E266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93AD8B2-F541-45B5-AE23-ECF9F413A2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94FA9F6-F994-47AF-82F1-24F2F02D3F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D2FC99A-F1F2-4C77-BD34-6AB88E577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A2F48E3-751B-4BE2-8953-6EFCFB278AD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104</v>
      </c>
      <c r="D2" s="39" t="s">
        <v>110</v>
      </c>
      <c r="E2" s="39" t="s">
        <v>106</v>
      </c>
      <c r="F2" s="39" t="s">
        <v>108</v>
      </c>
      <c r="G2" s="39" t="s">
        <v>102</v>
      </c>
      <c r="H2" s="39" t="s">
        <v>103</v>
      </c>
      <c r="I2" s="39" t="s">
        <v>50</v>
      </c>
      <c r="J2" s="39" t="s">
        <v>105</v>
      </c>
      <c r="K2" s="39" t="s">
        <v>101</v>
      </c>
      <c r="L2" s="39" t="s">
        <v>107</v>
      </c>
      <c r="M2" s="39" t="s">
        <v>109</v>
      </c>
    </row>
    <row r="3" spans="1:13" ht="19.5" customHeight="1" x14ac:dyDescent="0.3">
      <c r="B3" s="40" t="s">
        <v>125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126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119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117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114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137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133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124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130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129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135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122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115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131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139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113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120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"/>
  <dimension ref="A1:N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4" ht="19.5" customHeight="1" x14ac:dyDescent="0.3">
      <c r="B3" s="44" t="s">
        <v>128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3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3">
      <c r="B5" s="44" t="s">
        <v>130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3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3">
      <c r="B7" s="44" t="s">
        <v>120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3">
      <c r="B9" s="44" t="s">
        <v>126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3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3">
      <c r="B11" s="44" t="s">
        <v>131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3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3">
      <c r="B13" s="44" t="s">
        <v>136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3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3">
      <c r="B15" s="44" t="s">
        <v>125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3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3">
      <c r="B17" s="44" t="s">
        <v>113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3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3">
      <c r="B19" s="44" t="s">
        <v>117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3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3">
      <c r="B21" s="44" t="s">
        <v>121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3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3">
      <c r="B23" s="44" t="s">
        <v>119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134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3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3">
      <c r="B27" s="44" t="s">
        <v>115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3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3">
      <c r="B29" s="44" t="s">
        <v>124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3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135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109</v>
      </c>
      <c r="E2" s="39" t="s">
        <v>105</v>
      </c>
      <c r="F2" s="39" t="s">
        <v>107</v>
      </c>
      <c r="G2" s="39" t="s">
        <v>110</v>
      </c>
      <c r="H2" s="39" t="s">
        <v>108</v>
      </c>
      <c r="I2" s="39" t="s">
        <v>101</v>
      </c>
      <c r="J2" s="39" t="s">
        <v>50</v>
      </c>
      <c r="K2" s="39" t="s">
        <v>104</v>
      </c>
      <c r="L2" s="39" t="s">
        <v>102</v>
      </c>
      <c r="M2" s="39" t="s">
        <v>106</v>
      </c>
    </row>
    <row r="3" spans="1:13" ht="19.5" customHeight="1" x14ac:dyDescent="0.3">
      <c r="B3" s="40" t="s">
        <v>119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130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112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131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125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132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115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114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123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139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118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117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121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135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128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129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1:13" ht="19.5" customHeight="1" x14ac:dyDescent="0.3">
      <c r="B3" s="40" t="s">
        <v>123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120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117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130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127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111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133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124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137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138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131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116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139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113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126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134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118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132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128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114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135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122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{84ABF615-4016-4A90-8EAF-B7516CDDE702}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{074E9D3B-2617-484A-A42E-8153B06D2427}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{B0588E90-B3E3-490E-A0E8-537DAD3853F2}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{0BFC39E7-8C85-4F34-9925-7072D630D53A}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{4DCB3668-4956-4500-8E1B-905F87083A9B}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{482B3507-FBEE-4CCC-B1F1-69B864CB7B09}</x14:id>
        </ext>
      </extLst>
    </cfRule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{95A5D061-764D-4299-8B20-35CFE5E1F14C}</x14:id>
        </ext>
      </extLst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{603B1930-2264-4824-A704-7774368295F3}</x14:id>
        </ext>
      </extLst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{B6BEB41E-8F50-49A9-80BE-53BB5FFD17DD}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{84C65B30-EAB4-43CE-BDA6-D74C7360BECF}</x14:id>
        </ext>
      </extLst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{FD1FD6C4-C280-41BF-8CE3-E69B2CF529AE}</x14:id>
        </ext>
      </extLst>
    </cfRule>
    <cfRule type="dataBar" priority="3">
      <dataBar>
        <cfvo type="min"/>
        <cfvo type="max"/>
        <color rgb="FFFF555A"/>
      </dataBar>
    </cfRule>
    <cfRule type="dataBar" priority="2">
      <dataBar>
        <cfvo type="min"/>
        <cfvo type="max"/>
        <color rgb="FFFF555A"/>
      </dataBar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27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BF615-4016-4A90-8EAF-B7516CDDE7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74E9D3B-2617-484A-A42E-8153B06D24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B0588E90-B3E3-490E-A0E8-537DAD3853F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BFC39E7-8C85-4F34-9925-7072D630D5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DCB3668-4956-4500-8E1B-905F87083A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82B3507-FBEE-4CCC-B1F1-69B864CB7B0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5A5D061-764D-4299-8B20-35CFE5E1F1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03B1930-2264-4824-A704-7774368295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6BEB41E-8F50-49A9-80BE-53BB5FFD17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4C65B30-EAB4-43CE-BDA6-D74C7360BE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D1FD6C4-C280-41BF-8CE3-E69B2CF529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142</v>
      </c>
      <c r="D2" s="39" t="s">
        <v>143</v>
      </c>
      <c r="E2" s="39" t="s">
        <v>144</v>
      </c>
      <c r="F2" s="39" t="s">
        <v>145</v>
      </c>
      <c r="G2" s="39" t="s">
        <v>146</v>
      </c>
      <c r="H2" s="39" t="s">
        <v>147</v>
      </c>
      <c r="I2" s="39" t="s">
        <v>148</v>
      </c>
      <c r="J2" s="39" t="s">
        <v>149</v>
      </c>
      <c r="K2" s="39" t="s">
        <v>150</v>
      </c>
      <c r="L2" s="39" t="s">
        <v>151</v>
      </c>
      <c r="M2" s="39" t="s">
        <v>152</v>
      </c>
    </row>
    <row r="3" spans="2:13" ht="19.5" customHeight="1" x14ac:dyDescent="0.3">
      <c r="B3" s="40" t="s">
        <v>153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155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156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158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161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163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166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169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170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172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176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179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180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181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4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144</v>
      </c>
      <c r="D2" s="39" t="s">
        <v>145</v>
      </c>
      <c r="E2" s="39" t="s">
        <v>148</v>
      </c>
      <c r="F2" s="39" t="s">
        <v>147</v>
      </c>
      <c r="G2" s="39" t="s">
        <v>152</v>
      </c>
      <c r="H2" s="39" t="s">
        <v>150</v>
      </c>
      <c r="I2" s="39" t="s">
        <v>149</v>
      </c>
      <c r="J2" s="39" t="s">
        <v>142</v>
      </c>
      <c r="K2" s="39" t="s">
        <v>143</v>
      </c>
      <c r="L2" s="39" t="s">
        <v>151</v>
      </c>
      <c r="M2" s="39" t="s">
        <v>146</v>
      </c>
    </row>
    <row r="3" spans="2:13" ht="19.5" customHeight="1" x14ac:dyDescent="0.3">
      <c r="B3" s="44" t="s">
        <v>157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3">
      <c r="B4" s="40" t="s">
        <v>155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3">
      <c r="B5" s="44" t="s">
        <v>159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3">
      <c r="B6" s="40" t="s">
        <v>171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3">
      <c r="B7" s="44" t="s">
        <v>156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3">
      <c r="B8" s="40" t="s">
        <v>153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3">
      <c r="B9" s="44" t="s">
        <v>170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3">
      <c r="B10" s="40" t="s">
        <v>154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3">
      <c r="B11" s="44" t="s">
        <v>165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3">
      <c r="B12" s="40" t="s">
        <v>175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3">
      <c r="B13" s="44" t="s">
        <v>168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3">
      <c r="B14" s="40" t="s">
        <v>180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3">
      <c r="B15" s="44" t="s">
        <v>167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3">
      <c r="B16" s="40" t="s">
        <v>178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160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3">
      <c r="B18" s="40" t="s">
        <v>172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3">
      <c r="B19" s="44" t="s">
        <v>163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3">
      <c r="B20" s="40" t="s">
        <v>177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3">
      <c r="B21" s="44" t="s">
        <v>181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3">
      <c r="B22" s="40" t="s">
        <v>164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3">
      <c r="B23" s="44" t="s">
        <v>174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3">
      <c r="B25" s="44" t="s">
        <v>161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3">
      <c r="B26" s="40" t="s">
        <v>173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169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3">
      <c r="B29" s="44" t="s">
        <v>158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3">
      <c r="B30" s="40" t="s">
        <v>176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3">
      <c r="B31" s="44" t="s">
        <v>162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4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customHeight="1" x14ac:dyDescent="0.3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149</v>
      </c>
      <c r="D2" s="39" t="s">
        <v>145</v>
      </c>
      <c r="E2" s="39" t="s">
        <v>152</v>
      </c>
      <c r="F2" s="39" t="s">
        <v>150</v>
      </c>
      <c r="G2" s="39" t="s">
        <v>144</v>
      </c>
      <c r="H2" s="39" t="s">
        <v>148</v>
      </c>
      <c r="I2" s="39" t="s">
        <v>143</v>
      </c>
      <c r="J2" s="39" t="s">
        <v>142</v>
      </c>
      <c r="K2" s="39" t="s">
        <v>151</v>
      </c>
      <c r="L2" s="39" t="s">
        <v>147</v>
      </c>
      <c r="M2" s="39" t="s">
        <v>146</v>
      </c>
    </row>
    <row r="3" spans="2:13" ht="19.5" customHeight="1" x14ac:dyDescent="0.3">
      <c r="B3" s="40" t="s">
        <v>173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174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169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175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180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164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157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171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159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177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181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163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178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156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160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161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170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158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153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155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{06F5D3B6-14A6-47F6-9DA7-605DAA9612B9}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{B5EF6F6A-2619-4FB1-873D-8695FBC66431}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{70BC97EF-E95E-4DC8-8E36-F3B2F5700B9D}</x14:id>
        </ext>
      </extLst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{A8E593D0-BF79-495B-9647-E7642CB5464C}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{D722DF05-B883-4E2F-88C4-D701ED8448B6}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{6D3E9EB6-3B68-466D-9FF2-6F3C66663C88}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{24278A38-41D8-4B8D-B907-54832EFBDD9B}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{20BF77A9-30EC-4411-967B-01ED0E559383}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{FCC6F42C-1BD7-4B9F-9C69-29E176C9719D}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{EE45FFA5-4599-49B8-B84D-4DDB8E18CE57}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{EDB746B0-61F7-4632-AAF0-B1F602E84CC9}</x14:id>
        </ext>
      </extLst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F5D3B6-14A6-47F6-9DA7-605DAA9612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5EF6F6A-2619-4FB1-873D-8695FBC664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0BC97EF-E95E-4DC8-8E36-F3B2F5700B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E593D0-BF79-495B-9647-E7642CB546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722DF05-B883-4E2F-88C4-D701ED8448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D3E9EB6-3B68-466D-9FF2-6F3C66663C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4278A38-41D8-4B8D-B907-54832EFBDD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0BF77A9-30EC-4411-967B-01ED0E5593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CC6F42C-1BD7-4B9F-9C69-29E176C971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E45FFA5-4599-49B8-B84D-4DDB8E18CE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DB746B0-61F7-4632-AAF0-B1F602E84C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146</v>
      </c>
      <c r="D2" s="39" t="s">
        <v>142</v>
      </c>
      <c r="E2" s="39" t="s">
        <v>147</v>
      </c>
      <c r="F2" s="39" t="s">
        <v>144</v>
      </c>
      <c r="G2" s="39" t="s">
        <v>148</v>
      </c>
      <c r="H2" s="39" t="s">
        <v>150</v>
      </c>
      <c r="I2" s="39" t="s">
        <v>151</v>
      </c>
      <c r="J2" s="39" t="s">
        <v>143</v>
      </c>
      <c r="K2" s="39" t="s">
        <v>149</v>
      </c>
      <c r="L2" s="39" t="s">
        <v>145</v>
      </c>
      <c r="M2" s="39" t="s">
        <v>152</v>
      </c>
    </row>
    <row r="3" spans="1:13" ht="19.5" customHeight="1" x14ac:dyDescent="0.3">
      <c r="B3" s="40" t="s">
        <v>164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162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177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159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155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156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163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160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169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153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172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181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170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171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154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174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173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152</v>
      </c>
      <c r="E2" s="39" t="s">
        <v>149</v>
      </c>
      <c r="F2" s="39" t="s">
        <v>142</v>
      </c>
      <c r="G2" s="39" t="s">
        <v>150</v>
      </c>
      <c r="H2" s="39" t="s">
        <v>146</v>
      </c>
      <c r="I2" s="39" t="s">
        <v>144</v>
      </c>
      <c r="J2" s="39" t="s">
        <v>148</v>
      </c>
      <c r="K2" s="39" t="s">
        <v>147</v>
      </c>
      <c r="L2" s="39" t="s">
        <v>145</v>
      </c>
      <c r="M2" s="39" t="s">
        <v>143</v>
      </c>
    </row>
    <row r="3" spans="1:13" ht="19.5" customHeight="1" x14ac:dyDescent="0.3">
      <c r="B3" s="44" t="s">
        <v>156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3">
      <c r="B4" s="40" t="s">
        <v>154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180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3">
      <c r="B6" s="40" t="s">
        <v>177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3">
      <c r="B7" s="44" t="s">
        <v>179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3">
      <c r="B8" s="40" t="s">
        <v>157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3">
      <c r="B9" s="44" t="s">
        <v>163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3">
      <c r="B10" s="40" t="s">
        <v>166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3">
      <c r="B11" s="44" t="s">
        <v>172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3">
      <c r="B12" s="40" t="s">
        <v>175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3">
      <c r="B13" s="44" t="s">
        <v>159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3">
      <c r="B14" s="40" t="s">
        <v>160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3">
      <c r="B15" s="44" t="s">
        <v>153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3">
      <c r="B16" s="40" t="s">
        <v>167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3">
      <c r="B17" s="44" t="s">
        <v>181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3">
      <c r="B19" s="44" t="s">
        <v>178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3">
      <c r="B20" s="40" t="s">
        <v>161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3">
      <c r="B21" s="44" t="s">
        <v>174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3">
      <c r="B22" s="40" t="s">
        <v>173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3">
      <c r="B23" s="44" t="s">
        <v>169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3">
      <c r="B24" s="40" t="s">
        <v>165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3">
      <c r="B25" s="44" t="s">
        <v>164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3">
      <c r="B26" s="40" t="s">
        <v>162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3">
      <c r="B27" s="44" t="s">
        <v>171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3">
      <c r="B29" s="44" t="s">
        <v>170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3">
      <c r="B31" s="44" t="s">
        <v>176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customHeight="1" x14ac:dyDescent="0.3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145</v>
      </c>
      <c r="D2" s="39" t="s">
        <v>152</v>
      </c>
      <c r="E2" s="39" t="s">
        <v>142</v>
      </c>
      <c r="F2" s="39" t="s">
        <v>151</v>
      </c>
      <c r="G2" s="39" t="s">
        <v>149</v>
      </c>
      <c r="H2" s="39" t="s">
        <v>150</v>
      </c>
      <c r="I2" s="39" t="s">
        <v>144</v>
      </c>
      <c r="J2" s="39" t="s">
        <v>148</v>
      </c>
      <c r="K2" s="39" t="s">
        <v>146</v>
      </c>
      <c r="L2" s="39" t="s">
        <v>147</v>
      </c>
      <c r="M2" s="39" t="s">
        <v>143</v>
      </c>
    </row>
    <row r="3" spans="1:13" ht="19.5" customHeight="1" x14ac:dyDescent="0.3">
      <c r="B3" s="40" t="s">
        <v>180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155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179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164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178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181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157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177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167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154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162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169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166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159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172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{7776FD79-E14A-4530-A838-3AF094354132}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{17800665-C57B-4643-9E18-23C2C537F421}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{9E7ECEEB-A64A-40EC-B98D-F3F21281AC0B}</x14:id>
        </ext>
      </extLst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{0FF2C2AE-D5FB-4308-91D9-012B57E54D1C}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{F8C2AAA8-47E2-4C6C-9283-1FEBB741E429}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{D54BC0B0-3668-46E5-AB0B-C7091BAE1F89}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{D8995A03-5F49-405A-B67B-05F0B62091EA}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{A4697555-7E91-4D27-9575-CCB7B604EF8E}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{A5D220ED-C49A-4924-BDC5-211F56F820D3}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{7F0E3013-80CA-43E0-B322-30DD3258AADE}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{1E24DC3F-66BB-483E-8819-7ADE73F76E5E}</x14:id>
        </ext>
      </extLst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76FD79-E14A-4530-A838-3AF09435413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7800665-C57B-4643-9E18-23C2C537F4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E7ECEEB-A64A-40EC-B98D-F3F21281AC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FF2C2AE-D5FB-4308-91D9-012B57E54D1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8C2AAA8-47E2-4C6C-9283-1FEBB741E4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54BC0B0-3668-46E5-AB0B-C7091BAE1F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D8995A03-5F49-405A-B67B-05F0B62091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4697555-7E91-4D27-9575-CCB7B604EF8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5D220ED-C49A-4924-BDC5-211F56F820D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F0E3013-80CA-43E0-B322-30DD3258AA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E24DC3F-66BB-483E-8819-7ADE73F76E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150</v>
      </c>
      <c r="E2" s="39" t="s">
        <v>151</v>
      </c>
      <c r="F2" s="39" t="s">
        <v>152</v>
      </c>
      <c r="G2" s="39" t="s">
        <v>148</v>
      </c>
      <c r="H2" s="39" t="s">
        <v>149</v>
      </c>
      <c r="I2" s="39" t="s">
        <v>145</v>
      </c>
      <c r="J2" s="39" t="s">
        <v>146</v>
      </c>
      <c r="K2" s="39" t="s">
        <v>144</v>
      </c>
      <c r="L2" s="39" t="s">
        <v>143</v>
      </c>
      <c r="M2" s="39" t="s">
        <v>147</v>
      </c>
    </row>
    <row r="3" spans="1:13" ht="19.5" customHeight="1" x14ac:dyDescent="0.3">
      <c r="B3" s="40" t="s">
        <v>176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157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179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153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163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174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161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173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171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170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166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180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181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155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156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172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175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169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159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168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50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148</v>
      </c>
      <c r="E2" s="39" t="s">
        <v>145</v>
      </c>
      <c r="F2" s="39" t="s">
        <v>146</v>
      </c>
      <c r="G2" s="39" t="s">
        <v>143</v>
      </c>
      <c r="H2" s="39" t="s">
        <v>151</v>
      </c>
      <c r="I2" s="39" t="s">
        <v>147</v>
      </c>
      <c r="J2" s="39" t="s">
        <v>144</v>
      </c>
      <c r="K2" s="39" t="s">
        <v>149</v>
      </c>
      <c r="L2" s="39" t="s">
        <v>152</v>
      </c>
      <c r="M2" s="39" t="s">
        <v>150</v>
      </c>
    </row>
    <row r="3" spans="1:13" ht="19.5" customHeight="1" x14ac:dyDescent="0.3">
      <c r="B3" s="44" t="s">
        <v>167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3">
      <c r="B4" s="40" t="s">
        <v>171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3">
      <c r="B5" s="44" t="s">
        <v>165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3">
      <c r="B7" s="44" t="s">
        <v>180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3">
      <c r="B8" s="40" t="s">
        <v>174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3">
      <c r="B9" s="44" t="s">
        <v>157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3">
      <c r="B10" s="40" t="s">
        <v>166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3">
      <c r="B11" s="44" t="s">
        <v>181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3">
      <c r="B12" s="40" t="s">
        <v>176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3">
      <c r="B13" s="44" t="s">
        <v>173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3">
      <c r="B14" s="40" t="s">
        <v>179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3">
      <c r="B15" s="44" t="s">
        <v>160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3">
      <c r="B16" s="40" t="s">
        <v>161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3">
      <c r="B17" s="44" t="s">
        <v>169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3">
      <c r="B18" s="40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3">
      <c r="B19" s="44" t="s">
        <v>158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3">
      <c r="B20" s="40" t="s">
        <v>168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3">
      <c r="B21" s="44" t="s">
        <v>170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3">
      <c r="B22" s="40" t="s">
        <v>156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3">
      <c r="B23" s="44" t="s">
        <v>164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3">
      <c r="B24" s="40" t="s">
        <v>172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3">
      <c r="B25" s="44" t="s">
        <v>154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3">
      <c r="B26" s="40" t="s">
        <v>155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3">
      <c r="B27" s="44" t="s">
        <v>162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3">
      <c r="B28" s="40" t="s">
        <v>163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3">
      <c r="B29" s="44" t="s">
        <v>153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3">
      <c r="B30" s="40" t="s">
        <v>177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3">
      <c r="B31" s="44" t="s">
        <v>178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1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customHeight="1" x14ac:dyDescent="0.3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147</v>
      </c>
      <c r="D2" s="39" t="s">
        <v>150</v>
      </c>
      <c r="E2" s="39" t="s">
        <v>152</v>
      </c>
      <c r="F2" s="39" t="s">
        <v>145</v>
      </c>
      <c r="G2" s="39" t="s">
        <v>143</v>
      </c>
      <c r="H2" s="39" t="s">
        <v>144</v>
      </c>
      <c r="I2" s="39" t="s">
        <v>148</v>
      </c>
      <c r="J2" s="39" t="s">
        <v>146</v>
      </c>
      <c r="K2" s="39" t="s">
        <v>149</v>
      </c>
      <c r="L2" s="39" t="s">
        <v>151</v>
      </c>
      <c r="M2" s="39" t="s">
        <v>142</v>
      </c>
    </row>
    <row r="3" spans="1:13" ht="19.5" customHeight="1" x14ac:dyDescent="0.3">
      <c r="B3" s="40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179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154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172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156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170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157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180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177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171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174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165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163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181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164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153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{9883D053-5256-41A2-9799-B89C1CB13A71}</x14:id>
        </ext>
      </extLst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{E62B1C2F-7EB1-497C-9C61-2EDA1E4A3A4B}</x14:id>
        </ext>
      </extLst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{F00EFBA8-D049-4B62-9A50-794D5839BF49}</x14:id>
        </ext>
      </extLst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{E8605EC9-C040-46CC-9D4A-1FCE06C7D160}</x14:id>
        </ext>
      </extLst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{D89F8B44-53FA-4D8D-88F7-555B99C92185}</x14:id>
        </ext>
      </extLst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{BDC22785-A1A3-4AE4-A5AC-4156BA8585FE}</x14:id>
        </ext>
      </extLst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{B917C61E-F971-41F3-9F33-D7A74A527B5A}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{CC385A6B-F764-4000-9A08-20210165DE98}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{25A082F3-DB9F-4C89-902C-F43D2E6BA4E8}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{D936B561-CF32-475F-A0DD-CF34C994BAD4}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{4CB7D000-5185-45FB-80CC-DF598CCF8157}</x14:id>
        </ext>
      </extLst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83D053-5256-41A2-9799-B89C1CB13A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62B1C2F-7EB1-497C-9C61-2EDA1E4A3A4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00EFBA8-D049-4B62-9A50-794D5839BF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8605EC9-C040-46CC-9D4A-1FCE06C7D1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89F8B44-53FA-4D8D-88F7-555B99C921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DC22785-A1A3-4AE4-A5AC-4156BA8585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917C61E-F971-41F3-9F33-D7A74A527B5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C385A6B-F764-4000-9A08-20210165DE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5A082F3-DB9F-4C89-902C-F43D2E6BA4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936B561-CF32-475F-A0DD-CF34C994BAD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CB7D000-5185-45FB-80CC-DF598CCF81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6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149</v>
      </c>
      <c r="D2" s="39" t="s">
        <v>151</v>
      </c>
      <c r="E2" s="39" t="s">
        <v>148</v>
      </c>
      <c r="F2" s="39" t="s">
        <v>147</v>
      </c>
      <c r="G2" s="39" t="s">
        <v>146</v>
      </c>
      <c r="H2" s="39" t="s">
        <v>152</v>
      </c>
      <c r="I2" s="39" t="s">
        <v>143</v>
      </c>
      <c r="J2" s="39" t="s">
        <v>144</v>
      </c>
      <c r="K2" s="39" t="s">
        <v>142</v>
      </c>
      <c r="L2" s="39" t="s">
        <v>145</v>
      </c>
      <c r="M2" s="39" t="s">
        <v>150</v>
      </c>
    </row>
    <row r="3" spans="1:16" ht="19.5" customHeight="1" x14ac:dyDescent="0.3">
      <c r="B3" s="40" t="s">
        <v>153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165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162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159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157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174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168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160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171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178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161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170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169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167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163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158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172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156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179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176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175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155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177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180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144</v>
      </c>
      <c r="D2" s="39" t="s">
        <v>143</v>
      </c>
      <c r="E2" s="39" t="s">
        <v>146</v>
      </c>
      <c r="F2" s="39" t="s">
        <v>142</v>
      </c>
      <c r="G2" s="39" t="s">
        <v>147</v>
      </c>
      <c r="H2" s="39" t="s">
        <v>150</v>
      </c>
      <c r="I2" s="39" t="s">
        <v>148</v>
      </c>
      <c r="J2" s="39" t="s">
        <v>145</v>
      </c>
      <c r="K2" s="39" t="s">
        <v>152</v>
      </c>
      <c r="L2" s="39" t="s">
        <v>151</v>
      </c>
      <c r="M2" s="39" t="s">
        <v>149</v>
      </c>
    </row>
    <row r="3" spans="1:16" ht="19.5" customHeight="1" x14ac:dyDescent="0.3">
      <c r="B3" s="44" t="s">
        <v>173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3">
      <c r="B4" s="40" t="s">
        <v>177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3">
      <c r="B5" s="44" t="s">
        <v>162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3">
      <c r="B6" s="40" t="s">
        <v>164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3">
      <c r="B7" s="44" t="s">
        <v>170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3">
      <c r="B8" s="40" t="s">
        <v>169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3">
      <c r="B9" s="44" t="s">
        <v>160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3">
      <c r="B10" s="40" t="s">
        <v>172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3">
      <c r="B11" s="44" t="s">
        <v>153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3">
      <c r="B12" s="40" t="s">
        <v>179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3">
      <c r="B13" s="44" t="s">
        <v>167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3">
      <c r="B14" s="40" t="s">
        <v>155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3">
      <c r="B15" s="44" t="s">
        <v>174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3">
      <c r="B16" s="40" t="s">
        <v>178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3">
      <c r="B17" s="44" t="s">
        <v>159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157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3">
      <c r="B19" s="44" t="s">
        <v>168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3">
      <c r="B20" s="40" t="s">
        <v>165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3">
      <c r="B21" s="44" t="s">
        <v>181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171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3">
      <c r="B23" s="44" t="s">
        <v>154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180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3">
      <c r="B26" s="40" t="s">
        <v>175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176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3">
      <c r="B29" s="44" t="s">
        <v>158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3">
      <c r="B30" s="40" t="s">
        <v>156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3">
      <c r="B31" s="44" t="s">
        <v>166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customHeight="1" x14ac:dyDescent="0.3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148</v>
      </c>
      <c r="D2" s="39" t="s">
        <v>145</v>
      </c>
      <c r="E2" s="39" t="s">
        <v>142</v>
      </c>
      <c r="F2" s="39" t="s">
        <v>150</v>
      </c>
      <c r="G2" s="39" t="s">
        <v>143</v>
      </c>
      <c r="H2" s="39" t="s">
        <v>152</v>
      </c>
      <c r="I2" s="39" t="s">
        <v>149</v>
      </c>
      <c r="J2" s="39" t="s">
        <v>147</v>
      </c>
      <c r="K2" s="39" t="s">
        <v>151</v>
      </c>
      <c r="L2" s="39" t="s">
        <v>146</v>
      </c>
      <c r="M2" s="39" t="s">
        <v>144</v>
      </c>
    </row>
    <row r="3" spans="1:16" ht="19.5" customHeight="1" x14ac:dyDescent="0.3">
      <c r="B3" s="40" t="s">
        <v>164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157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174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159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155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168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169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153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177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181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172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173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154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176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167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178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179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160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165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175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158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180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163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171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156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{F7F65C09-6918-4D9B-9EA8-36AC0480EDFA}</x14:id>
        </ext>
      </extLst>
    </cfRule>
  </conditionalFormatting>
  <conditionalFormatting sqref="C32">
    <cfRule type="colorScale" priority="148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{72C75E71-81CF-4698-88E5-61BB0EEA47D0}</x14:id>
        </ext>
      </extLst>
    </cfRule>
  </conditionalFormatting>
  <conditionalFormatting sqref="D32">
    <cfRule type="colorScale" priority="147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{745109B3-64DA-45A5-8DDA-3E9A078A9AE3}</x14:id>
        </ext>
      </extLst>
    </cfRule>
  </conditionalFormatting>
  <conditionalFormatting sqref="E32">
    <cfRule type="colorScale" priority="146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{DC6230C0-4735-4C38-B1F2-008C07FBEFEE}</x14:id>
        </ext>
      </extLst>
    </cfRule>
  </conditionalFormatting>
  <conditionalFormatting sqref="F32">
    <cfRule type="colorScale" priority="145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{6D3A2400-A2E6-4863-AD9B-2FA5B05F3A95}</x14:id>
        </ext>
      </extLst>
    </cfRule>
  </conditionalFormatting>
  <conditionalFormatting sqref="G32">
    <cfRule type="colorScale" priority="13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{C8B78B68-A05C-4472-A1F2-B830C71EB5AF}</x14:id>
        </ext>
      </extLst>
    </cfRule>
  </conditionalFormatting>
  <conditionalFormatting sqref="H32">
    <cfRule type="colorScale" priority="134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{5F34E5C1-7AA2-4DE2-8A50-E7D4DDAEDCAF}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33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{E3776D82-04F1-4A7A-B263-E53DAC17445A}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36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{90C2F437-4B09-4D6F-A8AF-837D3C48DBE0}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{F6DE6FE6-F751-4774-B1FF-C90F63EBE239}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37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{EF61FEE1-9F39-455C-A481-30728342D4EB}</x14:id>
        </ext>
      </extLst>
    </cfRule>
  </conditionalFormatting>
  <conditionalFormatting sqref="M32">
    <cfRule type="colorScale" priority="13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F65C09-6918-4D9B-9EA8-36AC0480ED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C75E71-81CF-4698-88E5-61BB0EEA47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45109B3-64DA-45A5-8DDA-3E9A078A9A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C6230C0-4735-4C38-B1F2-008C07FBEFE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D3A2400-A2E6-4863-AD9B-2FA5B05F3A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8B78B68-A05C-4472-A1F2-B830C71EB5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F34E5C1-7AA2-4DE2-8A50-E7D4DDAEDC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3776D82-04F1-4A7A-B263-E53DAC17445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0C2F437-4B09-4D6F-A8AF-837D3C48DB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6DE6FE6-F751-4774-B1FF-C90F63EBE2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F61FEE1-9F39-455C-A481-30728342D4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183</v>
      </c>
      <c r="D2" s="39" t="s">
        <v>184</v>
      </c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</row>
    <row r="3" spans="1:13" ht="19.5" customHeight="1" x14ac:dyDescent="0.3">
      <c r="B3" s="40" t="s">
        <v>194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196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197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198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207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208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214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216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217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218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190</v>
      </c>
      <c r="D2" s="39" t="s">
        <v>188</v>
      </c>
      <c r="E2" s="39" t="s">
        <v>186</v>
      </c>
      <c r="F2" s="39" t="s">
        <v>192</v>
      </c>
      <c r="G2" s="39" t="s">
        <v>189</v>
      </c>
      <c r="H2" s="39" t="s">
        <v>185</v>
      </c>
      <c r="I2" s="39" t="s">
        <v>184</v>
      </c>
      <c r="J2" s="39" t="s">
        <v>193</v>
      </c>
      <c r="K2" s="39" t="s">
        <v>191</v>
      </c>
      <c r="L2" s="39" t="s">
        <v>187</v>
      </c>
      <c r="M2" s="39" t="s">
        <v>183</v>
      </c>
    </row>
    <row r="3" spans="1:13" ht="19.5" customHeight="1" x14ac:dyDescent="0.3">
      <c r="B3" s="44" t="s">
        <v>215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3">
      <c r="B4" s="40" t="s">
        <v>220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3">
      <c r="B5" s="44" t="s">
        <v>219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3">
      <c r="B6" s="40" t="s">
        <v>218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3">
      <c r="B7" s="44" t="s">
        <v>209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3">
      <c r="B8" s="40" t="s">
        <v>212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3">
      <c r="B9" s="44" t="s">
        <v>214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3">
      <c r="B10" s="40" t="s">
        <v>196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3">
      <c r="B11" s="44" t="s">
        <v>216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3">
      <c r="B13" s="44" t="s">
        <v>200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3">
      <c r="B14" s="40" t="s">
        <v>211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3">
      <c r="B15" s="44" t="s">
        <v>207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3">
      <c r="B17" s="44" t="s">
        <v>195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3">
      <c r="B18" s="40" t="s">
        <v>194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3">
      <c r="B19" s="44" t="s">
        <v>206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3">
      <c r="B20" s="40" t="s">
        <v>202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3">
      <c r="B21" s="44" t="s">
        <v>204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3">
      <c r="B22" s="40" t="s">
        <v>205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3">
      <c r="B23" s="44" t="s">
        <v>201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208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217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3">
      <c r="B26" s="40" t="s">
        <v>222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3">
      <c r="B27" s="44" t="s">
        <v>210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198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3">
      <c r="B29" s="44" t="s">
        <v>197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199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189</v>
      </c>
      <c r="D2" s="39" t="s">
        <v>184</v>
      </c>
      <c r="E2" s="39" t="s">
        <v>185</v>
      </c>
      <c r="F2" s="39" t="s">
        <v>192</v>
      </c>
      <c r="G2" s="39" t="s">
        <v>188</v>
      </c>
      <c r="H2" s="39" t="s">
        <v>191</v>
      </c>
      <c r="I2" s="39" t="s">
        <v>190</v>
      </c>
      <c r="J2" s="39" t="s">
        <v>183</v>
      </c>
      <c r="K2" s="39" t="s">
        <v>193</v>
      </c>
      <c r="L2" s="39" t="s">
        <v>186</v>
      </c>
      <c r="M2" s="39" t="s">
        <v>187</v>
      </c>
    </row>
    <row r="3" spans="1:13" ht="19.5" customHeight="1" x14ac:dyDescent="0.3">
      <c r="B3" s="40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202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214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221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201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211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200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208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207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219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195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205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199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203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222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210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218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194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8" customFormat="1" ht="45" customHeight="1" x14ac:dyDescent="0.25">
      <c r="A1" s="9"/>
      <c r="B1" s="2"/>
    </row>
    <row r="2" spans="1:13" ht="50.1" customHeight="1" x14ac:dyDescent="0.2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3" ht="19.5" customHeight="1" x14ac:dyDescent="0.3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{F54D2C07-1248-498E-BFB9-351CCC2D3013}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{EF3F68FF-35BE-4C79-8CB5-78C0870C32EF}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{038A5273-9AEE-4D89-B7ED-6D4704574A02}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{83835308-D2DA-4336-B65B-65181C960172}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{02341006-3613-4B8F-B5D4-8F0EFE164445}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{B32F7E92-1B9F-4E88-882F-7857783A7B79}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{4AD42208-820E-4FF4-84A8-14A72ABF3EF0}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{FB46C3A9-33C4-4AF1-8189-07243BF5828D}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{0AF338E7-AF4C-4F59-8890-D9398272FFEA}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{E5D51981-66E3-4C8A-8FFE-2607426DA7F1}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{EB7A81AF-D501-4363-8DCC-6CCE59EFA23B}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4D2C07-1248-498E-BFB9-351CCC2D301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F3F68FF-35BE-4C79-8CB5-78C0870C32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38A5273-9AEE-4D89-B7ED-6D4704574A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3835308-D2DA-4336-B65B-65181C96017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2341006-3613-4B8F-B5D4-8F0EFE1644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32F7E92-1B9F-4E88-882F-7857783A7B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AD42208-820E-4FF4-84A8-14A72ABF3E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B46C3A9-33C4-4AF1-8189-07243BF582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AF338E7-AF4C-4F59-8890-D9398272FF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5D51981-66E3-4C8A-8FFE-2607426DA7F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B7A81AF-D501-4363-8DCC-6CCE59EFA23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8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188</v>
      </c>
      <c r="D2" s="39" t="s">
        <v>184</v>
      </c>
      <c r="E2" s="39" t="s">
        <v>190</v>
      </c>
      <c r="F2" s="39" t="s">
        <v>187</v>
      </c>
      <c r="G2" s="39" t="s">
        <v>186</v>
      </c>
      <c r="H2" s="39" t="s">
        <v>185</v>
      </c>
      <c r="I2" s="39" t="s">
        <v>192</v>
      </c>
      <c r="J2" s="39" t="s">
        <v>189</v>
      </c>
      <c r="K2" s="39" t="s">
        <v>193</v>
      </c>
      <c r="L2" s="39" t="s">
        <v>183</v>
      </c>
      <c r="M2" s="39" t="s">
        <v>191</v>
      </c>
    </row>
    <row r="3" spans="2:13" ht="19.5" customHeight="1" x14ac:dyDescent="0.3">
      <c r="B3" s="40" t="s">
        <v>209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199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221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207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200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202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195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216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220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201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198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214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205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197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208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210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9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192</v>
      </c>
      <c r="D2" s="39" t="s">
        <v>186</v>
      </c>
      <c r="E2" s="39" t="s">
        <v>189</v>
      </c>
      <c r="F2" s="39" t="s">
        <v>184</v>
      </c>
      <c r="G2" s="39" t="s">
        <v>187</v>
      </c>
      <c r="H2" s="39" t="s">
        <v>183</v>
      </c>
      <c r="I2" s="39" t="s">
        <v>190</v>
      </c>
      <c r="J2" s="39" t="s">
        <v>188</v>
      </c>
      <c r="K2" s="39" t="s">
        <v>185</v>
      </c>
      <c r="L2" s="39" t="s">
        <v>191</v>
      </c>
      <c r="M2" s="39" t="s">
        <v>193</v>
      </c>
    </row>
    <row r="3" spans="2:13" ht="19.5" customHeight="1" x14ac:dyDescent="0.3">
      <c r="B3" s="44" t="s">
        <v>221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3">
      <c r="B4" s="40" t="s">
        <v>218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3">
      <c r="B5" s="44" t="s">
        <v>202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3">
      <c r="B6" s="40" t="s">
        <v>222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3">
      <c r="B7" s="44" t="s">
        <v>212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3">
      <c r="B8" s="40" t="s">
        <v>205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3">
      <c r="B9" s="44" t="s">
        <v>204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3">
      <c r="B10" s="40" t="s">
        <v>199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3">
      <c r="B11" s="44" t="s">
        <v>211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3">
      <c r="B12" s="40" t="s">
        <v>206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3">
      <c r="B13" s="44" t="s">
        <v>216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3">
      <c r="B14" s="40" t="s">
        <v>197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3">
      <c r="B15" s="44" t="s">
        <v>195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3">
      <c r="B16" s="40" t="s">
        <v>209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213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210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3">
      <c r="B19" s="44" t="s">
        <v>208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3">
      <c r="B21" s="44" t="s">
        <v>203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200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3">
      <c r="B23" s="44" t="s">
        <v>201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3">
      <c r="B24" s="40" t="s">
        <v>220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3">
      <c r="B25" s="44" t="s">
        <v>217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3">
      <c r="B26" s="40" t="s">
        <v>198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3">
      <c r="B27" s="44" t="s">
        <v>214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3">
      <c r="B29" s="44" t="s">
        <v>194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3">
      <c r="B31" s="44" t="s">
        <v>207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0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183</v>
      </c>
      <c r="D2" s="39" t="s">
        <v>190</v>
      </c>
      <c r="E2" s="39" t="s">
        <v>189</v>
      </c>
      <c r="F2" s="39" t="s">
        <v>192</v>
      </c>
      <c r="G2" s="39" t="s">
        <v>184</v>
      </c>
      <c r="H2" s="39" t="s">
        <v>187</v>
      </c>
      <c r="I2" s="39" t="s">
        <v>186</v>
      </c>
      <c r="J2" s="39" t="s">
        <v>191</v>
      </c>
      <c r="K2" s="39" t="s">
        <v>188</v>
      </c>
      <c r="L2" s="39" t="s">
        <v>185</v>
      </c>
      <c r="M2" s="39" t="s">
        <v>193</v>
      </c>
    </row>
    <row r="3" spans="2:13" ht="19.5" customHeight="1" x14ac:dyDescent="0.3">
      <c r="B3" s="40" t="s">
        <v>216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217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221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215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210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211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200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199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204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197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201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206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194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198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208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220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customHeight="1" x14ac:dyDescent="0.3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{25C134E1-A94C-4487-BA65-8C07D34B34B1}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{A8ED7564-8C4C-4761-940E-EB8912FF0224}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{40926958-C119-4FD0-BBC0-8C0EF0DADBF5}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{43755CAD-5C83-46A8-B7AE-C220373368CF}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{083ED260-5A23-4D1F-9A36-931A01B93622}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{C77597D6-3F8A-4335-976A-277DC28E2F70}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{CCB9009E-2605-4FBD-935F-5E393FC917D0}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{79F347E2-418E-4C28-906D-66858708399B}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{86680D8F-5592-49C7-8921-D14BA7A78BEF}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{5CD274F4-FE1C-425B-9F2C-A2055EF19720}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{9956B923-223E-462D-8599-09B66759F644}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C134E1-A94C-4487-BA65-8C07D34B34B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A8ED7564-8C4C-4761-940E-EB8912FF02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0926958-C119-4FD0-BBC0-8C0EF0DADB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3755CAD-5C83-46A8-B7AE-C220373368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83ED260-5A23-4D1F-9A36-931A01B936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77597D6-3F8A-4335-976A-277DC28E2F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CB9009E-2605-4FBD-935F-5E393FC917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9F347E2-418E-4C28-906D-6685870839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6680D8F-5592-49C7-8921-D14BA7A78B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CD274F4-FE1C-425B-9F2C-A2055EF197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956B923-223E-462D-8599-09B66759F6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216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210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204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208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199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221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197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219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220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200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214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218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203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222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198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209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215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196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207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4.2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184</v>
      </c>
      <c r="D2" s="39" t="s">
        <v>186</v>
      </c>
      <c r="E2" s="39" t="s">
        <v>185</v>
      </c>
      <c r="F2" s="39" t="s">
        <v>192</v>
      </c>
      <c r="G2" s="39" t="s">
        <v>188</v>
      </c>
      <c r="H2" s="39" t="s">
        <v>183</v>
      </c>
      <c r="I2" s="39" t="s">
        <v>193</v>
      </c>
      <c r="J2" s="39" t="s">
        <v>191</v>
      </c>
      <c r="K2" s="39" t="s">
        <v>190</v>
      </c>
      <c r="L2" s="39" t="s">
        <v>189</v>
      </c>
      <c r="M2" s="39" t="s">
        <v>187</v>
      </c>
    </row>
    <row r="3" spans="1:13" ht="19.5" customHeight="1" x14ac:dyDescent="0.3">
      <c r="B3" s="44" t="s">
        <v>213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3">
      <c r="B4" s="40" t="s">
        <v>203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3">
      <c r="B5" s="44" t="s">
        <v>195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3">
      <c r="B6" s="40" t="s">
        <v>197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3">
      <c r="B7" s="44" t="s">
        <v>222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3">
      <c r="B8" s="40" t="s">
        <v>194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3">
      <c r="B9" s="44" t="s">
        <v>218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3">
      <c r="B10" s="40" t="s">
        <v>206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3">
      <c r="B11" s="44" t="s">
        <v>219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3">
      <c r="B12" s="40" t="s">
        <v>199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3">
      <c r="B13" s="44" t="s">
        <v>211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3">
      <c r="B14" s="40" t="s">
        <v>217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3">
      <c r="B15" s="44" t="s">
        <v>208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3">
      <c r="B16" s="40" t="s">
        <v>207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3">
      <c r="B17" s="44" t="s">
        <v>215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3">
      <c r="B18" s="40" t="s">
        <v>209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3">
      <c r="B19" s="44" t="s">
        <v>214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3">
      <c r="B21" s="44" t="s">
        <v>212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3">
      <c r="B22" s="40" t="s">
        <v>205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3">
      <c r="B23" s="44" t="s">
        <v>201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3">
      <c r="B24" s="40" t="s">
        <v>210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3">
      <c r="B25" s="44" t="s">
        <v>220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3">
      <c r="B26" s="40" t="s">
        <v>221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3">
      <c r="B27" s="44" t="s">
        <v>216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3">
      <c r="B28" s="40" t="s">
        <v>200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3">
      <c r="B29" s="44" t="s">
        <v>204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3">
      <c r="B30" s="40" t="s">
        <v>198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3">
      <c r="B31" s="44" t="s">
        <v>196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186</v>
      </c>
      <c r="D2" s="39" t="s">
        <v>187</v>
      </c>
      <c r="E2" s="39" t="s">
        <v>191</v>
      </c>
      <c r="F2" s="39" t="s">
        <v>183</v>
      </c>
      <c r="G2" s="39" t="s">
        <v>189</v>
      </c>
      <c r="H2" s="39" t="s">
        <v>185</v>
      </c>
      <c r="I2" s="39" t="s">
        <v>188</v>
      </c>
      <c r="J2" s="39" t="s">
        <v>192</v>
      </c>
      <c r="K2" s="39" t="s">
        <v>190</v>
      </c>
      <c r="L2" s="39" t="s">
        <v>193</v>
      </c>
      <c r="M2" s="39" t="s">
        <v>184</v>
      </c>
    </row>
    <row r="3" spans="1:13" ht="19.5" customHeight="1" x14ac:dyDescent="0.3">
      <c r="B3" s="40" t="s">
        <v>209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221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199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222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205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201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217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204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211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194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215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197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216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200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203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213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202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214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198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207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customHeight="1" x14ac:dyDescent="0.3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{B8F6D0AD-9F0F-4BB0-90AE-BA88A124F226}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{E262084F-B894-4D79-96DD-D2B082488B4D}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{1F946877-10F9-48FD-A785-97AB3B75E659}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{3E525C15-D47B-429F-B5E8-5FCFB0FB9736}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{1E1E7132-314C-493A-A226-337185E0A683}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{8EB85186-76CC-4E17-B0CE-7F6B182E9D05}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{9DCCA1DA-BCFF-49C2-BA7B-F3E9510A7423}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{F2CD019A-2018-48DF-9C19-916861F1A2C5}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{A7648A83-79CA-425A-BB8A-B43E850E04CD}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{6FDB612E-D30D-4A6D-95B1-D3CCF7CDC897}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{5FAFBB77-92F9-4F78-8956-8661028D26E9}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F6D0AD-9F0F-4BB0-90AE-BA88A124F22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262084F-B894-4D79-96DD-D2B082488B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F946877-10F9-48FD-A785-97AB3B75E6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E525C15-D47B-429F-B5E8-5FCFB0FB9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E1E7132-314C-493A-A226-337185E0A6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EB85186-76CC-4E17-B0CE-7F6B182E9D0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DCCA1DA-BCFF-49C2-BA7B-F3E9510A74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2CD019A-2018-48DF-9C19-916861F1A2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7648A83-79CA-425A-BB8A-B43E850E04C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FDB612E-D30D-4A6D-95B1-D3CCF7CDC8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FAFBB77-92F9-4F78-8956-8661028D26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5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190</v>
      </c>
      <c r="D2" s="39" t="s">
        <v>185</v>
      </c>
      <c r="E2" s="39" t="s">
        <v>184</v>
      </c>
      <c r="F2" s="39" t="s">
        <v>191</v>
      </c>
      <c r="G2" s="39" t="s">
        <v>188</v>
      </c>
      <c r="H2" s="39" t="s">
        <v>187</v>
      </c>
      <c r="I2" s="39" t="s">
        <v>192</v>
      </c>
      <c r="J2" s="39" t="s">
        <v>189</v>
      </c>
      <c r="K2" s="39" t="s">
        <v>193</v>
      </c>
      <c r="L2" s="39" t="s">
        <v>186</v>
      </c>
      <c r="M2" s="39" t="s">
        <v>183</v>
      </c>
    </row>
    <row r="3" spans="1:13" ht="19.5" customHeight="1" x14ac:dyDescent="0.3">
      <c r="B3" s="44" t="s">
        <v>216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3">
      <c r="B4" s="40" t="s">
        <v>201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3">
      <c r="B5" s="44" t="s">
        <v>212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3">
      <c r="B6" s="40" t="s">
        <v>205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3">
      <c r="B7" s="44" t="s">
        <v>215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3">
      <c r="B8" s="40" t="s">
        <v>221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3">
      <c r="B9" s="44" t="s">
        <v>200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3">
      <c r="B10" s="40" t="s">
        <v>195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3">
      <c r="B11" s="44" t="s">
        <v>197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3">
      <c r="B12" s="40" t="s">
        <v>204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3">
      <c r="B13" s="44" t="s">
        <v>220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3">
      <c r="B14" s="40" t="s">
        <v>206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3">
      <c r="B15" s="44" t="s">
        <v>214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3">
      <c r="B16" s="40" t="s">
        <v>217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3">
      <c r="B17" s="44" t="s">
        <v>218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3">
      <c r="B19" s="44" t="s">
        <v>219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3">
      <c r="B20" s="40" t="s">
        <v>207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3">
      <c r="B21" s="44" t="s">
        <v>196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3">
      <c r="B22" s="40" t="s">
        <v>202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3">
      <c r="B23" s="44" t="s">
        <v>199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3">
      <c r="B24" s="40" t="s">
        <v>213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198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3">
      <c r="B26" s="40" t="s">
        <v>210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3">
      <c r="B27" s="44" t="s">
        <v>208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3">
      <c r="B28" s="40" t="s">
        <v>209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3">
      <c r="B29" s="44" t="s">
        <v>211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3">
      <c r="B30" s="40" t="s">
        <v>222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3">
      <c r="B31" s="44" t="s">
        <v>203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20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190</v>
      </c>
      <c r="D2" s="39" t="s">
        <v>188</v>
      </c>
      <c r="E2" s="39" t="s">
        <v>187</v>
      </c>
      <c r="F2" s="39" t="s">
        <v>193</v>
      </c>
      <c r="G2" s="39" t="s">
        <v>189</v>
      </c>
      <c r="H2" s="39" t="s">
        <v>184</v>
      </c>
      <c r="I2" s="39" t="s">
        <v>183</v>
      </c>
      <c r="J2" s="39" t="s">
        <v>192</v>
      </c>
      <c r="K2" s="39" t="s">
        <v>191</v>
      </c>
      <c r="L2" s="39" t="s">
        <v>186</v>
      </c>
      <c r="M2" s="39" t="s">
        <v>185</v>
      </c>
    </row>
    <row r="3" spans="2:13" ht="19.5" customHeight="1" x14ac:dyDescent="0.3">
      <c r="B3" s="40" t="s">
        <v>218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195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207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199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215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198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208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201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213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209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211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200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196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214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221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210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203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204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194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222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219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185</v>
      </c>
      <c r="D2" s="39" t="s">
        <v>184</v>
      </c>
      <c r="E2" s="39" t="s">
        <v>187</v>
      </c>
      <c r="F2" s="39" t="s">
        <v>189</v>
      </c>
      <c r="G2" s="39" t="s">
        <v>191</v>
      </c>
      <c r="H2" s="39" t="s">
        <v>193</v>
      </c>
      <c r="I2" s="39" t="s">
        <v>188</v>
      </c>
      <c r="J2" s="39" t="s">
        <v>192</v>
      </c>
      <c r="K2" s="39" t="s">
        <v>190</v>
      </c>
      <c r="L2" s="39" t="s">
        <v>183</v>
      </c>
      <c r="M2" s="39" t="s">
        <v>186</v>
      </c>
    </row>
    <row r="3" spans="2:13" ht="19.5" customHeight="1" x14ac:dyDescent="0.3">
      <c r="B3" s="40" t="s">
        <v>202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219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217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216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197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210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222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220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221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213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214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209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196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215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207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203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195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208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194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204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218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198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205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206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3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3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3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3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3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3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3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3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3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3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3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3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{09AE2B8C-DC49-45FE-B39A-6FB262E18A53}</x14:id>
        </ext>
      </extLst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{73A1841E-FB46-4CCE-B5DB-8936CC556E21}</x14:id>
        </ext>
      </extLst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{193F474C-1E85-4C74-B7B3-302FACCE00BE}</x14:id>
        </ext>
      </extLst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{33675A24-685B-4520-A018-C63692D643E3}</x14:id>
        </ext>
      </extLst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{5E8F4E02-226F-4E0B-9C36-E6672D7A18CF}</x14:id>
        </ext>
      </extLst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{6FAC1289-7C3E-474B-A3DB-862F3A918475}</x14:id>
        </ext>
      </extLst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{94DB7860-2370-4D1B-A0B8-20E7AAAB58B9}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{6DBA880A-F2F3-49A4-92D3-D1C46B4C6A22}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{8580A739-5A03-4EDF-B811-091EA4511430}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{574C90DA-409E-4D95-8401-EBD1EF7C7098}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{982137B0-A940-4817-97B4-AEEB573BE779}</x14:id>
        </ext>
      </extLst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AE2B8C-DC49-45FE-B39A-6FB262E18A5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3A1841E-FB46-4CCE-B5DB-8936CC556E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93F474C-1E85-4C74-B7B3-302FACCE00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3675A24-685B-4520-A018-C63692D643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E8F4E02-226F-4E0B-9C36-E6672D7A18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AC1289-7C3E-474B-A3DB-862F3A91847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4DB7860-2370-4D1B-A0B8-20E7AAAB58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DBA880A-F2F3-49A4-92D3-D1C46B4C6A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580A739-5A03-4EDF-B811-091EA45114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74C90DA-409E-4D95-8401-EBD1EF7C70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82137B0-A940-4817-97B4-AEEB573BE7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x14ac:dyDescent="0.3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3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3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3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3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3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3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3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3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3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3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19.5" x14ac:dyDescent="0.3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3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3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1:18" ht="19.5" x14ac:dyDescent="0.3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1:18" ht="19.5" x14ac:dyDescent="0.3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1:18" ht="19.5" x14ac:dyDescent="0.3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1:18" ht="19.5" x14ac:dyDescent="0.3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1:18" ht="19.5" x14ac:dyDescent="0.3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1:18" ht="19.5" x14ac:dyDescent="0.3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1:18" ht="19.5" x14ac:dyDescent="0.3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1:18" ht="19.5" x14ac:dyDescent="0.3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1:18" ht="19.5" x14ac:dyDescent="0.3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1:18" ht="19.5" x14ac:dyDescent="0.3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1:18" ht="19.5" x14ac:dyDescent="0.3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1:18" ht="19.5" x14ac:dyDescent="0.3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1:18" ht="19.5" x14ac:dyDescent="0.3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1:18" ht="19.5" x14ac:dyDescent="0.3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1:18" ht="19.5" x14ac:dyDescent="0.3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v>7.3861230397697337</v>
      </c>
      <c r="J38">
        <v>-7.3025774915122303</v>
      </c>
      <c r="K38">
        <v>0.28770899827326452</v>
      </c>
      <c r="L38">
        <v>-1.845473727860989</v>
      </c>
      <c r="M38">
        <v>3.9224688942607702</v>
      </c>
    </row>
    <row r="39" spans="2:13" ht="18.75" x14ac:dyDescent="0.25">
      <c r="B39" s="116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25">
      <c r="I40">
        <f>CORREL($C$3:$C$31,I$3:I$31)</f>
        <v>0.90921028291332018</v>
      </c>
      <c r="J40">
        <f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3">
      <c r="B3" s="118" t="s">
        <v>65</v>
      </c>
      <c r="C3" s="119">
        <f>DS1_T2_color!C3</f>
        <v>55</v>
      </c>
      <c r="D3" s="119">
        <f>DS1_T2_color!D3</f>
        <v>17</v>
      </c>
      <c r="E3" s="119">
        <f>DS1_T2_color!E3</f>
        <v>20</v>
      </c>
      <c r="F3" s="119">
        <f>DS1_T2_color!F3</f>
        <v>68</v>
      </c>
      <c r="G3" s="119">
        <f>DS1_T2_color!G3</f>
        <v>59</v>
      </c>
      <c r="H3" s="119">
        <f>DS1_T2_color!H3</f>
        <v>84</v>
      </c>
      <c r="I3" s="119">
        <f>DS1_T2_color!I3</f>
        <v>74</v>
      </c>
      <c r="J3" s="119">
        <f>DS1_T2_color!J3</f>
        <v>52</v>
      </c>
      <c r="K3" s="119">
        <f>DS1_T2_color!K3</f>
        <v>48</v>
      </c>
      <c r="L3" s="119">
        <f>DS1_T2_color!L3</f>
        <v>23</v>
      </c>
      <c r="M3" s="119">
        <f>DS1_T2_color!M3</f>
        <v>44</v>
      </c>
    </row>
    <row r="4" spans="1:13" ht="19.5" x14ac:dyDescent="0.3">
      <c r="B4" s="114" t="s">
        <v>77</v>
      </c>
      <c r="C4" s="115">
        <f>DS1_T2_color!C4</f>
        <v>49</v>
      </c>
      <c r="D4" s="115">
        <f>DS1_T2_color!D4</f>
        <v>31</v>
      </c>
      <c r="E4" s="115">
        <f>DS1_T2_color!E4</f>
        <v>49</v>
      </c>
      <c r="F4" s="115">
        <f>DS1_T2_color!F4</f>
        <v>86</v>
      </c>
      <c r="G4" s="115">
        <f>DS1_T2_color!G4</f>
        <v>18</v>
      </c>
      <c r="H4" s="115">
        <f>DS1_T2_color!H4</f>
        <v>80</v>
      </c>
      <c r="I4" s="115">
        <f>DS1_T2_color!I4</f>
        <v>56</v>
      </c>
      <c r="J4" s="115">
        <f>DS1_T2_color!J4</f>
        <v>22</v>
      </c>
      <c r="K4" s="120">
        <f>DS1_T2_color!K4</f>
        <v>74</v>
      </c>
      <c r="L4" s="120">
        <f>DS1_T2_color!L4</f>
        <v>58</v>
      </c>
      <c r="M4" s="120">
        <f>DS1_T2_color!M4</f>
        <v>13</v>
      </c>
    </row>
    <row r="5" spans="1:13" ht="19.5" x14ac:dyDescent="0.3">
      <c r="B5" s="118" t="s">
        <v>71</v>
      </c>
      <c r="C5" s="119">
        <f>DS1_T2_color!C5</f>
        <v>21</v>
      </c>
      <c r="D5" s="119">
        <f>DS1_T2_color!D5</f>
        <v>23</v>
      </c>
      <c r="E5" s="119">
        <f>DS1_T2_color!E5</f>
        <v>33</v>
      </c>
      <c r="F5" s="119">
        <f>DS1_T2_color!F5</f>
        <v>33</v>
      </c>
      <c r="G5" s="119">
        <f>DS1_T2_color!G5</f>
        <v>11</v>
      </c>
      <c r="H5" s="119">
        <f>DS1_T2_color!H5</f>
        <v>40</v>
      </c>
      <c r="I5" s="119">
        <f>DS1_T2_color!I5</f>
        <v>37</v>
      </c>
      <c r="J5" s="119">
        <f>DS1_T2_color!J5</f>
        <v>23</v>
      </c>
      <c r="K5" s="121">
        <f>DS1_T2_color!K5</f>
        <v>98</v>
      </c>
      <c r="L5" s="121">
        <f>DS1_T2_color!L5</f>
        <v>12</v>
      </c>
      <c r="M5" s="121">
        <f>DS1_T2_color!M5</f>
        <v>11</v>
      </c>
    </row>
    <row r="6" spans="1:13" ht="19.5" x14ac:dyDescent="0.3">
      <c r="B6" s="114" t="s">
        <v>61</v>
      </c>
      <c r="C6" s="115">
        <f>DS1_T2_color!C6</f>
        <v>21</v>
      </c>
      <c r="D6" s="115">
        <f>DS1_T2_color!D6</f>
        <v>14</v>
      </c>
      <c r="E6" s="115">
        <f>DS1_T2_color!E6</f>
        <v>22</v>
      </c>
      <c r="F6" s="115">
        <f>DS1_T2_color!F6</f>
        <v>84</v>
      </c>
      <c r="G6" s="115">
        <f>DS1_T2_color!G6</f>
        <v>56</v>
      </c>
      <c r="H6" s="115">
        <f>DS1_T2_color!H6</f>
        <v>98</v>
      </c>
      <c r="I6" s="115">
        <f>DS1_T2_color!I6</f>
        <v>20</v>
      </c>
      <c r="J6" s="115">
        <f>DS1_T2_color!J6</f>
        <v>27</v>
      </c>
      <c r="K6" s="120">
        <f>DS1_T2_color!K6</f>
        <v>89</v>
      </c>
      <c r="L6" s="120">
        <f>DS1_T2_color!L6</f>
        <v>11</v>
      </c>
      <c r="M6" s="120">
        <f>DS1_T2_color!M6</f>
        <v>48</v>
      </c>
    </row>
    <row r="7" spans="1:13" ht="19.5" x14ac:dyDescent="0.3">
      <c r="B7" s="118" t="s">
        <v>63</v>
      </c>
      <c r="C7" s="119">
        <f>DS1_T2_color!C7</f>
        <v>18</v>
      </c>
      <c r="D7" s="119">
        <f>DS1_T2_color!D7</f>
        <v>17</v>
      </c>
      <c r="E7" s="119">
        <f>DS1_T2_color!E7</f>
        <v>50</v>
      </c>
      <c r="F7" s="119">
        <f>DS1_T2_color!F7</f>
        <v>38</v>
      </c>
      <c r="G7" s="119">
        <f>DS1_T2_color!G7</f>
        <v>25</v>
      </c>
      <c r="H7" s="119">
        <f>DS1_T2_color!H7</f>
        <v>52</v>
      </c>
      <c r="I7" s="119">
        <f>DS1_T2_color!I7</f>
        <v>29</v>
      </c>
      <c r="J7" s="119">
        <f>DS1_T2_color!J7</f>
        <v>17</v>
      </c>
      <c r="K7" s="121">
        <f>DS1_T2_color!K7</f>
        <v>11</v>
      </c>
      <c r="L7" s="121">
        <f>DS1_T2_color!L7</f>
        <v>20</v>
      </c>
      <c r="M7" s="121">
        <f>DS1_T2_color!M7</f>
        <v>18</v>
      </c>
    </row>
    <row r="8" spans="1:13" ht="19.5" x14ac:dyDescent="0.3">
      <c r="B8" s="114" t="s">
        <v>81</v>
      </c>
      <c r="C8" s="115">
        <f>DS1_T2_color!C8</f>
        <v>46</v>
      </c>
      <c r="D8" s="115">
        <f>DS1_T2_color!D8</f>
        <v>36</v>
      </c>
      <c r="E8" s="115">
        <f>DS1_T2_color!E8</f>
        <v>77</v>
      </c>
      <c r="F8" s="115">
        <f>DS1_T2_color!F8</f>
        <v>46</v>
      </c>
      <c r="G8" s="115">
        <f>DS1_T2_color!G8</f>
        <v>14</v>
      </c>
      <c r="H8" s="115">
        <f>DS1_T2_color!H8</f>
        <v>57</v>
      </c>
      <c r="I8" s="115">
        <f>DS1_T2_color!I8</f>
        <v>60</v>
      </c>
      <c r="J8" s="115">
        <f>DS1_T2_color!J8</f>
        <v>11</v>
      </c>
      <c r="K8" s="120">
        <f>DS1_T2_color!K8</f>
        <v>19</v>
      </c>
      <c r="L8" s="120">
        <f>DS1_T2_color!L8</f>
        <v>30</v>
      </c>
      <c r="M8" s="120">
        <f>DS1_T2_color!M8</f>
        <v>22</v>
      </c>
    </row>
    <row r="9" spans="1:13" ht="19.5" x14ac:dyDescent="0.3">
      <c r="B9" s="118" t="s">
        <v>72</v>
      </c>
      <c r="C9" s="119">
        <f>DS1_T2_color!C9</f>
        <v>18</v>
      </c>
      <c r="D9" s="119">
        <f>DS1_T2_color!D9</f>
        <v>25</v>
      </c>
      <c r="E9" s="119">
        <f>DS1_T2_color!E9</f>
        <v>61</v>
      </c>
      <c r="F9" s="119">
        <f>DS1_T2_color!F9</f>
        <v>37</v>
      </c>
      <c r="G9" s="119">
        <f>DS1_T2_color!G9</f>
        <v>24</v>
      </c>
      <c r="H9" s="119">
        <f>DS1_T2_color!H9</f>
        <v>45</v>
      </c>
      <c r="I9" s="119">
        <f>DS1_T2_color!I9</f>
        <v>24</v>
      </c>
      <c r="J9" s="119">
        <f>DS1_T2_color!J9</f>
        <v>13</v>
      </c>
      <c r="K9" s="121">
        <f>DS1_T2_color!K9</f>
        <v>13</v>
      </c>
      <c r="L9" s="121">
        <f>DS1_T2_color!L9</f>
        <v>56</v>
      </c>
      <c r="M9" s="121">
        <f>DS1_T2_color!M9</f>
        <v>17</v>
      </c>
    </row>
    <row r="10" spans="1:13" ht="19.5" x14ac:dyDescent="0.3">
      <c r="B10" s="114" t="s">
        <v>85</v>
      </c>
      <c r="C10" s="115">
        <f>DS1_T2_color!C10</f>
        <v>20</v>
      </c>
      <c r="D10" s="115">
        <f>DS1_T2_color!D10</f>
        <v>46</v>
      </c>
      <c r="E10" s="115">
        <f>DS1_T2_color!E10</f>
        <v>69</v>
      </c>
      <c r="F10" s="115">
        <f>DS1_T2_color!F10</f>
        <v>85</v>
      </c>
      <c r="G10" s="115">
        <f>DS1_T2_color!G10</f>
        <v>38</v>
      </c>
      <c r="H10" s="115">
        <f>DS1_T2_color!H10</f>
        <v>27</v>
      </c>
      <c r="I10" s="115">
        <f>DS1_T2_color!I10</f>
        <v>26</v>
      </c>
      <c r="J10" s="115">
        <f>DS1_T2_color!J10</f>
        <v>23</v>
      </c>
      <c r="K10" s="120">
        <f>DS1_T2_color!K10</f>
        <v>13</v>
      </c>
      <c r="L10" s="120">
        <f>DS1_T2_color!L10</f>
        <v>90</v>
      </c>
      <c r="M10" s="120">
        <f>DS1_T2_color!M10</f>
        <v>72</v>
      </c>
    </row>
    <row r="11" spans="1:13" ht="19.5" x14ac:dyDescent="0.3">
      <c r="B11" s="118" t="s">
        <v>66</v>
      </c>
      <c r="C11" s="119">
        <f>DS1_T2_color!C11</f>
        <v>18</v>
      </c>
      <c r="D11" s="119">
        <f>DS1_T2_color!D11</f>
        <v>18</v>
      </c>
      <c r="E11" s="119">
        <f>DS1_T2_color!E11</f>
        <v>73</v>
      </c>
      <c r="F11" s="119">
        <f>DS1_T2_color!F11</f>
        <v>52</v>
      </c>
      <c r="G11" s="119">
        <f>DS1_T2_color!G11</f>
        <v>27</v>
      </c>
      <c r="H11" s="119">
        <f>DS1_T2_color!H11</f>
        <v>42</v>
      </c>
      <c r="I11" s="119">
        <f>DS1_T2_color!I11</f>
        <v>24</v>
      </c>
      <c r="J11" s="119">
        <f>DS1_T2_color!J11</f>
        <v>12</v>
      </c>
      <c r="K11" s="121">
        <f>DS1_T2_color!K11</f>
        <v>55</v>
      </c>
      <c r="L11" s="121">
        <f>DS1_T2_color!L11</f>
        <v>30</v>
      </c>
      <c r="M11" s="121">
        <f>DS1_T2_color!M11</f>
        <v>11</v>
      </c>
    </row>
    <row r="12" spans="1:13" ht="19.5" x14ac:dyDescent="0.3">
      <c r="B12" s="114" t="s">
        <v>69</v>
      </c>
      <c r="C12" s="115">
        <f>DS1_T2_color!C12</f>
        <v>42</v>
      </c>
      <c r="D12" s="115">
        <f>DS1_T2_color!D12</f>
        <v>21</v>
      </c>
      <c r="E12" s="115">
        <f>DS1_T2_color!E12</f>
        <v>80</v>
      </c>
      <c r="F12" s="115">
        <f>DS1_T2_color!F12</f>
        <v>54</v>
      </c>
      <c r="G12" s="115">
        <f>DS1_T2_color!G12</f>
        <v>33</v>
      </c>
      <c r="H12" s="115">
        <f>DS1_T2_color!H12</f>
        <v>69</v>
      </c>
      <c r="I12" s="115">
        <f>DS1_T2_color!I12</f>
        <v>63</v>
      </c>
      <c r="J12" s="115">
        <f>DS1_T2_color!J12</f>
        <v>33</v>
      </c>
      <c r="K12" s="120">
        <f>DS1_T2_color!K12</f>
        <v>34</v>
      </c>
      <c r="L12" s="120">
        <f>DS1_T2_color!L12</f>
        <v>81</v>
      </c>
      <c r="M12" s="120">
        <f>DS1_T2_color!M12</f>
        <v>98</v>
      </c>
    </row>
    <row r="13" spans="1:13" ht="19.5" x14ac:dyDescent="0.3">
      <c r="B13" s="118" t="s">
        <v>88</v>
      </c>
      <c r="C13" s="119">
        <f>DS1_T2_color!C13</f>
        <v>42</v>
      </c>
      <c r="D13" s="119">
        <f>DS1_T2_color!D13</f>
        <v>54</v>
      </c>
      <c r="E13" s="119">
        <f>DS1_T2_color!E13</f>
        <v>88</v>
      </c>
      <c r="F13" s="119">
        <f>DS1_T2_color!F13</f>
        <v>32</v>
      </c>
      <c r="G13" s="119">
        <f>DS1_T2_color!G13</f>
        <v>73</v>
      </c>
      <c r="H13" s="119">
        <f>DS1_T2_color!H13</f>
        <v>72</v>
      </c>
      <c r="I13" s="119">
        <f>DS1_T2_color!I13</f>
        <v>46</v>
      </c>
      <c r="J13" s="119">
        <f>DS1_T2_color!J13</f>
        <v>15</v>
      </c>
      <c r="K13" s="121">
        <f>DS1_T2_color!K13</f>
        <v>17</v>
      </c>
      <c r="L13" s="121">
        <f>DS1_T2_color!L13</f>
        <v>49</v>
      </c>
      <c r="M13" s="121">
        <f>DS1_T2_color!M13</f>
        <v>44</v>
      </c>
    </row>
    <row r="14" spans="1:13" ht="19.5" x14ac:dyDescent="0.3">
      <c r="B14" s="114" t="s">
        <v>75</v>
      </c>
      <c r="C14" s="115">
        <f>DS1_T2_color!C14</f>
        <v>52</v>
      </c>
      <c r="D14" s="115">
        <f>DS1_T2_color!D14</f>
        <v>27</v>
      </c>
      <c r="E14" s="115">
        <f>DS1_T2_color!E14</f>
        <v>46</v>
      </c>
      <c r="F14" s="115">
        <f>DS1_T2_color!F14</f>
        <v>24</v>
      </c>
      <c r="G14" s="115">
        <f>DS1_T2_color!G14</f>
        <v>74</v>
      </c>
      <c r="H14" s="115">
        <f>DS1_T2_color!H14</f>
        <v>18</v>
      </c>
      <c r="I14" s="115">
        <f>DS1_T2_color!I14</f>
        <v>58</v>
      </c>
      <c r="J14" s="115">
        <f>DS1_T2_color!J14</f>
        <v>49</v>
      </c>
      <c r="K14" s="120">
        <f>DS1_T2_color!K14</f>
        <v>71</v>
      </c>
      <c r="L14" s="120">
        <f>DS1_T2_color!L14</f>
        <v>87</v>
      </c>
      <c r="M14" s="120">
        <f>DS1_T2_color!M14</f>
        <v>98</v>
      </c>
    </row>
    <row r="15" spans="1:13" ht="19.5" x14ac:dyDescent="0.3">
      <c r="B15" s="118" t="s">
        <v>84</v>
      </c>
      <c r="C15" s="119">
        <f>DS1_T2_color!C15</f>
        <v>14</v>
      </c>
      <c r="D15" s="119">
        <f>DS1_T2_color!D15</f>
        <v>46</v>
      </c>
      <c r="E15" s="119">
        <f>DS1_T2_color!E15</f>
        <v>45</v>
      </c>
      <c r="F15" s="119">
        <f>DS1_T2_color!F15</f>
        <v>30</v>
      </c>
      <c r="G15" s="119">
        <f>DS1_T2_color!G15</f>
        <v>40</v>
      </c>
      <c r="H15" s="119">
        <f>DS1_T2_color!H15</f>
        <v>35</v>
      </c>
      <c r="I15" s="119">
        <f>DS1_T2_color!I15</f>
        <v>18</v>
      </c>
      <c r="J15" s="119">
        <f>DS1_T2_color!J15</f>
        <v>12</v>
      </c>
      <c r="K15" s="121">
        <f>DS1_T2_color!K15</f>
        <v>14</v>
      </c>
      <c r="L15" s="121">
        <f>DS1_T2_color!L15</f>
        <v>17</v>
      </c>
      <c r="M15" s="121">
        <f>DS1_T2_color!M15</f>
        <v>13</v>
      </c>
    </row>
    <row r="16" spans="1:13" ht="19.5" x14ac:dyDescent="0.3">
      <c r="B16" s="114" t="s">
        <v>60</v>
      </c>
      <c r="C16" s="115">
        <f>DS1_T2_color!C16</f>
        <v>25</v>
      </c>
      <c r="D16" s="115">
        <f>DS1_T2_color!D16</f>
        <v>11</v>
      </c>
      <c r="E16" s="115">
        <f>DS1_T2_color!E16</f>
        <v>61</v>
      </c>
      <c r="F16" s="115">
        <f>DS1_T2_color!F16</f>
        <v>27</v>
      </c>
      <c r="G16" s="115">
        <f>DS1_T2_color!G16</f>
        <v>15</v>
      </c>
      <c r="H16" s="115">
        <f>DS1_T2_color!H16</f>
        <v>20</v>
      </c>
      <c r="I16" s="115">
        <f>DS1_T2_color!I16</f>
        <v>38</v>
      </c>
      <c r="J16" s="115">
        <f>DS1_T2_color!J16</f>
        <v>48</v>
      </c>
      <c r="K16" s="120">
        <f>DS1_T2_color!K16</f>
        <v>39</v>
      </c>
      <c r="L16" s="120">
        <f>DS1_T2_color!L16</f>
        <v>51</v>
      </c>
      <c r="M16" s="120">
        <f>DS1_T2_color!M16</f>
        <v>12</v>
      </c>
    </row>
    <row r="17" spans="2:18" ht="19.5" x14ac:dyDescent="0.3">
      <c r="B17" s="118" t="s">
        <v>79</v>
      </c>
      <c r="C17" s="119">
        <f>DS1_T2_color!C17</f>
        <v>63</v>
      </c>
      <c r="D17" s="119">
        <f>DS1_T2_color!D17</f>
        <v>32</v>
      </c>
      <c r="E17" s="119">
        <f>DS1_T2_color!E17</f>
        <v>86</v>
      </c>
      <c r="F17" s="119">
        <f>DS1_T2_color!F17</f>
        <v>41</v>
      </c>
      <c r="G17" s="119">
        <f>DS1_T2_color!G17</f>
        <v>23</v>
      </c>
      <c r="H17" s="119">
        <f>DS1_T2_color!H17</f>
        <v>57</v>
      </c>
      <c r="I17" s="119">
        <f>DS1_T2_color!I17</f>
        <v>82</v>
      </c>
      <c r="J17" s="119">
        <f>DS1_T2_color!J17</f>
        <v>98</v>
      </c>
      <c r="K17" s="121">
        <f>DS1_T2_color!K17</f>
        <v>78</v>
      </c>
      <c r="L17" s="121">
        <f>DS1_T2_color!L17</f>
        <v>77</v>
      </c>
      <c r="M17" s="121">
        <f>DS1_T2_color!M17</f>
        <v>98</v>
      </c>
    </row>
    <row r="18" spans="2:18" ht="19.5" x14ac:dyDescent="0.3">
      <c r="B18" s="114" t="s">
        <v>87</v>
      </c>
      <c r="C18" s="115">
        <f>DS1_T2_color!C18</f>
        <v>64</v>
      </c>
      <c r="D18" s="115">
        <f>DS1_T2_color!D18</f>
        <v>50</v>
      </c>
      <c r="E18" s="115">
        <f>DS1_T2_color!E18</f>
        <v>42</v>
      </c>
      <c r="F18" s="115">
        <f>DS1_T2_color!F18</f>
        <v>55</v>
      </c>
      <c r="G18" s="115">
        <f>DS1_T2_color!G18</f>
        <v>63</v>
      </c>
      <c r="H18" s="115">
        <f>DS1_T2_color!H18</f>
        <v>34</v>
      </c>
      <c r="I18" s="115">
        <f>DS1_T2_color!I18</f>
        <v>77</v>
      </c>
      <c r="J18" s="115">
        <f>DS1_T2_color!J18</f>
        <v>30</v>
      </c>
      <c r="K18" s="120">
        <f>DS1_T2_color!K18</f>
        <v>90</v>
      </c>
      <c r="L18" s="120">
        <f>DS1_T2_color!L18</f>
        <v>78</v>
      </c>
      <c r="M18" s="120">
        <f>DS1_T2_color!M18</f>
        <v>81</v>
      </c>
    </row>
    <row r="19" spans="2:18" ht="19.5" x14ac:dyDescent="0.3">
      <c r="B19" s="118" t="s">
        <v>83</v>
      </c>
      <c r="C19" s="119">
        <f>DS1_T2_color!C19</f>
        <v>32</v>
      </c>
      <c r="D19" s="119">
        <f>DS1_T2_color!D19</f>
        <v>43</v>
      </c>
      <c r="E19" s="119">
        <f>DS1_T2_color!E19</f>
        <v>37</v>
      </c>
      <c r="F19" s="119">
        <f>DS1_T2_color!F19</f>
        <v>42</v>
      </c>
      <c r="G19" s="119">
        <f>DS1_T2_color!G19</f>
        <v>25</v>
      </c>
      <c r="H19" s="119">
        <f>DS1_T2_color!H19</f>
        <v>37</v>
      </c>
      <c r="I19" s="119">
        <f>DS1_T2_color!I19</f>
        <v>40</v>
      </c>
      <c r="J19" s="119">
        <f>DS1_T2_color!J19</f>
        <v>52</v>
      </c>
      <c r="K19" s="121">
        <f>DS1_T2_color!K19</f>
        <v>21</v>
      </c>
      <c r="L19" s="121">
        <f>DS1_T2_color!L19</f>
        <v>15</v>
      </c>
      <c r="M19" s="121">
        <f>DS1_T2_color!M19</f>
        <v>30</v>
      </c>
    </row>
    <row r="20" spans="2:18" ht="19.5" x14ac:dyDescent="0.3">
      <c r="B20" s="114" t="s">
        <v>68</v>
      </c>
      <c r="C20" s="115">
        <f>DS1_T2_color!C20</f>
        <v>13</v>
      </c>
      <c r="D20" s="115">
        <f>DS1_T2_color!D20</f>
        <v>21</v>
      </c>
      <c r="E20" s="115">
        <f>DS1_T2_color!E20</f>
        <v>46</v>
      </c>
      <c r="F20" s="115">
        <f>DS1_T2_color!F20</f>
        <v>47</v>
      </c>
      <c r="G20" s="115">
        <f>DS1_T2_color!G20</f>
        <v>41</v>
      </c>
      <c r="H20" s="115">
        <f>DS1_T2_color!H20</f>
        <v>32</v>
      </c>
      <c r="I20" s="115">
        <f>DS1_T2_color!I20</f>
        <v>30</v>
      </c>
      <c r="J20" s="115">
        <f>DS1_T2_color!J20</f>
        <v>15</v>
      </c>
      <c r="K20" s="120">
        <f>DS1_T2_color!K20</f>
        <v>28</v>
      </c>
      <c r="L20" s="120">
        <f>DS1_T2_color!L20</f>
        <v>36</v>
      </c>
      <c r="M20" s="120">
        <f>DS1_T2_color!M20</f>
        <v>52</v>
      </c>
    </row>
    <row r="21" spans="2:18" ht="19.5" x14ac:dyDescent="0.3">
      <c r="B21" s="118" t="s">
        <v>64</v>
      </c>
      <c r="C21" s="119">
        <f>DS1_T2_color!C21</f>
        <v>37</v>
      </c>
      <c r="D21" s="119">
        <f>DS1_T2_color!D21</f>
        <v>17</v>
      </c>
      <c r="E21" s="119">
        <f>DS1_T2_color!E21</f>
        <v>47</v>
      </c>
      <c r="F21" s="119">
        <f>DS1_T2_color!F21</f>
        <v>41</v>
      </c>
      <c r="G21" s="119">
        <f>DS1_T2_color!G21</f>
        <v>14</v>
      </c>
      <c r="H21" s="119">
        <f>DS1_T2_color!H21</f>
        <v>59</v>
      </c>
      <c r="I21" s="119">
        <f>DS1_T2_color!I21</f>
        <v>36</v>
      </c>
      <c r="J21" s="119">
        <f>DS1_T2_color!J21</f>
        <v>27</v>
      </c>
      <c r="K21" s="121">
        <f>DS1_T2_color!K21</f>
        <v>34</v>
      </c>
      <c r="L21" s="121">
        <f>DS1_T2_color!L21</f>
        <v>23</v>
      </c>
      <c r="M21" s="121">
        <f>DS1_T2_color!M21</f>
        <v>98</v>
      </c>
    </row>
    <row r="22" spans="2:18" ht="19.5" x14ac:dyDescent="0.3">
      <c r="B22" s="114" t="s">
        <v>78</v>
      </c>
      <c r="C22" s="115">
        <f>DS1_T2_color!C22</f>
        <v>38</v>
      </c>
      <c r="D22" s="115">
        <f>DS1_T2_color!D22</f>
        <v>32</v>
      </c>
      <c r="E22" s="115">
        <f>DS1_T2_color!E22</f>
        <v>65</v>
      </c>
      <c r="F22" s="115">
        <f>DS1_T2_color!F22</f>
        <v>60</v>
      </c>
      <c r="G22" s="115">
        <f>DS1_T2_color!G22</f>
        <v>37</v>
      </c>
      <c r="H22" s="115">
        <f>DS1_T2_color!H22</f>
        <v>15</v>
      </c>
      <c r="I22" s="115">
        <f>DS1_T2_color!I22</f>
        <v>65</v>
      </c>
      <c r="J22" s="115">
        <f>DS1_T2_color!J22</f>
        <v>41</v>
      </c>
      <c r="K22" s="120">
        <f>DS1_T2_color!K22</f>
        <v>98</v>
      </c>
      <c r="L22" s="120">
        <f>DS1_T2_color!L22</f>
        <v>13</v>
      </c>
      <c r="M22" s="120">
        <f>DS1_T2_color!M22</f>
        <v>30</v>
      </c>
    </row>
    <row r="23" spans="2:18" ht="19.5" x14ac:dyDescent="0.3">
      <c r="B23" s="118" t="s">
        <v>76</v>
      </c>
      <c r="C23" s="119">
        <f>DS1_T2_color!C23</f>
        <v>36</v>
      </c>
      <c r="D23" s="119">
        <f>DS1_T2_color!D23</f>
        <v>31</v>
      </c>
      <c r="E23" s="119">
        <f>DS1_T2_color!E23</f>
        <v>59</v>
      </c>
      <c r="F23" s="119">
        <f>DS1_T2_color!F23</f>
        <v>40</v>
      </c>
      <c r="G23" s="119">
        <f>DS1_T2_color!G23</f>
        <v>36</v>
      </c>
      <c r="H23" s="119">
        <f>DS1_T2_color!H23</f>
        <v>19</v>
      </c>
      <c r="I23" s="119">
        <f>DS1_T2_color!I23</f>
        <v>47</v>
      </c>
      <c r="J23" s="119">
        <f>DS1_T2_color!J23</f>
        <v>29</v>
      </c>
      <c r="K23" s="121">
        <f>DS1_T2_color!K23</f>
        <v>25</v>
      </c>
      <c r="L23" s="121">
        <f>DS1_T2_color!L23</f>
        <v>75</v>
      </c>
      <c r="M23" s="121">
        <f>DS1_T2_color!M23</f>
        <v>52</v>
      </c>
    </row>
    <row r="24" spans="2:18" ht="19.5" x14ac:dyDescent="0.3">
      <c r="B24" s="114" t="s">
        <v>67</v>
      </c>
      <c r="C24" s="115">
        <f>DS1_T2_color!C24</f>
        <v>22</v>
      </c>
      <c r="D24" s="115">
        <f>DS1_T2_color!D24</f>
        <v>19</v>
      </c>
      <c r="E24" s="115">
        <f>DS1_T2_color!E24</f>
        <v>43</v>
      </c>
      <c r="F24" s="115">
        <f>DS1_T2_color!F24</f>
        <v>87</v>
      </c>
      <c r="G24" s="115">
        <f>DS1_T2_color!G24</f>
        <v>23</v>
      </c>
      <c r="H24" s="115">
        <f>DS1_T2_color!H24</f>
        <v>20</v>
      </c>
      <c r="I24" s="115">
        <f>DS1_T2_color!I24</f>
        <v>29</v>
      </c>
      <c r="J24" s="115">
        <f>DS1_T2_color!J24</f>
        <v>12</v>
      </c>
      <c r="K24" s="120">
        <f>DS1_T2_color!K24</f>
        <v>11</v>
      </c>
      <c r="L24" s="120">
        <f>DS1_T2_color!L24</f>
        <v>27</v>
      </c>
      <c r="M24" s="120">
        <f>DS1_T2_color!M24</f>
        <v>34</v>
      </c>
    </row>
    <row r="25" spans="2:18" ht="19.5" x14ac:dyDescent="0.3">
      <c r="B25" s="118" t="s">
        <v>73</v>
      </c>
      <c r="C25" s="119">
        <f>DS1_T2_color!C25</f>
        <v>33</v>
      </c>
      <c r="D25" s="119">
        <f>DS1_T2_color!D25</f>
        <v>25</v>
      </c>
      <c r="E25" s="119">
        <f>DS1_T2_color!E25</f>
        <v>50</v>
      </c>
      <c r="F25" s="119">
        <f>DS1_T2_color!F25</f>
        <v>35</v>
      </c>
      <c r="G25" s="119">
        <f>DS1_T2_color!G25</f>
        <v>70</v>
      </c>
      <c r="H25" s="119">
        <f>DS1_T2_color!H25</f>
        <v>42</v>
      </c>
      <c r="I25" s="119">
        <f>DS1_T2_color!I25</f>
        <v>41</v>
      </c>
      <c r="J25" s="119">
        <f>DS1_T2_color!J25</f>
        <v>61</v>
      </c>
      <c r="K25" s="121">
        <f>DS1_T2_color!K25</f>
        <v>72</v>
      </c>
      <c r="L25" s="121">
        <f>DS1_T2_color!L25</f>
        <v>19</v>
      </c>
      <c r="M25" s="121">
        <f>DS1_T2_color!M25</f>
        <v>19</v>
      </c>
    </row>
    <row r="26" spans="2:18" ht="19.5" x14ac:dyDescent="0.3">
      <c r="B26" s="114" t="s">
        <v>62</v>
      </c>
      <c r="C26" s="115">
        <f>DS1_T2_color!C26</f>
        <v>38</v>
      </c>
      <c r="D26" s="115">
        <f>DS1_T2_color!D26</f>
        <v>15</v>
      </c>
      <c r="E26" s="115">
        <f>DS1_T2_color!E26</f>
        <v>83</v>
      </c>
      <c r="F26" s="115">
        <f>DS1_T2_color!F26</f>
        <v>78</v>
      </c>
      <c r="G26" s="115">
        <f>DS1_T2_color!G26</f>
        <v>38</v>
      </c>
      <c r="H26" s="115">
        <f>DS1_T2_color!H26</f>
        <v>62</v>
      </c>
      <c r="I26" s="115">
        <f>DS1_T2_color!I26</f>
        <v>34</v>
      </c>
      <c r="J26" s="115">
        <f>DS1_T2_color!J26</f>
        <v>33</v>
      </c>
      <c r="K26" s="120">
        <f>DS1_T2_color!K26</f>
        <v>12</v>
      </c>
      <c r="L26" s="120">
        <f>DS1_T2_color!L26</f>
        <v>73</v>
      </c>
      <c r="M26" s="120">
        <f>DS1_T2_color!M26</f>
        <v>11</v>
      </c>
    </row>
    <row r="27" spans="2:18" ht="19.5" x14ac:dyDescent="0.3">
      <c r="B27" s="118" t="s">
        <v>86</v>
      </c>
      <c r="C27" s="119">
        <f>DS1_T2_color!C27</f>
        <v>37</v>
      </c>
      <c r="D27" s="119">
        <f>DS1_T2_color!D27</f>
        <v>47</v>
      </c>
      <c r="E27" s="119">
        <f>DS1_T2_color!E27</f>
        <v>27</v>
      </c>
      <c r="F27" s="119">
        <f>DS1_T2_color!F27</f>
        <v>25</v>
      </c>
      <c r="G27" s="119">
        <f>DS1_T2_color!G27</f>
        <v>65</v>
      </c>
      <c r="H27" s="119">
        <f>DS1_T2_color!H27</f>
        <v>39</v>
      </c>
      <c r="I27" s="119">
        <f>DS1_T2_color!I27</f>
        <v>47</v>
      </c>
      <c r="J27" s="119">
        <f>DS1_T2_color!J27</f>
        <v>50</v>
      </c>
      <c r="K27" s="121">
        <f>DS1_T2_color!K27</f>
        <v>17</v>
      </c>
      <c r="L27" s="121">
        <f>DS1_T2_color!L27</f>
        <v>64</v>
      </c>
      <c r="M27" s="121">
        <f>DS1_T2_color!M27</f>
        <v>16</v>
      </c>
    </row>
    <row r="28" spans="2:18" ht="19.5" x14ac:dyDescent="0.3">
      <c r="B28" s="114" t="s">
        <v>74</v>
      </c>
      <c r="C28" s="115">
        <f>DS1_T2_color!C28</f>
        <v>61</v>
      </c>
      <c r="D28" s="115">
        <f>DS1_T2_color!D28</f>
        <v>25</v>
      </c>
      <c r="E28" s="115">
        <f>DS1_T2_color!E28</f>
        <v>55</v>
      </c>
      <c r="F28" s="115">
        <f>DS1_T2_color!F28</f>
        <v>90</v>
      </c>
      <c r="G28" s="115">
        <f>DS1_T2_color!G28</f>
        <v>41</v>
      </c>
      <c r="H28" s="115">
        <f>DS1_T2_color!H28</f>
        <v>65</v>
      </c>
      <c r="I28" s="115">
        <f>DS1_T2_color!I28</f>
        <v>59</v>
      </c>
      <c r="J28" s="115">
        <f>DS1_T2_color!J28</f>
        <v>98</v>
      </c>
      <c r="K28" s="120">
        <f>DS1_T2_color!K28</f>
        <v>15</v>
      </c>
      <c r="L28" s="120">
        <f>DS1_T2_color!L28</f>
        <v>69</v>
      </c>
      <c r="M28" s="120">
        <f>DS1_T2_color!M28</f>
        <v>57</v>
      </c>
    </row>
    <row r="29" spans="2:18" ht="19.5" x14ac:dyDescent="0.3">
      <c r="B29" s="118" t="s">
        <v>80</v>
      </c>
      <c r="C29" s="119">
        <f>DS1_T2_color!C29</f>
        <v>58</v>
      </c>
      <c r="D29" s="119">
        <f>DS1_T2_color!D29</f>
        <v>33</v>
      </c>
      <c r="E29" s="119">
        <f>DS1_T2_color!E29</f>
        <v>34</v>
      </c>
      <c r="F29" s="119">
        <f>DS1_T2_color!F29</f>
        <v>37</v>
      </c>
      <c r="G29" s="119">
        <f>DS1_T2_color!G29</f>
        <v>42</v>
      </c>
      <c r="H29" s="119">
        <f>DS1_T2_color!H29</f>
        <v>39</v>
      </c>
      <c r="I29" s="119">
        <f>DS1_T2_color!I29</f>
        <v>59</v>
      </c>
      <c r="J29" s="119">
        <f>DS1_T2_color!J29</f>
        <v>92</v>
      </c>
      <c r="K29" s="121">
        <f>DS1_T2_color!K29</f>
        <v>85</v>
      </c>
      <c r="L29" s="121">
        <f>DS1_T2_color!L29</f>
        <v>85</v>
      </c>
      <c r="M29" s="121">
        <f>DS1_T2_color!M29</f>
        <v>79</v>
      </c>
    </row>
    <row r="30" spans="2:18" ht="19.5" x14ac:dyDescent="0.3">
      <c r="B30" s="114" t="s">
        <v>82</v>
      </c>
      <c r="C30" s="115">
        <f>DS1_T2_color!C30</f>
        <v>24</v>
      </c>
      <c r="D30" s="115">
        <f>DS1_T2_color!D30</f>
        <v>40</v>
      </c>
      <c r="E30" s="115">
        <f>DS1_T2_color!E30</f>
        <v>40</v>
      </c>
      <c r="F30" s="115">
        <f>DS1_T2_color!F30</f>
        <v>34</v>
      </c>
      <c r="G30" s="115">
        <f>DS1_T2_color!G30</f>
        <v>28</v>
      </c>
      <c r="H30" s="115">
        <f>DS1_T2_color!H30</f>
        <v>73</v>
      </c>
      <c r="I30" s="115">
        <f>DS1_T2_color!I30</f>
        <v>34</v>
      </c>
      <c r="J30" s="115">
        <f>DS1_T2_color!J30</f>
        <v>44</v>
      </c>
      <c r="K30" s="120">
        <f>DS1_T2_color!K30</f>
        <v>32</v>
      </c>
      <c r="L30" s="120">
        <f>DS1_T2_color!L30</f>
        <v>11</v>
      </c>
      <c r="M30" s="120">
        <f>DS1_T2_color!M30</f>
        <v>37</v>
      </c>
    </row>
    <row r="31" spans="2:18" ht="19.5" x14ac:dyDescent="0.3">
      <c r="B31" s="118" t="s">
        <v>70</v>
      </c>
      <c r="C31" s="119">
        <f>DS1_T2_color!C31</f>
        <v>36</v>
      </c>
      <c r="D31" s="119">
        <f>DS1_T2_color!D31</f>
        <v>22</v>
      </c>
      <c r="E31" s="119">
        <f>DS1_T2_color!E31</f>
        <v>29</v>
      </c>
      <c r="F31" s="119">
        <f>DS1_T2_color!F31</f>
        <v>49</v>
      </c>
      <c r="G31" s="119">
        <f>DS1_T2_color!G31</f>
        <v>45</v>
      </c>
      <c r="H31" s="119">
        <f>DS1_T2_color!H31</f>
        <v>50</v>
      </c>
      <c r="I31" s="119">
        <f>DS1_T2_color!I31</f>
        <v>41</v>
      </c>
      <c r="J31" s="119">
        <f>DS1_T2_color!J31</f>
        <v>94</v>
      </c>
      <c r="K31" s="121">
        <f>DS1_T2_color!K31</f>
        <v>15</v>
      </c>
      <c r="L31" s="121">
        <f>DS1_T2_color!L31</f>
        <v>60</v>
      </c>
      <c r="M31" s="121">
        <f>DS1_T2_color!M31</f>
        <v>21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2.6742648830614417</v>
      </c>
      <c r="J38" s="122">
        <f ca="1">$G38*(RAND()-0.5)</f>
        <v>-5.0212141506069354</v>
      </c>
      <c r="K38" s="122">
        <f ca="1">$G38*(RAND()-0.5)</f>
        <v>7.2873218518291036</v>
      </c>
      <c r="L38" s="122">
        <f ca="1">$G38*(RAND()-0.5)</f>
        <v>-7.4022934586828368</v>
      </c>
      <c r="M38" s="122">
        <f ca="1">$G38*(RAND()-0.5)</f>
        <v>5.5964119157799637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3">
      <c r="B3" s="114" t="s">
        <v>65</v>
      </c>
      <c r="C3" s="115">
        <v>55</v>
      </c>
      <c r="D3" s="115">
        <v>17</v>
      </c>
      <c r="E3" s="115">
        <v>20</v>
      </c>
      <c r="F3" s="115">
        <v>68</v>
      </c>
      <c r="G3" s="115">
        <v>59</v>
      </c>
      <c r="H3" s="115">
        <v>84</v>
      </c>
      <c r="I3" s="115">
        <v>74</v>
      </c>
      <c r="J3" s="115">
        <v>52</v>
      </c>
      <c r="K3" s="115">
        <v>48</v>
      </c>
      <c r="L3" s="115">
        <v>23</v>
      </c>
      <c r="M3" s="115">
        <v>44</v>
      </c>
    </row>
    <row r="4" spans="1:13" ht="19.5" x14ac:dyDescent="0.3">
      <c r="B4" s="114" t="s">
        <v>77</v>
      </c>
      <c r="C4" s="115">
        <v>49</v>
      </c>
      <c r="D4" s="115">
        <v>31</v>
      </c>
      <c r="E4" s="115">
        <v>49</v>
      </c>
      <c r="F4" s="115">
        <v>86</v>
      </c>
      <c r="G4" s="115">
        <v>18</v>
      </c>
      <c r="H4" s="115">
        <v>80</v>
      </c>
      <c r="I4" s="115">
        <v>56</v>
      </c>
      <c r="J4" s="115">
        <v>22</v>
      </c>
      <c r="K4" s="115">
        <v>74</v>
      </c>
      <c r="L4" s="115">
        <v>58</v>
      </c>
      <c r="M4" s="115">
        <v>13</v>
      </c>
    </row>
    <row r="5" spans="1:13" ht="19.5" x14ac:dyDescent="0.3">
      <c r="B5" s="114" t="s">
        <v>71</v>
      </c>
      <c r="C5" s="115">
        <v>21</v>
      </c>
      <c r="D5" s="115">
        <v>23</v>
      </c>
      <c r="E5" s="115">
        <v>33</v>
      </c>
      <c r="F5" s="115">
        <v>33</v>
      </c>
      <c r="G5" s="115">
        <v>11</v>
      </c>
      <c r="H5" s="115">
        <v>40</v>
      </c>
      <c r="I5" s="115">
        <v>37</v>
      </c>
      <c r="J5" s="115">
        <v>23</v>
      </c>
      <c r="K5" s="115">
        <v>98</v>
      </c>
      <c r="L5" s="115">
        <v>12</v>
      </c>
      <c r="M5" s="115">
        <v>11</v>
      </c>
    </row>
    <row r="6" spans="1:13" ht="19.5" x14ac:dyDescent="0.3">
      <c r="B6" s="114" t="s">
        <v>61</v>
      </c>
      <c r="C6" s="115">
        <v>21</v>
      </c>
      <c r="D6" s="115">
        <v>14</v>
      </c>
      <c r="E6" s="115">
        <v>22</v>
      </c>
      <c r="F6" s="115">
        <v>84</v>
      </c>
      <c r="G6" s="115">
        <v>56</v>
      </c>
      <c r="H6" s="115">
        <v>98</v>
      </c>
      <c r="I6" s="115">
        <v>20</v>
      </c>
      <c r="J6" s="115">
        <v>27</v>
      </c>
      <c r="K6" s="115">
        <v>89</v>
      </c>
      <c r="L6" s="115">
        <v>11</v>
      </c>
      <c r="M6" s="115">
        <v>48</v>
      </c>
    </row>
    <row r="7" spans="1:13" ht="19.5" x14ac:dyDescent="0.3">
      <c r="B7" s="114" t="s">
        <v>63</v>
      </c>
      <c r="C7" s="115">
        <v>18</v>
      </c>
      <c r="D7" s="115">
        <v>17</v>
      </c>
      <c r="E7" s="115">
        <v>50</v>
      </c>
      <c r="F7" s="115">
        <v>38</v>
      </c>
      <c r="G7" s="115">
        <v>25</v>
      </c>
      <c r="H7" s="115">
        <v>52</v>
      </c>
      <c r="I7" s="115">
        <v>29</v>
      </c>
      <c r="J7" s="115">
        <v>17</v>
      </c>
      <c r="K7" s="115">
        <v>11</v>
      </c>
      <c r="L7" s="115">
        <v>20</v>
      </c>
      <c r="M7" s="115">
        <v>18</v>
      </c>
    </row>
    <row r="8" spans="1:13" ht="19.5" x14ac:dyDescent="0.3">
      <c r="B8" s="114" t="s">
        <v>81</v>
      </c>
      <c r="C8" s="115">
        <v>46</v>
      </c>
      <c r="D8" s="115">
        <v>36</v>
      </c>
      <c r="E8" s="115">
        <v>77</v>
      </c>
      <c r="F8" s="115">
        <v>46</v>
      </c>
      <c r="G8" s="115">
        <v>14</v>
      </c>
      <c r="H8" s="115">
        <v>57</v>
      </c>
      <c r="I8" s="115">
        <v>60</v>
      </c>
      <c r="J8" s="115">
        <v>11</v>
      </c>
      <c r="K8" s="115">
        <v>19</v>
      </c>
      <c r="L8" s="115">
        <v>30</v>
      </c>
      <c r="M8" s="115">
        <v>22</v>
      </c>
    </row>
    <row r="9" spans="1:13" ht="19.5" x14ac:dyDescent="0.3">
      <c r="B9" s="114" t="s">
        <v>72</v>
      </c>
      <c r="C9" s="115">
        <v>18</v>
      </c>
      <c r="D9" s="115">
        <v>25</v>
      </c>
      <c r="E9" s="115">
        <v>61</v>
      </c>
      <c r="F9" s="115">
        <v>37</v>
      </c>
      <c r="G9" s="115">
        <v>24</v>
      </c>
      <c r="H9" s="115">
        <v>45</v>
      </c>
      <c r="I9" s="115">
        <v>24</v>
      </c>
      <c r="J9" s="115">
        <v>13</v>
      </c>
      <c r="K9" s="115">
        <v>13</v>
      </c>
      <c r="L9" s="115">
        <v>56</v>
      </c>
      <c r="M9" s="115">
        <v>17</v>
      </c>
    </row>
    <row r="10" spans="1:13" ht="19.5" x14ac:dyDescent="0.3">
      <c r="B10" s="114" t="s">
        <v>85</v>
      </c>
      <c r="C10" s="115">
        <v>20</v>
      </c>
      <c r="D10" s="115">
        <v>46</v>
      </c>
      <c r="E10" s="115">
        <v>69</v>
      </c>
      <c r="F10" s="115">
        <v>85</v>
      </c>
      <c r="G10" s="115">
        <v>38</v>
      </c>
      <c r="H10" s="115">
        <v>27</v>
      </c>
      <c r="I10" s="115">
        <v>26</v>
      </c>
      <c r="J10" s="115">
        <v>23</v>
      </c>
      <c r="K10" s="115">
        <v>13</v>
      </c>
      <c r="L10" s="115">
        <v>90</v>
      </c>
      <c r="M10" s="115">
        <v>72</v>
      </c>
    </row>
    <row r="11" spans="1:13" ht="19.5" x14ac:dyDescent="0.3">
      <c r="B11" s="114" t="s">
        <v>66</v>
      </c>
      <c r="C11" s="115">
        <v>18</v>
      </c>
      <c r="D11" s="115">
        <v>18</v>
      </c>
      <c r="E11" s="115">
        <v>73</v>
      </c>
      <c r="F11" s="115">
        <v>52</v>
      </c>
      <c r="G11" s="115">
        <v>27</v>
      </c>
      <c r="H11" s="115">
        <v>42</v>
      </c>
      <c r="I11" s="115">
        <v>24</v>
      </c>
      <c r="J11" s="115">
        <v>12</v>
      </c>
      <c r="K11" s="115">
        <v>55</v>
      </c>
      <c r="L11" s="115">
        <v>30</v>
      </c>
      <c r="M11" s="115">
        <v>11</v>
      </c>
    </row>
    <row r="12" spans="1:13" ht="19.5" x14ac:dyDescent="0.3">
      <c r="B12" s="114" t="s">
        <v>69</v>
      </c>
      <c r="C12" s="115">
        <v>42</v>
      </c>
      <c r="D12" s="115">
        <v>21</v>
      </c>
      <c r="E12" s="115">
        <v>80</v>
      </c>
      <c r="F12" s="115">
        <v>54</v>
      </c>
      <c r="G12" s="115">
        <v>33</v>
      </c>
      <c r="H12" s="115">
        <v>69</v>
      </c>
      <c r="I12" s="115">
        <v>63</v>
      </c>
      <c r="J12" s="115">
        <v>33</v>
      </c>
      <c r="K12" s="115">
        <v>34</v>
      </c>
      <c r="L12" s="115">
        <v>81</v>
      </c>
      <c r="M12" s="115">
        <v>98</v>
      </c>
    </row>
    <row r="13" spans="1:13" ht="19.5" x14ac:dyDescent="0.3">
      <c r="B13" s="114" t="s">
        <v>88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46</v>
      </c>
      <c r="J13" s="115">
        <v>15</v>
      </c>
      <c r="K13" s="115">
        <v>17</v>
      </c>
      <c r="L13" s="115">
        <v>49</v>
      </c>
      <c r="M13" s="115">
        <v>44</v>
      </c>
    </row>
    <row r="14" spans="1:13" ht="19.5" x14ac:dyDescent="0.3">
      <c r="B14" s="114" t="s">
        <v>75</v>
      </c>
      <c r="C14" s="115">
        <v>52</v>
      </c>
      <c r="D14" s="115">
        <v>27</v>
      </c>
      <c r="E14" s="115">
        <v>46</v>
      </c>
      <c r="F14" s="115">
        <v>24</v>
      </c>
      <c r="G14" s="115">
        <v>74</v>
      </c>
      <c r="H14" s="115">
        <v>18</v>
      </c>
      <c r="I14" s="115">
        <v>58</v>
      </c>
      <c r="J14" s="115">
        <v>49</v>
      </c>
      <c r="K14" s="115">
        <v>71</v>
      </c>
      <c r="L14" s="115">
        <v>87</v>
      </c>
      <c r="M14" s="115">
        <v>98</v>
      </c>
    </row>
    <row r="15" spans="1:13" ht="19.5" x14ac:dyDescent="0.3">
      <c r="B15" s="114" t="s">
        <v>84</v>
      </c>
      <c r="C15" s="115">
        <v>14</v>
      </c>
      <c r="D15" s="115">
        <v>46</v>
      </c>
      <c r="E15" s="115">
        <v>45</v>
      </c>
      <c r="F15" s="115">
        <v>30</v>
      </c>
      <c r="G15" s="115">
        <v>40</v>
      </c>
      <c r="H15" s="115">
        <v>35</v>
      </c>
      <c r="I15" s="115">
        <v>18</v>
      </c>
      <c r="J15" s="115">
        <v>12</v>
      </c>
      <c r="K15" s="115">
        <v>14</v>
      </c>
      <c r="L15" s="115">
        <v>17</v>
      </c>
      <c r="M15" s="115">
        <v>13</v>
      </c>
    </row>
    <row r="16" spans="1:13" ht="19.5" x14ac:dyDescent="0.3">
      <c r="B16" s="114" t="s">
        <v>60</v>
      </c>
      <c r="C16" s="115">
        <v>25</v>
      </c>
      <c r="D16" s="115">
        <v>11</v>
      </c>
      <c r="E16" s="115">
        <v>61</v>
      </c>
      <c r="F16" s="115">
        <v>27</v>
      </c>
      <c r="G16" s="115">
        <v>15</v>
      </c>
      <c r="H16" s="115">
        <v>20</v>
      </c>
      <c r="I16" s="115">
        <v>38</v>
      </c>
      <c r="J16" s="115">
        <v>48</v>
      </c>
      <c r="K16" s="115">
        <v>39</v>
      </c>
      <c r="L16" s="115">
        <v>51</v>
      </c>
      <c r="M16" s="115">
        <v>12</v>
      </c>
    </row>
    <row r="17" spans="2:18" ht="19.5" x14ac:dyDescent="0.3">
      <c r="B17" s="114" t="s">
        <v>79</v>
      </c>
      <c r="C17" s="115">
        <v>63</v>
      </c>
      <c r="D17" s="115">
        <v>32</v>
      </c>
      <c r="E17" s="115">
        <v>86</v>
      </c>
      <c r="F17" s="115">
        <v>41</v>
      </c>
      <c r="G17" s="115">
        <v>23</v>
      </c>
      <c r="H17" s="115">
        <v>57</v>
      </c>
      <c r="I17" s="115">
        <v>82</v>
      </c>
      <c r="J17" s="115">
        <v>98</v>
      </c>
      <c r="K17" s="115">
        <v>78</v>
      </c>
      <c r="L17" s="115">
        <v>77</v>
      </c>
      <c r="M17" s="115">
        <v>98</v>
      </c>
    </row>
    <row r="18" spans="2:18" ht="19.5" x14ac:dyDescent="0.3">
      <c r="B18" s="114" t="s">
        <v>87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77</v>
      </c>
      <c r="J18" s="115">
        <v>30</v>
      </c>
      <c r="K18" s="115">
        <v>90</v>
      </c>
      <c r="L18" s="115">
        <v>78</v>
      </c>
      <c r="M18" s="115">
        <v>81</v>
      </c>
    </row>
    <row r="19" spans="2:18" ht="19.5" x14ac:dyDescent="0.3">
      <c r="B19" s="114" t="s">
        <v>83</v>
      </c>
      <c r="C19" s="115">
        <v>32</v>
      </c>
      <c r="D19" s="115">
        <v>43</v>
      </c>
      <c r="E19" s="115">
        <v>37</v>
      </c>
      <c r="F19" s="115">
        <v>42</v>
      </c>
      <c r="G19" s="115">
        <v>25</v>
      </c>
      <c r="H19" s="115">
        <v>37</v>
      </c>
      <c r="I19" s="115">
        <v>40</v>
      </c>
      <c r="J19" s="115">
        <v>52</v>
      </c>
      <c r="K19" s="115">
        <v>21</v>
      </c>
      <c r="L19" s="115">
        <v>15</v>
      </c>
      <c r="M19" s="115">
        <v>30</v>
      </c>
    </row>
    <row r="20" spans="2:18" ht="19.5" x14ac:dyDescent="0.3">
      <c r="B20" s="114" t="s">
        <v>68</v>
      </c>
      <c r="C20" s="115">
        <v>13</v>
      </c>
      <c r="D20" s="115">
        <v>21</v>
      </c>
      <c r="E20" s="115">
        <v>46</v>
      </c>
      <c r="F20" s="115">
        <v>47</v>
      </c>
      <c r="G20" s="115">
        <v>41</v>
      </c>
      <c r="H20" s="115">
        <v>32</v>
      </c>
      <c r="I20" s="115">
        <v>30</v>
      </c>
      <c r="J20" s="115">
        <v>15</v>
      </c>
      <c r="K20" s="115">
        <v>28</v>
      </c>
      <c r="L20" s="115">
        <v>36</v>
      </c>
      <c r="M20" s="115">
        <v>52</v>
      </c>
    </row>
    <row r="21" spans="2:18" ht="19.5" x14ac:dyDescent="0.3">
      <c r="B21" s="114" t="s">
        <v>64</v>
      </c>
      <c r="C21" s="115">
        <v>37</v>
      </c>
      <c r="D21" s="115">
        <v>17</v>
      </c>
      <c r="E21" s="115">
        <v>47</v>
      </c>
      <c r="F21" s="115">
        <v>41</v>
      </c>
      <c r="G21" s="115">
        <v>14</v>
      </c>
      <c r="H21" s="115">
        <v>59</v>
      </c>
      <c r="I21" s="115">
        <v>36</v>
      </c>
      <c r="J21" s="115">
        <v>27</v>
      </c>
      <c r="K21" s="115">
        <v>34</v>
      </c>
      <c r="L21" s="115">
        <v>23</v>
      </c>
      <c r="M21" s="115">
        <v>98</v>
      </c>
    </row>
    <row r="22" spans="2:18" ht="19.5" x14ac:dyDescent="0.3">
      <c r="B22" s="114" t="s">
        <v>78</v>
      </c>
      <c r="C22" s="115">
        <v>38</v>
      </c>
      <c r="D22" s="115">
        <v>32</v>
      </c>
      <c r="E22" s="115">
        <v>65</v>
      </c>
      <c r="F22" s="115">
        <v>60</v>
      </c>
      <c r="G22" s="115">
        <v>37</v>
      </c>
      <c r="H22" s="115">
        <v>15</v>
      </c>
      <c r="I22" s="115">
        <v>65</v>
      </c>
      <c r="J22" s="115">
        <v>41</v>
      </c>
      <c r="K22" s="115">
        <v>98</v>
      </c>
      <c r="L22" s="115">
        <v>13</v>
      </c>
      <c r="M22" s="115">
        <v>30</v>
      </c>
    </row>
    <row r="23" spans="2:18" ht="19.5" x14ac:dyDescent="0.3">
      <c r="B23" s="114" t="s">
        <v>76</v>
      </c>
      <c r="C23" s="115">
        <v>36</v>
      </c>
      <c r="D23" s="115">
        <v>31</v>
      </c>
      <c r="E23" s="115">
        <v>59</v>
      </c>
      <c r="F23" s="115">
        <v>40</v>
      </c>
      <c r="G23" s="115">
        <v>36</v>
      </c>
      <c r="H23" s="115">
        <v>19</v>
      </c>
      <c r="I23" s="115">
        <v>47</v>
      </c>
      <c r="J23" s="115">
        <v>29</v>
      </c>
      <c r="K23" s="115">
        <v>25</v>
      </c>
      <c r="L23" s="115">
        <v>75</v>
      </c>
      <c r="M23" s="115">
        <v>52</v>
      </c>
    </row>
    <row r="24" spans="2:18" ht="19.5" x14ac:dyDescent="0.3">
      <c r="B24" s="114" t="s">
        <v>67</v>
      </c>
      <c r="C24" s="115">
        <v>22</v>
      </c>
      <c r="D24" s="115">
        <v>19</v>
      </c>
      <c r="E24" s="115">
        <v>43</v>
      </c>
      <c r="F24" s="115">
        <v>87</v>
      </c>
      <c r="G24" s="115">
        <v>23</v>
      </c>
      <c r="H24" s="115">
        <v>20</v>
      </c>
      <c r="I24" s="115">
        <v>29</v>
      </c>
      <c r="J24" s="115">
        <v>12</v>
      </c>
      <c r="K24" s="115">
        <v>11</v>
      </c>
      <c r="L24" s="115">
        <v>27</v>
      </c>
      <c r="M24" s="115">
        <v>34</v>
      </c>
    </row>
    <row r="25" spans="2:18" ht="19.5" x14ac:dyDescent="0.3">
      <c r="B25" s="114" t="s">
        <v>73</v>
      </c>
      <c r="C25" s="115">
        <v>33</v>
      </c>
      <c r="D25" s="115">
        <v>25</v>
      </c>
      <c r="E25" s="115">
        <v>50</v>
      </c>
      <c r="F25" s="115">
        <v>35</v>
      </c>
      <c r="G25" s="115">
        <v>70</v>
      </c>
      <c r="H25" s="115">
        <v>42</v>
      </c>
      <c r="I25" s="115">
        <v>41</v>
      </c>
      <c r="J25" s="115">
        <v>61</v>
      </c>
      <c r="K25" s="115">
        <v>72</v>
      </c>
      <c r="L25" s="115">
        <v>19</v>
      </c>
      <c r="M25" s="115">
        <v>19</v>
      </c>
    </row>
    <row r="26" spans="2:18" ht="19.5" x14ac:dyDescent="0.3">
      <c r="B26" s="114" t="s">
        <v>62</v>
      </c>
      <c r="C26" s="115">
        <v>38</v>
      </c>
      <c r="D26" s="115">
        <v>15</v>
      </c>
      <c r="E26" s="115">
        <v>83</v>
      </c>
      <c r="F26" s="115">
        <v>78</v>
      </c>
      <c r="G26" s="115">
        <v>38</v>
      </c>
      <c r="H26" s="115">
        <v>62</v>
      </c>
      <c r="I26" s="115">
        <v>34</v>
      </c>
      <c r="J26" s="115">
        <v>33</v>
      </c>
      <c r="K26" s="115">
        <v>12</v>
      </c>
      <c r="L26" s="115">
        <v>73</v>
      </c>
      <c r="M26" s="115">
        <v>11</v>
      </c>
    </row>
    <row r="27" spans="2:18" ht="19.5" x14ac:dyDescent="0.3">
      <c r="B27" s="114" t="s">
        <v>86</v>
      </c>
      <c r="C27" s="115">
        <v>37</v>
      </c>
      <c r="D27" s="115">
        <v>47</v>
      </c>
      <c r="E27" s="115">
        <v>27</v>
      </c>
      <c r="F27" s="115">
        <v>25</v>
      </c>
      <c r="G27" s="115">
        <v>65</v>
      </c>
      <c r="H27" s="115">
        <v>39</v>
      </c>
      <c r="I27" s="115">
        <v>47</v>
      </c>
      <c r="J27" s="115">
        <v>50</v>
      </c>
      <c r="K27" s="115">
        <v>17</v>
      </c>
      <c r="L27" s="115">
        <v>64</v>
      </c>
      <c r="M27" s="115">
        <v>16</v>
      </c>
    </row>
    <row r="28" spans="2:18" ht="19.5" x14ac:dyDescent="0.3">
      <c r="B28" s="114" t="s">
        <v>74</v>
      </c>
      <c r="C28" s="115">
        <v>61</v>
      </c>
      <c r="D28" s="115">
        <v>25</v>
      </c>
      <c r="E28" s="115">
        <v>55</v>
      </c>
      <c r="F28" s="115">
        <v>90</v>
      </c>
      <c r="G28" s="115">
        <v>41</v>
      </c>
      <c r="H28" s="115">
        <v>65</v>
      </c>
      <c r="I28" s="115">
        <v>59</v>
      </c>
      <c r="J28" s="115">
        <v>98</v>
      </c>
      <c r="K28" s="115">
        <v>15</v>
      </c>
      <c r="L28" s="115">
        <v>69</v>
      </c>
      <c r="M28" s="115">
        <v>57</v>
      </c>
    </row>
    <row r="29" spans="2:18" ht="19.5" x14ac:dyDescent="0.3">
      <c r="B29" s="114" t="s">
        <v>80</v>
      </c>
      <c r="C29" s="115">
        <v>58</v>
      </c>
      <c r="D29" s="115">
        <v>33</v>
      </c>
      <c r="E29" s="115">
        <v>34</v>
      </c>
      <c r="F29" s="115">
        <v>37</v>
      </c>
      <c r="G29" s="115">
        <v>42</v>
      </c>
      <c r="H29" s="115">
        <v>39</v>
      </c>
      <c r="I29" s="115">
        <v>59</v>
      </c>
      <c r="J29" s="115">
        <v>92</v>
      </c>
      <c r="K29" s="115">
        <v>85</v>
      </c>
      <c r="L29" s="115">
        <v>85</v>
      </c>
      <c r="M29" s="115">
        <v>79</v>
      </c>
    </row>
    <row r="30" spans="2:18" ht="19.5" x14ac:dyDescent="0.3">
      <c r="B30" s="114" t="s">
        <v>82</v>
      </c>
      <c r="C30" s="115">
        <v>24</v>
      </c>
      <c r="D30" s="115">
        <v>40</v>
      </c>
      <c r="E30" s="115">
        <v>40</v>
      </c>
      <c r="F30" s="115">
        <v>34</v>
      </c>
      <c r="G30" s="115">
        <v>28</v>
      </c>
      <c r="H30" s="115">
        <v>73</v>
      </c>
      <c r="I30" s="115">
        <v>34</v>
      </c>
      <c r="J30" s="115">
        <v>44</v>
      </c>
      <c r="K30" s="115">
        <v>32</v>
      </c>
      <c r="L30" s="115">
        <v>11</v>
      </c>
      <c r="M30" s="115">
        <v>37</v>
      </c>
    </row>
    <row r="31" spans="2:18" ht="19.5" x14ac:dyDescent="0.3">
      <c r="B31" s="114" t="s">
        <v>70</v>
      </c>
      <c r="C31" s="115">
        <v>36</v>
      </c>
      <c r="D31" s="115">
        <v>22</v>
      </c>
      <c r="E31" s="115">
        <v>29</v>
      </c>
      <c r="F31" s="115">
        <v>49</v>
      </c>
      <c r="G31" s="115">
        <v>45</v>
      </c>
      <c r="H31" s="115">
        <v>50</v>
      </c>
      <c r="I31" s="115">
        <v>41</v>
      </c>
      <c r="J31" s="115">
        <v>94</v>
      </c>
      <c r="K31" s="115">
        <v>15</v>
      </c>
      <c r="L31" s="115">
        <v>60</v>
      </c>
      <c r="M31" s="115">
        <v>21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-2.3355121035731727</v>
      </c>
      <c r="J38" s="122">
        <f ca="1">$G38*(RAND()-0.5)</f>
        <v>6.4315851022893504</v>
      </c>
      <c r="K38" s="122">
        <f ca="1">$G38*(RAND()-0.5)</f>
        <v>6.729689769820463</v>
      </c>
      <c r="L38" s="122">
        <f ca="1">$G38*(RAND()-0.5)</f>
        <v>-5.6256583692048263</v>
      </c>
      <c r="M38" s="122">
        <f ca="1">$G38*(RAND()-0.5)</f>
        <v>5.4536137789780934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2:13" ht="19.5" x14ac:dyDescent="0.3"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2:13" ht="19.5" x14ac:dyDescent="0.3"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2:13" ht="19.5" x14ac:dyDescent="0.3"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2:13" ht="19.5" x14ac:dyDescent="0.3"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2:13" ht="19.5" x14ac:dyDescent="0.3"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2:13" ht="19.5" x14ac:dyDescent="0.3"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2:13" ht="19.5" x14ac:dyDescent="0.3"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2:13" ht="19.5" x14ac:dyDescent="0.3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2:13" ht="19.5" x14ac:dyDescent="0.3"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2:13" ht="19.5" x14ac:dyDescent="0.3"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2:13" ht="19.5" x14ac:dyDescent="0.3"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2:13" ht="19.5" x14ac:dyDescent="0.3"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2:13" ht="19.5" x14ac:dyDescent="0.3"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2:13" ht="19.5" x14ac:dyDescent="0.3"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3"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3"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3"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3"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3"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3"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3"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3"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3"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3"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3"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3"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3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3"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3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4.4500086077435892</v>
      </c>
      <c r="J38" s="122">
        <f ca="1">$G38*(RAND()-0.5)</f>
        <v>6.7946675771579041</v>
      </c>
      <c r="K38" s="122">
        <f ca="1">$G38*(RAND()-0.5)</f>
        <v>-4.324390415646282</v>
      </c>
      <c r="L38" s="122">
        <f ca="1">$G38*(RAND()-0.5)</f>
        <v>3.097681302240987</v>
      </c>
      <c r="M38" s="122">
        <f ca="1">$G38*(RAND()-0.5)</f>
        <v>-6.1105177176640959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{291598F4-1275-45F3-9699-6EF147867180}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{579F98B0-D44C-4B2E-A80A-5206573D36C3}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{C04D5B17-EF43-40DF-A408-0D681F500FC7}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{970576F7-53A9-4BB0-A143-812B6137E2AC}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{63F809CD-FBBB-463C-ABA3-E2F4C2765FB1}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{51ABB7C0-0FD6-4569-B31E-C5B121062183}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{39AC4585-AF98-4E21-B48C-27C70E669255}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{2B449AEE-D8FC-403E-80A2-6E509DBC5D2C}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{3E69C77A-41B5-4105-B765-EF7319D4AF96}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{F7E9ACA1-5D2F-455A-928E-E25E7ABA7093}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{9FE73609-8E0A-45E0-8668-EC3AD1FA74DE}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1598F4-1275-45F3-9699-6EF1478671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79F98B0-D44C-4B2E-A80A-5206573D36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C04D5B17-EF43-40DF-A408-0D681F500FC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70576F7-53A9-4BB0-A143-812B6137E2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3F809CD-FBBB-463C-ABA3-E2F4C2765FB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1ABB7C0-0FD6-4569-B31E-C5B1210621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9AC4585-AF98-4E21-B48C-27C70E66925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B449AEE-D8FC-403E-80A2-6E509DBC5D2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3E69C77A-41B5-4105-B765-EF7319D4AF9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7E9ACA1-5D2F-455A-928E-E25E7ABA70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FE73609-8E0A-45E0-8668-EC3AD1FA74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37.5" x14ac:dyDescent="0.25">
      <c r="B2" s="46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x14ac:dyDescent="0.3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3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3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3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3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3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3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3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3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3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19.5" x14ac:dyDescent="0.3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3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1:15" ht="19.5" x14ac:dyDescent="0.3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3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3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3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3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3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3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3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3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3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3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3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3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3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3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v>-2.972863446679809</v>
      </c>
      <c r="J38">
        <v>-4.4152173252999694</v>
      </c>
      <c r="K38">
        <v>-1.3785752389276531</v>
      </c>
      <c r="L38">
        <v>1.1738760626132749</v>
      </c>
      <c r="M38">
        <v>6.197894359287174</v>
      </c>
    </row>
    <row r="39" spans="2:13" ht="18.75" x14ac:dyDescent="0.25">
      <c r="B39" s="116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5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5" ht="37.5" x14ac:dyDescent="0.2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2:15" ht="19.5" x14ac:dyDescent="0.3"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2:15" ht="19.5" x14ac:dyDescent="0.3"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2:15" ht="19.5" x14ac:dyDescent="0.3"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2:15" ht="19.5" x14ac:dyDescent="0.3"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2:15" ht="19.5" x14ac:dyDescent="0.3"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2:15" ht="19.5" x14ac:dyDescent="0.3"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2:15" ht="19.5" x14ac:dyDescent="0.3"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2:15" ht="19.5" x14ac:dyDescent="0.3"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2:15" ht="19.5" x14ac:dyDescent="0.3"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2:15" ht="19.5" x14ac:dyDescent="0.3"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2:15" ht="19.5" x14ac:dyDescent="0.3"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2:15" ht="19.5" x14ac:dyDescent="0.3"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2:15" ht="19.5" x14ac:dyDescent="0.3"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2:15" ht="19.5" x14ac:dyDescent="0.3"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2:18" ht="19.5" x14ac:dyDescent="0.3"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2:18" ht="19.5" x14ac:dyDescent="0.3"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2:18" ht="19.5" x14ac:dyDescent="0.3"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2:18" ht="19.5" x14ac:dyDescent="0.3"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2:18" ht="19.5" x14ac:dyDescent="0.3"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2:18" ht="19.5" x14ac:dyDescent="0.3"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2:18" ht="19.5" x14ac:dyDescent="0.3"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2:18" ht="19.5" x14ac:dyDescent="0.3"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2:18" ht="19.5" x14ac:dyDescent="0.3"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2:18" ht="19.5" x14ac:dyDescent="0.3"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2:18" ht="19.5" x14ac:dyDescent="0.3"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2:18" ht="19.5" x14ac:dyDescent="0.3"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2:18" ht="19.5" x14ac:dyDescent="0.3"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2:18" ht="19.5" x14ac:dyDescent="0.3"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2:18" ht="19.5" x14ac:dyDescent="0.3"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f ca="1">$G38*(RAND()-0.5)</f>
        <v>0.56507200926640411</v>
      </c>
      <c r="J38">
        <f ca="1">$G38*(RAND()-0.5)</f>
        <v>0.24883121076588799</v>
      </c>
      <c r="K38">
        <f ca="1">$G38*(RAND()-0.5)</f>
        <v>6.388752100681236</v>
      </c>
      <c r="L38">
        <f ca="1">$G38*(RAND()-0.5)</f>
        <v>5.986884076973972</v>
      </c>
      <c r="M38">
        <f ca="1">$G38*(RAND()-0.5)</f>
        <v>1.2086607840251791</v>
      </c>
    </row>
    <row r="39" spans="2:13" ht="18.75" x14ac:dyDescent="0.25">
      <c r="B39" s="116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{DF4E3E95-3198-4AD3-AE70-66DE05FD1593}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{0A744041-C8EE-47DF-A242-D9333CA2208C}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{4D91E63D-8A4E-424E-8827-FA8B90CF23BF}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{E4BC4D85-5D3A-4689-B9B3-F322371F7DC2}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{A8C49C09-0A48-4258-99E4-98D8E2E86936}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{DB3F7913-C649-46ED-96AE-A0380B4AD65F}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{9A330350-EF71-4775-AB57-4E480B91EF9E}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{A4127FF7-C438-4215-8D8F-3B00342C9A1F}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{98D071F2-55DE-4E69-BE0D-7E7F7C169B52}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{29DEBAEE-2F28-4EA7-A107-F47437371A50}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{6440D250-F3E0-4436-BEC2-1345F41C9CC6}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4E3E95-3198-4AD3-AE70-66DE05FD15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A744041-C8EE-47DF-A242-D9333CA2208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D91E63D-8A4E-424E-8827-FA8B90CF23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4BC4D85-5D3A-4689-B9B3-F322371F7D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8C49C09-0A48-4258-99E4-98D8E2E869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B3F7913-C649-46ED-96AE-A0380B4AD6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A330350-EF71-4775-AB57-4E480B91EF9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4127FF7-C438-4215-8D8F-3B00342C9A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8D071F2-55DE-4E69-BE0D-7E7F7C169B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9DEBAEE-2F28-4EA7-A107-F47437371A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440D250-F3E0-4436-BEC2-1345F41C9C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3"/>
    </row>
    <row r="2" spans="1:15" ht="37.5" x14ac:dyDescent="0.2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3">
      <c r="A3" s="124"/>
      <c r="B3" s="114" t="s">
        <v>74</v>
      </c>
      <c r="C3" s="115">
        <v>47</v>
      </c>
      <c r="D3" s="115">
        <v>60</v>
      </c>
      <c r="E3" s="115">
        <v>72</v>
      </c>
      <c r="F3" s="115">
        <v>79</v>
      </c>
      <c r="G3" s="115">
        <v>73</v>
      </c>
      <c r="H3" s="115">
        <v>16</v>
      </c>
      <c r="I3" s="115">
        <v>31</v>
      </c>
      <c r="J3" s="115">
        <v>35</v>
      </c>
      <c r="K3" s="115">
        <v>38</v>
      </c>
      <c r="L3" s="115">
        <v>53</v>
      </c>
      <c r="M3" s="115">
        <v>78</v>
      </c>
    </row>
    <row r="4" spans="1:15" ht="19.5" x14ac:dyDescent="0.3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15">
        <v>98</v>
      </c>
      <c r="L4" s="115">
        <v>65</v>
      </c>
      <c r="M4" s="115">
        <v>88</v>
      </c>
    </row>
    <row r="5" spans="1:15" ht="19.5" x14ac:dyDescent="0.3">
      <c r="A5" s="124"/>
      <c r="B5" s="114" t="s">
        <v>75</v>
      </c>
      <c r="C5" s="115">
        <v>62</v>
      </c>
      <c r="D5" s="115">
        <v>19</v>
      </c>
      <c r="E5" s="115">
        <v>84</v>
      </c>
      <c r="F5" s="115">
        <v>48</v>
      </c>
      <c r="G5" s="115">
        <v>59</v>
      </c>
      <c r="H5" s="115">
        <v>35</v>
      </c>
      <c r="I5" s="115">
        <v>53</v>
      </c>
      <c r="J5" s="115">
        <v>75</v>
      </c>
      <c r="K5" s="115">
        <v>87</v>
      </c>
      <c r="L5" s="115">
        <v>68</v>
      </c>
      <c r="M5" s="115">
        <v>80</v>
      </c>
    </row>
    <row r="6" spans="1:15" ht="19.5" x14ac:dyDescent="0.3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15">
        <v>28</v>
      </c>
      <c r="L6" s="115">
        <v>38</v>
      </c>
      <c r="M6" s="115">
        <v>15</v>
      </c>
    </row>
    <row r="7" spans="1:15" ht="19.5" x14ac:dyDescent="0.3">
      <c r="A7" s="124"/>
      <c r="B7" s="114" t="s">
        <v>72</v>
      </c>
      <c r="C7" s="115">
        <v>43</v>
      </c>
      <c r="D7" s="115">
        <v>36</v>
      </c>
      <c r="E7" s="115">
        <v>15</v>
      </c>
      <c r="F7" s="115">
        <v>48</v>
      </c>
      <c r="G7" s="115">
        <v>37</v>
      </c>
      <c r="H7" s="115">
        <v>45</v>
      </c>
      <c r="I7" s="115">
        <v>27</v>
      </c>
      <c r="J7" s="115">
        <v>20</v>
      </c>
      <c r="K7" s="115">
        <v>70</v>
      </c>
      <c r="L7" s="115">
        <v>31</v>
      </c>
      <c r="M7" s="115">
        <v>59</v>
      </c>
    </row>
    <row r="8" spans="1:15" ht="19.5" x14ac:dyDescent="0.3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15">
        <v>36</v>
      </c>
      <c r="L8" s="115">
        <v>36</v>
      </c>
      <c r="M8" s="115">
        <v>14</v>
      </c>
    </row>
    <row r="9" spans="1:15" ht="19.5" x14ac:dyDescent="0.3">
      <c r="A9" s="124"/>
      <c r="B9" s="114" t="s">
        <v>83</v>
      </c>
      <c r="C9" s="115">
        <v>65</v>
      </c>
      <c r="D9" s="115">
        <v>37</v>
      </c>
      <c r="E9" s="115">
        <v>39</v>
      </c>
      <c r="F9" s="115">
        <v>95</v>
      </c>
      <c r="G9" s="115">
        <v>42</v>
      </c>
      <c r="H9" s="115">
        <v>59</v>
      </c>
      <c r="I9" s="115">
        <v>71</v>
      </c>
      <c r="J9" s="115">
        <v>19</v>
      </c>
      <c r="K9" s="115">
        <v>82</v>
      </c>
      <c r="L9" s="115">
        <v>72</v>
      </c>
      <c r="M9" s="115">
        <v>78</v>
      </c>
    </row>
    <row r="10" spans="1:15" ht="19.5" x14ac:dyDescent="0.3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15">
        <v>29</v>
      </c>
      <c r="L10" s="115">
        <v>42</v>
      </c>
      <c r="M10" s="115">
        <v>57</v>
      </c>
    </row>
    <row r="11" spans="1:15" ht="19.5" x14ac:dyDescent="0.3">
      <c r="A11" s="124"/>
      <c r="B11" s="114" t="s">
        <v>65</v>
      </c>
      <c r="C11" s="115">
        <v>28</v>
      </c>
      <c r="D11" s="115">
        <v>12</v>
      </c>
      <c r="E11" s="115">
        <v>20</v>
      </c>
      <c r="F11" s="115">
        <v>66</v>
      </c>
      <c r="G11" s="115">
        <v>15</v>
      </c>
      <c r="H11" s="115">
        <v>25</v>
      </c>
      <c r="I11" s="115">
        <v>16</v>
      </c>
      <c r="J11" s="115">
        <v>11</v>
      </c>
      <c r="K11" s="115">
        <v>80</v>
      </c>
      <c r="L11" s="115">
        <v>29</v>
      </c>
      <c r="M11" s="115">
        <v>26</v>
      </c>
    </row>
    <row r="12" spans="1:15" ht="19.5" x14ac:dyDescent="0.3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15">
        <v>92</v>
      </c>
      <c r="L12" s="115">
        <v>66</v>
      </c>
      <c r="M12" s="115">
        <v>50</v>
      </c>
    </row>
    <row r="13" spans="1:15" ht="19.5" x14ac:dyDescent="0.3">
      <c r="A13" s="124"/>
      <c r="B13" s="114" t="s">
        <v>77</v>
      </c>
      <c r="C13" s="115">
        <v>36</v>
      </c>
      <c r="D13" s="115">
        <v>47</v>
      </c>
      <c r="E13" s="115">
        <v>37</v>
      </c>
      <c r="F13" s="115">
        <v>67</v>
      </c>
      <c r="G13" s="115">
        <v>25</v>
      </c>
      <c r="H13" s="115">
        <v>27</v>
      </c>
      <c r="I13" s="115">
        <v>69</v>
      </c>
      <c r="J13" s="115">
        <v>28</v>
      </c>
      <c r="K13" s="115">
        <v>21</v>
      </c>
      <c r="L13" s="115">
        <v>41</v>
      </c>
      <c r="M13" s="115">
        <v>50</v>
      </c>
    </row>
    <row r="14" spans="1:15" ht="19.5" x14ac:dyDescent="0.3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15">
        <v>21</v>
      </c>
      <c r="L14" s="115">
        <v>31</v>
      </c>
      <c r="M14" s="115">
        <v>31</v>
      </c>
    </row>
    <row r="15" spans="1:15" ht="19.5" x14ac:dyDescent="0.3">
      <c r="A15" s="124"/>
      <c r="B15" s="114" t="s">
        <v>81</v>
      </c>
      <c r="C15" s="115">
        <v>16</v>
      </c>
      <c r="D15" s="115">
        <v>51</v>
      </c>
      <c r="E15" s="115">
        <v>35</v>
      </c>
      <c r="F15" s="115">
        <v>83</v>
      </c>
      <c r="G15" s="115">
        <v>40</v>
      </c>
      <c r="H15" s="115">
        <v>28</v>
      </c>
      <c r="I15" s="115">
        <v>11</v>
      </c>
      <c r="J15" s="115">
        <v>18</v>
      </c>
      <c r="K15" s="115">
        <v>38</v>
      </c>
      <c r="L15" s="115">
        <v>19</v>
      </c>
      <c r="M15" s="115">
        <v>97</v>
      </c>
      <c r="O15" t="s">
        <v>98</v>
      </c>
    </row>
    <row r="16" spans="1:15" ht="19.5" x14ac:dyDescent="0.3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15">
        <v>11</v>
      </c>
      <c r="L16" s="115">
        <v>55</v>
      </c>
      <c r="M16" s="115">
        <v>87</v>
      </c>
    </row>
    <row r="17" spans="1:18" ht="19.5" x14ac:dyDescent="0.3">
      <c r="A17" s="124"/>
      <c r="B17" s="114" t="s">
        <v>67</v>
      </c>
      <c r="C17" s="115">
        <v>42</v>
      </c>
      <c r="D17" s="115">
        <v>53</v>
      </c>
      <c r="E17" s="115">
        <v>39</v>
      </c>
      <c r="F17" s="115">
        <v>39</v>
      </c>
      <c r="G17" s="115">
        <v>65</v>
      </c>
      <c r="H17" s="115">
        <v>75</v>
      </c>
      <c r="I17" s="115">
        <v>16</v>
      </c>
      <c r="J17" s="115">
        <v>37</v>
      </c>
      <c r="K17" s="115">
        <v>98</v>
      </c>
      <c r="L17" s="115">
        <v>46</v>
      </c>
      <c r="M17" s="115">
        <v>24</v>
      </c>
    </row>
    <row r="18" spans="1:18" ht="19.5" x14ac:dyDescent="0.3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15">
        <v>45</v>
      </c>
      <c r="L18" s="115">
        <v>72</v>
      </c>
      <c r="M18" s="115">
        <v>70</v>
      </c>
    </row>
    <row r="19" spans="1:18" ht="19.5" x14ac:dyDescent="0.3">
      <c r="A19" s="124"/>
      <c r="B19" s="114" t="s">
        <v>69</v>
      </c>
      <c r="C19" s="115">
        <v>59</v>
      </c>
      <c r="D19" s="115">
        <v>31</v>
      </c>
      <c r="E19" s="115">
        <v>18</v>
      </c>
      <c r="F19" s="115">
        <v>49</v>
      </c>
      <c r="G19" s="115">
        <v>74</v>
      </c>
      <c r="H19" s="115">
        <v>73</v>
      </c>
      <c r="I19" s="115">
        <v>52</v>
      </c>
      <c r="J19" s="115">
        <v>79</v>
      </c>
      <c r="K19" s="115">
        <v>91</v>
      </c>
      <c r="L19" s="115">
        <v>63</v>
      </c>
      <c r="M19" s="115">
        <v>26</v>
      </c>
    </row>
    <row r="20" spans="1:18" ht="19.5" x14ac:dyDescent="0.3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15">
        <v>39</v>
      </c>
      <c r="L20" s="115">
        <v>11</v>
      </c>
      <c r="M20" s="115">
        <v>18</v>
      </c>
    </row>
    <row r="21" spans="1:18" ht="19.5" x14ac:dyDescent="0.3">
      <c r="A21" s="124"/>
      <c r="B21" s="114" t="s">
        <v>86</v>
      </c>
      <c r="C21" s="115">
        <v>24</v>
      </c>
      <c r="D21" s="115">
        <v>26</v>
      </c>
      <c r="E21" s="115">
        <v>40</v>
      </c>
      <c r="F21" s="115">
        <v>97</v>
      </c>
      <c r="G21" s="115">
        <v>11</v>
      </c>
      <c r="H21" s="115">
        <v>70</v>
      </c>
      <c r="I21" s="115">
        <v>26</v>
      </c>
      <c r="J21" s="115">
        <v>24</v>
      </c>
      <c r="K21" s="115">
        <v>36</v>
      </c>
      <c r="L21" s="115">
        <v>25</v>
      </c>
      <c r="M21" s="115">
        <v>11</v>
      </c>
    </row>
    <row r="22" spans="1:18" ht="19.5" x14ac:dyDescent="0.3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15">
        <v>78</v>
      </c>
      <c r="L22" s="115">
        <v>35</v>
      </c>
      <c r="M22" s="115">
        <v>23</v>
      </c>
    </row>
    <row r="23" spans="1:18" ht="19.5" x14ac:dyDescent="0.3">
      <c r="A23" s="124"/>
      <c r="B23" s="114" t="s">
        <v>71</v>
      </c>
      <c r="C23" s="115">
        <v>27</v>
      </c>
      <c r="D23" s="115">
        <v>44</v>
      </c>
      <c r="E23" s="115">
        <v>73</v>
      </c>
      <c r="F23" s="115">
        <v>50</v>
      </c>
      <c r="G23" s="115">
        <v>28</v>
      </c>
      <c r="H23" s="115">
        <v>29</v>
      </c>
      <c r="I23" s="115">
        <v>14</v>
      </c>
      <c r="J23" s="115">
        <v>12</v>
      </c>
      <c r="K23" s="115">
        <v>12</v>
      </c>
      <c r="L23" s="115">
        <v>23</v>
      </c>
      <c r="M23" s="115">
        <v>12</v>
      </c>
    </row>
    <row r="24" spans="1:18" ht="19.5" x14ac:dyDescent="0.3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15">
        <v>29</v>
      </c>
      <c r="L24" s="115">
        <v>48</v>
      </c>
      <c r="M24" s="115">
        <v>48</v>
      </c>
    </row>
    <row r="25" spans="1:18" ht="19.5" x14ac:dyDescent="0.3">
      <c r="A25" s="124"/>
      <c r="B25" s="114" t="s">
        <v>85</v>
      </c>
      <c r="C25" s="115">
        <v>56</v>
      </c>
      <c r="D25" s="115">
        <v>35</v>
      </c>
      <c r="E25" s="115">
        <v>80</v>
      </c>
      <c r="F25" s="115">
        <v>52</v>
      </c>
      <c r="G25" s="115">
        <v>18</v>
      </c>
      <c r="H25" s="115">
        <v>15</v>
      </c>
      <c r="I25" s="115">
        <v>18</v>
      </c>
      <c r="J25" s="115">
        <v>59</v>
      </c>
      <c r="K25" s="115">
        <v>67</v>
      </c>
      <c r="L25" s="115">
        <v>58</v>
      </c>
      <c r="M25" s="115">
        <v>83</v>
      </c>
    </row>
    <row r="26" spans="1:18" ht="19.5" x14ac:dyDescent="0.3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15">
        <v>81</v>
      </c>
      <c r="L26" s="115">
        <v>36</v>
      </c>
      <c r="M26" s="115">
        <v>33</v>
      </c>
    </row>
    <row r="27" spans="1:18" ht="19.5" x14ac:dyDescent="0.3">
      <c r="A27" s="124"/>
      <c r="B27" s="114" t="s">
        <v>70</v>
      </c>
      <c r="C27" s="115">
        <v>21</v>
      </c>
      <c r="D27" s="115">
        <v>21</v>
      </c>
      <c r="E27" s="115">
        <v>42</v>
      </c>
      <c r="F27" s="115">
        <v>90</v>
      </c>
      <c r="G27" s="115">
        <v>27</v>
      </c>
      <c r="H27" s="115">
        <v>68</v>
      </c>
      <c r="I27" s="115">
        <v>18</v>
      </c>
      <c r="J27" s="115">
        <v>11</v>
      </c>
      <c r="K27" s="115">
        <v>11</v>
      </c>
      <c r="L27" s="115">
        <v>25</v>
      </c>
      <c r="M27" s="115">
        <v>16</v>
      </c>
    </row>
    <row r="28" spans="1:18" ht="19.5" x14ac:dyDescent="0.3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15">
        <v>44</v>
      </c>
      <c r="L28" s="115">
        <v>44</v>
      </c>
      <c r="M28" s="115">
        <v>49</v>
      </c>
    </row>
    <row r="29" spans="1:18" ht="19.5" x14ac:dyDescent="0.3">
      <c r="A29" s="124"/>
      <c r="B29" s="114" t="s">
        <v>78</v>
      </c>
      <c r="C29" s="115">
        <v>25</v>
      </c>
      <c r="D29" s="115">
        <v>22</v>
      </c>
      <c r="E29" s="115">
        <v>20</v>
      </c>
      <c r="F29" s="115">
        <v>36</v>
      </c>
      <c r="G29" s="115">
        <v>23</v>
      </c>
      <c r="H29" s="115">
        <v>29</v>
      </c>
      <c r="I29" s="115">
        <v>17</v>
      </c>
      <c r="J29" s="115">
        <v>69</v>
      </c>
      <c r="K29" s="115">
        <v>11</v>
      </c>
      <c r="L29" s="115">
        <v>16</v>
      </c>
      <c r="M29" s="115">
        <v>19</v>
      </c>
    </row>
    <row r="30" spans="1:18" ht="19.5" x14ac:dyDescent="0.3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15">
        <v>41</v>
      </c>
      <c r="L30" s="115">
        <v>26</v>
      </c>
      <c r="M30" s="115">
        <v>98</v>
      </c>
    </row>
    <row r="31" spans="1:18" ht="19.5" x14ac:dyDescent="0.3">
      <c r="A31" s="124"/>
      <c r="B31" s="114" t="s">
        <v>60</v>
      </c>
      <c r="C31" s="115">
        <v>23</v>
      </c>
      <c r="D31" s="115">
        <v>50</v>
      </c>
      <c r="E31" s="115">
        <v>27</v>
      </c>
      <c r="F31" s="115">
        <v>58</v>
      </c>
      <c r="G31" s="115">
        <v>38</v>
      </c>
      <c r="H31" s="115">
        <v>18</v>
      </c>
      <c r="I31" s="115">
        <v>23</v>
      </c>
      <c r="J31" s="115">
        <v>62</v>
      </c>
      <c r="K31" s="115">
        <v>14</v>
      </c>
      <c r="L31" s="115">
        <v>28</v>
      </c>
      <c r="M31" s="115">
        <v>94</v>
      </c>
    </row>
    <row r="32" spans="1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4.2632318629401729</v>
      </c>
      <c r="J38" s="122">
        <f ca="1">$G38*(RAND()-0.5)</f>
        <v>2.141000728576433</v>
      </c>
      <c r="K38" s="122">
        <f ca="1">$G38*(RAND()-0.5)</f>
        <v>3.9132970044545057</v>
      </c>
      <c r="L38" s="122">
        <f ca="1">$G38*(RAND()-0.5)</f>
        <v>6.7589003328109962</v>
      </c>
      <c r="M38" s="122">
        <f ca="1">$G38*(RAND()-0.5)</f>
        <v>-5.1274234156751497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3"/>
    </row>
    <row r="2" spans="1:15" ht="37.5" x14ac:dyDescent="0.2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3">
      <c r="A3" s="124"/>
      <c r="B3" s="118" t="s">
        <v>74</v>
      </c>
      <c r="C3" s="119">
        <v>47</v>
      </c>
      <c r="D3" s="119">
        <v>60</v>
      </c>
      <c r="E3" s="119">
        <v>72</v>
      </c>
      <c r="F3" s="119">
        <v>79</v>
      </c>
      <c r="G3" s="119">
        <v>73</v>
      </c>
      <c r="H3" s="119">
        <v>16</v>
      </c>
      <c r="I3" s="119">
        <v>31</v>
      </c>
      <c r="J3" s="119">
        <v>35</v>
      </c>
      <c r="K3" s="121">
        <v>38</v>
      </c>
      <c r="L3" s="121">
        <v>53</v>
      </c>
      <c r="M3" s="121">
        <v>78</v>
      </c>
    </row>
    <row r="4" spans="1:15" ht="19.5" x14ac:dyDescent="0.3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20">
        <v>98</v>
      </c>
      <c r="L4" s="120">
        <v>65</v>
      </c>
      <c r="M4" s="120">
        <v>88</v>
      </c>
    </row>
    <row r="5" spans="1:15" ht="19.5" x14ac:dyDescent="0.3">
      <c r="A5" s="124"/>
      <c r="B5" s="118" t="s">
        <v>75</v>
      </c>
      <c r="C5" s="119">
        <v>62</v>
      </c>
      <c r="D5" s="119">
        <v>19</v>
      </c>
      <c r="E5" s="119">
        <v>84</v>
      </c>
      <c r="F5" s="119">
        <v>48</v>
      </c>
      <c r="G5" s="119">
        <v>59</v>
      </c>
      <c r="H5" s="119">
        <v>35</v>
      </c>
      <c r="I5" s="119">
        <v>53</v>
      </c>
      <c r="J5" s="119">
        <v>75</v>
      </c>
      <c r="K5" s="121">
        <v>87</v>
      </c>
      <c r="L5" s="121">
        <v>68</v>
      </c>
      <c r="M5" s="121">
        <v>80</v>
      </c>
    </row>
    <row r="6" spans="1:15" ht="19.5" x14ac:dyDescent="0.3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20">
        <v>28</v>
      </c>
      <c r="L6" s="120">
        <v>38</v>
      </c>
      <c r="M6" s="120">
        <v>15</v>
      </c>
    </row>
    <row r="7" spans="1:15" ht="19.5" x14ac:dyDescent="0.3">
      <c r="A7" s="124"/>
      <c r="B7" s="118" t="s">
        <v>72</v>
      </c>
      <c r="C7" s="119">
        <v>43</v>
      </c>
      <c r="D7" s="119">
        <v>36</v>
      </c>
      <c r="E7" s="119">
        <v>15</v>
      </c>
      <c r="F7" s="119">
        <v>48</v>
      </c>
      <c r="G7" s="119">
        <v>37</v>
      </c>
      <c r="H7" s="119">
        <v>45</v>
      </c>
      <c r="I7" s="119">
        <v>27</v>
      </c>
      <c r="J7" s="119">
        <v>20</v>
      </c>
      <c r="K7" s="121">
        <v>70</v>
      </c>
      <c r="L7" s="121">
        <v>31</v>
      </c>
      <c r="M7" s="121">
        <v>59</v>
      </c>
    </row>
    <row r="8" spans="1:15" ht="19.5" x14ac:dyDescent="0.3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20">
        <v>36</v>
      </c>
      <c r="L8" s="120">
        <v>36</v>
      </c>
      <c r="M8" s="120">
        <v>14</v>
      </c>
    </row>
    <row r="9" spans="1:15" ht="19.5" x14ac:dyDescent="0.3">
      <c r="A9" s="124"/>
      <c r="B9" s="118" t="s">
        <v>83</v>
      </c>
      <c r="C9" s="119">
        <v>65</v>
      </c>
      <c r="D9" s="119">
        <v>37</v>
      </c>
      <c r="E9" s="119">
        <v>39</v>
      </c>
      <c r="F9" s="119">
        <v>95</v>
      </c>
      <c r="G9" s="119">
        <v>42</v>
      </c>
      <c r="H9" s="119">
        <v>59</v>
      </c>
      <c r="I9" s="119">
        <v>71</v>
      </c>
      <c r="J9" s="119">
        <v>19</v>
      </c>
      <c r="K9" s="121">
        <v>82</v>
      </c>
      <c r="L9" s="121">
        <v>72</v>
      </c>
      <c r="M9" s="121">
        <v>78</v>
      </c>
    </row>
    <row r="10" spans="1:15" ht="19.5" x14ac:dyDescent="0.3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20">
        <v>29</v>
      </c>
      <c r="L10" s="120">
        <v>42</v>
      </c>
      <c r="M10" s="120">
        <v>57</v>
      </c>
    </row>
    <row r="11" spans="1:15" ht="19.5" x14ac:dyDescent="0.3">
      <c r="A11" s="124"/>
      <c r="B11" s="118" t="s">
        <v>65</v>
      </c>
      <c r="C11" s="119">
        <v>28</v>
      </c>
      <c r="D11" s="119">
        <v>12</v>
      </c>
      <c r="E11" s="119">
        <v>20</v>
      </c>
      <c r="F11" s="119">
        <v>66</v>
      </c>
      <c r="G11" s="119">
        <v>15</v>
      </c>
      <c r="H11" s="119">
        <v>25</v>
      </c>
      <c r="I11" s="119">
        <v>16</v>
      </c>
      <c r="J11" s="119">
        <v>11</v>
      </c>
      <c r="K11" s="121">
        <v>80</v>
      </c>
      <c r="L11" s="121">
        <v>29</v>
      </c>
      <c r="M11" s="121">
        <v>26</v>
      </c>
    </row>
    <row r="12" spans="1:15" ht="19.5" x14ac:dyDescent="0.3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20">
        <v>92</v>
      </c>
      <c r="L12" s="120">
        <v>66</v>
      </c>
      <c r="M12" s="120">
        <v>50</v>
      </c>
    </row>
    <row r="13" spans="1:15" ht="19.5" x14ac:dyDescent="0.3">
      <c r="A13" s="124"/>
      <c r="B13" s="118" t="s">
        <v>77</v>
      </c>
      <c r="C13" s="119">
        <v>36</v>
      </c>
      <c r="D13" s="119">
        <v>47</v>
      </c>
      <c r="E13" s="119">
        <v>37</v>
      </c>
      <c r="F13" s="119">
        <v>67</v>
      </c>
      <c r="G13" s="119">
        <v>25</v>
      </c>
      <c r="H13" s="119">
        <v>27</v>
      </c>
      <c r="I13" s="119">
        <v>69</v>
      </c>
      <c r="J13" s="119">
        <v>28</v>
      </c>
      <c r="K13" s="121">
        <v>21</v>
      </c>
      <c r="L13" s="121">
        <v>41</v>
      </c>
      <c r="M13" s="121">
        <v>50</v>
      </c>
    </row>
    <row r="14" spans="1:15" ht="19.5" x14ac:dyDescent="0.3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20">
        <v>21</v>
      </c>
      <c r="L14" s="120">
        <v>31</v>
      </c>
      <c r="M14" s="120">
        <v>31</v>
      </c>
    </row>
    <row r="15" spans="1:15" ht="19.5" x14ac:dyDescent="0.3">
      <c r="A15" s="124"/>
      <c r="B15" s="118" t="s">
        <v>81</v>
      </c>
      <c r="C15" s="119">
        <v>16</v>
      </c>
      <c r="D15" s="119">
        <v>51</v>
      </c>
      <c r="E15" s="119">
        <v>35</v>
      </c>
      <c r="F15" s="119">
        <v>83</v>
      </c>
      <c r="G15" s="119">
        <v>40</v>
      </c>
      <c r="H15" s="119">
        <v>28</v>
      </c>
      <c r="I15" s="119">
        <v>11</v>
      </c>
      <c r="J15" s="119">
        <v>18</v>
      </c>
      <c r="K15" s="121">
        <v>38</v>
      </c>
      <c r="L15" s="121">
        <v>19</v>
      </c>
      <c r="M15" s="121">
        <v>97</v>
      </c>
      <c r="O15" t="s">
        <v>98</v>
      </c>
    </row>
    <row r="16" spans="1:15" ht="19.5" x14ac:dyDescent="0.3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20">
        <v>11</v>
      </c>
      <c r="L16" s="120">
        <v>55</v>
      </c>
      <c r="M16" s="120">
        <v>87</v>
      </c>
    </row>
    <row r="17" spans="1:18" ht="19.5" x14ac:dyDescent="0.3">
      <c r="A17" s="124"/>
      <c r="B17" s="118" t="s">
        <v>67</v>
      </c>
      <c r="C17" s="119">
        <v>42</v>
      </c>
      <c r="D17" s="119">
        <v>53</v>
      </c>
      <c r="E17" s="119">
        <v>39</v>
      </c>
      <c r="F17" s="119">
        <v>39</v>
      </c>
      <c r="G17" s="119">
        <v>65</v>
      </c>
      <c r="H17" s="119">
        <v>75</v>
      </c>
      <c r="I17" s="119">
        <v>16</v>
      </c>
      <c r="J17" s="119">
        <v>37</v>
      </c>
      <c r="K17" s="121">
        <v>98</v>
      </c>
      <c r="L17" s="121">
        <v>46</v>
      </c>
      <c r="M17" s="121">
        <v>24</v>
      </c>
    </row>
    <row r="18" spans="1:18" ht="19.5" x14ac:dyDescent="0.3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20">
        <v>45</v>
      </c>
      <c r="L18" s="120">
        <v>72</v>
      </c>
      <c r="M18" s="120">
        <v>70</v>
      </c>
    </row>
    <row r="19" spans="1:18" ht="19.5" x14ac:dyDescent="0.3">
      <c r="A19" s="124"/>
      <c r="B19" s="118" t="s">
        <v>69</v>
      </c>
      <c r="C19" s="119">
        <v>59</v>
      </c>
      <c r="D19" s="119">
        <v>31</v>
      </c>
      <c r="E19" s="119">
        <v>18</v>
      </c>
      <c r="F19" s="119">
        <v>49</v>
      </c>
      <c r="G19" s="119">
        <v>74</v>
      </c>
      <c r="H19" s="119">
        <v>73</v>
      </c>
      <c r="I19" s="119">
        <v>52</v>
      </c>
      <c r="J19" s="119">
        <v>79</v>
      </c>
      <c r="K19" s="121">
        <v>91</v>
      </c>
      <c r="L19" s="121">
        <v>63</v>
      </c>
      <c r="M19" s="121">
        <v>26</v>
      </c>
    </row>
    <row r="20" spans="1:18" ht="19.5" x14ac:dyDescent="0.3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20">
        <v>39</v>
      </c>
      <c r="L20" s="120">
        <v>11</v>
      </c>
      <c r="M20" s="120">
        <v>18</v>
      </c>
    </row>
    <row r="21" spans="1:18" ht="19.5" x14ac:dyDescent="0.3">
      <c r="A21" s="124"/>
      <c r="B21" s="118" t="s">
        <v>86</v>
      </c>
      <c r="C21" s="119">
        <v>24</v>
      </c>
      <c r="D21" s="119">
        <v>26</v>
      </c>
      <c r="E21" s="119">
        <v>40</v>
      </c>
      <c r="F21" s="119">
        <v>97</v>
      </c>
      <c r="G21" s="119">
        <v>11</v>
      </c>
      <c r="H21" s="119">
        <v>70</v>
      </c>
      <c r="I21" s="119">
        <v>26</v>
      </c>
      <c r="J21" s="119">
        <v>24</v>
      </c>
      <c r="K21" s="121">
        <v>36</v>
      </c>
      <c r="L21" s="121">
        <v>25</v>
      </c>
      <c r="M21" s="121">
        <v>11</v>
      </c>
    </row>
    <row r="22" spans="1:18" ht="19.5" x14ac:dyDescent="0.3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20">
        <v>78</v>
      </c>
      <c r="L22" s="120">
        <v>35</v>
      </c>
      <c r="M22" s="120">
        <v>23</v>
      </c>
    </row>
    <row r="23" spans="1:18" ht="19.5" x14ac:dyDescent="0.3">
      <c r="A23" s="124"/>
      <c r="B23" s="118" t="s">
        <v>71</v>
      </c>
      <c r="C23" s="119">
        <v>27</v>
      </c>
      <c r="D23" s="119">
        <v>44</v>
      </c>
      <c r="E23" s="119">
        <v>73</v>
      </c>
      <c r="F23" s="119">
        <v>50</v>
      </c>
      <c r="G23" s="119">
        <v>28</v>
      </c>
      <c r="H23" s="119">
        <v>29</v>
      </c>
      <c r="I23" s="119">
        <v>14</v>
      </c>
      <c r="J23" s="119">
        <v>12</v>
      </c>
      <c r="K23" s="121">
        <v>12</v>
      </c>
      <c r="L23" s="121">
        <v>23</v>
      </c>
      <c r="M23" s="121">
        <v>12</v>
      </c>
    </row>
    <row r="24" spans="1:18" ht="19.5" x14ac:dyDescent="0.3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20">
        <v>29</v>
      </c>
      <c r="L24" s="120">
        <v>48</v>
      </c>
      <c r="M24" s="120">
        <v>48</v>
      </c>
    </row>
    <row r="25" spans="1:18" ht="19.5" x14ac:dyDescent="0.3">
      <c r="A25" s="124"/>
      <c r="B25" s="118" t="s">
        <v>85</v>
      </c>
      <c r="C25" s="119">
        <v>56</v>
      </c>
      <c r="D25" s="119">
        <v>35</v>
      </c>
      <c r="E25" s="119">
        <v>80</v>
      </c>
      <c r="F25" s="119">
        <v>52</v>
      </c>
      <c r="G25" s="119">
        <v>18</v>
      </c>
      <c r="H25" s="119">
        <v>15</v>
      </c>
      <c r="I25" s="119">
        <v>18</v>
      </c>
      <c r="J25" s="119">
        <v>59</v>
      </c>
      <c r="K25" s="121">
        <v>67</v>
      </c>
      <c r="L25" s="121">
        <v>58</v>
      </c>
      <c r="M25" s="121">
        <v>83</v>
      </c>
    </row>
    <row r="26" spans="1:18" ht="19.5" x14ac:dyDescent="0.3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20">
        <v>81</v>
      </c>
      <c r="L26" s="120">
        <v>36</v>
      </c>
      <c r="M26" s="120">
        <v>33</v>
      </c>
    </row>
    <row r="27" spans="1:18" ht="19.5" x14ac:dyDescent="0.3">
      <c r="A27" s="124"/>
      <c r="B27" s="118" t="s">
        <v>70</v>
      </c>
      <c r="C27" s="119">
        <v>21</v>
      </c>
      <c r="D27" s="119">
        <v>21</v>
      </c>
      <c r="E27" s="119">
        <v>42</v>
      </c>
      <c r="F27" s="119">
        <v>90</v>
      </c>
      <c r="G27" s="119">
        <v>27</v>
      </c>
      <c r="H27" s="119">
        <v>68</v>
      </c>
      <c r="I27" s="119">
        <v>18</v>
      </c>
      <c r="J27" s="119">
        <v>11</v>
      </c>
      <c r="K27" s="121">
        <v>11</v>
      </c>
      <c r="L27" s="121">
        <v>25</v>
      </c>
      <c r="M27" s="121">
        <v>16</v>
      </c>
    </row>
    <row r="28" spans="1:18" ht="19.5" x14ac:dyDescent="0.3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20">
        <v>44</v>
      </c>
      <c r="L28" s="120">
        <v>44</v>
      </c>
      <c r="M28" s="120">
        <v>49</v>
      </c>
    </row>
    <row r="29" spans="1:18" ht="19.5" x14ac:dyDescent="0.3">
      <c r="A29" s="124"/>
      <c r="B29" s="118" t="s">
        <v>78</v>
      </c>
      <c r="C29" s="119">
        <v>25</v>
      </c>
      <c r="D29" s="119">
        <v>22</v>
      </c>
      <c r="E29" s="119">
        <v>20</v>
      </c>
      <c r="F29" s="119">
        <v>36</v>
      </c>
      <c r="G29" s="119">
        <v>23</v>
      </c>
      <c r="H29" s="119">
        <v>29</v>
      </c>
      <c r="I29" s="119">
        <v>17</v>
      </c>
      <c r="J29" s="119">
        <v>69</v>
      </c>
      <c r="K29" s="121">
        <v>11</v>
      </c>
      <c r="L29" s="121">
        <v>16</v>
      </c>
      <c r="M29" s="121">
        <v>19</v>
      </c>
    </row>
    <row r="30" spans="1:18" ht="19.5" x14ac:dyDescent="0.3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20">
        <v>41</v>
      </c>
      <c r="L30" s="120">
        <v>26</v>
      </c>
      <c r="M30" s="120">
        <v>98</v>
      </c>
    </row>
    <row r="31" spans="1:18" ht="19.5" x14ac:dyDescent="0.3">
      <c r="A31" s="124"/>
      <c r="B31" s="118" t="s">
        <v>60</v>
      </c>
      <c r="C31" s="119">
        <v>23</v>
      </c>
      <c r="D31" s="119">
        <v>50</v>
      </c>
      <c r="E31" s="119">
        <v>27</v>
      </c>
      <c r="F31" s="119">
        <v>58</v>
      </c>
      <c r="G31" s="119">
        <v>38</v>
      </c>
      <c r="H31" s="119">
        <v>18</v>
      </c>
      <c r="I31" s="119">
        <v>23</v>
      </c>
      <c r="J31" s="119">
        <v>62</v>
      </c>
      <c r="K31" s="121">
        <v>14</v>
      </c>
      <c r="L31" s="121">
        <v>28</v>
      </c>
      <c r="M31" s="121">
        <v>94</v>
      </c>
    </row>
    <row r="32" spans="1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-1.9196513278205796</v>
      </c>
      <c r="J38" s="122">
        <f ca="1">$G38*(RAND()-0.5)</f>
        <v>-4.6995068713197137</v>
      </c>
      <c r="K38" s="122">
        <f ca="1">$G38*(RAND()-0.5)</f>
        <v>7.4345093844744694</v>
      </c>
      <c r="L38" s="122">
        <f ca="1">$G38*(RAND()-0.5)</f>
        <v>-2.3425399277274694</v>
      </c>
      <c r="M38" s="122">
        <f ca="1">$G38*(RAND()-0.5)</f>
        <v>-0.35965500363297598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8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37.5" x14ac:dyDescent="0.25">
      <c r="B2" s="46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1:18" ht="19.5" x14ac:dyDescent="0.3">
      <c r="A3" s="5"/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1:18" ht="19.5" x14ac:dyDescent="0.3">
      <c r="A4" s="5"/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1:18" ht="19.5" x14ac:dyDescent="0.3">
      <c r="A5" s="5"/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1:18" ht="19.5" x14ac:dyDescent="0.3">
      <c r="A6" s="5"/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1:18" ht="19.5" x14ac:dyDescent="0.3">
      <c r="A7" s="5"/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1:18" ht="19.5" x14ac:dyDescent="0.3">
      <c r="A8" s="5"/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1:18" ht="19.5" x14ac:dyDescent="0.3">
      <c r="A9" s="5"/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1:18" ht="19.5" x14ac:dyDescent="0.3">
      <c r="A10" s="5"/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1:18" ht="19.5" x14ac:dyDescent="0.3">
      <c r="A11" s="5"/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1:18" ht="19.5" x14ac:dyDescent="0.3">
      <c r="A12" s="5"/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1:18" ht="19.5" x14ac:dyDescent="0.3">
      <c r="A13" s="5"/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1:18" ht="19.5" x14ac:dyDescent="0.3">
      <c r="A14" s="5"/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1:18" ht="19.5" x14ac:dyDescent="0.3">
      <c r="A15" s="5"/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1:18" ht="19.5" x14ac:dyDescent="0.3">
      <c r="A16" s="5"/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1:18" ht="19.5" x14ac:dyDescent="0.3">
      <c r="A17" s="5"/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1:18" ht="19.5" x14ac:dyDescent="0.3">
      <c r="A18" s="5"/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1:18" ht="19.5" x14ac:dyDescent="0.3">
      <c r="A19" s="5"/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1:18" ht="19.5" x14ac:dyDescent="0.3">
      <c r="A20" s="5"/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1:18" ht="19.5" x14ac:dyDescent="0.3">
      <c r="A21" s="5"/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1:18" ht="19.5" x14ac:dyDescent="0.3">
      <c r="A22" s="5"/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1:18" ht="19.5" x14ac:dyDescent="0.3">
      <c r="A23" s="5"/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1:18" ht="19.5" x14ac:dyDescent="0.3">
      <c r="A24" s="5"/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1:18" ht="19.5" x14ac:dyDescent="0.3">
      <c r="A25" s="5"/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1:18" ht="19.5" x14ac:dyDescent="0.3">
      <c r="A26" s="5"/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1:18" ht="19.5" x14ac:dyDescent="0.3">
      <c r="A27" s="5"/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1:18" ht="19.5" x14ac:dyDescent="0.3">
      <c r="A28" s="5"/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1:18" ht="19.5" x14ac:dyDescent="0.3">
      <c r="A29" s="5"/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1:18" ht="19.5" x14ac:dyDescent="0.3">
      <c r="A30" s="5"/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1:18" ht="19.5" x14ac:dyDescent="0.3">
      <c r="A31" s="5"/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-1.555851522328586</v>
      </c>
      <c r="J38" s="122">
        <v>-5.1709946253416383</v>
      </c>
      <c r="K38" s="122">
        <v>4.4051307920095946</v>
      </c>
      <c r="L38" s="122">
        <v>0.35930815788873188</v>
      </c>
      <c r="M38" s="122">
        <v>-3.523323490501209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30</v>
      </c>
      <c r="K39" s="122">
        <v>5</v>
      </c>
      <c r="L39" s="122">
        <v>30</v>
      </c>
      <c r="M39" s="122">
        <v>40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3">
      <c r="B3" s="114" t="s">
        <v>80</v>
      </c>
      <c r="C3" s="115">
        <v>65</v>
      </c>
      <c r="D3" s="115">
        <v>67</v>
      </c>
      <c r="E3" s="115">
        <v>42</v>
      </c>
      <c r="F3" s="115">
        <v>33</v>
      </c>
      <c r="G3" s="115">
        <v>95</v>
      </c>
      <c r="H3" s="115">
        <v>37</v>
      </c>
      <c r="I3" s="115">
        <v>98</v>
      </c>
      <c r="J3" s="115">
        <v>77</v>
      </c>
      <c r="K3" s="115">
        <v>67</v>
      </c>
      <c r="L3" s="115">
        <v>25</v>
      </c>
      <c r="M3" s="115">
        <v>12</v>
      </c>
    </row>
    <row r="4" spans="2:18" ht="19.5" x14ac:dyDescent="0.3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15">
        <v>39</v>
      </c>
      <c r="L4" s="115">
        <v>47</v>
      </c>
      <c r="M4" s="115">
        <v>58</v>
      </c>
    </row>
    <row r="5" spans="2:18" ht="19.5" x14ac:dyDescent="0.3">
      <c r="B5" s="114" t="s">
        <v>86</v>
      </c>
      <c r="C5" s="115">
        <v>42</v>
      </c>
      <c r="D5" s="115">
        <v>64</v>
      </c>
      <c r="E5" s="115">
        <v>65</v>
      </c>
      <c r="F5" s="115">
        <v>47</v>
      </c>
      <c r="G5" s="115">
        <v>39</v>
      </c>
      <c r="H5" s="115">
        <v>25</v>
      </c>
      <c r="I5" s="115">
        <v>18</v>
      </c>
      <c r="J5" s="115">
        <v>41</v>
      </c>
      <c r="K5" s="115">
        <v>48</v>
      </c>
      <c r="L5" s="115">
        <v>38</v>
      </c>
      <c r="M5" s="115">
        <v>23</v>
      </c>
      <c r="R5" t="s">
        <v>98</v>
      </c>
    </row>
    <row r="6" spans="2:18" ht="19.5" x14ac:dyDescent="0.3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15">
        <v>57</v>
      </c>
      <c r="L6" s="115">
        <v>62</v>
      </c>
      <c r="M6" s="115">
        <v>23</v>
      </c>
    </row>
    <row r="7" spans="2:18" ht="19.5" x14ac:dyDescent="0.3">
      <c r="B7" s="114" t="s">
        <v>74</v>
      </c>
      <c r="C7" s="115">
        <v>68</v>
      </c>
      <c r="D7" s="115">
        <v>63</v>
      </c>
      <c r="E7" s="115">
        <v>41</v>
      </c>
      <c r="F7" s="115">
        <v>25</v>
      </c>
      <c r="G7" s="115">
        <v>53</v>
      </c>
      <c r="H7" s="115">
        <v>90</v>
      </c>
      <c r="I7" s="115">
        <v>82</v>
      </c>
      <c r="J7" s="115">
        <v>73</v>
      </c>
      <c r="K7" s="115">
        <v>69</v>
      </c>
      <c r="L7" s="115">
        <v>74</v>
      </c>
      <c r="M7" s="115">
        <v>40</v>
      </c>
    </row>
    <row r="8" spans="2:18" ht="19.5" x14ac:dyDescent="0.3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15">
        <v>32</v>
      </c>
      <c r="L8" s="115">
        <v>67</v>
      </c>
      <c r="M8" s="115">
        <v>48</v>
      </c>
    </row>
    <row r="9" spans="2:18" ht="19.5" x14ac:dyDescent="0.3">
      <c r="B9" s="114" t="s">
        <v>63</v>
      </c>
      <c r="C9" s="115">
        <v>21</v>
      </c>
      <c r="D9" s="115">
        <v>65</v>
      </c>
      <c r="E9" s="115">
        <v>25</v>
      </c>
      <c r="F9" s="115">
        <v>17</v>
      </c>
      <c r="G9" s="115">
        <v>86</v>
      </c>
      <c r="H9" s="115">
        <v>38</v>
      </c>
      <c r="I9" s="115">
        <v>17</v>
      </c>
      <c r="J9" s="115">
        <v>68</v>
      </c>
      <c r="K9" s="115">
        <v>18</v>
      </c>
      <c r="L9" s="115">
        <v>11</v>
      </c>
      <c r="M9" s="115">
        <v>54</v>
      </c>
    </row>
    <row r="10" spans="2:18" ht="19.5" x14ac:dyDescent="0.3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15">
        <v>62</v>
      </c>
      <c r="L10" s="115">
        <v>78</v>
      </c>
      <c r="M10" s="115">
        <v>24</v>
      </c>
    </row>
    <row r="11" spans="2:18" ht="19.5" x14ac:dyDescent="0.3">
      <c r="B11" s="114" t="s">
        <v>87</v>
      </c>
      <c r="C11" s="115">
        <v>71</v>
      </c>
      <c r="D11" s="115">
        <v>63</v>
      </c>
      <c r="E11" s="115">
        <v>63</v>
      </c>
      <c r="F11" s="115">
        <v>50</v>
      </c>
      <c r="G11" s="115">
        <v>50</v>
      </c>
      <c r="H11" s="115">
        <v>55</v>
      </c>
      <c r="I11" s="115">
        <v>46</v>
      </c>
      <c r="J11" s="115">
        <v>58</v>
      </c>
      <c r="K11" s="115">
        <v>80</v>
      </c>
      <c r="L11" s="115">
        <v>52</v>
      </c>
      <c r="M11" s="115">
        <v>96</v>
      </c>
    </row>
    <row r="12" spans="2:18" ht="19.5" x14ac:dyDescent="0.3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15">
        <v>30</v>
      </c>
      <c r="L12" s="115">
        <v>36</v>
      </c>
      <c r="M12" s="115">
        <v>81</v>
      </c>
    </row>
    <row r="13" spans="2:18" ht="19.5" x14ac:dyDescent="0.3">
      <c r="B13" s="114" t="s">
        <v>60</v>
      </c>
      <c r="C13" s="115">
        <v>28</v>
      </c>
      <c r="D13" s="115">
        <v>34</v>
      </c>
      <c r="E13" s="115">
        <v>15</v>
      </c>
      <c r="F13" s="115">
        <v>11</v>
      </c>
      <c r="G13" s="115">
        <v>66</v>
      </c>
      <c r="H13" s="115">
        <v>27</v>
      </c>
      <c r="I13" s="115">
        <v>86</v>
      </c>
      <c r="J13" s="115">
        <v>24</v>
      </c>
      <c r="K13" s="115">
        <v>33</v>
      </c>
      <c r="L13" s="115">
        <v>13</v>
      </c>
      <c r="M13" s="115">
        <v>46</v>
      </c>
    </row>
    <row r="14" spans="2:18" ht="19.5" x14ac:dyDescent="0.3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15">
        <v>54</v>
      </c>
      <c r="L14" s="115">
        <v>36</v>
      </c>
      <c r="M14" s="115">
        <v>69</v>
      </c>
    </row>
    <row r="15" spans="2:18" ht="19.5" x14ac:dyDescent="0.3">
      <c r="B15" s="114" t="s">
        <v>68</v>
      </c>
      <c r="C15" s="115">
        <v>15</v>
      </c>
      <c r="D15" s="115">
        <v>32</v>
      </c>
      <c r="E15" s="115">
        <v>41</v>
      </c>
      <c r="F15" s="115">
        <v>21</v>
      </c>
      <c r="G15" s="115">
        <v>98</v>
      </c>
      <c r="H15" s="115">
        <v>47</v>
      </c>
      <c r="I15" s="115">
        <v>29</v>
      </c>
      <c r="J15" s="115">
        <v>22</v>
      </c>
      <c r="K15" s="115">
        <v>17</v>
      </c>
      <c r="L15" s="115">
        <v>30</v>
      </c>
      <c r="M15" s="115">
        <v>16</v>
      </c>
    </row>
    <row r="16" spans="2:18" ht="19.5" x14ac:dyDescent="0.3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15">
        <v>50</v>
      </c>
      <c r="L16" s="115">
        <v>13</v>
      </c>
      <c r="M16" s="115">
        <v>58</v>
      </c>
    </row>
    <row r="17" spans="2:18" ht="19.5" x14ac:dyDescent="0.3">
      <c r="B17" s="114" t="s">
        <v>78</v>
      </c>
      <c r="C17" s="115">
        <v>43</v>
      </c>
      <c r="D17" s="115">
        <v>55</v>
      </c>
      <c r="E17" s="115">
        <v>37</v>
      </c>
      <c r="F17" s="115">
        <v>32</v>
      </c>
      <c r="G17" s="115">
        <v>48</v>
      </c>
      <c r="H17" s="115">
        <v>60</v>
      </c>
      <c r="I17" s="115">
        <v>50</v>
      </c>
      <c r="J17" s="115">
        <v>48</v>
      </c>
      <c r="K17" s="115">
        <v>51</v>
      </c>
      <c r="L17" s="115">
        <v>35</v>
      </c>
      <c r="M17" s="115">
        <v>34</v>
      </c>
    </row>
    <row r="18" spans="2:18" ht="19.5" x14ac:dyDescent="0.3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15">
        <v>34</v>
      </c>
      <c r="L18" s="115">
        <v>18</v>
      </c>
      <c r="M18" s="115">
        <v>56</v>
      </c>
    </row>
    <row r="19" spans="2:18" ht="19.5" x14ac:dyDescent="0.3">
      <c r="B19" s="114" t="s">
        <v>82</v>
      </c>
      <c r="C19" s="115">
        <v>27</v>
      </c>
      <c r="D19" s="115">
        <v>70</v>
      </c>
      <c r="E19" s="115">
        <v>28</v>
      </c>
      <c r="F19" s="115">
        <v>40</v>
      </c>
      <c r="G19" s="115">
        <v>50</v>
      </c>
      <c r="H19" s="115">
        <v>34</v>
      </c>
      <c r="I19" s="115">
        <v>41</v>
      </c>
      <c r="J19" s="115">
        <v>17</v>
      </c>
      <c r="K19" s="115">
        <v>25</v>
      </c>
      <c r="L19" s="115">
        <v>11</v>
      </c>
      <c r="M19" s="115">
        <v>14</v>
      </c>
    </row>
    <row r="20" spans="2:18" ht="19.5" x14ac:dyDescent="0.3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15">
        <v>47</v>
      </c>
      <c r="L20" s="115">
        <v>21</v>
      </c>
      <c r="M20" s="115">
        <v>70</v>
      </c>
    </row>
    <row r="21" spans="2:18" ht="19.5" x14ac:dyDescent="0.3">
      <c r="B21" s="114" t="s">
        <v>85</v>
      </c>
      <c r="C21" s="115">
        <v>23</v>
      </c>
      <c r="D21" s="115">
        <v>40</v>
      </c>
      <c r="E21" s="115">
        <v>38</v>
      </c>
      <c r="F21" s="115">
        <v>46</v>
      </c>
      <c r="G21" s="115">
        <v>58</v>
      </c>
      <c r="H21" s="115">
        <v>85</v>
      </c>
      <c r="I21" s="115">
        <v>15</v>
      </c>
      <c r="J21" s="115">
        <v>16</v>
      </c>
      <c r="K21" s="115">
        <v>27</v>
      </c>
      <c r="L21" s="115">
        <v>28</v>
      </c>
      <c r="M21" s="115">
        <v>11</v>
      </c>
    </row>
    <row r="22" spans="2:18" ht="19.5" x14ac:dyDescent="0.3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15">
        <v>42</v>
      </c>
      <c r="L22" s="115">
        <v>77</v>
      </c>
      <c r="M22" s="115">
        <v>18</v>
      </c>
    </row>
    <row r="23" spans="2:18" ht="19.5" x14ac:dyDescent="0.3">
      <c r="B23" s="114" t="s">
        <v>83</v>
      </c>
      <c r="C23" s="115">
        <v>36</v>
      </c>
      <c r="D23" s="115">
        <v>45</v>
      </c>
      <c r="E23" s="115">
        <v>25</v>
      </c>
      <c r="F23" s="115">
        <v>43</v>
      </c>
      <c r="G23" s="115">
        <v>67</v>
      </c>
      <c r="H23" s="115">
        <v>42</v>
      </c>
      <c r="I23" s="115">
        <v>26</v>
      </c>
      <c r="J23" s="115">
        <v>49</v>
      </c>
      <c r="K23" s="115">
        <v>41</v>
      </c>
      <c r="L23" s="115">
        <v>19</v>
      </c>
      <c r="M23" s="115">
        <v>52</v>
      </c>
    </row>
    <row r="24" spans="2:18" ht="19.5" x14ac:dyDescent="0.3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15">
        <v>18</v>
      </c>
      <c r="L24" s="115">
        <v>36</v>
      </c>
      <c r="M24" s="115">
        <v>17</v>
      </c>
    </row>
    <row r="25" spans="2:18" ht="19.5" x14ac:dyDescent="0.3">
      <c r="B25" s="114" t="s">
        <v>69</v>
      </c>
      <c r="C25" s="115">
        <v>47</v>
      </c>
      <c r="D25" s="115">
        <v>64</v>
      </c>
      <c r="E25" s="115">
        <v>33</v>
      </c>
      <c r="F25" s="115">
        <v>21</v>
      </c>
      <c r="G25" s="115">
        <v>49</v>
      </c>
      <c r="H25" s="115">
        <v>54</v>
      </c>
      <c r="I25" s="115">
        <v>27</v>
      </c>
      <c r="J25" s="115">
        <v>24</v>
      </c>
      <c r="K25" s="115">
        <v>50</v>
      </c>
      <c r="L25" s="115">
        <v>12</v>
      </c>
      <c r="M25" s="115">
        <v>51</v>
      </c>
    </row>
    <row r="26" spans="2:18" ht="19.5" x14ac:dyDescent="0.3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15">
        <v>57</v>
      </c>
      <c r="L26" s="115">
        <v>62</v>
      </c>
      <c r="M26" s="115">
        <v>92</v>
      </c>
    </row>
    <row r="27" spans="2:18" ht="19.5" x14ac:dyDescent="0.3">
      <c r="B27" s="114" t="s">
        <v>79</v>
      </c>
      <c r="C27" s="115">
        <v>70</v>
      </c>
      <c r="D27" s="115">
        <v>88</v>
      </c>
      <c r="E27" s="115">
        <v>23</v>
      </c>
      <c r="F27" s="115">
        <v>32</v>
      </c>
      <c r="G27" s="115">
        <v>75</v>
      </c>
      <c r="H27" s="115">
        <v>41</v>
      </c>
      <c r="I27" s="115">
        <v>91</v>
      </c>
      <c r="J27" s="115">
        <v>43</v>
      </c>
      <c r="K27" s="115">
        <v>72</v>
      </c>
      <c r="L27" s="115">
        <v>72</v>
      </c>
      <c r="M27" s="115">
        <v>26</v>
      </c>
    </row>
    <row r="28" spans="2:18" ht="19.5" x14ac:dyDescent="0.3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15">
        <v>41</v>
      </c>
      <c r="L28" s="115">
        <v>53</v>
      </c>
      <c r="M28" s="115">
        <v>66</v>
      </c>
    </row>
    <row r="29" spans="2:18" ht="19.5" x14ac:dyDescent="0.3">
      <c r="B29" s="114" t="s">
        <v>61</v>
      </c>
      <c r="C29" s="115">
        <v>24</v>
      </c>
      <c r="D29" s="115">
        <v>63</v>
      </c>
      <c r="E29" s="115">
        <v>56</v>
      </c>
      <c r="F29" s="115">
        <v>14</v>
      </c>
      <c r="G29" s="115">
        <v>40</v>
      </c>
      <c r="H29" s="115">
        <v>84</v>
      </c>
      <c r="I29" s="115">
        <v>88</v>
      </c>
      <c r="J29" s="115">
        <v>30</v>
      </c>
      <c r="K29" s="115">
        <v>33</v>
      </c>
      <c r="L29" s="115">
        <v>50</v>
      </c>
      <c r="M29" s="115">
        <v>18</v>
      </c>
    </row>
    <row r="30" spans="2:18" ht="19.5" x14ac:dyDescent="0.3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15">
        <v>40</v>
      </c>
      <c r="L30" s="115">
        <v>19</v>
      </c>
      <c r="M30" s="115">
        <v>14</v>
      </c>
    </row>
    <row r="31" spans="2:18" ht="19.5" x14ac:dyDescent="0.3">
      <c r="B31" s="114" t="s">
        <v>66</v>
      </c>
      <c r="C31" s="115">
        <v>21</v>
      </c>
      <c r="D31" s="115">
        <v>33</v>
      </c>
      <c r="E31" s="115">
        <v>27</v>
      </c>
      <c r="F31" s="115">
        <v>18</v>
      </c>
      <c r="G31" s="115">
        <v>90</v>
      </c>
      <c r="H31" s="115">
        <v>52</v>
      </c>
      <c r="I31" s="115">
        <v>78</v>
      </c>
      <c r="J31" s="115">
        <v>11</v>
      </c>
      <c r="K31" s="115">
        <v>24</v>
      </c>
      <c r="L31" s="115">
        <v>35</v>
      </c>
      <c r="M31" s="115">
        <v>25</v>
      </c>
    </row>
    <row r="32" spans="2:18" ht="19.5" x14ac:dyDescent="0.3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1.7967127329507053</v>
      </c>
      <c r="J38" s="122">
        <f ca="1">$G38*(RAND()-0.5)</f>
        <v>-3.3620949183917159</v>
      </c>
      <c r="K38" s="122">
        <f ca="1">$G38*(RAND()-0.5)</f>
        <v>-6.7667912420071357</v>
      </c>
      <c r="L38" s="122">
        <f ca="1">$G38*(RAND()-0.5)</f>
        <v>4.2869699317685344</v>
      </c>
      <c r="M38" s="122">
        <f ca="1">$G38*(RAND()-0.5)</f>
        <v>4.8623680050091869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3">
      <c r="B3" s="118" t="s">
        <v>80</v>
      </c>
      <c r="C3" s="119">
        <v>65</v>
      </c>
      <c r="D3" s="119">
        <v>67</v>
      </c>
      <c r="E3" s="119">
        <v>42</v>
      </c>
      <c r="F3" s="119">
        <v>33</v>
      </c>
      <c r="G3" s="119">
        <v>95</v>
      </c>
      <c r="H3" s="119">
        <v>37</v>
      </c>
      <c r="I3" s="119">
        <v>98</v>
      </c>
      <c r="J3" s="119">
        <v>77</v>
      </c>
      <c r="K3" s="121">
        <v>67</v>
      </c>
      <c r="L3" s="121">
        <v>25</v>
      </c>
      <c r="M3" s="121">
        <v>12</v>
      </c>
    </row>
    <row r="4" spans="2:18" ht="19.5" x14ac:dyDescent="0.3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20">
        <v>39</v>
      </c>
      <c r="L4" s="120">
        <v>47</v>
      </c>
      <c r="M4" s="120">
        <v>58</v>
      </c>
    </row>
    <row r="5" spans="2:18" ht="19.5" x14ac:dyDescent="0.3">
      <c r="B5" s="118" t="s">
        <v>86</v>
      </c>
      <c r="C5" s="119">
        <v>42</v>
      </c>
      <c r="D5" s="119">
        <v>64</v>
      </c>
      <c r="E5" s="119">
        <v>65</v>
      </c>
      <c r="F5" s="119">
        <v>47</v>
      </c>
      <c r="G5" s="119">
        <v>39</v>
      </c>
      <c r="H5" s="119">
        <v>25</v>
      </c>
      <c r="I5" s="119">
        <v>18</v>
      </c>
      <c r="J5" s="119">
        <v>41</v>
      </c>
      <c r="K5" s="121">
        <v>48</v>
      </c>
      <c r="L5" s="121">
        <v>38</v>
      </c>
      <c r="M5" s="121">
        <v>23</v>
      </c>
      <c r="R5" t="s">
        <v>98</v>
      </c>
    </row>
    <row r="6" spans="2:18" ht="19.5" x14ac:dyDescent="0.3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20">
        <v>57</v>
      </c>
      <c r="L6" s="120">
        <v>62</v>
      </c>
      <c r="M6" s="120">
        <v>23</v>
      </c>
    </row>
    <row r="7" spans="2:18" ht="19.5" x14ac:dyDescent="0.3">
      <c r="B7" s="118" t="s">
        <v>74</v>
      </c>
      <c r="C7" s="119">
        <v>68</v>
      </c>
      <c r="D7" s="119">
        <v>63</v>
      </c>
      <c r="E7" s="119">
        <v>41</v>
      </c>
      <c r="F7" s="119">
        <v>25</v>
      </c>
      <c r="G7" s="119">
        <v>53</v>
      </c>
      <c r="H7" s="119">
        <v>90</v>
      </c>
      <c r="I7" s="119">
        <v>82</v>
      </c>
      <c r="J7" s="119">
        <v>73</v>
      </c>
      <c r="K7" s="121">
        <v>69</v>
      </c>
      <c r="L7" s="121">
        <v>74</v>
      </c>
      <c r="M7" s="121">
        <v>40</v>
      </c>
    </row>
    <row r="8" spans="2:18" ht="19.5" x14ac:dyDescent="0.3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20">
        <v>32</v>
      </c>
      <c r="L8" s="120">
        <v>67</v>
      </c>
      <c r="M8" s="120">
        <v>48</v>
      </c>
    </row>
    <row r="9" spans="2:18" ht="19.5" x14ac:dyDescent="0.3">
      <c r="B9" s="118" t="s">
        <v>63</v>
      </c>
      <c r="C9" s="119">
        <v>21</v>
      </c>
      <c r="D9" s="119">
        <v>65</v>
      </c>
      <c r="E9" s="119">
        <v>25</v>
      </c>
      <c r="F9" s="119">
        <v>17</v>
      </c>
      <c r="G9" s="119">
        <v>86</v>
      </c>
      <c r="H9" s="119">
        <v>38</v>
      </c>
      <c r="I9" s="119">
        <v>17</v>
      </c>
      <c r="J9" s="119">
        <v>68</v>
      </c>
      <c r="K9" s="121">
        <v>18</v>
      </c>
      <c r="L9" s="121">
        <v>11</v>
      </c>
      <c r="M9" s="121">
        <v>54</v>
      </c>
    </row>
    <row r="10" spans="2:18" ht="19.5" x14ac:dyDescent="0.3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20">
        <v>62</v>
      </c>
      <c r="L10" s="120">
        <v>78</v>
      </c>
      <c r="M10" s="120">
        <v>24</v>
      </c>
    </row>
    <row r="11" spans="2:18" ht="19.5" x14ac:dyDescent="0.3">
      <c r="B11" s="118" t="s">
        <v>87</v>
      </c>
      <c r="C11" s="119">
        <v>71</v>
      </c>
      <c r="D11" s="119">
        <v>63</v>
      </c>
      <c r="E11" s="119">
        <v>63</v>
      </c>
      <c r="F11" s="119">
        <v>50</v>
      </c>
      <c r="G11" s="119">
        <v>50</v>
      </c>
      <c r="H11" s="119">
        <v>55</v>
      </c>
      <c r="I11" s="119">
        <v>46</v>
      </c>
      <c r="J11" s="119">
        <v>58</v>
      </c>
      <c r="K11" s="121">
        <v>80</v>
      </c>
      <c r="L11" s="121">
        <v>52</v>
      </c>
      <c r="M11" s="121">
        <v>96</v>
      </c>
    </row>
    <row r="12" spans="2:18" ht="19.5" x14ac:dyDescent="0.3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20">
        <v>30</v>
      </c>
      <c r="L12" s="120">
        <v>36</v>
      </c>
      <c r="M12" s="120">
        <v>81</v>
      </c>
    </row>
    <row r="13" spans="2:18" ht="19.5" x14ac:dyDescent="0.3">
      <c r="B13" s="118" t="s">
        <v>60</v>
      </c>
      <c r="C13" s="119">
        <v>28</v>
      </c>
      <c r="D13" s="119">
        <v>34</v>
      </c>
      <c r="E13" s="119">
        <v>15</v>
      </c>
      <c r="F13" s="119">
        <v>11</v>
      </c>
      <c r="G13" s="119">
        <v>66</v>
      </c>
      <c r="H13" s="119">
        <v>27</v>
      </c>
      <c r="I13" s="119">
        <v>86</v>
      </c>
      <c r="J13" s="119">
        <v>24</v>
      </c>
      <c r="K13" s="121">
        <v>33</v>
      </c>
      <c r="L13" s="121">
        <v>13</v>
      </c>
      <c r="M13" s="121">
        <v>46</v>
      </c>
    </row>
    <row r="14" spans="2:18" ht="19.5" x14ac:dyDescent="0.3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20">
        <v>54</v>
      </c>
      <c r="L14" s="120">
        <v>36</v>
      </c>
      <c r="M14" s="120">
        <v>69</v>
      </c>
    </row>
    <row r="15" spans="2:18" ht="19.5" x14ac:dyDescent="0.3">
      <c r="B15" s="118" t="s">
        <v>68</v>
      </c>
      <c r="C15" s="119">
        <v>15</v>
      </c>
      <c r="D15" s="119">
        <v>32</v>
      </c>
      <c r="E15" s="119">
        <v>41</v>
      </c>
      <c r="F15" s="119">
        <v>21</v>
      </c>
      <c r="G15" s="119">
        <v>98</v>
      </c>
      <c r="H15" s="119">
        <v>47</v>
      </c>
      <c r="I15" s="119">
        <v>29</v>
      </c>
      <c r="J15" s="119">
        <v>22</v>
      </c>
      <c r="K15" s="121">
        <v>17</v>
      </c>
      <c r="L15" s="121">
        <v>30</v>
      </c>
      <c r="M15" s="121">
        <v>16</v>
      </c>
    </row>
    <row r="16" spans="2:18" ht="19.5" x14ac:dyDescent="0.3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20">
        <v>50</v>
      </c>
      <c r="L16" s="120">
        <v>13</v>
      </c>
      <c r="M16" s="120">
        <v>58</v>
      </c>
    </row>
    <row r="17" spans="2:18" ht="19.5" x14ac:dyDescent="0.3">
      <c r="B17" s="118" t="s">
        <v>78</v>
      </c>
      <c r="C17" s="119">
        <v>43</v>
      </c>
      <c r="D17" s="119">
        <v>55</v>
      </c>
      <c r="E17" s="119">
        <v>37</v>
      </c>
      <c r="F17" s="119">
        <v>32</v>
      </c>
      <c r="G17" s="119">
        <v>48</v>
      </c>
      <c r="H17" s="119">
        <v>60</v>
      </c>
      <c r="I17" s="119">
        <v>50</v>
      </c>
      <c r="J17" s="119">
        <v>48</v>
      </c>
      <c r="K17" s="121">
        <v>51</v>
      </c>
      <c r="L17" s="121">
        <v>35</v>
      </c>
      <c r="M17" s="121">
        <v>34</v>
      </c>
    </row>
    <row r="18" spans="2:18" ht="19.5" x14ac:dyDescent="0.3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20">
        <v>34</v>
      </c>
      <c r="L18" s="120">
        <v>18</v>
      </c>
      <c r="M18" s="120">
        <v>56</v>
      </c>
    </row>
    <row r="19" spans="2:18" ht="19.5" x14ac:dyDescent="0.3">
      <c r="B19" s="118" t="s">
        <v>82</v>
      </c>
      <c r="C19" s="119">
        <v>27</v>
      </c>
      <c r="D19" s="119">
        <v>70</v>
      </c>
      <c r="E19" s="119">
        <v>28</v>
      </c>
      <c r="F19" s="119">
        <v>40</v>
      </c>
      <c r="G19" s="119">
        <v>50</v>
      </c>
      <c r="H19" s="119">
        <v>34</v>
      </c>
      <c r="I19" s="119">
        <v>41</v>
      </c>
      <c r="J19" s="119">
        <v>17</v>
      </c>
      <c r="K19" s="121">
        <v>25</v>
      </c>
      <c r="L19" s="121">
        <v>11</v>
      </c>
      <c r="M19" s="121">
        <v>14</v>
      </c>
    </row>
    <row r="20" spans="2:18" ht="19.5" x14ac:dyDescent="0.3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20">
        <v>47</v>
      </c>
      <c r="L20" s="120">
        <v>21</v>
      </c>
      <c r="M20" s="120">
        <v>70</v>
      </c>
    </row>
    <row r="21" spans="2:18" ht="19.5" x14ac:dyDescent="0.3">
      <c r="B21" s="118" t="s">
        <v>85</v>
      </c>
      <c r="C21" s="119">
        <v>23</v>
      </c>
      <c r="D21" s="119">
        <v>40</v>
      </c>
      <c r="E21" s="119">
        <v>38</v>
      </c>
      <c r="F21" s="119">
        <v>46</v>
      </c>
      <c r="G21" s="119">
        <v>58</v>
      </c>
      <c r="H21" s="119">
        <v>85</v>
      </c>
      <c r="I21" s="119">
        <v>15</v>
      </c>
      <c r="J21" s="119">
        <v>16</v>
      </c>
      <c r="K21" s="121">
        <v>27</v>
      </c>
      <c r="L21" s="121">
        <v>28</v>
      </c>
      <c r="M21" s="121">
        <v>11</v>
      </c>
    </row>
    <row r="22" spans="2:18" ht="19.5" x14ac:dyDescent="0.3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20">
        <v>42</v>
      </c>
      <c r="L22" s="120">
        <v>77</v>
      </c>
      <c r="M22" s="120">
        <v>18</v>
      </c>
    </row>
    <row r="23" spans="2:18" ht="19.5" x14ac:dyDescent="0.3">
      <c r="B23" s="118" t="s">
        <v>83</v>
      </c>
      <c r="C23" s="119">
        <v>36</v>
      </c>
      <c r="D23" s="119">
        <v>45</v>
      </c>
      <c r="E23" s="119">
        <v>25</v>
      </c>
      <c r="F23" s="119">
        <v>43</v>
      </c>
      <c r="G23" s="119">
        <v>67</v>
      </c>
      <c r="H23" s="119">
        <v>42</v>
      </c>
      <c r="I23" s="119">
        <v>26</v>
      </c>
      <c r="J23" s="119">
        <v>49</v>
      </c>
      <c r="K23" s="121">
        <v>41</v>
      </c>
      <c r="L23" s="121">
        <v>19</v>
      </c>
      <c r="M23" s="121">
        <v>52</v>
      </c>
    </row>
    <row r="24" spans="2:18" ht="19.5" x14ac:dyDescent="0.3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20">
        <v>18</v>
      </c>
      <c r="L24" s="120">
        <v>36</v>
      </c>
      <c r="M24" s="120">
        <v>17</v>
      </c>
    </row>
    <row r="25" spans="2:18" ht="19.5" x14ac:dyDescent="0.3">
      <c r="B25" s="118" t="s">
        <v>69</v>
      </c>
      <c r="C25" s="119">
        <v>47</v>
      </c>
      <c r="D25" s="119">
        <v>64</v>
      </c>
      <c r="E25" s="119">
        <v>33</v>
      </c>
      <c r="F25" s="119">
        <v>21</v>
      </c>
      <c r="G25" s="119">
        <v>49</v>
      </c>
      <c r="H25" s="119">
        <v>54</v>
      </c>
      <c r="I25" s="119">
        <v>27</v>
      </c>
      <c r="J25" s="119">
        <v>24</v>
      </c>
      <c r="K25" s="121">
        <v>50</v>
      </c>
      <c r="L25" s="121">
        <v>12</v>
      </c>
      <c r="M25" s="121">
        <v>51</v>
      </c>
    </row>
    <row r="26" spans="2:18" ht="19.5" x14ac:dyDescent="0.3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20">
        <v>57</v>
      </c>
      <c r="L26" s="120">
        <v>62</v>
      </c>
      <c r="M26" s="120">
        <v>92</v>
      </c>
    </row>
    <row r="27" spans="2:18" ht="19.5" x14ac:dyDescent="0.3">
      <c r="B27" s="118" t="s">
        <v>79</v>
      </c>
      <c r="C27" s="119">
        <v>70</v>
      </c>
      <c r="D27" s="119">
        <v>88</v>
      </c>
      <c r="E27" s="119">
        <v>23</v>
      </c>
      <c r="F27" s="119">
        <v>32</v>
      </c>
      <c r="G27" s="119">
        <v>75</v>
      </c>
      <c r="H27" s="119">
        <v>41</v>
      </c>
      <c r="I27" s="119">
        <v>91</v>
      </c>
      <c r="J27" s="119">
        <v>43</v>
      </c>
      <c r="K27" s="121">
        <v>72</v>
      </c>
      <c r="L27" s="121">
        <v>72</v>
      </c>
      <c r="M27" s="121">
        <v>26</v>
      </c>
    </row>
    <row r="28" spans="2:18" ht="19.5" x14ac:dyDescent="0.3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20">
        <v>41</v>
      </c>
      <c r="L28" s="120">
        <v>53</v>
      </c>
      <c r="M28" s="120">
        <v>66</v>
      </c>
    </row>
    <row r="29" spans="2:18" ht="19.5" x14ac:dyDescent="0.3">
      <c r="B29" s="118" t="s">
        <v>61</v>
      </c>
      <c r="C29" s="119">
        <v>24</v>
      </c>
      <c r="D29" s="119">
        <v>63</v>
      </c>
      <c r="E29" s="119">
        <v>56</v>
      </c>
      <c r="F29" s="119">
        <v>14</v>
      </c>
      <c r="G29" s="119">
        <v>40</v>
      </c>
      <c r="H29" s="119">
        <v>84</v>
      </c>
      <c r="I29" s="119">
        <v>88</v>
      </c>
      <c r="J29" s="119">
        <v>30</v>
      </c>
      <c r="K29" s="121">
        <v>33</v>
      </c>
      <c r="L29" s="121">
        <v>50</v>
      </c>
      <c r="M29" s="121">
        <v>18</v>
      </c>
    </row>
    <row r="30" spans="2:18" ht="19.5" x14ac:dyDescent="0.3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20">
        <v>40</v>
      </c>
      <c r="L30" s="120">
        <v>19</v>
      </c>
      <c r="M30" s="120">
        <v>14</v>
      </c>
    </row>
    <row r="31" spans="2:18" ht="19.5" x14ac:dyDescent="0.3">
      <c r="B31" s="118" t="s">
        <v>66</v>
      </c>
      <c r="C31" s="119">
        <v>21</v>
      </c>
      <c r="D31" s="119">
        <v>33</v>
      </c>
      <c r="E31" s="119">
        <v>27</v>
      </c>
      <c r="F31" s="119">
        <v>18</v>
      </c>
      <c r="G31" s="119">
        <v>90</v>
      </c>
      <c r="H31" s="119">
        <v>52</v>
      </c>
      <c r="I31" s="119">
        <v>78</v>
      </c>
      <c r="J31" s="119">
        <v>11</v>
      </c>
      <c r="K31" s="121">
        <v>24</v>
      </c>
      <c r="L31" s="121">
        <v>35</v>
      </c>
      <c r="M31" s="121">
        <v>25</v>
      </c>
    </row>
    <row r="32" spans="2:18" ht="19.5" x14ac:dyDescent="0.3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3.8123661407923914</v>
      </c>
      <c r="J38" s="122">
        <f ca="1">$G38*(RAND()-0.5)</f>
        <v>4.02891914630061</v>
      </c>
      <c r="K38" s="122">
        <f ca="1">$G38*(RAND()-0.5)</f>
        <v>2.5144189441637015</v>
      </c>
      <c r="L38" s="122">
        <f ca="1">$G38*(RAND()-0.5)</f>
        <v>-3.6234192856308507</v>
      </c>
      <c r="M38" s="122">
        <f ca="1">$G38*(RAND()-0.5)</f>
        <v>4.2252103118598452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37.5" x14ac:dyDescent="0.2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x14ac:dyDescent="0.3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3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3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2:18" ht="19.5" x14ac:dyDescent="0.3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3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3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3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3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3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3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3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19.5" x14ac:dyDescent="0.3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3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3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3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3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3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3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3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3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3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3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3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3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3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3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3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3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3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1.1470122760892854</v>
      </c>
      <c r="J38" s="122">
        <f ca="1">$G38*(RAND()-0.5)</f>
        <v>-1.549134280322384E-2</v>
      </c>
      <c r="K38" s="122">
        <f ca="1">$G38*(RAND()-0.5)</f>
        <v>-3.2162532991052677</v>
      </c>
      <c r="L38" s="122">
        <f ca="1">$G38*(RAND()-0.5)</f>
        <v>5.4492786351789411</v>
      </c>
      <c r="M38" s="122">
        <f ca="1">$G38*(RAND()-0.5)</f>
        <v>-5.8494267969491229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{25EB0ED8-6B67-4793-831E-124EE82EE899}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{EE42F447-BCD5-4A7E-BE5B-C6F31CE8C274}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{DFDF4341-B579-46F3-92C3-B01B15E41E80}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{C51063A5-13AA-484A-BC0E-733EDF1F853F}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{EBF16B95-ADD9-488C-A15E-A19B59FE97DD}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{B7CC5823-A58F-4C29-BCBC-47F3FEABE692}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{9EED818F-DAA9-4708-B2BA-C8E17A8FF740}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{61A9D962-98B7-4B69-8496-DE31115433FE}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{2A0BA158-B302-4F80-8124-4FD5BCC049AB}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{0621752C-569D-44B8-B339-2D78C12A69C0}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{4D60B945-C77D-4CA0-897A-D6C1CAFA141D}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EB0ED8-6B67-4793-831E-124EE82EE89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E42F447-BCD5-4A7E-BE5B-C6F31CE8C27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FDF4341-B579-46F3-92C3-B01B15E41E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51063A5-13AA-484A-BC0E-733EDF1F85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BF16B95-ADD9-488C-A15E-A19B59FE97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7CC5823-A58F-4C29-BCBC-47F3FEABE69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EED818F-DAA9-4708-B2BA-C8E17A8FF74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1A9D962-98B7-4B69-8496-DE31115433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A0BA158-B302-4F80-8124-4FD5BCC049A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621752C-569D-44B8-B339-2D78C12A69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D60B945-C77D-4CA0-897A-D6C1CAFA141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1:13" ht="19.5" x14ac:dyDescent="0.3">
      <c r="A3" s="5"/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1:13" ht="19.5" x14ac:dyDescent="0.3">
      <c r="A4" s="5"/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1:13" ht="19.5" x14ac:dyDescent="0.3">
      <c r="A5" s="5"/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1:13" ht="19.5" x14ac:dyDescent="0.3">
      <c r="A6" s="5"/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1:13" ht="19.5" x14ac:dyDescent="0.3">
      <c r="A7" s="5"/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1:13" ht="19.5" x14ac:dyDescent="0.3">
      <c r="A8" s="5"/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1:13" ht="19.5" x14ac:dyDescent="0.3">
      <c r="A9" s="5"/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1:13" ht="19.5" x14ac:dyDescent="0.3">
      <c r="A10" s="5"/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1:13" ht="19.5" x14ac:dyDescent="0.3">
      <c r="A11" s="5"/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1:13" ht="19.5" x14ac:dyDescent="0.3">
      <c r="A12" s="5"/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1:13" ht="19.5" x14ac:dyDescent="0.3">
      <c r="A13" s="5"/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1:13" ht="19.5" x14ac:dyDescent="0.3">
      <c r="A14" s="5"/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1:13" ht="19.5" x14ac:dyDescent="0.3">
      <c r="A15" s="5"/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1:13" ht="19.5" x14ac:dyDescent="0.3">
      <c r="A16" s="5"/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1:18" ht="19.5" x14ac:dyDescent="0.3">
      <c r="A17" s="5"/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1:18" ht="19.5" x14ac:dyDescent="0.3">
      <c r="A18" s="5"/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1:18" ht="19.5" x14ac:dyDescent="0.3">
      <c r="A19" s="5"/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1:18" ht="19.5" x14ac:dyDescent="0.3">
      <c r="A20" s="5"/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1:18" ht="19.5" x14ac:dyDescent="0.3">
      <c r="A21" s="5"/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1:18" ht="19.5" x14ac:dyDescent="0.3">
      <c r="A22" s="5"/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1:18" ht="19.5" x14ac:dyDescent="0.3">
      <c r="A23" s="5"/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1:18" ht="19.5" x14ac:dyDescent="0.3">
      <c r="A24" s="5"/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1:18" ht="19.5" x14ac:dyDescent="0.3">
      <c r="A25" s="5"/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1:18" ht="19.5" x14ac:dyDescent="0.3">
      <c r="A26" s="5"/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1:18" ht="19.5" x14ac:dyDescent="0.3">
      <c r="A27" s="5"/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1:18" ht="19.5" x14ac:dyDescent="0.3">
      <c r="A28" s="5"/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1:18" ht="19.5" x14ac:dyDescent="0.3">
      <c r="A29" s="5"/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1:18" ht="19.5" x14ac:dyDescent="0.3">
      <c r="A30" s="5"/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1:18" ht="19.5" x14ac:dyDescent="0.3">
      <c r="A31" s="5"/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-2.788542924709938</v>
      </c>
      <c r="J38" s="122">
        <v>7.1119844944205459</v>
      </c>
      <c r="K38" s="122">
        <v>-1.414624276857277</v>
      </c>
      <c r="L38" s="122">
        <v>0.88663396041647191</v>
      </c>
      <c r="M38" s="122">
        <v>-4.5366645240350376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3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3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3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3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3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3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3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3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3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3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3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3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3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3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2.9075931467155551</v>
      </c>
      <c r="J38" s="122">
        <f ca="1">$G38*(RAND()-0.5)</f>
        <v>-0.66468131161408428</v>
      </c>
      <c r="K38" s="122">
        <f ca="1">$G38*(RAND()-0.5)</f>
        <v>-5.7771813266125083</v>
      </c>
      <c r="L38" s="122">
        <f ca="1">$G38*(RAND()-0.5)</f>
        <v>-0.95584805154892982</v>
      </c>
      <c r="M38" s="122">
        <f ca="1">$G38*(RAND()-0.5)</f>
        <v>-3.4630261739639412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3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3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3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3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3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3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3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3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3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3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3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3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3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3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-3.0003010287887655</v>
      </c>
      <c r="J38" s="122">
        <f ca="1">$G38*(RAND()-0.5)</f>
        <v>-1.5073435619145163</v>
      </c>
      <c r="K38" s="122">
        <f ca="1">$G38*(RAND()-0.5)</f>
        <v>4.1431803861683907</v>
      </c>
      <c r="L38" s="122">
        <f ca="1">$G38*(RAND()-0.5)</f>
        <v>-1.4594445329365036</v>
      </c>
      <c r="M38" s="122">
        <f ca="1">$G38*(RAND()-0.5)</f>
        <v>6.4146298572368297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8" t="s">
        <v>87</v>
      </c>
      <c r="C3" s="119">
        <v>50</v>
      </c>
      <c r="D3" s="119">
        <v>63</v>
      </c>
      <c r="E3" s="119">
        <v>42</v>
      </c>
      <c r="F3" s="119">
        <v>50</v>
      </c>
      <c r="G3" s="119">
        <v>34</v>
      </c>
      <c r="H3" s="119">
        <v>55</v>
      </c>
      <c r="I3" s="119">
        <v>92</v>
      </c>
      <c r="J3" s="119">
        <v>61</v>
      </c>
      <c r="K3" s="121">
        <v>91</v>
      </c>
      <c r="L3" s="121">
        <v>44</v>
      </c>
      <c r="M3" s="121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20">
        <v>11</v>
      </c>
      <c r="L4" s="120">
        <v>59</v>
      </c>
      <c r="M4" s="120">
        <v>20</v>
      </c>
    </row>
    <row r="5" spans="2:13" ht="19.5" x14ac:dyDescent="0.3">
      <c r="B5" s="118" t="s">
        <v>77</v>
      </c>
      <c r="C5" s="119">
        <v>31</v>
      </c>
      <c r="D5" s="119">
        <v>39</v>
      </c>
      <c r="E5" s="119">
        <v>49</v>
      </c>
      <c r="F5" s="119">
        <v>52</v>
      </c>
      <c r="G5" s="119">
        <v>80</v>
      </c>
      <c r="H5" s="119">
        <v>86</v>
      </c>
      <c r="I5" s="119">
        <v>79</v>
      </c>
      <c r="J5" s="119">
        <v>39</v>
      </c>
      <c r="K5" s="121">
        <v>52</v>
      </c>
      <c r="L5" s="121">
        <v>17</v>
      </c>
      <c r="M5" s="121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20">
        <v>35</v>
      </c>
      <c r="L6" s="120">
        <v>39</v>
      </c>
      <c r="M6" s="120">
        <v>52</v>
      </c>
    </row>
    <row r="7" spans="2:13" ht="19.5" x14ac:dyDescent="0.3">
      <c r="B7" s="118" t="s">
        <v>70</v>
      </c>
      <c r="C7" s="119">
        <v>22</v>
      </c>
      <c r="D7" s="119">
        <v>83</v>
      </c>
      <c r="E7" s="119">
        <v>29</v>
      </c>
      <c r="F7" s="119">
        <v>41</v>
      </c>
      <c r="G7" s="119">
        <v>50</v>
      </c>
      <c r="H7" s="119">
        <v>49</v>
      </c>
      <c r="I7" s="119">
        <v>17</v>
      </c>
      <c r="J7" s="119">
        <v>19</v>
      </c>
      <c r="K7" s="121">
        <v>39</v>
      </c>
      <c r="L7" s="121">
        <v>35</v>
      </c>
      <c r="M7" s="121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20">
        <v>14</v>
      </c>
      <c r="L8" s="120">
        <v>78</v>
      </c>
      <c r="M8" s="120">
        <v>47</v>
      </c>
    </row>
    <row r="9" spans="2:13" ht="19.5" x14ac:dyDescent="0.3">
      <c r="B9" s="118" t="s">
        <v>72</v>
      </c>
      <c r="C9" s="119">
        <v>25</v>
      </c>
      <c r="D9" s="119">
        <v>76</v>
      </c>
      <c r="E9" s="119">
        <v>61</v>
      </c>
      <c r="F9" s="119">
        <v>62</v>
      </c>
      <c r="G9" s="119">
        <v>45</v>
      </c>
      <c r="H9" s="119">
        <v>37</v>
      </c>
      <c r="I9" s="119">
        <v>29</v>
      </c>
      <c r="J9" s="119">
        <v>33</v>
      </c>
      <c r="K9" s="121">
        <v>51</v>
      </c>
      <c r="L9" s="121">
        <v>13</v>
      </c>
      <c r="M9" s="121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20">
        <v>56</v>
      </c>
      <c r="L10" s="120">
        <v>70</v>
      </c>
      <c r="M10" s="120">
        <v>32</v>
      </c>
    </row>
    <row r="11" spans="2:13" ht="19.5" x14ac:dyDescent="0.3">
      <c r="B11" s="118" t="s">
        <v>67</v>
      </c>
      <c r="C11" s="119">
        <v>19</v>
      </c>
      <c r="D11" s="119">
        <v>47</v>
      </c>
      <c r="E11" s="119">
        <v>43</v>
      </c>
      <c r="F11" s="119">
        <v>36</v>
      </c>
      <c r="G11" s="119">
        <v>20</v>
      </c>
      <c r="H11" s="119">
        <v>87</v>
      </c>
      <c r="I11" s="119">
        <v>11</v>
      </c>
      <c r="J11" s="119">
        <v>20</v>
      </c>
      <c r="K11" s="121">
        <v>30</v>
      </c>
      <c r="L11" s="121">
        <v>16</v>
      </c>
      <c r="M11" s="121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20">
        <v>16</v>
      </c>
      <c r="L12" s="120">
        <v>32</v>
      </c>
      <c r="M12" s="120">
        <v>13</v>
      </c>
    </row>
    <row r="13" spans="2:13" ht="19.5" x14ac:dyDescent="0.3">
      <c r="B13" s="118" t="s">
        <v>62</v>
      </c>
      <c r="C13" s="119">
        <v>15</v>
      </c>
      <c r="D13" s="119">
        <v>35</v>
      </c>
      <c r="E13" s="119">
        <v>83</v>
      </c>
      <c r="F13" s="119">
        <v>91</v>
      </c>
      <c r="G13" s="119">
        <v>62</v>
      </c>
      <c r="H13" s="119">
        <v>78</v>
      </c>
      <c r="I13" s="119">
        <v>22</v>
      </c>
      <c r="J13" s="119">
        <v>23</v>
      </c>
      <c r="K13" s="121">
        <v>45</v>
      </c>
      <c r="L13" s="121">
        <v>20</v>
      </c>
      <c r="M13" s="121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20">
        <v>34</v>
      </c>
      <c r="L14" s="120">
        <v>19</v>
      </c>
      <c r="M14" s="120">
        <v>15</v>
      </c>
    </row>
    <row r="15" spans="2:13" ht="19.5" x14ac:dyDescent="0.3">
      <c r="B15" s="118" t="s">
        <v>64</v>
      </c>
      <c r="C15" s="119">
        <v>17</v>
      </c>
      <c r="D15" s="119">
        <v>33</v>
      </c>
      <c r="E15" s="119">
        <v>47</v>
      </c>
      <c r="F15" s="119">
        <v>36</v>
      </c>
      <c r="G15" s="119">
        <v>59</v>
      </c>
      <c r="H15" s="119">
        <v>41</v>
      </c>
      <c r="I15" s="119">
        <v>19</v>
      </c>
      <c r="J15" s="119">
        <v>26</v>
      </c>
      <c r="K15" s="121">
        <v>20</v>
      </c>
      <c r="L15" s="121">
        <v>16</v>
      </c>
      <c r="M15" s="121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20">
        <v>20</v>
      </c>
      <c r="L16" s="120">
        <v>11</v>
      </c>
      <c r="M16" s="120">
        <v>20</v>
      </c>
    </row>
    <row r="17" spans="2:18" ht="19.5" x14ac:dyDescent="0.3">
      <c r="B17" s="118" t="s">
        <v>81</v>
      </c>
      <c r="C17" s="119">
        <v>36</v>
      </c>
      <c r="D17" s="119">
        <v>64</v>
      </c>
      <c r="E17" s="119">
        <v>77</v>
      </c>
      <c r="F17" s="119">
        <v>63</v>
      </c>
      <c r="G17" s="119">
        <v>57</v>
      </c>
      <c r="H17" s="119">
        <v>46</v>
      </c>
      <c r="I17" s="119">
        <v>13</v>
      </c>
      <c r="J17" s="119">
        <v>52</v>
      </c>
      <c r="K17" s="121">
        <v>80</v>
      </c>
      <c r="L17" s="121">
        <v>36</v>
      </c>
      <c r="M17" s="121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20">
        <v>19</v>
      </c>
      <c r="L18" s="120">
        <v>67</v>
      </c>
      <c r="M18" s="120">
        <v>15</v>
      </c>
    </row>
    <row r="19" spans="2:18" ht="19.5" x14ac:dyDescent="0.3">
      <c r="B19" s="118" t="s">
        <v>63</v>
      </c>
      <c r="C19" s="119">
        <v>17</v>
      </c>
      <c r="D19" s="119">
        <v>65</v>
      </c>
      <c r="E19" s="119">
        <v>50</v>
      </c>
      <c r="F19" s="119">
        <v>86</v>
      </c>
      <c r="G19" s="119">
        <v>52</v>
      </c>
      <c r="H19" s="119">
        <v>38</v>
      </c>
      <c r="I19" s="119">
        <v>15</v>
      </c>
      <c r="J19" s="119">
        <v>27</v>
      </c>
      <c r="K19" s="121">
        <v>21</v>
      </c>
      <c r="L19" s="121">
        <v>67</v>
      </c>
      <c r="M19" s="121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20">
        <v>12</v>
      </c>
      <c r="L20" s="120">
        <v>55</v>
      </c>
      <c r="M20" s="120">
        <v>45</v>
      </c>
    </row>
    <row r="21" spans="2:18" ht="19.5" x14ac:dyDescent="0.3">
      <c r="B21" s="118" t="s">
        <v>71</v>
      </c>
      <c r="C21" s="119">
        <v>23</v>
      </c>
      <c r="D21" s="119">
        <v>64</v>
      </c>
      <c r="E21" s="119">
        <v>33</v>
      </c>
      <c r="F21" s="119">
        <v>97</v>
      </c>
      <c r="G21" s="119">
        <v>40</v>
      </c>
      <c r="H21" s="119">
        <v>33</v>
      </c>
      <c r="I21" s="119">
        <v>12</v>
      </c>
      <c r="J21" s="119">
        <v>27</v>
      </c>
      <c r="K21" s="121">
        <v>78</v>
      </c>
      <c r="L21" s="121">
        <v>61</v>
      </c>
      <c r="M21" s="121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20">
        <v>38</v>
      </c>
      <c r="L22" s="120">
        <v>59</v>
      </c>
      <c r="M22" s="120">
        <v>17</v>
      </c>
    </row>
    <row r="23" spans="2:18" ht="19.5" x14ac:dyDescent="0.3">
      <c r="B23" s="118" t="s">
        <v>65</v>
      </c>
      <c r="C23" s="119">
        <v>17</v>
      </c>
      <c r="D23" s="119">
        <v>63</v>
      </c>
      <c r="E23" s="119">
        <v>20</v>
      </c>
      <c r="F23" s="119">
        <v>48</v>
      </c>
      <c r="G23" s="119">
        <v>84</v>
      </c>
      <c r="H23" s="119">
        <v>68</v>
      </c>
      <c r="I23" s="119">
        <v>13</v>
      </c>
      <c r="J23" s="119">
        <v>25</v>
      </c>
      <c r="K23" s="121">
        <v>17</v>
      </c>
      <c r="L23" s="121">
        <v>19</v>
      </c>
      <c r="M23" s="121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20">
        <v>86</v>
      </c>
      <c r="L24" s="120">
        <v>52</v>
      </c>
      <c r="M24" s="120">
        <v>89</v>
      </c>
    </row>
    <row r="25" spans="2:18" ht="19.5" x14ac:dyDescent="0.3">
      <c r="B25" s="118" t="s">
        <v>83</v>
      </c>
      <c r="C25" s="119">
        <v>43</v>
      </c>
      <c r="D25" s="119">
        <v>45</v>
      </c>
      <c r="E25" s="119">
        <v>37</v>
      </c>
      <c r="F25" s="119">
        <v>67</v>
      </c>
      <c r="G25" s="119">
        <v>37</v>
      </c>
      <c r="H25" s="119">
        <v>42</v>
      </c>
      <c r="I25" s="119">
        <v>74</v>
      </c>
      <c r="J25" s="119">
        <v>54</v>
      </c>
      <c r="K25" s="121">
        <v>90</v>
      </c>
      <c r="L25" s="121">
        <v>18</v>
      </c>
      <c r="M25" s="121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20">
        <v>76</v>
      </c>
      <c r="L26" s="120">
        <v>16</v>
      </c>
      <c r="M26" s="120">
        <v>15</v>
      </c>
    </row>
    <row r="27" spans="2:18" ht="19.5" x14ac:dyDescent="0.3">
      <c r="B27" s="118" t="s">
        <v>74</v>
      </c>
      <c r="C27" s="119">
        <v>25</v>
      </c>
      <c r="D27" s="119">
        <v>63</v>
      </c>
      <c r="E27" s="119">
        <v>55</v>
      </c>
      <c r="F27" s="119">
        <v>53</v>
      </c>
      <c r="G27" s="119">
        <v>65</v>
      </c>
      <c r="H27" s="119">
        <v>90</v>
      </c>
      <c r="I27" s="119">
        <v>13</v>
      </c>
      <c r="J27" s="119">
        <v>26</v>
      </c>
      <c r="K27" s="121">
        <v>88</v>
      </c>
      <c r="L27" s="121">
        <v>13</v>
      </c>
      <c r="M27" s="121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20">
        <v>78</v>
      </c>
      <c r="L28" s="120">
        <v>18</v>
      </c>
      <c r="M28" s="120">
        <v>19</v>
      </c>
    </row>
    <row r="29" spans="2:18" ht="19.5" x14ac:dyDescent="0.3">
      <c r="B29" s="118" t="s">
        <v>76</v>
      </c>
      <c r="C29" s="119">
        <v>31</v>
      </c>
      <c r="D29" s="119">
        <v>77</v>
      </c>
      <c r="E29" s="119">
        <v>59</v>
      </c>
      <c r="F29" s="119">
        <v>65</v>
      </c>
      <c r="G29" s="119">
        <v>19</v>
      </c>
      <c r="H29" s="119">
        <v>40</v>
      </c>
      <c r="I29" s="119">
        <v>29</v>
      </c>
      <c r="J29" s="119">
        <v>32</v>
      </c>
      <c r="K29" s="121">
        <v>20</v>
      </c>
      <c r="L29" s="121">
        <v>19</v>
      </c>
      <c r="M29" s="121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20">
        <v>38</v>
      </c>
      <c r="L30" s="120">
        <v>30</v>
      </c>
      <c r="M30" s="120">
        <v>56</v>
      </c>
    </row>
    <row r="31" spans="2:18" ht="19.5" x14ac:dyDescent="0.3">
      <c r="B31" s="118" t="s">
        <v>68</v>
      </c>
      <c r="C31" s="119">
        <v>21</v>
      </c>
      <c r="D31" s="119">
        <v>32</v>
      </c>
      <c r="E31" s="119">
        <v>46</v>
      </c>
      <c r="F31" s="119">
        <v>98</v>
      </c>
      <c r="G31" s="119">
        <v>32</v>
      </c>
      <c r="H31" s="119">
        <v>47</v>
      </c>
      <c r="I31" s="119">
        <v>58</v>
      </c>
      <c r="J31" s="119">
        <v>23</v>
      </c>
      <c r="K31" s="121">
        <v>69</v>
      </c>
      <c r="L31" s="121">
        <v>67</v>
      </c>
      <c r="M31" s="121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-7.335308114558905</v>
      </c>
      <c r="J38" s="122">
        <f ca="1">$G38*(RAND()-0.5)</f>
        <v>-6.5840860937631946</v>
      </c>
      <c r="K38" s="122">
        <f ca="1">$G38*(RAND()-0.5)</f>
        <v>5.3594615917142923</v>
      </c>
      <c r="L38" s="122">
        <f ca="1">$G38*(RAND()-0.5)</f>
        <v>-6.4688209950919102</v>
      </c>
      <c r="M38" s="122">
        <f ca="1">$G38*(RAND()-0.5)</f>
        <v>-4.6316915977388202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1:13" ht="19.5" x14ac:dyDescent="0.3">
      <c r="A3" s="5"/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1:13" ht="19.5" x14ac:dyDescent="0.3">
      <c r="A4" s="5"/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1:13" ht="19.5" x14ac:dyDescent="0.3">
      <c r="A5" s="5"/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1:13" ht="19.5" x14ac:dyDescent="0.3">
      <c r="A6" s="5"/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1:13" ht="19.5" x14ac:dyDescent="0.3">
      <c r="A7" s="5"/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1:13" ht="19.5" x14ac:dyDescent="0.3">
      <c r="A8" s="5"/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1:13" ht="19.5" x14ac:dyDescent="0.3">
      <c r="A9" s="5"/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1:13" ht="19.5" x14ac:dyDescent="0.3">
      <c r="A10" s="5"/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1:13" ht="19.5" x14ac:dyDescent="0.3">
      <c r="A11" s="5"/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1:13" ht="19.5" x14ac:dyDescent="0.3">
      <c r="A12" s="5"/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1:13" ht="19.5" x14ac:dyDescent="0.3">
      <c r="A13" s="5"/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1:13" ht="19.5" x14ac:dyDescent="0.3">
      <c r="A14" s="5"/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1:13" ht="19.5" x14ac:dyDescent="0.3">
      <c r="A15" s="5"/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1:13" ht="19.5" x14ac:dyDescent="0.3">
      <c r="A16" s="5"/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1:18" ht="19.5" x14ac:dyDescent="0.3">
      <c r="A17" s="5"/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1:18" ht="19.5" x14ac:dyDescent="0.3">
      <c r="A18" s="5"/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1:18" ht="19.5" x14ac:dyDescent="0.3">
      <c r="A19" s="5"/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1:18" ht="19.5" x14ac:dyDescent="0.3">
      <c r="A20" s="5"/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1:18" ht="19.5" x14ac:dyDescent="0.3">
      <c r="A21" s="5"/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1:18" ht="19.5" x14ac:dyDescent="0.3">
      <c r="A22" s="5"/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1:18" ht="19.5" x14ac:dyDescent="0.3">
      <c r="A23" s="5"/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1:18" ht="19.5" x14ac:dyDescent="0.3">
      <c r="A24" s="5"/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1:18" ht="19.5" x14ac:dyDescent="0.3">
      <c r="A25" s="5"/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1:18" ht="19.5" x14ac:dyDescent="0.3">
      <c r="A26" s="5"/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1:18" ht="19.5" x14ac:dyDescent="0.3">
      <c r="A27" s="5"/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1:18" ht="19.5" x14ac:dyDescent="0.3">
      <c r="A28" s="5"/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1:18" ht="19.5" x14ac:dyDescent="0.3">
      <c r="A29" s="5"/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1:18" ht="19.5" x14ac:dyDescent="0.3">
      <c r="A30" s="5"/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1:18" ht="19.5" x14ac:dyDescent="0.3">
      <c r="A31" s="5"/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-4.415095533395311</v>
      </c>
      <c r="J38" s="122">
        <v>1.6126312665568681</v>
      </c>
      <c r="K38" s="122">
        <v>5.7119541936221898</v>
      </c>
      <c r="L38" s="122">
        <v>7.4329049005051884</v>
      </c>
      <c r="M38" s="122">
        <v>3.5684970815466182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40</v>
      </c>
      <c r="K39" s="122">
        <v>5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x14ac:dyDescent="0.3"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x14ac:dyDescent="0.3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x14ac:dyDescent="0.3"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x14ac:dyDescent="0.3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x14ac:dyDescent="0.3"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x14ac:dyDescent="0.3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x14ac:dyDescent="0.3"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x14ac:dyDescent="0.3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x14ac:dyDescent="0.3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x14ac:dyDescent="0.3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x14ac:dyDescent="0.3"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x14ac:dyDescent="0.3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x14ac:dyDescent="0.3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x14ac:dyDescent="0.3"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x14ac:dyDescent="0.3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x14ac:dyDescent="0.3"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x14ac:dyDescent="0.3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x14ac:dyDescent="0.3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x14ac:dyDescent="0.3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x14ac:dyDescent="0.3"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x14ac:dyDescent="0.3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x14ac:dyDescent="0.3"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x14ac:dyDescent="0.3"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x14ac:dyDescent="0.3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x14ac:dyDescent="0.3"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x14ac:dyDescent="0.3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x14ac:dyDescent="0.3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-6.368676178145142</v>
      </c>
      <c r="J38" s="122">
        <f ca="1">$G38*(RAND()-0.5)</f>
        <v>-4.8787825538634042</v>
      </c>
      <c r="K38" s="122">
        <f ca="1">$G38*(RAND()-0.5)</f>
        <v>-3.7013654309909576</v>
      </c>
      <c r="L38" s="122">
        <f ca="1">$G38*(RAND()-0.5)</f>
        <v>1.9825352096223776</v>
      </c>
      <c r="M38" s="122">
        <f ca="1">$G38*(RAND()-0.5)</f>
        <v>-4.4930904335247801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{A76B9051-5D57-4D98-8DCC-75A9F6D80DAE}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{B134D3D9-CE5F-4D3E-B79B-6E3C51550645}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{102B2201-D514-4073-BFA9-8D4F651512CF}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{A59419E0-916E-44D5-BF48-93AD66D2C148}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{1FDF902B-07CD-497C-8269-E7C614D7CBCB}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{DC5ED989-82BF-4F8C-B9D6-631CF1DD3ECA}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{A68375CA-C2D4-4BCC-A46B-D87F28EABF2B}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{81FFA155-9E2C-4E92-BE29-0FBC73F1A0BE}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{78010D70-2901-4FAD-86A8-A2FF41F20DC1}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{210BEA2E-C7CF-48B2-950B-FEEB310C6E9D}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{39C989E0-4AC2-497B-9E72-321230F51034}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6B9051-5D57-4D98-8DCC-75A9F6D80D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134D3D9-CE5F-4D3E-B79B-6E3C515506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2B2201-D514-4073-BFA9-8D4F651512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59419E0-916E-44D5-BF48-93AD66D2C1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FDF902B-07CD-497C-8269-E7C614D7CB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C5ED989-82BF-4F8C-B9D6-631CF1DD3E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68375CA-C2D4-4BCC-A46B-D87F28EABF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1FFA155-9E2C-4E92-BE29-0FBC73F1A0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8010D70-2901-4FAD-86A8-A2FF41F20DC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10BEA2E-C7CF-48B2-950B-FEEB310C6E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9C989E0-4AC2-497B-9E72-321230F510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75" x14ac:dyDescent="0.2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3">
      <c r="B3" s="114" t="s">
        <v>135</v>
      </c>
      <c r="C3" s="115">
        <v>17</v>
      </c>
      <c r="D3" s="115">
        <v>25</v>
      </c>
      <c r="E3" s="115">
        <v>86</v>
      </c>
      <c r="F3" s="115">
        <v>65</v>
      </c>
      <c r="G3" s="115">
        <v>21</v>
      </c>
      <c r="H3" s="115">
        <v>50</v>
      </c>
      <c r="I3" s="115">
        <v>23</v>
      </c>
      <c r="J3" s="115">
        <v>13</v>
      </c>
      <c r="K3" s="115">
        <v>20</v>
      </c>
      <c r="L3" s="115">
        <v>14</v>
      </c>
      <c r="M3" s="115">
        <v>63</v>
      </c>
    </row>
    <row r="4" spans="2:13" ht="19.5" x14ac:dyDescent="0.3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15">
        <v>44</v>
      </c>
      <c r="L4" s="115">
        <v>25</v>
      </c>
      <c r="M4" s="115">
        <v>19</v>
      </c>
    </row>
    <row r="5" spans="2:13" ht="19.5" x14ac:dyDescent="0.3">
      <c r="B5" s="114" t="s">
        <v>129</v>
      </c>
      <c r="C5" s="115">
        <v>54</v>
      </c>
      <c r="D5" s="115">
        <v>73</v>
      </c>
      <c r="E5" s="115">
        <v>79</v>
      </c>
      <c r="F5" s="115">
        <v>40</v>
      </c>
      <c r="G5" s="115">
        <v>47</v>
      </c>
      <c r="H5" s="115">
        <v>88</v>
      </c>
      <c r="I5" s="115">
        <v>15</v>
      </c>
      <c r="J5" s="115">
        <v>80</v>
      </c>
      <c r="K5" s="115">
        <v>57</v>
      </c>
      <c r="L5" s="115">
        <v>58</v>
      </c>
      <c r="M5" s="115">
        <v>35</v>
      </c>
    </row>
    <row r="6" spans="2:13" ht="19.5" x14ac:dyDescent="0.3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15">
        <v>21</v>
      </c>
      <c r="L6" s="115">
        <v>66</v>
      </c>
      <c r="M6" s="115">
        <v>19</v>
      </c>
    </row>
    <row r="7" spans="2:13" ht="19.5" x14ac:dyDescent="0.3">
      <c r="B7" s="114" t="s">
        <v>112</v>
      </c>
      <c r="C7" s="115">
        <v>25</v>
      </c>
      <c r="D7" s="115">
        <v>70</v>
      </c>
      <c r="E7" s="115">
        <v>43</v>
      </c>
      <c r="F7" s="115">
        <v>29</v>
      </c>
      <c r="G7" s="115">
        <v>37</v>
      </c>
      <c r="H7" s="115">
        <v>50</v>
      </c>
      <c r="I7" s="115">
        <v>20</v>
      </c>
      <c r="J7" s="115">
        <v>47</v>
      </c>
      <c r="K7" s="115">
        <v>24</v>
      </c>
      <c r="L7" s="115">
        <v>19</v>
      </c>
      <c r="M7" s="115">
        <v>33</v>
      </c>
    </row>
    <row r="8" spans="2:13" ht="19.5" x14ac:dyDescent="0.3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15">
        <v>19</v>
      </c>
      <c r="L8" s="115">
        <v>24</v>
      </c>
      <c r="M8" s="115">
        <v>17</v>
      </c>
    </row>
    <row r="9" spans="2:13" ht="19.5" x14ac:dyDescent="0.3">
      <c r="B9" s="114" t="s">
        <v>138</v>
      </c>
      <c r="C9" s="115">
        <v>40</v>
      </c>
      <c r="D9" s="115">
        <v>28</v>
      </c>
      <c r="E9" s="115">
        <v>50</v>
      </c>
      <c r="F9" s="115">
        <v>70</v>
      </c>
      <c r="G9" s="115">
        <v>27</v>
      </c>
      <c r="H9" s="115">
        <v>40</v>
      </c>
      <c r="I9" s="115">
        <v>61</v>
      </c>
      <c r="J9" s="115">
        <v>28</v>
      </c>
      <c r="K9" s="115">
        <v>42</v>
      </c>
      <c r="L9" s="115">
        <v>45</v>
      </c>
      <c r="M9" s="115">
        <v>81</v>
      </c>
    </row>
    <row r="10" spans="2:13" ht="19.5" x14ac:dyDescent="0.3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15">
        <v>19</v>
      </c>
      <c r="L10" s="115">
        <v>52</v>
      </c>
      <c r="M10" s="115">
        <v>29</v>
      </c>
    </row>
    <row r="11" spans="2:13" ht="19.5" x14ac:dyDescent="0.3">
      <c r="B11" s="114" t="s">
        <v>111</v>
      </c>
      <c r="C11" s="115">
        <v>31</v>
      </c>
      <c r="D11" s="115">
        <v>36</v>
      </c>
      <c r="E11" s="115">
        <v>65</v>
      </c>
      <c r="F11" s="115">
        <v>77</v>
      </c>
      <c r="G11" s="115">
        <v>40</v>
      </c>
      <c r="H11" s="115">
        <v>59</v>
      </c>
      <c r="I11" s="115">
        <v>64</v>
      </c>
      <c r="J11" s="115">
        <v>11</v>
      </c>
      <c r="K11" s="115">
        <v>18</v>
      </c>
      <c r="L11" s="115">
        <v>47</v>
      </c>
      <c r="M11" s="115">
        <v>32</v>
      </c>
    </row>
    <row r="12" spans="2:13" ht="19.5" x14ac:dyDescent="0.3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15">
        <v>16</v>
      </c>
      <c r="L12" s="115">
        <v>20</v>
      </c>
      <c r="M12" s="115">
        <v>16</v>
      </c>
    </row>
    <row r="13" spans="2:13" ht="19.5" x14ac:dyDescent="0.3">
      <c r="B13" s="114" t="s">
        <v>128</v>
      </c>
      <c r="C13" s="115">
        <v>32</v>
      </c>
      <c r="D13" s="115">
        <v>37</v>
      </c>
      <c r="E13" s="115">
        <v>48</v>
      </c>
      <c r="F13" s="115">
        <v>55</v>
      </c>
      <c r="G13" s="115">
        <v>43</v>
      </c>
      <c r="H13" s="115">
        <v>65</v>
      </c>
      <c r="I13" s="115">
        <v>18</v>
      </c>
      <c r="J13" s="115">
        <v>12</v>
      </c>
      <c r="K13" s="115">
        <v>36</v>
      </c>
      <c r="L13" s="115">
        <v>28</v>
      </c>
      <c r="M13" s="115">
        <v>26</v>
      </c>
    </row>
    <row r="14" spans="2:13" ht="19.5" x14ac:dyDescent="0.3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15">
        <v>35</v>
      </c>
      <c r="L14" s="115">
        <v>39</v>
      </c>
      <c r="M14" s="115">
        <v>64</v>
      </c>
    </row>
    <row r="15" spans="2:13" ht="19.5" x14ac:dyDescent="0.3">
      <c r="B15" s="114" t="s">
        <v>126</v>
      </c>
      <c r="C15" s="115">
        <v>11</v>
      </c>
      <c r="D15" s="115">
        <v>15</v>
      </c>
      <c r="E15" s="115">
        <v>66</v>
      </c>
      <c r="F15" s="115">
        <v>34</v>
      </c>
      <c r="G15" s="115">
        <v>28</v>
      </c>
      <c r="H15" s="115">
        <v>61</v>
      </c>
      <c r="I15" s="115">
        <v>19</v>
      </c>
      <c r="J15" s="115">
        <v>47</v>
      </c>
      <c r="K15" s="115">
        <v>17</v>
      </c>
      <c r="L15" s="115">
        <v>19</v>
      </c>
      <c r="M15" s="115">
        <v>30</v>
      </c>
    </row>
    <row r="16" spans="2:13" ht="19.5" x14ac:dyDescent="0.3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15">
        <v>27</v>
      </c>
      <c r="L16" s="115">
        <v>43</v>
      </c>
      <c r="M16" s="115">
        <v>14</v>
      </c>
    </row>
    <row r="17" spans="2:18" ht="19.5" x14ac:dyDescent="0.3">
      <c r="B17" s="114" t="s">
        <v>122</v>
      </c>
      <c r="C17" s="115">
        <v>46</v>
      </c>
      <c r="D17" s="115">
        <v>40</v>
      </c>
      <c r="E17" s="115">
        <v>83</v>
      </c>
      <c r="F17" s="115">
        <v>82</v>
      </c>
      <c r="G17" s="115">
        <v>16</v>
      </c>
      <c r="H17" s="115">
        <v>45</v>
      </c>
      <c r="I17" s="115">
        <v>61</v>
      </c>
      <c r="J17" s="115">
        <v>81</v>
      </c>
      <c r="K17" s="115">
        <v>44</v>
      </c>
      <c r="L17" s="115">
        <v>71</v>
      </c>
      <c r="M17" s="115">
        <v>68</v>
      </c>
    </row>
    <row r="18" spans="2:18" ht="19.5" x14ac:dyDescent="0.3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15">
        <v>20</v>
      </c>
      <c r="L18" s="115">
        <v>12</v>
      </c>
      <c r="M18" s="115">
        <v>15</v>
      </c>
    </row>
    <row r="19" spans="2:18" ht="19.5" x14ac:dyDescent="0.3">
      <c r="B19" s="114" t="s">
        <v>125</v>
      </c>
      <c r="C19" s="115">
        <v>32</v>
      </c>
      <c r="D19" s="115">
        <v>23</v>
      </c>
      <c r="E19" s="115">
        <v>75</v>
      </c>
      <c r="F19" s="115">
        <v>88</v>
      </c>
      <c r="G19" s="115">
        <v>70</v>
      </c>
      <c r="H19" s="115">
        <v>86</v>
      </c>
      <c r="I19" s="115">
        <v>74</v>
      </c>
      <c r="J19" s="115">
        <v>19</v>
      </c>
      <c r="K19" s="115">
        <v>26</v>
      </c>
      <c r="L19" s="115">
        <v>31</v>
      </c>
      <c r="M19" s="115">
        <v>32</v>
      </c>
    </row>
    <row r="20" spans="2:18" ht="19.5" x14ac:dyDescent="0.3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15">
        <v>15</v>
      </c>
      <c r="L20" s="115">
        <v>16</v>
      </c>
      <c r="M20" s="115">
        <v>19</v>
      </c>
    </row>
    <row r="21" spans="2:18" ht="19.5" x14ac:dyDescent="0.3">
      <c r="B21" s="114" t="s">
        <v>123</v>
      </c>
      <c r="C21" s="115">
        <v>25</v>
      </c>
      <c r="D21" s="115">
        <v>41</v>
      </c>
      <c r="E21" s="115">
        <v>53</v>
      </c>
      <c r="F21" s="115">
        <v>63</v>
      </c>
      <c r="G21" s="115">
        <v>68</v>
      </c>
      <c r="H21" s="115">
        <v>55</v>
      </c>
      <c r="I21" s="115">
        <v>30</v>
      </c>
      <c r="J21" s="115">
        <v>35</v>
      </c>
      <c r="K21" s="115">
        <v>27</v>
      </c>
      <c r="L21" s="115">
        <v>17</v>
      </c>
      <c r="M21" s="115">
        <v>20</v>
      </c>
    </row>
    <row r="22" spans="2:18" ht="19.5" x14ac:dyDescent="0.3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15">
        <v>20</v>
      </c>
      <c r="L22" s="115">
        <v>48</v>
      </c>
      <c r="M22" s="115">
        <v>11</v>
      </c>
    </row>
    <row r="23" spans="2:18" ht="19.5" x14ac:dyDescent="0.3">
      <c r="B23" s="114" t="s">
        <v>121</v>
      </c>
      <c r="C23" s="115">
        <v>36</v>
      </c>
      <c r="D23" s="115">
        <v>14</v>
      </c>
      <c r="E23" s="115">
        <v>63</v>
      </c>
      <c r="F23" s="115">
        <v>64</v>
      </c>
      <c r="G23" s="115">
        <v>53</v>
      </c>
      <c r="H23" s="115">
        <v>77</v>
      </c>
      <c r="I23" s="115">
        <v>38</v>
      </c>
      <c r="J23" s="115">
        <v>29</v>
      </c>
      <c r="K23" s="115">
        <v>33</v>
      </c>
      <c r="L23" s="115">
        <v>14</v>
      </c>
      <c r="M23" s="115">
        <v>37</v>
      </c>
    </row>
    <row r="24" spans="2:18" ht="19.5" x14ac:dyDescent="0.3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15">
        <v>20</v>
      </c>
      <c r="L24" s="115">
        <v>49</v>
      </c>
      <c r="M24" s="115">
        <v>17</v>
      </c>
    </row>
    <row r="25" spans="2:18" ht="19.5" x14ac:dyDescent="0.3">
      <c r="B25" s="114" t="s">
        <v>134</v>
      </c>
      <c r="C25" s="115">
        <v>43</v>
      </c>
      <c r="D25" s="115">
        <v>25</v>
      </c>
      <c r="E25" s="115">
        <v>67</v>
      </c>
      <c r="F25" s="115">
        <v>45</v>
      </c>
      <c r="G25" s="115">
        <v>36</v>
      </c>
      <c r="H25" s="115">
        <v>37</v>
      </c>
      <c r="I25" s="115">
        <v>17</v>
      </c>
      <c r="J25" s="115">
        <v>41</v>
      </c>
      <c r="K25" s="115">
        <v>37</v>
      </c>
      <c r="L25" s="115">
        <v>36</v>
      </c>
      <c r="M25" s="115">
        <v>56</v>
      </c>
    </row>
    <row r="26" spans="2:18" ht="19.5" x14ac:dyDescent="0.3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15">
        <v>25</v>
      </c>
      <c r="L26" s="115">
        <v>35</v>
      </c>
      <c r="M26" s="115">
        <v>54</v>
      </c>
    </row>
    <row r="27" spans="2:18" ht="19.5" x14ac:dyDescent="0.3">
      <c r="B27" s="114" t="s">
        <v>115</v>
      </c>
      <c r="C27" s="115">
        <v>50</v>
      </c>
      <c r="D27" s="115">
        <v>63</v>
      </c>
      <c r="E27" s="115">
        <v>50</v>
      </c>
      <c r="F27" s="115">
        <v>63</v>
      </c>
      <c r="G27" s="115">
        <v>71</v>
      </c>
      <c r="H27" s="115">
        <v>42</v>
      </c>
      <c r="I27" s="115">
        <v>73</v>
      </c>
      <c r="J27" s="115">
        <v>20</v>
      </c>
      <c r="K27" s="115">
        <v>52</v>
      </c>
      <c r="L27" s="115">
        <v>14</v>
      </c>
      <c r="M27" s="115">
        <v>70</v>
      </c>
    </row>
    <row r="28" spans="2:18" ht="19.5" x14ac:dyDescent="0.3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15">
        <v>17</v>
      </c>
      <c r="L28" s="115">
        <v>37</v>
      </c>
      <c r="M28" s="115">
        <v>20</v>
      </c>
    </row>
    <row r="29" spans="2:18" ht="19.5" x14ac:dyDescent="0.3">
      <c r="B29" s="114" t="s">
        <v>124</v>
      </c>
      <c r="C29" s="115">
        <v>33</v>
      </c>
      <c r="D29" s="115">
        <v>42</v>
      </c>
      <c r="E29" s="115">
        <v>95</v>
      </c>
      <c r="F29" s="115">
        <v>67</v>
      </c>
      <c r="G29" s="115">
        <v>65</v>
      </c>
      <c r="H29" s="115">
        <v>34</v>
      </c>
      <c r="I29" s="115">
        <v>29</v>
      </c>
      <c r="J29" s="115">
        <v>86</v>
      </c>
      <c r="K29" s="115">
        <v>34</v>
      </c>
      <c r="L29" s="115">
        <v>56</v>
      </c>
      <c r="M29" s="115">
        <v>44</v>
      </c>
    </row>
    <row r="30" spans="2:18" ht="19.5" x14ac:dyDescent="0.3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15">
        <v>16</v>
      </c>
      <c r="L30" s="115">
        <v>11</v>
      </c>
      <c r="M30" s="115">
        <v>55</v>
      </c>
    </row>
    <row r="31" spans="2:18" ht="19.5" x14ac:dyDescent="0.3">
      <c r="B31" s="114" t="s">
        <v>113</v>
      </c>
      <c r="C31" s="115">
        <v>19</v>
      </c>
      <c r="D31" s="115">
        <v>23</v>
      </c>
      <c r="E31" s="115">
        <v>36</v>
      </c>
      <c r="F31" s="115">
        <v>47</v>
      </c>
      <c r="G31" s="115">
        <v>25</v>
      </c>
      <c r="H31" s="115">
        <v>43</v>
      </c>
      <c r="I31" s="115">
        <v>13</v>
      </c>
      <c r="J31" s="115">
        <v>51</v>
      </c>
      <c r="K31" s="115">
        <v>16</v>
      </c>
      <c r="L31" s="115">
        <v>56</v>
      </c>
      <c r="M31" s="115">
        <v>44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-3.8116869650240295</v>
      </c>
      <c r="J38" s="122">
        <f ca="1">$G38*(RAND()-0.5)</f>
        <v>-2.1021138423594259</v>
      </c>
      <c r="K38" s="122">
        <f ca="1">$G38*(RAND()-0.5)</f>
        <v>-4.5260524004597924</v>
      </c>
      <c r="L38" s="122">
        <f ca="1">$G38*(RAND()-0.5)</f>
        <v>-6.1423931491704149</v>
      </c>
      <c r="M38" s="122">
        <f ca="1">$G38*(RAND()-0.5)</f>
        <v>-6.2009791526476521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75" x14ac:dyDescent="0.2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3">
      <c r="B3" s="118" t="s">
        <v>135</v>
      </c>
      <c r="C3" s="119">
        <v>17</v>
      </c>
      <c r="D3" s="119">
        <v>25</v>
      </c>
      <c r="E3" s="119">
        <v>86</v>
      </c>
      <c r="F3" s="119">
        <v>65</v>
      </c>
      <c r="G3" s="119">
        <v>21</v>
      </c>
      <c r="H3" s="119">
        <v>50</v>
      </c>
      <c r="I3" s="119">
        <v>23</v>
      </c>
      <c r="J3" s="119">
        <v>13</v>
      </c>
      <c r="K3" s="121">
        <v>20</v>
      </c>
      <c r="L3" s="121">
        <v>14</v>
      </c>
      <c r="M3" s="121">
        <v>63</v>
      </c>
    </row>
    <row r="4" spans="2:13" ht="19.5" x14ac:dyDescent="0.3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20">
        <v>44</v>
      </c>
      <c r="L4" s="120">
        <v>25</v>
      </c>
      <c r="M4" s="120">
        <v>19</v>
      </c>
    </row>
    <row r="5" spans="2:13" ht="19.5" x14ac:dyDescent="0.3">
      <c r="B5" s="118" t="s">
        <v>129</v>
      </c>
      <c r="C5" s="119">
        <v>54</v>
      </c>
      <c r="D5" s="119">
        <v>73</v>
      </c>
      <c r="E5" s="119">
        <v>79</v>
      </c>
      <c r="F5" s="119">
        <v>40</v>
      </c>
      <c r="G5" s="119">
        <v>47</v>
      </c>
      <c r="H5" s="119">
        <v>88</v>
      </c>
      <c r="I5" s="119">
        <v>15</v>
      </c>
      <c r="J5" s="119">
        <v>80</v>
      </c>
      <c r="K5" s="121">
        <v>57</v>
      </c>
      <c r="L5" s="121">
        <v>58</v>
      </c>
      <c r="M5" s="121">
        <v>35</v>
      </c>
    </row>
    <row r="6" spans="2:13" ht="19.5" x14ac:dyDescent="0.3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20">
        <v>21</v>
      </c>
      <c r="L6" s="120">
        <v>66</v>
      </c>
      <c r="M6" s="120">
        <v>19</v>
      </c>
    </row>
    <row r="7" spans="2:13" ht="19.5" x14ac:dyDescent="0.3">
      <c r="B7" s="118" t="s">
        <v>112</v>
      </c>
      <c r="C7" s="119">
        <v>25</v>
      </c>
      <c r="D7" s="119">
        <v>70</v>
      </c>
      <c r="E7" s="119">
        <v>43</v>
      </c>
      <c r="F7" s="119">
        <v>29</v>
      </c>
      <c r="G7" s="119">
        <v>37</v>
      </c>
      <c r="H7" s="119">
        <v>50</v>
      </c>
      <c r="I7" s="119">
        <v>20</v>
      </c>
      <c r="J7" s="119">
        <v>47</v>
      </c>
      <c r="K7" s="121">
        <v>24</v>
      </c>
      <c r="L7" s="121">
        <v>19</v>
      </c>
      <c r="M7" s="121">
        <v>33</v>
      </c>
    </row>
    <row r="8" spans="2:13" ht="19.5" x14ac:dyDescent="0.3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20">
        <v>19</v>
      </c>
      <c r="L8" s="120">
        <v>24</v>
      </c>
      <c r="M8" s="120">
        <v>17</v>
      </c>
    </row>
    <row r="9" spans="2:13" ht="19.5" x14ac:dyDescent="0.3">
      <c r="B9" s="118" t="s">
        <v>138</v>
      </c>
      <c r="C9" s="119">
        <v>40</v>
      </c>
      <c r="D9" s="119">
        <v>28</v>
      </c>
      <c r="E9" s="119">
        <v>50</v>
      </c>
      <c r="F9" s="119">
        <v>70</v>
      </c>
      <c r="G9" s="119">
        <v>27</v>
      </c>
      <c r="H9" s="119">
        <v>40</v>
      </c>
      <c r="I9" s="119">
        <v>61</v>
      </c>
      <c r="J9" s="119">
        <v>28</v>
      </c>
      <c r="K9" s="121">
        <v>42</v>
      </c>
      <c r="L9" s="121">
        <v>45</v>
      </c>
      <c r="M9" s="121">
        <v>81</v>
      </c>
    </row>
    <row r="10" spans="2:13" ht="19.5" x14ac:dyDescent="0.3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20">
        <v>19</v>
      </c>
      <c r="L10" s="120">
        <v>52</v>
      </c>
      <c r="M10" s="120">
        <v>29</v>
      </c>
    </row>
    <row r="11" spans="2:13" ht="19.5" x14ac:dyDescent="0.3">
      <c r="B11" s="118" t="s">
        <v>111</v>
      </c>
      <c r="C11" s="119">
        <v>31</v>
      </c>
      <c r="D11" s="119">
        <v>36</v>
      </c>
      <c r="E11" s="119">
        <v>65</v>
      </c>
      <c r="F11" s="119">
        <v>77</v>
      </c>
      <c r="G11" s="119">
        <v>40</v>
      </c>
      <c r="H11" s="119">
        <v>59</v>
      </c>
      <c r="I11" s="119">
        <v>64</v>
      </c>
      <c r="J11" s="119">
        <v>11</v>
      </c>
      <c r="K11" s="121">
        <v>18</v>
      </c>
      <c r="L11" s="121">
        <v>47</v>
      </c>
      <c r="M11" s="121">
        <v>32</v>
      </c>
    </row>
    <row r="12" spans="2:13" ht="19.5" x14ac:dyDescent="0.3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20">
        <v>16</v>
      </c>
      <c r="L12" s="120">
        <v>20</v>
      </c>
      <c r="M12" s="120">
        <v>16</v>
      </c>
    </row>
    <row r="13" spans="2:13" ht="19.5" x14ac:dyDescent="0.3">
      <c r="B13" s="118" t="s">
        <v>128</v>
      </c>
      <c r="C13" s="119">
        <v>32</v>
      </c>
      <c r="D13" s="119">
        <v>37</v>
      </c>
      <c r="E13" s="119">
        <v>48</v>
      </c>
      <c r="F13" s="119">
        <v>55</v>
      </c>
      <c r="G13" s="119">
        <v>43</v>
      </c>
      <c r="H13" s="119">
        <v>65</v>
      </c>
      <c r="I13" s="119">
        <v>18</v>
      </c>
      <c r="J13" s="119">
        <v>12</v>
      </c>
      <c r="K13" s="121">
        <v>36</v>
      </c>
      <c r="L13" s="121">
        <v>28</v>
      </c>
      <c r="M13" s="121">
        <v>26</v>
      </c>
    </row>
    <row r="14" spans="2:13" ht="19.5" x14ac:dyDescent="0.3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20">
        <v>35</v>
      </c>
      <c r="L14" s="120">
        <v>39</v>
      </c>
      <c r="M14" s="120">
        <v>64</v>
      </c>
    </row>
    <row r="15" spans="2:13" ht="19.5" x14ac:dyDescent="0.3">
      <c r="B15" s="118" t="s">
        <v>126</v>
      </c>
      <c r="C15" s="119">
        <v>11</v>
      </c>
      <c r="D15" s="119">
        <v>15</v>
      </c>
      <c r="E15" s="119">
        <v>66</v>
      </c>
      <c r="F15" s="119">
        <v>34</v>
      </c>
      <c r="G15" s="119">
        <v>28</v>
      </c>
      <c r="H15" s="119">
        <v>61</v>
      </c>
      <c r="I15" s="119">
        <v>19</v>
      </c>
      <c r="J15" s="119">
        <v>47</v>
      </c>
      <c r="K15" s="121">
        <v>17</v>
      </c>
      <c r="L15" s="121">
        <v>19</v>
      </c>
      <c r="M15" s="121">
        <v>30</v>
      </c>
    </row>
    <row r="16" spans="2:13" ht="19.5" x14ac:dyDescent="0.3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20">
        <v>27</v>
      </c>
      <c r="L16" s="120">
        <v>43</v>
      </c>
      <c r="M16" s="120">
        <v>14</v>
      </c>
    </row>
    <row r="17" spans="2:18" ht="19.5" x14ac:dyDescent="0.3">
      <c r="B17" s="118" t="s">
        <v>122</v>
      </c>
      <c r="C17" s="119">
        <v>46</v>
      </c>
      <c r="D17" s="119">
        <v>40</v>
      </c>
      <c r="E17" s="119">
        <v>83</v>
      </c>
      <c r="F17" s="119">
        <v>82</v>
      </c>
      <c r="G17" s="119">
        <v>16</v>
      </c>
      <c r="H17" s="119">
        <v>45</v>
      </c>
      <c r="I17" s="119">
        <v>61</v>
      </c>
      <c r="J17" s="119">
        <v>81</v>
      </c>
      <c r="K17" s="121">
        <v>44</v>
      </c>
      <c r="L17" s="121">
        <v>71</v>
      </c>
      <c r="M17" s="121">
        <v>68</v>
      </c>
    </row>
    <row r="18" spans="2:18" ht="19.5" x14ac:dyDescent="0.3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20">
        <v>20</v>
      </c>
      <c r="L18" s="120">
        <v>12</v>
      </c>
      <c r="M18" s="120">
        <v>15</v>
      </c>
    </row>
    <row r="19" spans="2:18" ht="19.5" x14ac:dyDescent="0.3">
      <c r="B19" s="118" t="s">
        <v>125</v>
      </c>
      <c r="C19" s="119">
        <v>32</v>
      </c>
      <c r="D19" s="119">
        <v>23</v>
      </c>
      <c r="E19" s="119">
        <v>75</v>
      </c>
      <c r="F19" s="119">
        <v>88</v>
      </c>
      <c r="G19" s="119">
        <v>70</v>
      </c>
      <c r="H19" s="119">
        <v>86</v>
      </c>
      <c r="I19" s="119">
        <v>74</v>
      </c>
      <c r="J19" s="119">
        <v>19</v>
      </c>
      <c r="K19" s="121">
        <v>26</v>
      </c>
      <c r="L19" s="121">
        <v>31</v>
      </c>
      <c r="M19" s="121">
        <v>32</v>
      </c>
    </row>
    <row r="20" spans="2:18" ht="19.5" x14ac:dyDescent="0.3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20">
        <v>15</v>
      </c>
      <c r="L20" s="120">
        <v>16</v>
      </c>
      <c r="M20" s="120">
        <v>19</v>
      </c>
    </row>
    <row r="21" spans="2:18" ht="19.5" x14ac:dyDescent="0.3">
      <c r="B21" s="118" t="s">
        <v>123</v>
      </c>
      <c r="C21" s="119">
        <v>25</v>
      </c>
      <c r="D21" s="119">
        <v>41</v>
      </c>
      <c r="E21" s="119">
        <v>53</v>
      </c>
      <c r="F21" s="119">
        <v>63</v>
      </c>
      <c r="G21" s="119">
        <v>68</v>
      </c>
      <c r="H21" s="119">
        <v>55</v>
      </c>
      <c r="I21" s="119">
        <v>30</v>
      </c>
      <c r="J21" s="119">
        <v>35</v>
      </c>
      <c r="K21" s="121">
        <v>27</v>
      </c>
      <c r="L21" s="121">
        <v>17</v>
      </c>
      <c r="M21" s="121">
        <v>20</v>
      </c>
    </row>
    <row r="22" spans="2:18" ht="19.5" x14ac:dyDescent="0.3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20">
        <v>20</v>
      </c>
      <c r="L22" s="120">
        <v>48</v>
      </c>
      <c r="M22" s="120">
        <v>11</v>
      </c>
    </row>
    <row r="23" spans="2:18" ht="19.5" x14ac:dyDescent="0.3">
      <c r="B23" s="118" t="s">
        <v>121</v>
      </c>
      <c r="C23" s="119">
        <v>36</v>
      </c>
      <c r="D23" s="119">
        <v>14</v>
      </c>
      <c r="E23" s="119">
        <v>63</v>
      </c>
      <c r="F23" s="119">
        <v>64</v>
      </c>
      <c r="G23" s="119">
        <v>53</v>
      </c>
      <c r="H23" s="119">
        <v>77</v>
      </c>
      <c r="I23" s="119">
        <v>38</v>
      </c>
      <c r="J23" s="119">
        <v>29</v>
      </c>
      <c r="K23" s="121">
        <v>33</v>
      </c>
      <c r="L23" s="121">
        <v>14</v>
      </c>
      <c r="M23" s="121">
        <v>37</v>
      </c>
    </row>
    <row r="24" spans="2:18" ht="19.5" x14ac:dyDescent="0.3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20">
        <v>20</v>
      </c>
      <c r="L24" s="120">
        <v>49</v>
      </c>
      <c r="M24" s="120">
        <v>17</v>
      </c>
    </row>
    <row r="25" spans="2:18" ht="19.5" x14ac:dyDescent="0.3">
      <c r="B25" s="118" t="s">
        <v>134</v>
      </c>
      <c r="C25" s="119">
        <v>43</v>
      </c>
      <c r="D25" s="119">
        <v>25</v>
      </c>
      <c r="E25" s="119">
        <v>67</v>
      </c>
      <c r="F25" s="119">
        <v>45</v>
      </c>
      <c r="G25" s="119">
        <v>36</v>
      </c>
      <c r="H25" s="119">
        <v>37</v>
      </c>
      <c r="I25" s="119">
        <v>17</v>
      </c>
      <c r="J25" s="119">
        <v>41</v>
      </c>
      <c r="K25" s="121">
        <v>37</v>
      </c>
      <c r="L25" s="121">
        <v>36</v>
      </c>
      <c r="M25" s="121">
        <v>56</v>
      </c>
    </row>
    <row r="26" spans="2:18" ht="19.5" x14ac:dyDescent="0.3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20">
        <v>25</v>
      </c>
      <c r="L26" s="120">
        <v>35</v>
      </c>
      <c r="M26" s="120">
        <v>54</v>
      </c>
    </row>
    <row r="27" spans="2:18" ht="19.5" x14ac:dyDescent="0.3">
      <c r="B27" s="118" t="s">
        <v>115</v>
      </c>
      <c r="C27" s="119">
        <v>50</v>
      </c>
      <c r="D27" s="119">
        <v>63</v>
      </c>
      <c r="E27" s="119">
        <v>50</v>
      </c>
      <c r="F27" s="119">
        <v>63</v>
      </c>
      <c r="G27" s="119">
        <v>71</v>
      </c>
      <c r="H27" s="119">
        <v>42</v>
      </c>
      <c r="I27" s="119">
        <v>73</v>
      </c>
      <c r="J27" s="119">
        <v>20</v>
      </c>
      <c r="K27" s="121">
        <v>52</v>
      </c>
      <c r="L27" s="121">
        <v>14</v>
      </c>
      <c r="M27" s="121">
        <v>70</v>
      </c>
    </row>
    <row r="28" spans="2:18" ht="19.5" x14ac:dyDescent="0.3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20">
        <v>17</v>
      </c>
      <c r="L28" s="120">
        <v>37</v>
      </c>
      <c r="M28" s="120">
        <v>20</v>
      </c>
    </row>
    <row r="29" spans="2:18" ht="19.5" x14ac:dyDescent="0.3">
      <c r="B29" s="118" t="s">
        <v>124</v>
      </c>
      <c r="C29" s="119">
        <v>33</v>
      </c>
      <c r="D29" s="119">
        <v>42</v>
      </c>
      <c r="E29" s="119">
        <v>95</v>
      </c>
      <c r="F29" s="119">
        <v>67</v>
      </c>
      <c r="G29" s="119">
        <v>65</v>
      </c>
      <c r="H29" s="119">
        <v>34</v>
      </c>
      <c r="I29" s="119">
        <v>29</v>
      </c>
      <c r="J29" s="119">
        <v>86</v>
      </c>
      <c r="K29" s="121">
        <v>34</v>
      </c>
      <c r="L29" s="121">
        <v>56</v>
      </c>
      <c r="M29" s="121">
        <v>44</v>
      </c>
    </row>
    <row r="30" spans="2:18" ht="19.5" x14ac:dyDescent="0.3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20">
        <v>16</v>
      </c>
      <c r="L30" s="120">
        <v>11</v>
      </c>
      <c r="M30" s="120">
        <v>55</v>
      </c>
    </row>
    <row r="31" spans="2:18" ht="19.5" x14ac:dyDescent="0.3">
      <c r="B31" s="118" t="s">
        <v>113</v>
      </c>
      <c r="C31" s="119">
        <v>19</v>
      </c>
      <c r="D31" s="119">
        <v>23</v>
      </c>
      <c r="E31" s="119">
        <v>36</v>
      </c>
      <c r="F31" s="119">
        <v>47</v>
      </c>
      <c r="G31" s="119">
        <v>25</v>
      </c>
      <c r="H31" s="119">
        <v>43</v>
      </c>
      <c r="I31" s="119">
        <v>13</v>
      </c>
      <c r="J31" s="119">
        <v>51</v>
      </c>
      <c r="K31" s="121">
        <v>16</v>
      </c>
      <c r="L31" s="121">
        <v>56</v>
      </c>
      <c r="M31" s="121">
        <v>44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0.80987118041496831</v>
      </c>
      <c r="J38" s="122">
        <f ca="1">$G38*(RAND()-0.5)</f>
        <v>-2.4002064444344278</v>
      </c>
      <c r="K38" s="122">
        <f ca="1">$G38*(RAND()-0.5)</f>
        <v>-6.3497868558485848</v>
      </c>
      <c r="L38" s="122">
        <f ca="1">$G38*(RAND()-0.5)</f>
        <v>3.4427241244003461</v>
      </c>
      <c r="M38" s="122">
        <f ca="1">$G38*(RAND()-0.5)</f>
        <v>-3.8551634148506597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x14ac:dyDescent="0.3">
      <c r="A3" s="5"/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60</v>
      </c>
      <c r="J3" s="1">
        <v>51</v>
      </c>
      <c r="K3" s="1">
        <v>16</v>
      </c>
      <c r="L3" s="1">
        <v>76</v>
      </c>
      <c r="M3" s="1">
        <v>80</v>
      </c>
    </row>
    <row r="4" spans="1:13" ht="19.5" x14ac:dyDescent="0.3">
      <c r="A4" s="5"/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19</v>
      </c>
      <c r="J4" s="1">
        <v>14</v>
      </c>
      <c r="K4" s="1">
        <v>13</v>
      </c>
      <c r="L4" s="1">
        <v>21</v>
      </c>
      <c r="M4" s="1">
        <v>15</v>
      </c>
    </row>
    <row r="5" spans="1:13" ht="19.5" x14ac:dyDescent="0.3">
      <c r="A5" s="5"/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20</v>
      </c>
      <c r="J5" s="1">
        <v>71</v>
      </c>
      <c r="K5" s="1">
        <v>17</v>
      </c>
      <c r="L5" s="1">
        <v>44</v>
      </c>
      <c r="M5" s="1">
        <v>38</v>
      </c>
    </row>
    <row r="6" spans="1:13" ht="19.5" x14ac:dyDescent="0.3">
      <c r="A6" s="5"/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20</v>
      </c>
      <c r="J6" s="1">
        <v>22</v>
      </c>
      <c r="K6" s="1">
        <v>16</v>
      </c>
      <c r="L6" s="1">
        <v>32</v>
      </c>
      <c r="M6" s="1">
        <v>53</v>
      </c>
    </row>
    <row r="7" spans="1:13" ht="19.5" x14ac:dyDescent="0.3">
      <c r="A7" s="5"/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48</v>
      </c>
      <c r="J7" s="1">
        <v>58</v>
      </c>
      <c r="K7" s="1">
        <v>48</v>
      </c>
      <c r="L7" s="1">
        <v>20</v>
      </c>
      <c r="M7" s="1">
        <v>16</v>
      </c>
    </row>
    <row r="8" spans="1:13" ht="19.5" x14ac:dyDescent="0.3">
      <c r="A8" s="5"/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33</v>
      </c>
      <c r="J8" s="1">
        <v>20</v>
      </c>
      <c r="K8" s="1">
        <v>22</v>
      </c>
      <c r="L8" s="1">
        <v>42</v>
      </c>
      <c r="M8" s="1">
        <v>54</v>
      </c>
    </row>
    <row r="9" spans="1:13" ht="19.5" x14ac:dyDescent="0.3">
      <c r="A9" s="5"/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32</v>
      </c>
      <c r="J9" s="1">
        <v>49</v>
      </c>
      <c r="K9" s="1">
        <v>58</v>
      </c>
      <c r="L9" s="1">
        <v>65</v>
      </c>
      <c r="M9" s="1">
        <v>47</v>
      </c>
    </row>
    <row r="10" spans="1:13" ht="19.5" x14ac:dyDescent="0.3">
      <c r="A10" s="5"/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45</v>
      </c>
      <c r="J10" s="1">
        <v>71</v>
      </c>
      <c r="K10" s="1">
        <v>40</v>
      </c>
      <c r="L10" s="1">
        <v>55</v>
      </c>
      <c r="M10" s="1">
        <v>17</v>
      </c>
    </row>
    <row r="11" spans="1:13" ht="19.5" x14ac:dyDescent="0.3">
      <c r="A11" s="5"/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13</v>
      </c>
      <c r="J11" s="1">
        <v>14</v>
      </c>
      <c r="K11" s="1">
        <v>20</v>
      </c>
      <c r="L11" s="1">
        <v>13</v>
      </c>
      <c r="M11" s="1">
        <v>11</v>
      </c>
    </row>
    <row r="12" spans="1:13" ht="19.5" x14ac:dyDescent="0.3">
      <c r="A12" s="5"/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25</v>
      </c>
      <c r="J12" s="1">
        <v>19</v>
      </c>
      <c r="K12" s="1">
        <v>72</v>
      </c>
      <c r="L12" s="1">
        <v>56</v>
      </c>
      <c r="M12" s="1">
        <v>55</v>
      </c>
    </row>
    <row r="13" spans="1:13" ht="19.5" x14ac:dyDescent="0.3">
      <c r="A13" s="5"/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25</v>
      </c>
      <c r="J13" s="1">
        <v>94</v>
      </c>
      <c r="K13" s="1">
        <v>38</v>
      </c>
      <c r="L13" s="1">
        <v>18</v>
      </c>
      <c r="M13" s="1">
        <v>72</v>
      </c>
    </row>
    <row r="14" spans="1:13" ht="19.5" x14ac:dyDescent="0.3">
      <c r="A14" s="5"/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40</v>
      </c>
      <c r="J14" s="1">
        <v>46</v>
      </c>
      <c r="K14" s="1">
        <v>34</v>
      </c>
      <c r="L14" s="1">
        <v>80</v>
      </c>
      <c r="M14" s="1">
        <v>27</v>
      </c>
    </row>
    <row r="15" spans="1:13" ht="19.5" x14ac:dyDescent="0.3">
      <c r="A15" s="5"/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36</v>
      </c>
      <c r="J15" s="1">
        <v>61</v>
      </c>
      <c r="K15" s="1">
        <v>91</v>
      </c>
      <c r="L15" s="1">
        <v>36</v>
      </c>
      <c r="M15" s="1">
        <v>25</v>
      </c>
    </row>
    <row r="16" spans="1:13" ht="19.5" x14ac:dyDescent="0.3">
      <c r="A16" s="5"/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15</v>
      </c>
      <c r="J16" s="1">
        <v>14</v>
      </c>
      <c r="K16" s="1">
        <v>89</v>
      </c>
      <c r="L16" s="1">
        <v>67</v>
      </c>
      <c r="M16" s="1">
        <v>15</v>
      </c>
    </row>
    <row r="17" spans="1:18" ht="19.5" x14ac:dyDescent="0.3">
      <c r="A17" s="5"/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36</v>
      </c>
      <c r="J17" s="1">
        <v>32</v>
      </c>
      <c r="K17" s="1">
        <v>45</v>
      </c>
      <c r="L17" s="1">
        <v>53</v>
      </c>
      <c r="M17" s="1">
        <v>39</v>
      </c>
    </row>
    <row r="18" spans="1:18" ht="19.5" x14ac:dyDescent="0.3">
      <c r="A18" s="5"/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45</v>
      </c>
      <c r="J18" s="1">
        <v>20</v>
      </c>
      <c r="K18" s="1">
        <v>73</v>
      </c>
      <c r="L18" s="1">
        <v>11</v>
      </c>
      <c r="M18" s="1">
        <v>77</v>
      </c>
    </row>
    <row r="19" spans="1:18" ht="19.5" x14ac:dyDescent="0.3">
      <c r="A19" s="5"/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16</v>
      </c>
      <c r="K19" s="1">
        <v>11</v>
      </c>
      <c r="L19" s="1">
        <v>13</v>
      </c>
      <c r="M19" s="1">
        <v>80</v>
      </c>
    </row>
    <row r="20" spans="1:18" ht="19.5" x14ac:dyDescent="0.3">
      <c r="A20" s="5"/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30</v>
      </c>
      <c r="J20" s="1">
        <v>40</v>
      </c>
      <c r="K20" s="1">
        <v>53</v>
      </c>
      <c r="L20" s="1">
        <v>51</v>
      </c>
      <c r="M20" s="1">
        <v>64</v>
      </c>
    </row>
    <row r="21" spans="1:18" ht="19.5" x14ac:dyDescent="0.3">
      <c r="A21" s="5"/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18</v>
      </c>
      <c r="J21" s="1">
        <v>12</v>
      </c>
      <c r="K21" s="1">
        <v>42</v>
      </c>
      <c r="L21" s="1">
        <v>30</v>
      </c>
      <c r="M21" s="1">
        <v>14</v>
      </c>
    </row>
    <row r="22" spans="1:18" ht="19.5" x14ac:dyDescent="0.3">
      <c r="A22" s="5"/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58</v>
      </c>
      <c r="J22" s="1">
        <v>61</v>
      </c>
      <c r="K22" s="1">
        <v>93</v>
      </c>
      <c r="L22" s="1">
        <v>28</v>
      </c>
      <c r="M22" s="1">
        <v>71</v>
      </c>
    </row>
    <row r="23" spans="1:18" ht="19.5" x14ac:dyDescent="0.3">
      <c r="A23" s="5"/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34</v>
      </c>
      <c r="J23" s="1">
        <v>17</v>
      </c>
      <c r="K23" s="1">
        <v>16</v>
      </c>
      <c r="L23" s="1">
        <v>47</v>
      </c>
      <c r="M23" s="1">
        <v>12</v>
      </c>
    </row>
    <row r="24" spans="1:18" ht="19.5" x14ac:dyDescent="0.3">
      <c r="A24" s="5"/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16</v>
      </c>
      <c r="J24" s="1">
        <v>15</v>
      </c>
      <c r="K24" s="1">
        <v>37</v>
      </c>
      <c r="L24" s="1">
        <v>16</v>
      </c>
      <c r="M24" s="1">
        <v>32</v>
      </c>
    </row>
    <row r="25" spans="1:18" ht="19.5" x14ac:dyDescent="0.3">
      <c r="A25" s="5"/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16</v>
      </c>
      <c r="J25" s="1">
        <v>60</v>
      </c>
      <c r="K25" s="1">
        <v>19</v>
      </c>
      <c r="L25" s="1">
        <v>29</v>
      </c>
      <c r="M25" s="1">
        <v>53</v>
      </c>
    </row>
    <row r="26" spans="1:18" ht="19.5" x14ac:dyDescent="0.3">
      <c r="A26" s="5"/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29</v>
      </c>
      <c r="J26" s="1">
        <v>35</v>
      </c>
      <c r="K26" s="1">
        <v>54</v>
      </c>
      <c r="L26" s="1">
        <v>37</v>
      </c>
      <c r="M26" s="1">
        <v>15</v>
      </c>
    </row>
    <row r="27" spans="1:18" ht="19.5" x14ac:dyDescent="0.3">
      <c r="A27" s="5"/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20</v>
      </c>
      <c r="J27" s="1">
        <v>20</v>
      </c>
      <c r="K27" s="1">
        <v>58</v>
      </c>
      <c r="L27" s="1">
        <v>38</v>
      </c>
      <c r="M27" s="1">
        <v>18</v>
      </c>
    </row>
    <row r="28" spans="1:18" ht="19.5" x14ac:dyDescent="0.3">
      <c r="A28" s="5"/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50</v>
      </c>
      <c r="J28" s="1">
        <v>58</v>
      </c>
      <c r="K28" s="1">
        <v>30</v>
      </c>
      <c r="L28" s="1">
        <v>38</v>
      </c>
      <c r="M28" s="1">
        <v>17</v>
      </c>
    </row>
    <row r="29" spans="1:18" ht="19.5" x14ac:dyDescent="0.3">
      <c r="A29" s="5"/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19</v>
      </c>
      <c r="J29" s="1">
        <v>33</v>
      </c>
      <c r="K29" s="1">
        <v>32</v>
      </c>
      <c r="L29" s="1">
        <v>20</v>
      </c>
      <c r="M29" s="1">
        <v>14</v>
      </c>
    </row>
    <row r="30" spans="1:18" ht="19.5" x14ac:dyDescent="0.3">
      <c r="A30" s="5"/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39</v>
      </c>
      <c r="J30" s="1">
        <v>28</v>
      </c>
      <c r="K30" s="1">
        <v>53</v>
      </c>
      <c r="L30" s="1">
        <v>20</v>
      </c>
      <c r="M30" s="1">
        <v>32</v>
      </c>
    </row>
    <row r="31" spans="1:18" ht="19.5" x14ac:dyDescent="0.3">
      <c r="A31" s="5"/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49</v>
      </c>
      <c r="J31" s="1">
        <v>47</v>
      </c>
      <c r="K31" s="1">
        <v>73</v>
      </c>
      <c r="L31" s="1">
        <v>28</v>
      </c>
      <c r="M31" s="1">
        <v>53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  <c r="M36">
        <f>COUNTIF(I3:M31, "&lt;11")</f>
        <v>0</v>
      </c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3.1920634484835699</v>
      </c>
      <c r="J38" s="122">
        <v>-1.85791424075635</v>
      </c>
      <c r="K38" s="122">
        <v>-5.0071138605697509</v>
      </c>
      <c r="L38" s="122">
        <v>-4.9383687745001223</v>
      </c>
      <c r="M38" s="122">
        <v>-2.6192732608838991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0.9597267857054208</v>
      </c>
      <c r="J40" s="122">
        <f>CORREL($C$3:$C$31,J$3:J$31)</f>
        <v>0.42042300444974057</v>
      </c>
      <c r="K40" s="122">
        <f>CORREL($C$3:$C$31,K$3:K$31)</f>
        <v>0.36479672569985316</v>
      </c>
      <c r="L40" s="122">
        <f>CORREL($C$3:$C$31,L$3:L$31)</f>
        <v>0.23866373617349801</v>
      </c>
      <c r="M40" s="122">
        <f>CORREL($C$3:$C$31,M$3:M$31)</f>
        <v>0.22216267950877025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2:13" ht="19.5" x14ac:dyDescent="0.3"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56</v>
      </c>
      <c r="J3" s="1">
        <v>70</v>
      </c>
      <c r="K3" s="1">
        <v>52</v>
      </c>
      <c r="L3" s="1">
        <v>48</v>
      </c>
      <c r="M3" s="1">
        <v>30</v>
      </c>
    </row>
    <row r="4" spans="2:13" ht="19.5" x14ac:dyDescent="0.3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27</v>
      </c>
      <c r="J4" s="1">
        <v>46</v>
      </c>
      <c r="K4" s="1">
        <v>18</v>
      </c>
      <c r="L4" s="1">
        <v>18</v>
      </c>
      <c r="M4" s="1">
        <v>40</v>
      </c>
    </row>
    <row r="5" spans="2:13" ht="19.5" x14ac:dyDescent="0.3"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33</v>
      </c>
      <c r="K5" s="1">
        <v>63</v>
      </c>
      <c r="L5" s="1">
        <v>40</v>
      </c>
      <c r="M5" s="1">
        <v>42</v>
      </c>
    </row>
    <row r="6" spans="2:13" ht="19.5" x14ac:dyDescent="0.3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26</v>
      </c>
      <c r="J6" s="1">
        <v>28</v>
      </c>
      <c r="K6" s="1">
        <v>14</v>
      </c>
      <c r="L6" s="1">
        <v>11</v>
      </c>
      <c r="M6" s="1">
        <v>33</v>
      </c>
    </row>
    <row r="7" spans="2:13" ht="19.5" x14ac:dyDescent="0.3"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64</v>
      </c>
      <c r="J7" s="1">
        <v>79</v>
      </c>
      <c r="K7" s="1">
        <v>57</v>
      </c>
      <c r="L7" s="1">
        <v>97</v>
      </c>
      <c r="M7" s="1">
        <v>66</v>
      </c>
    </row>
    <row r="8" spans="2:13" ht="19.5" x14ac:dyDescent="0.3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37</v>
      </c>
      <c r="J8" s="1">
        <v>36</v>
      </c>
      <c r="K8" s="1">
        <v>95</v>
      </c>
      <c r="L8" s="1">
        <v>20</v>
      </c>
      <c r="M8" s="1">
        <v>59</v>
      </c>
    </row>
    <row r="9" spans="2:13" ht="19.5" x14ac:dyDescent="0.3"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20</v>
      </c>
      <c r="K9" s="1">
        <v>54</v>
      </c>
      <c r="L9" s="1">
        <v>20</v>
      </c>
      <c r="M9" s="1">
        <v>42</v>
      </c>
    </row>
    <row r="10" spans="2:13" ht="19.5" x14ac:dyDescent="0.3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58</v>
      </c>
      <c r="J10" s="1">
        <v>96</v>
      </c>
      <c r="K10" s="1">
        <v>95</v>
      </c>
      <c r="L10" s="1">
        <v>42</v>
      </c>
      <c r="M10" s="1">
        <v>19</v>
      </c>
    </row>
    <row r="11" spans="2:13" ht="19.5" x14ac:dyDescent="0.3"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20</v>
      </c>
      <c r="K11" s="1">
        <v>17</v>
      </c>
      <c r="L11" s="1">
        <v>18</v>
      </c>
      <c r="M11" s="1">
        <v>13</v>
      </c>
    </row>
    <row r="12" spans="2:13" ht="19.5" x14ac:dyDescent="0.3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30</v>
      </c>
      <c r="J12" s="1">
        <v>44</v>
      </c>
      <c r="K12" s="1">
        <v>83</v>
      </c>
      <c r="L12" s="1">
        <v>40</v>
      </c>
      <c r="M12" s="1">
        <v>11</v>
      </c>
    </row>
    <row r="13" spans="2:13" ht="19.5" x14ac:dyDescent="0.3"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39</v>
      </c>
      <c r="J13" s="1">
        <v>20</v>
      </c>
      <c r="K13" s="1">
        <v>21</v>
      </c>
      <c r="L13" s="1">
        <v>29</v>
      </c>
      <c r="M13" s="1">
        <v>18</v>
      </c>
    </row>
    <row r="14" spans="2:13" ht="19.5" x14ac:dyDescent="0.3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35</v>
      </c>
      <c r="J14" s="1">
        <v>73</v>
      </c>
      <c r="K14" s="1">
        <v>51</v>
      </c>
      <c r="L14" s="1">
        <v>32</v>
      </c>
      <c r="M14" s="1">
        <v>57</v>
      </c>
    </row>
    <row r="15" spans="2:13" ht="19.5" x14ac:dyDescent="0.3"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41</v>
      </c>
      <c r="J15" s="1">
        <v>16</v>
      </c>
      <c r="K15" s="1">
        <v>38</v>
      </c>
      <c r="L15" s="1">
        <v>63</v>
      </c>
      <c r="M15" s="1">
        <v>86</v>
      </c>
    </row>
    <row r="16" spans="2:13" ht="19.5" x14ac:dyDescent="0.3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21</v>
      </c>
      <c r="J16" s="1">
        <v>27</v>
      </c>
      <c r="K16" s="1">
        <v>33</v>
      </c>
      <c r="L16" s="1">
        <v>78</v>
      </c>
      <c r="M16" s="1">
        <v>81</v>
      </c>
    </row>
    <row r="17" spans="2:18" ht="19.5" x14ac:dyDescent="0.3"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48</v>
      </c>
      <c r="J17" s="1">
        <v>34</v>
      </c>
      <c r="K17" s="1">
        <v>12</v>
      </c>
      <c r="L17" s="1">
        <v>58</v>
      </c>
      <c r="M17" s="1">
        <v>76</v>
      </c>
    </row>
    <row r="18" spans="2:18" ht="19.5" x14ac:dyDescent="0.3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53</v>
      </c>
      <c r="J18" s="1">
        <v>23</v>
      </c>
      <c r="K18" s="1">
        <v>11</v>
      </c>
      <c r="L18" s="1">
        <v>57</v>
      </c>
      <c r="M18" s="1">
        <v>63</v>
      </c>
    </row>
    <row r="19" spans="2:18" ht="19.5" x14ac:dyDescent="0.3"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13</v>
      </c>
      <c r="K19" s="1">
        <v>20</v>
      </c>
      <c r="L19" s="1">
        <v>20</v>
      </c>
      <c r="M19" s="1">
        <v>18</v>
      </c>
    </row>
    <row r="20" spans="2:18" ht="19.5" x14ac:dyDescent="0.3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34</v>
      </c>
      <c r="J20" s="1">
        <v>20</v>
      </c>
      <c r="K20" s="1">
        <v>47</v>
      </c>
      <c r="L20" s="1">
        <v>88</v>
      </c>
      <c r="M20" s="1">
        <v>48</v>
      </c>
    </row>
    <row r="21" spans="2:18" ht="19.5" x14ac:dyDescent="0.3"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25</v>
      </c>
      <c r="J21" s="1">
        <v>19</v>
      </c>
      <c r="K21" s="1">
        <v>33</v>
      </c>
      <c r="L21" s="1">
        <v>13</v>
      </c>
      <c r="M21" s="1">
        <v>11</v>
      </c>
    </row>
    <row r="22" spans="2:18" ht="19.5" x14ac:dyDescent="0.3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75</v>
      </c>
      <c r="K22" s="1">
        <v>96</v>
      </c>
      <c r="L22" s="1">
        <v>65</v>
      </c>
      <c r="M22" s="1">
        <v>58</v>
      </c>
    </row>
    <row r="23" spans="2:18" ht="19.5" x14ac:dyDescent="0.3"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75</v>
      </c>
      <c r="K23" s="1">
        <v>14</v>
      </c>
      <c r="L23" s="1">
        <v>17</v>
      </c>
      <c r="M23" s="1">
        <v>72</v>
      </c>
    </row>
    <row r="24" spans="2:18" ht="19.5" x14ac:dyDescent="0.3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15</v>
      </c>
      <c r="J24" s="1">
        <v>95</v>
      </c>
      <c r="K24" s="1">
        <v>19</v>
      </c>
      <c r="L24" s="1">
        <v>92</v>
      </c>
      <c r="M24" s="1">
        <v>15</v>
      </c>
    </row>
    <row r="25" spans="2:18" ht="19.5" x14ac:dyDescent="0.3"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20</v>
      </c>
      <c r="J25" s="1">
        <v>20</v>
      </c>
      <c r="K25" s="1">
        <v>43</v>
      </c>
      <c r="L25" s="1">
        <v>38</v>
      </c>
      <c r="M25" s="1">
        <v>15</v>
      </c>
    </row>
    <row r="26" spans="2:18" ht="19.5" x14ac:dyDescent="0.3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32</v>
      </c>
      <c r="J26" s="1">
        <v>20</v>
      </c>
      <c r="K26" s="1">
        <v>64</v>
      </c>
      <c r="L26" s="1">
        <v>45</v>
      </c>
      <c r="M26" s="1">
        <v>33</v>
      </c>
    </row>
    <row r="27" spans="2:18" ht="19.5" x14ac:dyDescent="0.3"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19</v>
      </c>
      <c r="K27" s="1">
        <v>18</v>
      </c>
      <c r="L27" s="1">
        <v>30</v>
      </c>
      <c r="M27" s="1">
        <v>45</v>
      </c>
    </row>
    <row r="28" spans="2:18" ht="19.5" x14ac:dyDescent="0.3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55</v>
      </c>
      <c r="J28" s="1">
        <v>32</v>
      </c>
      <c r="K28" s="1">
        <v>81</v>
      </c>
      <c r="L28" s="1">
        <v>66</v>
      </c>
      <c r="M28" s="1">
        <v>70</v>
      </c>
    </row>
    <row r="29" spans="2:18" ht="19.5" x14ac:dyDescent="0.3"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13</v>
      </c>
      <c r="J29" s="1">
        <v>53</v>
      </c>
      <c r="K29" s="1">
        <v>12</v>
      </c>
      <c r="L29" s="1">
        <v>37</v>
      </c>
      <c r="M29" s="1">
        <v>34</v>
      </c>
    </row>
    <row r="30" spans="2:18" ht="19.5" x14ac:dyDescent="0.3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51</v>
      </c>
      <c r="J30" s="1">
        <v>95</v>
      </c>
      <c r="K30" s="1">
        <v>76</v>
      </c>
      <c r="L30" s="1">
        <v>91</v>
      </c>
      <c r="M30" s="1">
        <v>74</v>
      </c>
    </row>
    <row r="31" spans="2:18" ht="19.5" x14ac:dyDescent="0.3"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43</v>
      </c>
      <c r="J31" s="1">
        <v>16</v>
      </c>
      <c r="K31" s="1">
        <v>64</v>
      </c>
      <c r="L31" s="1">
        <v>59</v>
      </c>
      <c r="M31" s="1">
        <v>67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0.60962413215305933</v>
      </c>
      <c r="J38" s="122">
        <f ca="1">$G38*(RAND()-0.5)</f>
        <v>3.3399785500853776</v>
      </c>
      <c r="K38" s="122">
        <f ca="1">$G38*(RAND()-0.5)</f>
        <v>-4.6316711346902038</v>
      </c>
      <c r="L38" s="122">
        <f ca="1">$G38*(RAND()-0.5)</f>
        <v>-5.770081504554974</v>
      </c>
      <c r="M38" s="122">
        <f ca="1">$G38*(RAND()-0.5)</f>
        <v>6.1595253746979068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0.95055916817633612</v>
      </c>
      <c r="J40" s="122">
        <f>CORREL($C$3:$C$31,J$3:J$31)</f>
        <v>0.4085047697151552</v>
      </c>
      <c r="K40" s="122">
        <f>CORREL($C$3:$C$31,K$3:K$31)</f>
        <v>0.55239644654770703</v>
      </c>
      <c r="L40" s="122">
        <f>CORREL($C$3:$C$31,L$3:L$31)</f>
        <v>0.42830707439612542</v>
      </c>
      <c r="M40" s="122">
        <f>CORREL($C$3:$C$31,M$3:M$31)</f>
        <v>0.41285073184659549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{CBC10CCA-A725-473F-BFF8-BF18BB072BF8}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{71B443E7-A6B0-4B70-BAD8-01271475B8C9}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{E39F61CB-FA40-420E-8F00-EAD46634C0B8}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{60282815-F7BF-4A1F-978F-86D0E7720CC6}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{799B5DC3-13E4-415B-B583-715D180DA3CE}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{0B8FA5D3-B792-4B07-A2CE-1A017BFB464C}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{200199FB-CC6B-4583-8600-4B4865A9590D}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{5920F409-EC8D-47D7-A994-C6B1686BB5BA}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{6FB92B43-584F-403B-BC51-5697062DF188}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{7A0358D2-CE74-4747-B2EB-7CABC7606570}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{A1C32988-5AB9-4163-835D-000B3C207435}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C10CCA-A725-473F-BFF8-BF18BB072BF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1B443E7-A6B0-4B70-BAD8-01271475B8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E39F61CB-FA40-420E-8F00-EAD46634C0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0282815-F7BF-4A1F-978F-86D0E7720C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99B5DC3-13E4-415B-B583-715D180DA3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0B8FA5D3-B792-4B07-A2CE-1A017BFB46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00199FB-CC6B-4583-8600-4B4865A9590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920F409-EC8D-47D7-A994-C6B1686BB5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FB92B43-584F-403B-BC51-5697062DF1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A0358D2-CE74-4747-B2EB-7CABC76065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1C32988-5AB9-4163-835D-000B3C2074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18.75" x14ac:dyDescent="0.2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3">
      <c r="B3" s="114" t="s">
        <v>113</v>
      </c>
      <c r="C3" s="115">
        <v>63</v>
      </c>
      <c r="D3" s="115">
        <v>23</v>
      </c>
      <c r="E3" s="115">
        <v>28</v>
      </c>
      <c r="F3" s="115">
        <v>75</v>
      </c>
      <c r="G3" s="115">
        <v>86</v>
      </c>
      <c r="H3" s="115">
        <v>57</v>
      </c>
      <c r="I3" s="115">
        <v>55</v>
      </c>
      <c r="J3" s="115">
        <v>41</v>
      </c>
      <c r="K3" s="115">
        <v>95</v>
      </c>
      <c r="L3" s="115">
        <v>35</v>
      </c>
      <c r="M3" s="115">
        <v>68</v>
      </c>
    </row>
    <row r="4" spans="1:13" ht="19.5" x14ac:dyDescent="0.3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21</v>
      </c>
      <c r="J4" s="115">
        <v>11</v>
      </c>
      <c r="K4" s="115">
        <v>20</v>
      </c>
      <c r="L4" s="115">
        <v>13</v>
      </c>
      <c r="M4" s="115">
        <v>23</v>
      </c>
    </row>
    <row r="5" spans="1:13" ht="19.5" x14ac:dyDescent="0.3">
      <c r="B5" s="114" t="s">
        <v>130</v>
      </c>
      <c r="C5" s="115">
        <v>18</v>
      </c>
      <c r="D5" s="115">
        <v>27</v>
      </c>
      <c r="E5" s="115">
        <v>68</v>
      </c>
      <c r="F5" s="115">
        <v>90</v>
      </c>
      <c r="G5" s="115">
        <v>73</v>
      </c>
      <c r="H5" s="115">
        <v>42</v>
      </c>
      <c r="I5" s="115">
        <v>13</v>
      </c>
      <c r="J5" s="115">
        <v>40</v>
      </c>
      <c r="K5" s="115">
        <v>17</v>
      </c>
      <c r="L5" s="115">
        <v>44</v>
      </c>
      <c r="M5" s="115">
        <v>11</v>
      </c>
    </row>
    <row r="6" spans="1:13" ht="19.5" x14ac:dyDescent="0.3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12</v>
      </c>
      <c r="J6" s="115">
        <v>67</v>
      </c>
      <c r="K6" s="115">
        <v>52</v>
      </c>
      <c r="L6" s="115">
        <v>16</v>
      </c>
      <c r="M6" s="115">
        <v>19</v>
      </c>
    </row>
    <row r="7" spans="1:13" ht="19.5" x14ac:dyDescent="0.3">
      <c r="B7" s="114" t="s">
        <v>128</v>
      </c>
      <c r="C7" s="115">
        <v>61</v>
      </c>
      <c r="D7" s="115">
        <v>41</v>
      </c>
      <c r="E7" s="115">
        <v>65</v>
      </c>
      <c r="F7" s="115">
        <v>53</v>
      </c>
      <c r="G7" s="115">
        <v>55</v>
      </c>
      <c r="H7" s="115">
        <v>65</v>
      </c>
      <c r="I7" s="115">
        <v>59</v>
      </c>
      <c r="J7" s="115">
        <v>77</v>
      </c>
      <c r="K7" s="115">
        <v>98</v>
      </c>
      <c r="L7" s="115">
        <v>18</v>
      </c>
      <c r="M7" s="115">
        <v>86</v>
      </c>
    </row>
    <row r="8" spans="1:13" ht="19.5" x14ac:dyDescent="0.3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30</v>
      </c>
      <c r="J8" s="115">
        <v>57</v>
      </c>
      <c r="K8" s="115">
        <v>18</v>
      </c>
      <c r="L8" s="115">
        <v>19</v>
      </c>
      <c r="M8" s="115">
        <v>47</v>
      </c>
    </row>
    <row r="9" spans="1:13" ht="19.5" x14ac:dyDescent="0.3">
      <c r="B9" s="114" t="s">
        <v>133</v>
      </c>
      <c r="C9" s="115">
        <v>37</v>
      </c>
      <c r="D9" s="115">
        <v>65</v>
      </c>
      <c r="E9" s="115">
        <v>75</v>
      </c>
      <c r="F9" s="115">
        <v>39</v>
      </c>
      <c r="G9" s="115">
        <v>27</v>
      </c>
      <c r="H9" s="115">
        <v>39</v>
      </c>
      <c r="I9" s="115">
        <v>38</v>
      </c>
      <c r="J9" s="115">
        <v>16</v>
      </c>
      <c r="K9" s="115">
        <v>30</v>
      </c>
      <c r="L9" s="115">
        <v>34</v>
      </c>
      <c r="M9" s="115">
        <v>38</v>
      </c>
    </row>
    <row r="10" spans="1:13" ht="19.5" x14ac:dyDescent="0.3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42</v>
      </c>
      <c r="J10" s="115">
        <v>50</v>
      </c>
      <c r="K10" s="115">
        <v>75</v>
      </c>
      <c r="L10" s="115">
        <v>87</v>
      </c>
      <c r="M10" s="115">
        <v>55</v>
      </c>
    </row>
    <row r="11" spans="1:13" ht="19.5" x14ac:dyDescent="0.3">
      <c r="B11" s="114" t="s">
        <v>126</v>
      </c>
      <c r="C11" s="115">
        <v>18</v>
      </c>
      <c r="D11" s="115">
        <v>25</v>
      </c>
      <c r="E11" s="115">
        <v>50</v>
      </c>
      <c r="F11" s="115">
        <v>86</v>
      </c>
      <c r="G11" s="115">
        <v>50</v>
      </c>
      <c r="H11" s="115">
        <v>52</v>
      </c>
      <c r="I11" s="115">
        <v>17</v>
      </c>
      <c r="J11" s="115">
        <v>36</v>
      </c>
      <c r="K11" s="115">
        <v>15</v>
      </c>
      <c r="L11" s="115">
        <v>23</v>
      </c>
      <c r="M11" s="115">
        <v>28</v>
      </c>
    </row>
    <row r="12" spans="1:13" ht="19.5" x14ac:dyDescent="0.3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32</v>
      </c>
      <c r="J12" s="115">
        <v>20</v>
      </c>
      <c r="K12" s="115">
        <v>52</v>
      </c>
      <c r="L12" s="115">
        <v>33</v>
      </c>
      <c r="M12" s="115">
        <v>97</v>
      </c>
    </row>
    <row r="13" spans="1:13" ht="19.5" x14ac:dyDescent="0.3">
      <c r="B13" s="114" t="s">
        <v>120</v>
      </c>
      <c r="C13" s="115">
        <v>33</v>
      </c>
      <c r="D13" s="115">
        <v>70</v>
      </c>
      <c r="E13" s="115">
        <v>50</v>
      </c>
      <c r="F13" s="115">
        <v>43</v>
      </c>
      <c r="G13" s="115">
        <v>50</v>
      </c>
      <c r="H13" s="115">
        <v>42</v>
      </c>
      <c r="I13" s="115">
        <v>22</v>
      </c>
      <c r="J13" s="115">
        <v>81</v>
      </c>
      <c r="K13" s="115">
        <v>86</v>
      </c>
      <c r="L13" s="115">
        <v>42</v>
      </c>
      <c r="M13" s="115">
        <v>23</v>
      </c>
    </row>
    <row r="14" spans="1:13" ht="19.5" x14ac:dyDescent="0.3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28</v>
      </c>
      <c r="J14" s="115">
        <v>73</v>
      </c>
      <c r="K14" s="115">
        <v>14</v>
      </c>
      <c r="L14" s="115">
        <v>26</v>
      </c>
      <c r="M14" s="115">
        <v>17</v>
      </c>
    </row>
    <row r="15" spans="1:13" ht="19.5" x14ac:dyDescent="0.3">
      <c r="B15" s="114" t="s">
        <v>116</v>
      </c>
      <c r="C15" s="115">
        <v>37</v>
      </c>
      <c r="D15" s="115">
        <v>14</v>
      </c>
      <c r="E15" s="115">
        <v>37</v>
      </c>
      <c r="F15" s="115">
        <v>36</v>
      </c>
      <c r="G15" s="115">
        <v>47</v>
      </c>
      <c r="H15" s="115">
        <v>59</v>
      </c>
      <c r="I15" s="115">
        <v>34</v>
      </c>
      <c r="J15" s="115">
        <v>27</v>
      </c>
      <c r="K15" s="115">
        <v>44</v>
      </c>
      <c r="L15" s="115">
        <v>44</v>
      </c>
      <c r="M15" s="115">
        <v>17</v>
      </c>
    </row>
    <row r="16" spans="1:13" ht="19.5" x14ac:dyDescent="0.3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18</v>
      </c>
      <c r="J16" s="115">
        <v>16</v>
      </c>
      <c r="K16" s="115">
        <v>60</v>
      </c>
      <c r="L16" s="115">
        <v>42</v>
      </c>
      <c r="M16" s="115">
        <v>19</v>
      </c>
    </row>
    <row r="17" spans="2:18" ht="19.5" x14ac:dyDescent="0.3">
      <c r="B17" s="114" t="s">
        <v>136</v>
      </c>
      <c r="C17" s="115">
        <v>42</v>
      </c>
      <c r="D17" s="115">
        <v>33</v>
      </c>
      <c r="E17" s="115">
        <v>17</v>
      </c>
      <c r="F17" s="115">
        <v>49</v>
      </c>
      <c r="G17" s="115">
        <v>80</v>
      </c>
      <c r="H17" s="115">
        <v>69</v>
      </c>
      <c r="I17" s="115">
        <v>37</v>
      </c>
      <c r="J17" s="115">
        <v>31</v>
      </c>
      <c r="K17" s="115">
        <v>80</v>
      </c>
      <c r="L17" s="115">
        <v>52</v>
      </c>
      <c r="M17" s="115">
        <v>48</v>
      </c>
    </row>
    <row r="18" spans="2:18" ht="19.5" x14ac:dyDescent="0.3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42</v>
      </c>
      <c r="J18" s="115">
        <v>90</v>
      </c>
      <c r="K18" s="115">
        <v>44</v>
      </c>
      <c r="L18" s="115">
        <v>69</v>
      </c>
      <c r="M18" s="115">
        <v>36</v>
      </c>
    </row>
    <row r="19" spans="2:18" ht="19.5" x14ac:dyDescent="0.3">
      <c r="B19" s="114" t="s">
        <v>132</v>
      </c>
      <c r="C19" s="115">
        <v>13</v>
      </c>
      <c r="D19" s="115">
        <v>41</v>
      </c>
      <c r="E19" s="115">
        <v>26</v>
      </c>
      <c r="F19" s="115">
        <v>98</v>
      </c>
      <c r="G19" s="115">
        <v>46</v>
      </c>
      <c r="H19" s="115">
        <v>32</v>
      </c>
      <c r="I19" s="115">
        <v>16</v>
      </c>
      <c r="J19" s="115">
        <v>48</v>
      </c>
      <c r="K19" s="115">
        <v>85</v>
      </c>
      <c r="L19" s="115">
        <v>15</v>
      </c>
      <c r="M19" s="115">
        <v>20</v>
      </c>
    </row>
    <row r="20" spans="2:18" ht="19.5" x14ac:dyDescent="0.3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25</v>
      </c>
      <c r="J20" s="115">
        <v>20</v>
      </c>
      <c r="K20" s="115">
        <v>77</v>
      </c>
      <c r="L20" s="115">
        <v>63</v>
      </c>
      <c r="M20" s="115">
        <v>66</v>
      </c>
    </row>
    <row r="21" spans="2:18" ht="19.5" x14ac:dyDescent="0.3">
      <c r="B21" s="114" t="s">
        <v>123</v>
      </c>
      <c r="C21" s="115">
        <v>25</v>
      </c>
      <c r="D21" s="115">
        <v>15</v>
      </c>
      <c r="E21" s="115">
        <v>25</v>
      </c>
      <c r="F21" s="115">
        <v>66</v>
      </c>
      <c r="G21" s="115">
        <v>61</v>
      </c>
      <c r="H21" s="115">
        <v>20</v>
      </c>
      <c r="I21" s="115">
        <v>11</v>
      </c>
      <c r="J21" s="115">
        <v>18</v>
      </c>
      <c r="K21" s="115">
        <v>25</v>
      </c>
      <c r="L21" s="115">
        <v>14</v>
      </c>
      <c r="M21" s="115">
        <v>20</v>
      </c>
    </row>
    <row r="22" spans="2:18" ht="19.5" x14ac:dyDescent="0.3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59</v>
      </c>
      <c r="J22" s="115">
        <v>61</v>
      </c>
      <c r="K22" s="115">
        <v>82</v>
      </c>
      <c r="L22" s="115">
        <v>51</v>
      </c>
      <c r="M22" s="115">
        <v>12</v>
      </c>
    </row>
    <row r="23" spans="2:18" ht="19.5" x14ac:dyDescent="0.3">
      <c r="B23" s="114" t="s">
        <v>117</v>
      </c>
      <c r="C23" s="115">
        <v>42</v>
      </c>
      <c r="D23" s="115">
        <v>73</v>
      </c>
      <c r="E23" s="115">
        <v>16</v>
      </c>
      <c r="F23" s="115">
        <v>79</v>
      </c>
      <c r="G23" s="115">
        <v>88</v>
      </c>
      <c r="H23" s="115">
        <v>72</v>
      </c>
      <c r="I23" s="115">
        <v>30</v>
      </c>
      <c r="J23" s="115">
        <v>98</v>
      </c>
      <c r="K23" s="115">
        <v>18</v>
      </c>
      <c r="L23" s="115">
        <v>87</v>
      </c>
      <c r="M23" s="115">
        <v>77</v>
      </c>
    </row>
    <row r="24" spans="2:18" ht="19.5" x14ac:dyDescent="0.3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12</v>
      </c>
      <c r="J24" s="115">
        <v>16</v>
      </c>
      <c r="K24" s="115">
        <v>37</v>
      </c>
      <c r="L24" s="115">
        <v>50</v>
      </c>
      <c r="M24" s="115">
        <v>16</v>
      </c>
    </row>
    <row r="25" spans="2:18" ht="19.5" x14ac:dyDescent="0.3">
      <c r="B25" s="114" t="s">
        <v>122</v>
      </c>
      <c r="C25" s="115">
        <v>21</v>
      </c>
      <c r="D25" s="115">
        <v>56</v>
      </c>
      <c r="E25" s="115">
        <v>20</v>
      </c>
      <c r="F25" s="115">
        <v>40</v>
      </c>
      <c r="G25" s="115">
        <v>22</v>
      </c>
      <c r="H25" s="115">
        <v>98</v>
      </c>
      <c r="I25" s="115">
        <v>17</v>
      </c>
      <c r="J25" s="115">
        <v>24</v>
      </c>
      <c r="K25" s="115">
        <v>34</v>
      </c>
      <c r="L25" s="115">
        <v>27</v>
      </c>
      <c r="M25" s="115">
        <v>18</v>
      </c>
    </row>
    <row r="26" spans="2:18" ht="19.5" x14ac:dyDescent="0.3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26</v>
      </c>
      <c r="J26" s="115">
        <v>13</v>
      </c>
      <c r="K26" s="115">
        <v>13</v>
      </c>
      <c r="L26" s="115">
        <v>16</v>
      </c>
      <c r="M26" s="115">
        <v>25</v>
      </c>
    </row>
    <row r="27" spans="2:18" ht="19.5" x14ac:dyDescent="0.3">
      <c r="B27" s="114" t="s">
        <v>121</v>
      </c>
      <c r="C27" s="115">
        <v>18</v>
      </c>
      <c r="D27" s="115">
        <v>24</v>
      </c>
      <c r="E27" s="115">
        <v>62</v>
      </c>
      <c r="F27" s="115">
        <v>62</v>
      </c>
      <c r="G27" s="115">
        <v>61</v>
      </c>
      <c r="H27" s="115">
        <v>45</v>
      </c>
      <c r="I27" s="115">
        <v>18</v>
      </c>
      <c r="J27" s="115">
        <v>11</v>
      </c>
      <c r="K27" s="115">
        <v>32</v>
      </c>
      <c r="L27" s="115">
        <v>22</v>
      </c>
      <c r="M27" s="115">
        <v>12</v>
      </c>
    </row>
    <row r="28" spans="2:18" ht="19.5" x14ac:dyDescent="0.3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46</v>
      </c>
      <c r="J28" s="115">
        <v>75</v>
      </c>
      <c r="K28" s="115">
        <v>58</v>
      </c>
      <c r="L28" s="115">
        <v>93</v>
      </c>
      <c r="M28" s="115">
        <v>50</v>
      </c>
    </row>
    <row r="29" spans="2:18" ht="19.5" x14ac:dyDescent="0.3">
      <c r="B29" s="114" t="s">
        <v>138</v>
      </c>
      <c r="C29" s="115">
        <v>14</v>
      </c>
      <c r="D29" s="115">
        <v>40</v>
      </c>
      <c r="E29" s="115">
        <v>28</v>
      </c>
      <c r="F29" s="115">
        <v>83</v>
      </c>
      <c r="G29" s="115">
        <v>45</v>
      </c>
      <c r="H29" s="115">
        <v>35</v>
      </c>
      <c r="I29" s="115">
        <v>18</v>
      </c>
      <c r="J29" s="115">
        <v>14</v>
      </c>
      <c r="K29" s="115">
        <v>26</v>
      </c>
      <c r="L29" s="115">
        <v>19</v>
      </c>
      <c r="M29" s="115">
        <v>11</v>
      </c>
    </row>
    <row r="30" spans="2:18" ht="19.5" x14ac:dyDescent="0.3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40</v>
      </c>
      <c r="J30" s="115">
        <v>63</v>
      </c>
      <c r="K30" s="115">
        <v>58</v>
      </c>
      <c r="L30" s="115">
        <v>15</v>
      </c>
      <c r="M30" s="115">
        <v>42</v>
      </c>
    </row>
    <row r="31" spans="2:18" ht="19.5" x14ac:dyDescent="0.3">
      <c r="B31" s="114" t="s">
        <v>124</v>
      </c>
      <c r="C31" s="115">
        <v>58</v>
      </c>
      <c r="D31" s="115">
        <v>42</v>
      </c>
      <c r="E31" s="115">
        <v>59</v>
      </c>
      <c r="F31" s="115">
        <v>95</v>
      </c>
      <c r="G31" s="115">
        <v>34</v>
      </c>
      <c r="H31" s="115">
        <v>39</v>
      </c>
      <c r="I31" s="115">
        <v>54</v>
      </c>
      <c r="J31" s="115">
        <v>81</v>
      </c>
      <c r="K31" s="115">
        <v>48</v>
      </c>
      <c r="L31" s="115">
        <v>83</v>
      </c>
      <c r="M31" s="115">
        <v>50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6.2414899328541731</v>
      </c>
      <c r="J38" s="122">
        <f ca="1">$G38*(RAND()-0.5)</f>
        <v>-7.0403362212011578</v>
      </c>
      <c r="K38" s="122">
        <f ca="1">$G38*(RAND()-0.5)</f>
        <v>-0.62454921921496487</v>
      </c>
      <c r="L38" s="122">
        <f ca="1">$G38*(RAND()-0.5)</f>
        <v>-1.0218979412190028</v>
      </c>
      <c r="M38" s="122">
        <f ca="1">$G38*(RAND()-0.5)</f>
        <v>0.86566385642943278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0.9504827024693987</v>
      </c>
      <c r="J40" s="122">
        <f>CORREL($C$3:$C$31,J$3:J$31)</f>
        <v>0.54272559889340499</v>
      </c>
      <c r="K40" s="122">
        <f>CORREL($C$3:$C$31,K$3:K$31)</f>
        <v>0.51203730906832845</v>
      </c>
      <c r="L40" s="122">
        <f>CORREL($C$3:$C$31,L$3:L$31)</f>
        <v>0.50227973801925418</v>
      </c>
      <c r="M40" s="122">
        <f>CORREL($C$3:$C$31,M$3:M$31)</f>
        <v>0.58256913375628006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18.75" x14ac:dyDescent="0.2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3">
      <c r="B3" s="118" t="s">
        <v>113</v>
      </c>
      <c r="C3" s="119">
        <v>63</v>
      </c>
      <c r="D3" s="119">
        <v>23</v>
      </c>
      <c r="E3" s="119">
        <v>28</v>
      </c>
      <c r="F3" s="119">
        <v>75</v>
      </c>
      <c r="G3" s="119">
        <v>86</v>
      </c>
      <c r="H3" s="119">
        <v>57</v>
      </c>
      <c r="I3" s="119">
        <v>69</v>
      </c>
      <c r="J3" s="119">
        <v>80</v>
      </c>
      <c r="K3" s="121">
        <v>89</v>
      </c>
      <c r="L3" s="121">
        <v>77</v>
      </c>
      <c r="M3" s="121">
        <v>39</v>
      </c>
    </row>
    <row r="4" spans="1:13" ht="19.5" x14ac:dyDescent="0.3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36</v>
      </c>
      <c r="J4" s="115">
        <v>26</v>
      </c>
      <c r="K4" s="120">
        <v>86</v>
      </c>
      <c r="L4" s="120">
        <v>17</v>
      </c>
      <c r="M4" s="120">
        <v>24</v>
      </c>
    </row>
    <row r="5" spans="1:13" ht="19.5" x14ac:dyDescent="0.3">
      <c r="B5" s="118" t="s">
        <v>130</v>
      </c>
      <c r="C5" s="119">
        <v>18</v>
      </c>
      <c r="D5" s="119">
        <v>27</v>
      </c>
      <c r="E5" s="119">
        <v>68</v>
      </c>
      <c r="F5" s="119">
        <v>90</v>
      </c>
      <c r="G5" s="119">
        <v>73</v>
      </c>
      <c r="H5" s="119">
        <v>42</v>
      </c>
      <c r="I5" s="119">
        <v>17</v>
      </c>
      <c r="J5" s="119">
        <v>46</v>
      </c>
      <c r="K5" s="121">
        <v>23</v>
      </c>
      <c r="L5" s="121">
        <v>17</v>
      </c>
      <c r="M5" s="121">
        <v>64</v>
      </c>
    </row>
    <row r="6" spans="1:13" ht="19.5" x14ac:dyDescent="0.3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25</v>
      </c>
      <c r="J6" s="115">
        <v>43</v>
      </c>
      <c r="K6" s="120">
        <v>49</v>
      </c>
      <c r="L6" s="120">
        <v>30</v>
      </c>
      <c r="M6" s="120">
        <v>17</v>
      </c>
    </row>
    <row r="7" spans="1:13" ht="19.5" x14ac:dyDescent="0.3">
      <c r="B7" s="118" t="s">
        <v>128</v>
      </c>
      <c r="C7" s="119">
        <v>61</v>
      </c>
      <c r="D7" s="119">
        <v>41</v>
      </c>
      <c r="E7" s="119">
        <v>65</v>
      </c>
      <c r="F7" s="119">
        <v>53</v>
      </c>
      <c r="G7" s="119">
        <v>55</v>
      </c>
      <c r="H7" s="119">
        <v>65</v>
      </c>
      <c r="I7" s="119">
        <v>69</v>
      </c>
      <c r="J7" s="119">
        <v>71</v>
      </c>
      <c r="K7" s="121">
        <v>37</v>
      </c>
      <c r="L7" s="121">
        <v>78</v>
      </c>
      <c r="M7" s="121">
        <v>84</v>
      </c>
    </row>
    <row r="8" spans="1:13" ht="19.5" x14ac:dyDescent="0.3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36</v>
      </c>
      <c r="J8" s="115">
        <v>46</v>
      </c>
      <c r="K8" s="120">
        <v>42</v>
      </c>
      <c r="L8" s="120">
        <v>20</v>
      </c>
      <c r="M8" s="120">
        <v>28</v>
      </c>
    </row>
    <row r="9" spans="1:13" ht="19.5" x14ac:dyDescent="0.3">
      <c r="B9" s="118" t="s">
        <v>133</v>
      </c>
      <c r="C9" s="119">
        <v>37</v>
      </c>
      <c r="D9" s="119">
        <v>65</v>
      </c>
      <c r="E9" s="119">
        <v>75</v>
      </c>
      <c r="F9" s="119">
        <v>39</v>
      </c>
      <c r="G9" s="119">
        <v>27</v>
      </c>
      <c r="H9" s="119">
        <v>39</v>
      </c>
      <c r="I9" s="119">
        <v>52</v>
      </c>
      <c r="J9" s="119">
        <v>27</v>
      </c>
      <c r="K9" s="121">
        <v>38</v>
      </c>
      <c r="L9" s="121">
        <v>22</v>
      </c>
      <c r="M9" s="121">
        <v>71</v>
      </c>
    </row>
    <row r="10" spans="1:13" ht="19.5" x14ac:dyDescent="0.3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65</v>
      </c>
      <c r="J10" s="115">
        <v>75</v>
      </c>
      <c r="K10" s="120">
        <v>80</v>
      </c>
      <c r="L10" s="120">
        <v>39</v>
      </c>
      <c r="M10" s="120">
        <v>90</v>
      </c>
    </row>
    <row r="11" spans="1:13" ht="19.5" x14ac:dyDescent="0.3">
      <c r="B11" s="118" t="s">
        <v>126</v>
      </c>
      <c r="C11" s="119">
        <v>18</v>
      </c>
      <c r="D11" s="119">
        <v>25</v>
      </c>
      <c r="E11" s="119">
        <v>50</v>
      </c>
      <c r="F11" s="119">
        <v>86</v>
      </c>
      <c r="G11" s="119">
        <v>50</v>
      </c>
      <c r="H11" s="119">
        <v>52</v>
      </c>
      <c r="I11" s="119">
        <v>19</v>
      </c>
      <c r="J11" s="119">
        <v>13</v>
      </c>
      <c r="K11" s="121">
        <v>45</v>
      </c>
      <c r="L11" s="121">
        <v>95</v>
      </c>
      <c r="M11" s="121">
        <v>57</v>
      </c>
    </row>
    <row r="12" spans="1:13" ht="19.5" x14ac:dyDescent="0.3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44</v>
      </c>
      <c r="J12" s="115">
        <v>56</v>
      </c>
      <c r="K12" s="120">
        <v>52</v>
      </c>
      <c r="L12" s="120">
        <v>13</v>
      </c>
      <c r="M12" s="120">
        <v>19</v>
      </c>
    </row>
    <row r="13" spans="1:13" ht="19.5" x14ac:dyDescent="0.3">
      <c r="B13" s="118" t="s">
        <v>120</v>
      </c>
      <c r="C13" s="119">
        <v>33</v>
      </c>
      <c r="D13" s="119">
        <v>70</v>
      </c>
      <c r="E13" s="119">
        <v>50</v>
      </c>
      <c r="F13" s="119">
        <v>43</v>
      </c>
      <c r="G13" s="119">
        <v>50</v>
      </c>
      <c r="H13" s="119">
        <v>42</v>
      </c>
      <c r="I13" s="119">
        <v>39</v>
      </c>
      <c r="J13" s="119">
        <v>32</v>
      </c>
      <c r="K13" s="121">
        <v>38</v>
      </c>
      <c r="L13" s="121">
        <v>19</v>
      </c>
      <c r="M13" s="121">
        <v>11</v>
      </c>
    </row>
    <row r="14" spans="1:13" ht="19.5" x14ac:dyDescent="0.3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53</v>
      </c>
      <c r="J14" s="115">
        <v>42</v>
      </c>
      <c r="K14" s="120">
        <v>24</v>
      </c>
      <c r="L14" s="120">
        <v>55</v>
      </c>
      <c r="M14" s="120">
        <v>34</v>
      </c>
    </row>
    <row r="15" spans="1:13" ht="19.5" x14ac:dyDescent="0.3">
      <c r="B15" s="118" t="s">
        <v>116</v>
      </c>
      <c r="C15" s="119">
        <v>37</v>
      </c>
      <c r="D15" s="119">
        <v>14</v>
      </c>
      <c r="E15" s="119">
        <v>37</v>
      </c>
      <c r="F15" s="119">
        <v>36</v>
      </c>
      <c r="G15" s="119">
        <v>47</v>
      </c>
      <c r="H15" s="119">
        <v>59</v>
      </c>
      <c r="I15" s="119">
        <v>45</v>
      </c>
      <c r="J15" s="119">
        <v>33</v>
      </c>
      <c r="K15" s="121">
        <v>17</v>
      </c>
      <c r="L15" s="121">
        <v>20</v>
      </c>
      <c r="M15" s="121">
        <v>67</v>
      </c>
    </row>
    <row r="16" spans="1:13" ht="19.5" x14ac:dyDescent="0.3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37</v>
      </c>
      <c r="J16" s="115">
        <v>12</v>
      </c>
      <c r="K16" s="120">
        <v>68</v>
      </c>
      <c r="L16" s="120">
        <v>12</v>
      </c>
      <c r="M16" s="120">
        <v>11</v>
      </c>
    </row>
    <row r="17" spans="2:18" ht="19.5" x14ac:dyDescent="0.3">
      <c r="B17" s="118" t="s">
        <v>136</v>
      </c>
      <c r="C17" s="119">
        <v>42</v>
      </c>
      <c r="D17" s="119">
        <v>33</v>
      </c>
      <c r="E17" s="119">
        <v>17</v>
      </c>
      <c r="F17" s="119">
        <v>49</v>
      </c>
      <c r="G17" s="119">
        <v>80</v>
      </c>
      <c r="H17" s="119">
        <v>69</v>
      </c>
      <c r="I17" s="119">
        <v>41</v>
      </c>
      <c r="J17" s="119">
        <v>19</v>
      </c>
      <c r="K17" s="121">
        <v>46</v>
      </c>
      <c r="L17" s="121">
        <v>68</v>
      </c>
      <c r="M17" s="121">
        <v>21</v>
      </c>
    </row>
    <row r="18" spans="2:18" ht="19.5" x14ac:dyDescent="0.3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57</v>
      </c>
      <c r="J18" s="115">
        <v>15</v>
      </c>
      <c r="K18" s="120">
        <v>62</v>
      </c>
      <c r="L18" s="120">
        <v>65</v>
      </c>
      <c r="M18" s="120">
        <v>77</v>
      </c>
    </row>
    <row r="19" spans="2:18" ht="19.5" x14ac:dyDescent="0.3">
      <c r="B19" s="118" t="s">
        <v>132</v>
      </c>
      <c r="C19" s="119">
        <v>13</v>
      </c>
      <c r="D19" s="119">
        <v>41</v>
      </c>
      <c r="E19" s="119">
        <v>26</v>
      </c>
      <c r="F19" s="119">
        <v>98</v>
      </c>
      <c r="G19" s="119">
        <v>46</v>
      </c>
      <c r="H19" s="119">
        <v>32</v>
      </c>
      <c r="I19" s="119">
        <v>26</v>
      </c>
      <c r="J19" s="119">
        <v>20</v>
      </c>
      <c r="K19" s="121">
        <v>20</v>
      </c>
      <c r="L19" s="121">
        <v>20</v>
      </c>
      <c r="M19" s="121">
        <v>14</v>
      </c>
    </row>
    <row r="20" spans="2:18" ht="19.5" x14ac:dyDescent="0.3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44</v>
      </c>
      <c r="J20" s="115">
        <v>78</v>
      </c>
      <c r="K20" s="120">
        <v>18</v>
      </c>
      <c r="L20" s="120">
        <v>25</v>
      </c>
      <c r="M20" s="120">
        <v>43</v>
      </c>
    </row>
    <row r="21" spans="2:18" ht="19.5" x14ac:dyDescent="0.3">
      <c r="B21" s="118" t="s">
        <v>123</v>
      </c>
      <c r="C21" s="119">
        <v>25</v>
      </c>
      <c r="D21" s="119">
        <v>15</v>
      </c>
      <c r="E21" s="119">
        <v>25</v>
      </c>
      <c r="F21" s="119">
        <v>66</v>
      </c>
      <c r="G21" s="119">
        <v>61</v>
      </c>
      <c r="H21" s="119">
        <v>20</v>
      </c>
      <c r="I21" s="119">
        <v>38</v>
      </c>
      <c r="J21" s="119">
        <v>13</v>
      </c>
      <c r="K21" s="121">
        <v>57</v>
      </c>
      <c r="L21" s="121">
        <v>42</v>
      </c>
      <c r="M21" s="121">
        <v>32</v>
      </c>
    </row>
    <row r="22" spans="2:18" ht="19.5" x14ac:dyDescent="0.3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69</v>
      </c>
      <c r="J22" s="115">
        <v>52</v>
      </c>
      <c r="K22" s="120">
        <v>88</v>
      </c>
      <c r="L22" s="120">
        <v>51</v>
      </c>
      <c r="M22" s="120">
        <v>94</v>
      </c>
    </row>
    <row r="23" spans="2:18" ht="19.5" x14ac:dyDescent="0.3">
      <c r="B23" s="118" t="s">
        <v>117</v>
      </c>
      <c r="C23" s="119">
        <v>42</v>
      </c>
      <c r="D23" s="119">
        <v>73</v>
      </c>
      <c r="E23" s="119">
        <v>16</v>
      </c>
      <c r="F23" s="119">
        <v>79</v>
      </c>
      <c r="G23" s="119">
        <v>88</v>
      </c>
      <c r="H23" s="119">
        <v>72</v>
      </c>
      <c r="I23" s="119">
        <v>53</v>
      </c>
      <c r="J23" s="119">
        <v>14</v>
      </c>
      <c r="K23" s="121">
        <v>49</v>
      </c>
      <c r="L23" s="121">
        <v>20</v>
      </c>
      <c r="M23" s="121">
        <v>44</v>
      </c>
    </row>
    <row r="24" spans="2:18" ht="19.5" x14ac:dyDescent="0.3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24</v>
      </c>
      <c r="J24" s="115">
        <v>29</v>
      </c>
      <c r="K24" s="120">
        <v>17</v>
      </c>
      <c r="L24" s="120">
        <v>18</v>
      </c>
      <c r="M24" s="120">
        <v>15</v>
      </c>
    </row>
    <row r="25" spans="2:18" ht="19.5" x14ac:dyDescent="0.3">
      <c r="B25" s="118" t="s">
        <v>122</v>
      </c>
      <c r="C25" s="119">
        <v>21</v>
      </c>
      <c r="D25" s="119">
        <v>56</v>
      </c>
      <c r="E25" s="119">
        <v>20</v>
      </c>
      <c r="F25" s="119">
        <v>40</v>
      </c>
      <c r="G25" s="119">
        <v>22</v>
      </c>
      <c r="H25" s="119">
        <v>98</v>
      </c>
      <c r="I25" s="119">
        <v>24</v>
      </c>
      <c r="J25" s="119">
        <v>11</v>
      </c>
      <c r="K25" s="121">
        <v>21</v>
      </c>
      <c r="L25" s="121">
        <v>18</v>
      </c>
      <c r="M25" s="121">
        <v>71</v>
      </c>
    </row>
    <row r="26" spans="2:18" ht="19.5" x14ac:dyDescent="0.3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35</v>
      </c>
      <c r="J26" s="115">
        <v>33</v>
      </c>
      <c r="K26" s="120">
        <v>34</v>
      </c>
      <c r="L26" s="120">
        <v>56</v>
      </c>
      <c r="M26" s="120">
        <v>16</v>
      </c>
    </row>
    <row r="27" spans="2:18" ht="19.5" x14ac:dyDescent="0.3">
      <c r="B27" s="118" t="s">
        <v>121</v>
      </c>
      <c r="C27" s="119">
        <v>18</v>
      </c>
      <c r="D27" s="119">
        <v>24</v>
      </c>
      <c r="E27" s="119">
        <v>62</v>
      </c>
      <c r="F27" s="119">
        <v>62</v>
      </c>
      <c r="G27" s="119">
        <v>61</v>
      </c>
      <c r="H27" s="119">
        <v>45</v>
      </c>
      <c r="I27" s="119">
        <v>29</v>
      </c>
      <c r="J27" s="119">
        <v>19</v>
      </c>
      <c r="K27" s="121">
        <v>18</v>
      </c>
      <c r="L27" s="121">
        <v>26</v>
      </c>
      <c r="M27" s="121">
        <v>22</v>
      </c>
    </row>
    <row r="28" spans="2:18" ht="19.5" x14ac:dyDescent="0.3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52</v>
      </c>
      <c r="J28" s="115">
        <v>70</v>
      </c>
      <c r="K28" s="120">
        <v>87</v>
      </c>
      <c r="L28" s="120">
        <v>46</v>
      </c>
      <c r="M28" s="120">
        <v>28</v>
      </c>
    </row>
    <row r="29" spans="2:18" ht="19.5" x14ac:dyDescent="0.3">
      <c r="B29" s="118" t="s">
        <v>138</v>
      </c>
      <c r="C29" s="119">
        <v>14</v>
      </c>
      <c r="D29" s="119">
        <v>40</v>
      </c>
      <c r="E29" s="119">
        <v>28</v>
      </c>
      <c r="F29" s="119">
        <v>83</v>
      </c>
      <c r="G29" s="119">
        <v>45</v>
      </c>
      <c r="H29" s="119">
        <v>35</v>
      </c>
      <c r="I29" s="119">
        <v>14</v>
      </c>
      <c r="J29" s="119">
        <v>83</v>
      </c>
      <c r="K29" s="121">
        <v>26</v>
      </c>
      <c r="L29" s="121">
        <v>52</v>
      </c>
      <c r="M29" s="121">
        <v>34</v>
      </c>
    </row>
    <row r="30" spans="2:18" ht="19.5" x14ac:dyDescent="0.3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58</v>
      </c>
      <c r="J30" s="115">
        <v>30</v>
      </c>
      <c r="K30" s="120">
        <v>18</v>
      </c>
      <c r="L30" s="120">
        <v>69</v>
      </c>
      <c r="M30" s="120">
        <v>80</v>
      </c>
    </row>
    <row r="31" spans="2:18" ht="19.5" x14ac:dyDescent="0.3">
      <c r="B31" s="118" t="s">
        <v>124</v>
      </c>
      <c r="C31" s="119">
        <v>58</v>
      </c>
      <c r="D31" s="119">
        <v>42</v>
      </c>
      <c r="E31" s="119">
        <v>59</v>
      </c>
      <c r="F31" s="119">
        <v>95</v>
      </c>
      <c r="G31" s="119">
        <v>34</v>
      </c>
      <c r="H31" s="119">
        <v>39</v>
      </c>
      <c r="I31" s="119">
        <v>62</v>
      </c>
      <c r="J31" s="119">
        <v>58</v>
      </c>
      <c r="K31" s="121">
        <v>11</v>
      </c>
      <c r="L31" s="121">
        <v>33</v>
      </c>
      <c r="M31" s="121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-5.3196114824404246</v>
      </c>
      <c r="J38" s="122">
        <f ca="1">$G38*(RAND()-0.5)</f>
        <v>2.6720543650712436</v>
      </c>
      <c r="K38" s="122">
        <f ca="1">$G38*(RAND()-0.5)</f>
        <v>3.1106814450138343</v>
      </c>
      <c r="L38" s="122">
        <f ca="1">$G38*(RAND()-0.5)</f>
        <v>-6.4224559553015936</v>
      </c>
      <c r="M38" s="122">
        <f ca="1">$G38*(RAND()-0.5)</f>
        <v>-7.026409504105632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0.9446645799659853</v>
      </c>
      <c r="J40" s="122">
        <f>CORREL($C$3:$C$31,J$3:J$31)</f>
        <v>0.47150004595892026</v>
      </c>
      <c r="K40" s="122">
        <f>CORREL($C$3:$C$31,K$3:K$31)</f>
        <v>0.39786221004909389</v>
      </c>
      <c r="L40" s="122">
        <f>CORREL($C$3:$C$31,L$3:L$31)</f>
        <v>0.42259917126600866</v>
      </c>
      <c r="M40" s="122">
        <f>CORREL($C$3:$C$31,M$3:M$31)</f>
        <v>0.48482421780746138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x14ac:dyDescent="0.3">
      <c r="A3" s="5"/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x14ac:dyDescent="0.3">
      <c r="A4" s="5"/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x14ac:dyDescent="0.3">
      <c r="A5" s="5"/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x14ac:dyDescent="0.3">
      <c r="A6" s="5"/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x14ac:dyDescent="0.3">
      <c r="A7" s="5"/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x14ac:dyDescent="0.3">
      <c r="A8" s="5"/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x14ac:dyDescent="0.3">
      <c r="A9" s="5"/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x14ac:dyDescent="0.3">
      <c r="A10" s="5"/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x14ac:dyDescent="0.3">
      <c r="A11" s="5"/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x14ac:dyDescent="0.3">
      <c r="A12" s="5"/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x14ac:dyDescent="0.3">
      <c r="A13" s="5"/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x14ac:dyDescent="0.3">
      <c r="A14" s="5"/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x14ac:dyDescent="0.3">
      <c r="A15" s="5"/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x14ac:dyDescent="0.3">
      <c r="A16" s="5"/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1:18" ht="19.5" x14ac:dyDescent="0.3">
      <c r="A17" s="5"/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1:18" ht="19.5" x14ac:dyDescent="0.3">
      <c r="A18" s="5"/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1:18" ht="19.5" x14ac:dyDescent="0.3">
      <c r="A19" s="5"/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1:18" ht="19.5" x14ac:dyDescent="0.3">
      <c r="A20" s="5"/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1:18" ht="19.5" x14ac:dyDescent="0.3">
      <c r="A21" s="5"/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1:18" ht="19.5" x14ac:dyDescent="0.3">
      <c r="A22" s="5"/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1:18" ht="19.5" x14ac:dyDescent="0.3">
      <c r="A23" s="5"/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1:18" ht="19.5" x14ac:dyDescent="0.3">
      <c r="A24" s="5"/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1:18" ht="19.5" x14ac:dyDescent="0.3">
      <c r="A25" s="5"/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1:18" ht="19.5" x14ac:dyDescent="0.3">
      <c r="A26" s="5"/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1:18" ht="19.5" x14ac:dyDescent="0.3">
      <c r="A27" s="5"/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1:18" ht="19.5" x14ac:dyDescent="0.3">
      <c r="A28" s="5"/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1:18" ht="19.5" x14ac:dyDescent="0.3">
      <c r="A29" s="5"/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1:18" ht="19.5" x14ac:dyDescent="0.3">
      <c r="A30" s="5"/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1:18" ht="19.5" x14ac:dyDescent="0.3">
      <c r="A31" s="5"/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0.48672082858566063</v>
      </c>
      <c r="J38" s="122">
        <v>7.2659571984414981</v>
      </c>
      <c r="K38" s="122">
        <v>-5.4503461689398023</v>
      </c>
      <c r="L38" s="122">
        <v>-1.629339497539976</v>
      </c>
      <c r="M38" s="122">
        <v>1.035774953569059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2:13" ht="19.5" x14ac:dyDescent="0.3"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2:13" ht="19.5" x14ac:dyDescent="0.3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2:13" ht="19.5" x14ac:dyDescent="0.3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2:13" ht="19.5" x14ac:dyDescent="0.3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2:13" ht="19.5" x14ac:dyDescent="0.3"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2:13" ht="19.5" x14ac:dyDescent="0.3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2:13" ht="19.5" x14ac:dyDescent="0.3"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2:13" ht="19.5" x14ac:dyDescent="0.3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2:13" ht="19.5" x14ac:dyDescent="0.3"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2:13" ht="19.5" x14ac:dyDescent="0.3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2:13" ht="19.5" x14ac:dyDescent="0.3"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2:13" ht="19.5" x14ac:dyDescent="0.3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2:13" ht="19.5" x14ac:dyDescent="0.3"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2:13" ht="19.5" x14ac:dyDescent="0.3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x14ac:dyDescent="0.3"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x14ac:dyDescent="0.3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x14ac:dyDescent="0.3"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x14ac:dyDescent="0.3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x14ac:dyDescent="0.3"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x14ac:dyDescent="0.3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x14ac:dyDescent="0.3"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x14ac:dyDescent="0.3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x14ac:dyDescent="0.3"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x14ac:dyDescent="0.3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x14ac:dyDescent="0.3"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x14ac:dyDescent="0.3"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x14ac:dyDescent="0.3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x14ac:dyDescent="0.3"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0.36726008562520784</v>
      </c>
      <c r="J38" s="122">
        <f ca="1">$G38*(RAND()-0.5)</f>
        <v>-0.14195476789806871</v>
      </c>
      <c r="K38" s="122">
        <f ca="1">$G38*(RAND()-0.5)</f>
        <v>0.83286600471534189</v>
      </c>
      <c r="L38" s="122">
        <f ca="1">$G38*(RAND()-0.5)</f>
        <v>5.7005846012550911</v>
      </c>
      <c r="M38" s="122">
        <f ca="1">$G38*(RAND()-0.5)</f>
        <v>-6.3628589323250688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{DA651C9B-5E6E-4A96-831D-6090571D3AE7}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{3A46388F-61AD-440B-B31F-825327540585}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{4C2BA6A6-C637-4A09-AC0F-F4908A9E7F88}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{B7B3EB25-0790-400B-9AEF-86C32FA32E0C}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{AD0955BF-AB06-492B-9DD0-DD7ADDE06AAF}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{F8423022-F57F-423B-B21E-438AB4073176}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{9EF30526-8765-4AF9-A3E5-D90D08D53F0E}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{E83DAFA0-8BED-41AE-B300-6C8E413E3C9B}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{443591A2-A2FC-48D5-B895-C26B2722763A}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{5390F8E6-8BA2-4E45-8E78-7FD04D60AB3F}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{1BD42B11-B288-43B5-A4FF-B7AFA8DB9575}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651C9B-5E6E-4A96-831D-6090571D3A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A46388F-61AD-440B-B31F-8253275405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C2BA6A6-C637-4A09-AC0F-F4908A9E7F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B7B3EB25-0790-400B-9AEF-86C32FA32E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D0955BF-AB06-492B-9DD0-DD7ADDE06A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F8423022-F57F-423B-B21E-438AB40731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EF30526-8765-4AF9-A3E5-D90D08D53F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83DAFA0-8BED-41AE-B300-6C8E413E3C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3591A2-A2FC-48D5-B895-C26B272276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390F8E6-8BA2-4E45-8E78-7FD04D60AB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BD42B11-B288-43B5-A4FF-B7AFA8DB957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75" x14ac:dyDescent="0.2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3">
      <c r="B3" s="114" t="s">
        <v>125</v>
      </c>
      <c r="C3" s="115">
        <v>25</v>
      </c>
      <c r="D3" s="115">
        <v>61</v>
      </c>
      <c r="E3" s="115">
        <v>55</v>
      </c>
      <c r="F3" s="115">
        <v>90</v>
      </c>
      <c r="G3" s="115">
        <v>41</v>
      </c>
      <c r="H3" s="115">
        <v>65</v>
      </c>
      <c r="I3" s="115">
        <v>15</v>
      </c>
      <c r="J3" s="115">
        <v>40</v>
      </c>
      <c r="K3" s="115">
        <v>20</v>
      </c>
      <c r="L3" s="115">
        <v>19</v>
      </c>
      <c r="M3" s="115">
        <v>41</v>
      </c>
    </row>
    <row r="4" spans="1:13" ht="19.5" x14ac:dyDescent="0.3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15">
        <v>52</v>
      </c>
      <c r="L4" s="115">
        <v>83</v>
      </c>
      <c r="M4" s="115">
        <v>20</v>
      </c>
    </row>
    <row r="5" spans="1:13" ht="19.5" x14ac:dyDescent="0.3">
      <c r="B5" s="114" t="s">
        <v>124</v>
      </c>
      <c r="C5" s="115">
        <v>19</v>
      </c>
      <c r="D5" s="115">
        <v>22</v>
      </c>
      <c r="E5" s="115">
        <v>43</v>
      </c>
      <c r="F5" s="115">
        <v>87</v>
      </c>
      <c r="G5" s="115">
        <v>23</v>
      </c>
      <c r="H5" s="115">
        <v>20</v>
      </c>
      <c r="I5" s="115">
        <v>11</v>
      </c>
      <c r="J5" s="115">
        <v>20</v>
      </c>
      <c r="K5" s="115">
        <v>18</v>
      </c>
      <c r="L5" s="115">
        <v>18</v>
      </c>
      <c r="M5" s="115">
        <v>16</v>
      </c>
    </row>
    <row r="6" spans="1:13" ht="19.5" x14ac:dyDescent="0.3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15">
        <v>12</v>
      </c>
      <c r="L6" s="115">
        <v>13</v>
      </c>
      <c r="M6" s="115">
        <v>23</v>
      </c>
    </row>
    <row r="7" spans="1:13" ht="19.5" x14ac:dyDescent="0.3">
      <c r="B7" s="114" t="s">
        <v>137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40</v>
      </c>
      <c r="J7" s="115">
        <v>55</v>
      </c>
      <c r="K7" s="115">
        <v>75</v>
      </c>
      <c r="L7" s="115">
        <v>95</v>
      </c>
      <c r="M7" s="115">
        <v>88</v>
      </c>
    </row>
    <row r="8" spans="1:13" ht="19.5" x14ac:dyDescent="0.3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15">
        <v>43</v>
      </c>
      <c r="L8" s="115">
        <v>62</v>
      </c>
      <c r="M8" s="115">
        <v>56</v>
      </c>
    </row>
    <row r="9" spans="1:13" ht="19.5" x14ac:dyDescent="0.3">
      <c r="B9" s="114" t="s">
        <v>117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11</v>
      </c>
      <c r="J9" s="115">
        <v>27</v>
      </c>
      <c r="K9" s="115">
        <v>27</v>
      </c>
      <c r="L9" s="115">
        <v>12</v>
      </c>
      <c r="M9" s="115">
        <v>13</v>
      </c>
    </row>
    <row r="10" spans="1:13" ht="19.5" x14ac:dyDescent="0.3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15">
        <v>58</v>
      </c>
      <c r="L10" s="115">
        <v>17</v>
      </c>
      <c r="M10" s="115">
        <v>92</v>
      </c>
    </row>
    <row r="11" spans="1:13" ht="19.5" x14ac:dyDescent="0.3">
      <c r="B11" s="114" t="s">
        <v>136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63</v>
      </c>
      <c r="J11" s="115">
        <v>18</v>
      </c>
      <c r="K11" s="115">
        <v>19</v>
      </c>
      <c r="L11" s="115">
        <v>14</v>
      </c>
      <c r="M11" s="115">
        <v>18</v>
      </c>
    </row>
    <row r="12" spans="1:13" ht="19.5" x14ac:dyDescent="0.3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15">
        <v>55</v>
      </c>
      <c r="L12" s="115">
        <v>96</v>
      </c>
      <c r="M12" s="115">
        <v>13</v>
      </c>
    </row>
    <row r="13" spans="1:13" ht="19.5" x14ac:dyDescent="0.3">
      <c r="B13" s="114" t="s">
        <v>114</v>
      </c>
      <c r="C13" s="115">
        <v>21</v>
      </c>
      <c r="D13" s="115">
        <v>13</v>
      </c>
      <c r="E13" s="115">
        <v>46</v>
      </c>
      <c r="F13" s="115">
        <v>47</v>
      </c>
      <c r="G13" s="115">
        <v>41</v>
      </c>
      <c r="H13" s="115">
        <v>32</v>
      </c>
      <c r="I13" s="115">
        <v>17</v>
      </c>
      <c r="J13" s="115">
        <v>19</v>
      </c>
      <c r="K13" s="115">
        <v>27</v>
      </c>
      <c r="L13" s="115">
        <v>16</v>
      </c>
      <c r="M13" s="115">
        <v>28</v>
      </c>
    </row>
    <row r="14" spans="1:13" ht="19.5" x14ac:dyDescent="0.3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15">
        <v>34</v>
      </c>
      <c r="L14" s="115">
        <v>64</v>
      </c>
      <c r="M14" s="115">
        <v>47</v>
      </c>
    </row>
    <row r="15" spans="1:13" ht="19.5" x14ac:dyDescent="0.3">
      <c r="B15" s="114" t="s">
        <v>127</v>
      </c>
      <c r="C15" s="115">
        <v>27</v>
      </c>
      <c r="D15" s="115">
        <v>52</v>
      </c>
      <c r="E15" s="115">
        <v>46</v>
      </c>
      <c r="F15" s="115">
        <v>24</v>
      </c>
      <c r="G15" s="115">
        <v>74</v>
      </c>
      <c r="H15" s="115">
        <v>18</v>
      </c>
      <c r="I15" s="115">
        <v>23</v>
      </c>
      <c r="J15" s="115">
        <v>34</v>
      </c>
      <c r="K15" s="115">
        <v>48</v>
      </c>
      <c r="L15" s="115">
        <v>26</v>
      </c>
      <c r="M15" s="115">
        <v>21</v>
      </c>
    </row>
    <row r="16" spans="1:13" ht="19.5" x14ac:dyDescent="0.3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15">
        <v>39</v>
      </c>
      <c r="L16" s="115">
        <v>13</v>
      </c>
      <c r="M16" s="115">
        <v>18</v>
      </c>
    </row>
    <row r="17" spans="2:18" ht="19.5" x14ac:dyDescent="0.3">
      <c r="B17" s="114" t="s">
        <v>115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47</v>
      </c>
      <c r="J17" s="115">
        <v>46</v>
      </c>
      <c r="K17" s="115">
        <v>12</v>
      </c>
      <c r="L17" s="115">
        <v>16</v>
      </c>
      <c r="M17" s="115">
        <v>46</v>
      </c>
    </row>
    <row r="18" spans="2:18" ht="19.5" x14ac:dyDescent="0.3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15">
        <v>20</v>
      </c>
      <c r="L18" s="115">
        <v>68</v>
      </c>
      <c r="M18" s="115">
        <v>40</v>
      </c>
    </row>
    <row r="19" spans="2:18" ht="19.5" x14ac:dyDescent="0.3">
      <c r="B19" s="114" t="s">
        <v>126</v>
      </c>
      <c r="C19" s="115">
        <v>31</v>
      </c>
      <c r="D19" s="115">
        <v>36</v>
      </c>
      <c r="E19" s="115">
        <v>59</v>
      </c>
      <c r="F19" s="115">
        <v>40</v>
      </c>
      <c r="G19" s="115">
        <v>36</v>
      </c>
      <c r="H19" s="115">
        <v>19</v>
      </c>
      <c r="I19" s="115">
        <v>69</v>
      </c>
      <c r="J19" s="115">
        <v>38</v>
      </c>
      <c r="K19" s="115">
        <v>93</v>
      </c>
      <c r="L19" s="115">
        <v>15</v>
      </c>
      <c r="M19" s="115">
        <v>12</v>
      </c>
    </row>
    <row r="20" spans="2:18" ht="19.5" x14ac:dyDescent="0.3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15">
        <v>42</v>
      </c>
      <c r="L20" s="115">
        <v>14</v>
      </c>
      <c r="M20" s="115">
        <v>33</v>
      </c>
    </row>
    <row r="21" spans="2:18" ht="19.5" x14ac:dyDescent="0.3">
      <c r="B21" s="114" t="s">
        <v>131</v>
      </c>
      <c r="C21" s="115">
        <v>23</v>
      </c>
      <c r="D21" s="115">
        <v>21</v>
      </c>
      <c r="E21" s="115">
        <v>33</v>
      </c>
      <c r="F21" s="115">
        <v>33</v>
      </c>
      <c r="G21" s="115">
        <v>11</v>
      </c>
      <c r="H21" s="115">
        <v>40</v>
      </c>
      <c r="I21" s="115">
        <v>24</v>
      </c>
      <c r="J21" s="115">
        <v>24</v>
      </c>
      <c r="K21" s="115">
        <v>65</v>
      </c>
      <c r="L21" s="115">
        <v>18</v>
      </c>
      <c r="M21" s="115">
        <v>45</v>
      </c>
    </row>
    <row r="22" spans="2:18" ht="19.5" x14ac:dyDescent="0.3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15">
        <v>59</v>
      </c>
      <c r="L22" s="115">
        <v>11</v>
      </c>
      <c r="M22" s="115">
        <v>36</v>
      </c>
    </row>
    <row r="23" spans="2:18" ht="19.5" x14ac:dyDescent="0.3">
      <c r="B23" s="114" t="s">
        <v>129</v>
      </c>
      <c r="C23" s="115">
        <v>50</v>
      </c>
      <c r="D23" s="115">
        <v>64</v>
      </c>
      <c r="E23" s="115">
        <v>42</v>
      </c>
      <c r="F23" s="115">
        <v>55</v>
      </c>
      <c r="G23" s="115">
        <v>63</v>
      </c>
      <c r="H23" s="115">
        <v>34</v>
      </c>
      <c r="I23" s="115">
        <v>70</v>
      </c>
      <c r="J23" s="115">
        <v>52</v>
      </c>
      <c r="K23" s="115">
        <v>11</v>
      </c>
      <c r="L23" s="115">
        <v>37</v>
      </c>
      <c r="M23" s="115">
        <v>87</v>
      </c>
    </row>
    <row r="24" spans="2:18" ht="19.5" x14ac:dyDescent="0.3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15">
        <v>15</v>
      </c>
      <c r="L24" s="115">
        <v>34</v>
      </c>
      <c r="M24" s="115">
        <v>27</v>
      </c>
    </row>
    <row r="25" spans="2:18" ht="19.5" x14ac:dyDescent="0.3">
      <c r="B25" s="114" t="s">
        <v>134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31</v>
      </c>
      <c r="J25" s="115">
        <v>34</v>
      </c>
      <c r="K25" s="115">
        <v>88</v>
      </c>
      <c r="L25" s="115">
        <v>94</v>
      </c>
      <c r="M25" s="115">
        <v>55</v>
      </c>
    </row>
    <row r="26" spans="2:18" ht="19.5" x14ac:dyDescent="0.3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15">
        <v>35</v>
      </c>
      <c r="L26" s="115">
        <v>73</v>
      </c>
      <c r="M26" s="115">
        <v>16</v>
      </c>
    </row>
    <row r="27" spans="2:18" ht="19.5" x14ac:dyDescent="0.3">
      <c r="B27" s="114" t="s">
        <v>113</v>
      </c>
      <c r="C27" s="115">
        <v>40</v>
      </c>
      <c r="D27" s="115">
        <v>24</v>
      </c>
      <c r="E27" s="115">
        <v>40</v>
      </c>
      <c r="F27" s="115">
        <v>34</v>
      </c>
      <c r="G27" s="115">
        <v>28</v>
      </c>
      <c r="H27" s="115">
        <v>73</v>
      </c>
      <c r="I27" s="115">
        <v>45</v>
      </c>
      <c r="J27" s="115">
        <v>40</v>
      </c>
      <c r="K27" s="115">
        <v>78</v>
      </c>
      <c r="L27" s="115">
        <v>73</v>
      </c>
      <c r="M27" s="115">
        <v>49</v>
      </c>
    </row>
    <row r="28" spans="2:18" ht="19.5" x14ac:dyDescent="0.3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15">
        <v>52</v>
      </c>
      <c r="L28" s="115">
        <v>14</v>
      </c>
      <c r="M28" s="115">
        <v>52</v>
      </c>
    </row>
    <row r="29" spans="2:18" ht="19.5" x14ac:dyDescent="0.3">
      <c r="B29" s="114" t="s">
        <v>119</v>
      </c>
      <c r="C29" s="115">
        <v>17</v>
      </c>
      <c r="D29" s="115">
        <v>18</v>
      </c>
      <c r="E29" s="115">
        <v>50</v>
      </c>
      <c r="F29" s="115">
        <v>38</v>
      </c>
      <c r="G29" s="115">
        <v>25</v>
      </c>
      <c r="H29" s="115">
        <v>52</v>
      </c>
      <c r="I29" s="115">
        <v>78</v>
      </c>
      <c r="J29" s="115">
        <v>19</v>
      </c>
      <c r="K29" s="115">
        <v>16</v>
      </c>
      <c r="L29" s="115">
        <v>14</v>
      </c>
      <c r="M29" s="115">
        <v>45</v>
      </c>
    </row>
    <row r="30" spans="2:18" ht="19.5" x14ac:dyDescent="0.3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15">
        <v>18</v>
      </c>
      <c r="L30" s="115">
        <v>26</v>
      </c>
      <c r="M30" s="115">
        <v>32</v>
      </c>
    </row>
    <row r="31" spans="2:18" ht="19.5" x14ac:dyDescent="0.3">
      <c r="B31" s="114" t="s">
        <v>120</v>
      </c>
      <c r="C31" s="115">
        <v>17</v>
      </c>
      <c r="D31" s="115">
        <v>37</v>
      </c>
      <c r="E31" s="115">
        <v>47</v>
      </c>
      <c r="F31" s="115">
        <v>41</v>
      </c>
      <c r="G31" s="115">
        <v>14</v>
      </c>
      <c r="H31" s="115">
        <v>59</v>
      </c>
      <c r="I31" s="115">
        <v>15</v>
      </c>
      <c r="J31" s="115">
        <v>14</v>
      </c>
      <c r="K31" s="115">
        <v>14</v>
      </c>
      <c r="L31" s="115">
        <v>45</v>
      </c>
      <c r="M31" s="115">
        <v>76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-6.129147553582114</v>
      </c>
      <c r="J38" s="122">
        <f ca="1">$G38*(RAND()-0.5)</f>
        <v>6.4736820307912</v>
      </c>
      <c r="K38" s="122">
        <f ca="1">$G38*(RAND()-0.5)</f>
        <v>5.5913431251878865E-2</v>
      </c>
      <c r="L38" s="122">
        <f ca="1">$G38*(RAND()-0.5)</f>
        <v>-3.1486952154770731</v>
      </c>
      <c r="M38" s="122">
        <f ca="1">$G38*(RAND()-0.5)</f>
        <v>2.6080746026610995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75" x14ac:dyDescent="0.2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3">
      <c r="B3" s="118" t="s">
        <v>125</v>
      </c>
      <c r="C3" s="119">
        <v>25</v>
      </c>
      <c r="D3" s="119">
        <v>61</v>
      </c>
      <c r="E3" s="119">
        <v>55</v>
      </c>
      <c r="F3" s="119">
        <v>90</v>
      </c>
      <c r="G3" s="119">
        <v>41</v>
      </c>
      <c r="H3" s="119">
        <v>65</v>
      </c>
      <c r="I3" s="119">
        <v>15</v>
      </c>
      <c r="J3" s="119">
        <v>40</v>
      </c>
      <c r="K3" s="121">
        <v>20</v>
      </c>
      <c r="L3" s="121">
        <v>19</v>
      </c>
      <c r="M3" s="121">
        <v>41</v>
      </c>
    </row>
    <row r="4" spans="1:13" ht="19.5" x14ac:dyDescent="0.3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20">
        <v>52</v>
      </c>
      <c r="L4" s="120">
        <v>83</v>
      </c>
      <c r="M4" s="120">
        <v>20</v>
      </c>
    </row>
    <row r="5" spans="1:13" ht="19.5" x14ac:dyDescent="0.3">
      <c r="B5" s="118" t="s">
        <v>124</v>
      </c>
      <c r="C5" s="119">
        <v>19</v>
      </c>
      <c r="D5" s="119">
        <v>22</v>
      </c>
      <c r="E5" s="119">
        <v>43</v>
      </c>
      <c r="F5" s="119">
        <v>87</v>
      </c>
      <c r="G5" s="119">
        <v>23</v>
      </c>
      <c r="H5" s="119">
        <v>20</v>
      </c>
      <c r="I5" s="119">
        <v>11</v>
      </c>
      <c r="J5" s="119">
        <v>20</v>
      </c>
      <c r="K5" s="121">
        <v>18</v>
      </c>
      <c r="L5" s="121">
        <v>18</v>
      </c>
      <c r="M5" s="121">
        <v>16</v>
      </c>
    </row>
    <row r="6" spans="1:13" ht="19.5" x14ac:dyDescent="0.3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20">
        <v>12</v>
      </c>
      <c r="L6" s="120">
        <v>13</v>
      </c>
      <c r="M6" s="120">
        <v>23</v>
      </c>
    </row>
    <row r="7" spans="1:13" ht="19.5" x14ac:dyDescent="0.3">
      <c r="B7" s="118" t="s">
        <v>137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40</v>
      </c>
      <c r="J7" s="119">
        <v>55</v>
      </c>
      <c r="K7" s="121">
        <v>75</v>
      </c>
      <c r="L7" s="121">
        <v>95</v>
      </c>
      <c r="M7" s="121">
        <v>88</v>
      </c>
    </row>
    <row r="8" spans="1:13" ht="19.5" x14ac:dyDescent="0.3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20">
        <v>43</v>
      </c>
      <c r="L8" s="120">
        <v>62</v>
      </c>
      <c r="M8" s="120">
        <v>56</v>
      </c>
    </row>
    <row r="9" spans="1:13" ht="19.5" x14ac:dyDescent="0.3">
      <c r="B9" s="118" t="s">
        <v>117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11</v>
      </c>
      <c r="J9" s="119">
        <v>27</v>
      </c>
      <c r="K9" s="121">
        <v>27</v>
      </c>
      <c r="L9" s="121">
        <v>12</v>
      </c>
      <c r="M9" s="121">
        <v>13</v>
      </c>
    </row>
    <row r="10" spans="1:13" ht="19.5" x14ac:dyDescent="0.3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20">
        <v>58</v>
      </c>
      <c r="L10" s="120">
        <v>17</v>
      </c>
      <c r="M10" s="120">
        <v>92</v>
      </c>
    </row>
    <row r="11" spans="1:13" ht="19.5" x14ac:dyDescent="0.3">
      <c r="B11" s="118" t="s">
        <v>136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63</v>
      </c>
      <c r="J11" s="119">
        <v>18</v>
      </c>
      <c r="K11" s="121">
        <v>19</v>
      </c>
      <c r="L11" s="121">
        <v>14</v>
      </c>
      <c r="M11" s="121">
        <v>18</v>
      </c>
    </row>
    <row r="12" spans="1:13" ht="19.5" x14ac:dyDescent="0.3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20">
        <v>55</v>
      </c>
      <c r="L12" s="120">
        <v>96</v>
      </c>
      <c r="M12" s="120">
        <v>13</v>
      </c>
    </row>
    <row r="13" spans="1:13" ht="19.5" x14ac:dyDescent="0.3">
      <c r="B13" s="118" t="s">
        <v>114</v>
      </c>
      <c r="C13" s="119">
        <v>21</v>
      </c>
      <c r="D13" s="119">
        <v>13</v>
      </c>
      <c r="E13" s="119">
        <v>46</v>
      </c>
      <c r="F13" s="119">
        <v>47</v>
      </c>
      <c r="G13" s="119">
        <v>41</v>
      </c>
      <c r="H13" s="119">
        <v>32</v>
      </c>
      <c r="I13" s="119">
        <v>17</v>
      </c>
      <c r="J13" s="119">
        <v>19</v>
      </c>
      <c r="K13" s="121">
        <v>27</v>
      </c>
      <c r="L13" s="121">
        <v>16</v>
      </c>
      <c r="M13" s="121">
        <v>28</v>
      </c>
    </row>
    <row r="14" spans="1:13" ht="19.5" x14ac:dyDescent="0.3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20">
        <v>34</v>
      </c>
      <c r="L14" s="120">
        <v>64</v>
      </c>
      <c r="M14" s="120">
        <v>47</v>
      </c>
    </row>
    <row r="15" spans="1:13" ht="19.5" x14ac:dyDescent="0.3">
      <c r="B15" s="118" t="s">
        <v>127</v>
      </c>
      <c r="C15" s="119">
        <v>27</v>
      </c>
      <c r="D15" s="119">
        <v>52</v>
      </c>
      <c r="E15" s="119">
        <v>46</v>
      </c>
      <c r="F15" s="119">
        <v>24</v>
      </c>
      <c r="G15" s="119">
        <v>74</v>
      </c>
      <c r="H15" s="119">
        <v>18</v>
      </c>
      <c r="I15" s="119">
        <v>23</v>
      </c>
      <c r="J15" s="119">
        <v>34</v>
      </c>
      <c r="K15" s="121">
        <v>48</v>
      </c>
      <c r="L15" s="121">
        <v>26</v>
      </c>
      <c r="M15" s="121">
        <v>21</v>
      </c>
    </row>
    <row r="16" spans="1:13" ht="19.5" x14ac:dyDescent="0.3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20">
        <v>39</v>
      </c>
      <c r="L16" s="120">
        <v>13</v>
      </c>
      <c r="M16" s="120">
        <v>18</v>
      </c>
    </row>
    <row r="17" spans="2:18" ht="19.5" x14ac:dyDescent="0.3">
      <c r="B17" s="118" t="s">
        <v>115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47</v>
      </c>
      <c r="J17" s="119">
        <v>46</v>
      </c>
      <c r="K17" s="121">
        <v>12</v>
      </c>
      <c r="L17" s="121">
        <v>16</v>
      </c>
      <c r="M17" s="121">
        <v>46</v>
      </c>
    </row>
    <row r="18" spans="2:18" ht="19.5" x14ac:dyDescent="0.3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20">
        <v>20</v>
      </c>
      <c r="L18" s="120">
        <v>68</v>
      </c>
      <c r="M18" s="120">
        <v>40</v>
      </c>
    </row>
    <row r="19" spans="2:18" ht="19.5" x14ac:dyDescent="0.3">
      <c r="B19" s="118" t="s">
        <v>126</v>
      </c>
      <c r="C19" s="119">
        <v>31</v>
      </c>
      <c r="D19" s="119">
        <v>36</v>
      </c>
      <c r="E19" s="119">
        <v>59</v>
      </c>
      <c r="F19" s="119">
        <v>40</v>
      </c>
      <c r="G19" s="119">
        <v>36</v>
      </c>
      <c r="H19" s="119">
        <v>19</v>
      </c>
      <c r="I19" s="119">
        <v>69</v>
      </c>
      <c r="J19" s="119">
        <v>38</v>
      </c>
      <c r="K19" s="121">
        <v>93</v>
      </c>
      <c r="L19" s="121">
        <v>15</v>
      </c>
      <c r="M19" s="121">
        <v>12</v>
      </c>
    </row>
    <row r="20" spans="2:18" ht="19.5" x14ac:dyDescent="0.3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20">
        <v>42</v>
      </c>
      <c r="L20" s="120">
        <v>14</v>
      </c>
      <c r="M20" s="120">
        <v>33</v>
      </c>
    </row>
    <row r="21" spans="2:18" ht="19.5" x14ac:dyDescent="0.3">
      <c r="B21" s="118" t="s">
        <v>131</v>
      </c>
      <c r="C21" s="119">
        <v>23</v>
      </c>
      <c r="D21" s="119">
        <v>21</v>
      </c>
      <c r="E21" s="119">
        <v>33</v>
      </c>
      <c r="F21" s="119">
        <v>33</v>
      </c>
      <c r="G21" s="119">
        <v>11</v>
      </c>
      <c r="H21" s="119">
        <v>40</v>
      </c>
      <c r="I21" s="119">
        <v>24</v>
      </c>
      <c r="J21" s="119">
        <v>24</v>
      </c>
      <c r="K21" s="121">
        <v>65</v>
      </c>
      <c r="L21" s="121">
        <v>18</v>
      </c>
      <c r="M21" s="121">
        <v>45</v>
      </c>
    </row>
    <row r="22" spans="2:18" ht="19.5" x14ac:dyDescent="0.3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20">
        <v>59</v>
      </c>
      <c r="L22" s="120">
        <v>11</v>
      </c>
      <c r="M22" s="120">
        <v>36</v>
      </c>
    </row>
    <row r="23" spans="2:18" ht="19.5" x14ac:dyDescent="0.3">
      <c r="B23" s="118" t="s">
        <v>129</v>
      </c>
      <c r="C23" s="119">
        <v>50</v>
      </c>
      <c r="D23" s="119">
        <v>64</v>
      </c>
      <c r="E23" s="119">
        <v>42</v>
      </c>
      <c r="F23" s="119">
        <v>55</v>
      </c>
      <c r="G23" s="119">
        <v>63</v>
      </c>
      <c r="H23" s="119">
        <v>34</v>
      </c>
      <c r="I23" s="119">
        <v>70</v>
      </c>
      <c r="J23" s="119">
        <v>52</v>
      </c>
      <c r="K23" s="121">
        <v>11</v>
      </c>
      <c r="L23" s="121">
        <v>37</v>
      </c>
      <c r="M23" s="121">
        <v>87</v>
      </c>
    </row>
    <row r="24" spans="2:18" ht="19.5" x14ac:dyDescent="0.3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20">
        <v>15</v>
      </c>
      <c r="L24" s="120">
        <v>34</v>
      </c>
      <c r="M24" s="120">
        <v>27</v>
      </c>
    </row>
    <row r="25" spans="2:18" ht="19.5" x14ac:dyDescent="0.3">
      <c r="B25" s="118" t="s">
        <v>134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31</v>
      </c>
      <c r="J25" s="119">
        <v>34</v>
      </c>
      <c r="K25" s="121">
        <v>88</v>
      </c>
      <c r="L25" s="121">
        <v>94</v>
      </c>
      <c r="M25" s="121">
        <v>55</v>
      </c>
    </row>
    <row r="26" spans="2:18" ht="19.5" x14ac:dyDescent="0.3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20">
        <v>35</v>
      </c>
      <c r="L26" s="120">
        <v>73</v>
      </c>
      <c r="M26" s="120">
        <v>16</v>
      </c>
    </row>
    <row r="27" spans="2:18" ht="19.5" x14ac:dyDescent="0.3">
      <c r="B27" s="118" t="s">
        <v>113</v>
      </c>
      <c r="C27" s="119">
        <v>40</v>
      </c>
      <c r="D27" s="119">
        <v>24</v>
      </c>
      <c r="E27" s="119">
        <v>40</v>
      </c>
      <c r="F27" s="119">
        <v>34</v>
      </c>
      <c r="G27" s="119">
        <v>28</v>
      </c>
      <c r="H27" s="119">
        <v>73</v>
      </c>
      <c r="I27" s="119">
        <v>45</v>
      </c>
      <c r="J27" s="119">
        <v>40</v>
      </c>
      <c r="K27" s="121">
        <v>78</v>
      </c>
      <c r="L27" s="121">
        <v>73</v>
      </c>
      <c r="M27" s="121">
        <v>49</v>
      </c>
    </row>
    <row r="28" spans="2:18" ht="19.5" x14ac:dyDescent="0.3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20">
        <v>52</v>
      </c>
      <c r="L28" s="120">
        <v>14</v>
      </c>
      <c r="M28" s="120">
        <v>52</v>
      </c>
    </row>
    <row r="29" spans="2:18" ht="19.5" x14ac:dyDescent="0.3">
      <c r="B29" s="118" t="s">
        <v>119</v>
      </c>
      <c r="C29" s="119">
        <v>17</v>
      </c>
      <c r="D29" s="119">
        <v>18</v>
      </c>
      <c r="E29" s="119">
        <v>50</v>
      </c>
      <c r="F29" s="119">
        <v>38</v>
      </c>
      <c r="G29" s="119">
        <v>25</v>
      </c>
      <c r="H29" s="119">
        <v>52</v>
      </c>
      <c r="I29" s="119">
        <v>78</v>
      </c>
      <c r="J29" s="119">
        <v>19</v>
      </c>
      <c r="K29" s="121">
        <v>16</v>
      </c>
      <c r="L29" s="121">
        <v>14</v>
      </c>
      <c r="M29" s="121">
        <v>45</v>
      </c>
    </row>
    <row r="30" spans="2:18" ht="19.5" x14ac:dyDescent="0.3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20">
        <v>18</v>
      </c>
      <c r="L30" s="120">
        <v>26</v>
      </c>
      <c r="M30" s="120">
        <v>32</v>
      </c>
    </row>
    <row r="31" spans="2:18" ht="19.5" x14ac:dyDescent="0.3">
      <c r="B31" s="118" t="s">
        <v>120</v>
      </c>
      <c r="C31" s="119">
        <v>17</v>
      </c>
      <c r="D31" s="119">
        <v>37</v>
      </c>
      <c r="E31" s="119">
        <v>47</v>
      </c>
      <c r="F31" s="119">
        <v>41</v>
      </c>
      <c r="G31" s="119">
        <v>14</v>
      </c>
      <c r="H31" s="119">
        <v>59</v>
      </c>
      <c r="I31" s="119">
        <v>15</v>
      </c>
      <c r="J31" s="119">
        <v>14</v>
      </c>
      <c r="K31" s="121">
        <v>14</v>
      </c>
      <c r="L31" s="121">
        <v>45</v>
      </c>
      <c r="M31" s="121">
        <v>76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5.0013785602345537</v>
      </c>
      <c r="J38" s="122">
        <f ca="1">$G38*(RAND()-0.5)</f>
        <v>1.1895142330433661</v>
      </c>
      <c r="K38" s="122">
        <f ca="1">$G38*(RAND()-0.5)</f>
        <v>-1.6829473280650027</v>
      </c>
      <c r="L38" s="122">
        <f ca="1">$G38*(RAND()-0.5)</f>
        <v>6.3154832649988073</v>
      </c>
      <c r="M38" s="122">
        <f ca="1">$G38*(RAND()-0.5)</f>
        <v>-3.3950572234485588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3" ht="19.5" x14ac:dyDescent="0.3">
      <c r="A3" s="5"/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3" ht="19.5" x14ac:dyDescent="0.3">
      <c r="A4" s="5"/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3" ht="19.5" x14ac:dyDescent="0.3">
      <c r="A5" s="5"/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3" ht="19.5" x14ac:dyDescent="0.3">
      <c r="A6" s="5"/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3" ht="19.5" x14ac:dyDescent="0.3">
      <c r="A7" s="5"/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3" ht="19.5" x14ac:dyDescent="0.3">
      <c r="A8" s="5"/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3" ht="19.5" x14ac:dyDescent="0.3">
      <c r="A9" s="5"/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3" ht="19.5" x14ac:dyDescent="0.3">
      <c r="A10" s="5"/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3" ht="19.5" x14ac:dyDescent="0.3">
      <c r="A11" s="5"/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3" ht="19.5" x14ac:dyDescent="0.3">
      <c r="A12" s="5"/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3" ht="19.5" x14ac:dyDescent="0.3">
      <c r="A13" s="5"/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3" ht="19.5" x14ac:dyDescent="0.3">
      <c r="A14" s="5"/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3" ht="19.5" x14ac:dyDescent="0.3">
      <c r="A15" s="5"/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3" ht="19.5" x14ac:dyDescent="0.3">
      <c r="A16" s="5"/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1:18" ht="19.5" x14ac:dyDescent="0.3">
      <c r="A17" s="5"/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1:18" ht="19.5" x14ac:dyDescent="0.3">
      <c r="A18" s="5"/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1:18" ht="19.5" x14ac:dyDescent="0.3">
      <c r="A19" s="5"/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1:18" ht="19.5" x14ac:dyDescent="0.3">
      <c r="A20" s="5"/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1:18" ht="19.5" x14ac:dyDescent="0.3">
      <c r="A21" s="5"/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1:18" ht="19.5" x14ac:dyDescent="0.3">
      <c r="A22" s="5"/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1:18" ht="19.5" x14ac:dyDescent="0.3">
      <c r="A23" s="5"/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1:18" ht="19.5" x14ac:dyDescent="0.3">
      <c r="A24" s="5"/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1:18" ht="19.5" x14ac:dyDescent="0.3">
      <c r="A25" s="5"/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1:18" ht="19.5" x14ac:dyDescent="0.3">
      <c r="A26" s="5"/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1:18" ht="19.5" x14ac:dyDescent="0.3">
      <c r="A27" s="5"/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1:18" ht="19.5" x14ac:dyDescent="0.3">
      <c r="A28" s="5"/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1:18" ht="19.5" x14ac:dyDescent="0.3">
      <c r="A29" s="5"/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1:18" ht="19.5" x14ac:dyDescent="0.3">
      <c r="A30" s="5"/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1:18" ht="19.5" x14ac:dyDescent="0.3">
      <c r="A31" s="5"/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1.7067498050814991</v>
      </c>
      <c r="J38" s="122">
        <v>-1.484467978179822</v>
      </c>
      <c r="K38" s="122">
        <v>-4.2893073496583431</v>
      </c>
      <c r="L38" s="122">
        <v>-5.029738537098364</v>
      </c>
      <c r="M38" s="122">
        <v>-0.82303174120773481</v>
      </c>
    </row>
    <row r="39" spans="2:13" ht="18.75" x14ac:dyDescent="0.25">
      <c r="B39" s="116"/>
      <c r="F39" s="122"/>
      <c r="G39" s="122"/>
      <c r="H39" s="122"/>
      <c r="I39" s="122">
        <v>40</v>
      </c>
      <c r="J39" s="122">
        <v>50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2:13" ht="19.5" x14ac:dyDescent="0.3"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2:13" ht="19.5" x14ac:dyDescent="0.3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2:13" ht="19.5" x14ac:dyDescent="0.3"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2:13" ht="19.5" x14ac:dyDescent="0.3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2:13" ht="19.5" x14ac:dyDescent="0.3"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2:13" ht="19.5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2:13" ht="19.5" x14ac:dyDescent="0.3"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2:13" ht="19.5" x14ac:dyDescent="0.3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2:13" ht="19.5" x14ac:dyDescent="0.3"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2:13" ht="19.5" x14ac:dyDescent="0.3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2:13" ht="19.5" x14ac:dyDescent="0.3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2:13" ht="19.5" x14ac:dyDescent="0.3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2:13" ht="19.5" x14ac:dyDescent="0.3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2:13" ht="19.5" x14ac:dyDescent="0.3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x14ac:dyDescent="0.3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x14ac:dyDescent="0.3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x14ac:dyDescent="0.3"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x14ac:dyDescent="0.3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x14ac:dyDescent="0.3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x14ac:dyDescent="0.3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x14ac:dyDescent="0.3"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x14ac:dyDescent="0.3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x14ac:dyDescent="0.3"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x14ac:dyDescent="0.3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x14ac:dyDescent="0.3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x14ac:dyDescent="0.3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x14ac:dyDescent="0.3"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x14ac:dyDescent="0.3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x14ac:dyDescent="0.3"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-4.7993129857297863</v>
      </c>
      <c r="J38" s="122">
        <f ca="1">$G38*(RAND()-0.5)</f>
        <v>4.3879684310274021</v>
      </c>
      <c r="K38" s="122">
        <f ca="1">$G38*(RAND()-0.5)</f>
        <v>0.60390570406655186</v>
      </c>
      <c r="L38" s="122">
        <f ca="1">$G38*(RAND()-0.5)</f>
        <v>1.9258719779684519E-2</v>
      </c>
      <c r="M38" s="122">
        <f ca="1">$G38*(RAND()-0.5)</f>
        <v>0.40519750602361793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{1B3A8067-3AAE-422F-8112-814CA65AA40A}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{7275CA16-1B3B-469F-9967-D96F0B3AC953}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{865D9A68-A070-472F-9F34-3023BD4A374D}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{9031394B-14E2-429D-B312-646FDFD0B55B}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{8C74CD6D-E92B-450B-97C3-CC517D2D103E}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{28289E64-6CB6-497B-89F4-3670035E87CF}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{53C2A285-6284-429B-8EA1-839375F16CBA}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{974F9FBC-122F-41AE-AC31-4FBADAC221FD}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{A61F6C41-4408-4C11-A52D-FD3EDA6FF74A}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{C6BFB505-E330-4FF3-8F2F-8E474DAFECF0}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{BFB91475-58A1-4FC0-A87F-CA2A1CDAF796}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3A8067-3AAE-422F-8112-814CA65AA4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75CA16-1B3B-469F-9967-D96F0B3AC95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65D9A68-A070-472F-9F34-3023BD4A37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031394B-14E2-429D-B312-646FDFD0B55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C74CD6D-E92B-450B-97C3-CC517D2D10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8289E64-6CB6-497B-89F4-3670035E87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3C2A285-6284-429B-8EA1-839375F16C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74F9FBC-122F-41AE-AC31-4FBADAC221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61F6C41-4408-4C11-A52D-FD3EDA6FF7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6BFB505-E330-4FF3-8F2F-8E474DAFEC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FB91475-58A1-4FC0-A87F-CA2A1CDAF79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75" x14ac:dyDescent="0.2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3">
      <c r="B3" s="118" t="s">
        <v>128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69</v>
      </c>
      <c r="J3" s="119">
        <v>68</v>
      </c>
      <c r="K3" s="121">
        <v>46</v>
      </c>
      <c r="L3" s="121">
        <v>38</v>
      </c>
      <c r="M3" s="121">
        <v>69</v>
      </c>
    </row>
    <row r="4" spans="1:14" ht="19.5" x14ac:dyDescent="0.3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20">
        <v>80</v>
      </c>
      <c r="L4" s="120">
        <v>18</v>
      </c>
      <c r="M4" s="120">
        <v>27</v>
      </c>
    </row>
    <row r="5" spans="1:14" ht="19.5" x14ac:dyDescent="0.3">
      <c r="B5" s="118" t="s">
        <v>130</v>
      </c>
      <c r="C5" s="119">
        <v>25</v>
      </c>
      <c r="D5" s="119">
        <v>18</v>
      </c>
      <c r="E5" s="119">
        <v>61</v>
      </c>
      <c r="F5" s="119">
        <v>37</v>
      </c>
      <c r="G5" s="119">
        <v>24</v>
      </c>
      <c r="H5" s="119">
        <v>45</v>
      </c>
      <c r="I5" s="119">
        <v>80</v>
      </c>
      <c r="J5" s="119">
        <v>58</v>
      </c>
      <c r="K5" s="121">
        <v>34</v>
      </c>
      <c r="L5" s="121">
        <v>30</v>
      </c>
      <c r="M5" s="121">
        <v>36</v>
      </c>
    </row>
    <row r="6" spans="1:14" ht="19.5" x14ac:dyDescent="0.3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20">
        <v>21</v>
      </c>
      <c r="L6" s="120">
        <v>47</v>
      </c>
      <c r="M6" s="120">
        <v>98</v>
      </c>
    </row>
    <row r="7" spans="1:14" ht="19.5" x14ac:dyDescent="0.3">
      <c r="B7" s="118" t="s">
        <v>120</v>
      </c>
      <c r="C7" s="119">
        <v>46</v>
      </c>
      <c r="D7" s="119">
        <v>14</v>
      </c>
      <c r="E7" s="119">
        <v>45</v>
      </c>
      <c r="F7" s="119">
        <v>30</v>
      </c>
      <c r="G7" s="119">
        <v>40</v>
      </c>
      <c r="H7" s="119">
        <v>35</v>
      </c>
      <c r="I7" s="119">
        <v>85</v>
      </c>
      <c r="J7" s="119">
        <v>15</v>
      </c>
      <c r="K7" s="121">
        <v>87</v>
      </c>
      <c r="L7" s="121">
        <v>51</v>
      </c>
      <c r="M7" s="121">
        <v>52</v>
      </c>
    </row>
    <row r="8" spans="1:14" ht="19.5" x14ac:dyDescent="0.3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20">
        <v>34</v>
      </c>
      <c r="L8" s="120">
        <v>18</v>
      </c>
      <c r="M8" s="120">
        <v>12</v>
      </c>
    </row>
    <row r="9" spans="1:14" ht="19.5" x14ac:dyDescent="0.3">
      <c r="B9" s="118" t="s">
        <v>126</v>
      </c>
      <c r="C9" s="119">
        <v>23</v>
      </c>
      <c r="D9" s="119">
        <v>21</v>
      </c>
      <c r="E9" s="119">
        <v>33</v>
      </c>
      <c r="F9" s="119">
        <v>33</v>
      </c>
      <c r="G9" s="119">
        <v>11</v>
      </c>
      <c r="H9" s="119">
        <v>40</v>
      </c>
      <c r="I9" s="119">
        <v>26</v>
      </c>
      <c r="J9" s="119">
        <v>54</v>
      </c>
      <c r="K9" s="121">
        <v>19</v>
      </c>
      <c r="L9" s="121">
        <v>23</v>
      </c>
      <c r="M9" s="121">
        <v>28</v>
      </c>
    </row>
    <row r="10" spans="1:14" ht="19.5" x14ac:dyDescent="0.3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20">
        <v>17</v>
      </c>
      <c r="L10" s="120">
        <v>29</v>
      </c>
      <c r="M10" s="120">
        <v>16</v>
      </c>
    </row>
    <row r="11" spans="1:14" ht="19.5" x14ac:dyDescent="0.3">
      <c r="B11" s="118" t="s">
        <v>131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15</v>
      </c>
      <c r="J11" s="119">
        <v>13</v>
      </c>
      <c r="K11" s="121">
        <v>16</v>
      </c>
      <c r="L11" s="121">
        <v>15</v>
      </c>
      <c r="M11" s="121">
        <v>29</v>
      </c>
    </row>
    <row r="12" spans="1:14" ht="19.5" x14ac:dyDescent="0.3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20">
        <v>37</v>
      </c>
      <c r="L12" s="120">
        <v>16</v>
      </c>
      <c r="M12" s="120">
        <v>39</v>
      </c>
    </row>
    <row r="13" spans="1:14" ht="19.5" x14ac:dyDescent="0.3">
      <c r="B13" s="118" t="s">
        <v>136</v>
      </c>
      <c r="C13" s="119">
        <v>18</v>
      </c>
      <c r="D13" s="119">
        <v>18</v>
      </c>
      <c r="E13" s="119">
        <v>73</v>
      </c>
      <c r="F13" s="119">
        <v>52</v>
      </c>
      <c r="G13" s="119">
        <v>27</v>
      </c>
      <c r="H13" s="119">
        <v>42</v>
      </c>
      <c r="I13" s="119">
        <v>42</v>
      </c>
      <c r="J13" s="119">
        <v>38</v>
      </c>
      <c r="K13" s="121">
        <v>15</v>
      </c>
      <c r="L13" s="121">
        <v>21</v>
      </c>
      <c r="M13" s="121">
        <v>25</v>
      </c>
    </row>
    <row r="14" spans="1:14" ht="19.5" x14ac:dyDescent="0.3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20">
        <v>24</v>
      </c>
      <c r="L14" s="120">
        <v>16</v>
      </c>
      <c r="M14" s="120">
        <v>72</v>
      </c>
    </row>
    <row r="15" spans="1:14" ht="19.5" x14ac:dyDescent="0.3">
      <c r="B15" s="118" t="s">
        <v>125</v>
      </c>
      <c r="C15" s="119">
        <v>25</v>
      </c>
      <c r="D15" s="119">
        <v>61</v>
      </c>
      <c r="E15" s="119">
        <v>55</v>
      </c>
      <c r="F15" s="119">
        <v>90</v>
      </c>
      <c r="G15" s="119">
        <v>41</v>
      </c>
      <c r="H15" s="119">
        <v>65</v>
      </c>
      <c r="I15" s="119">
        <v>17</v>
      </c>
      <c r="J15" s="119">
        <v>15</v>
      </c>
      <c r="K15" s="121">
        <v>28</v>
      </c>
      <c r="L15" s="121">
        <v>26</v>
      </c>
      <c r="M15" s="121">
        <v>20</v>
      </c>
    </row>
    <row r="16" spans="1:14" ht="19.5" x14ac:dyDescent="0.3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20">
        <v>43</v>
      </c>
      <c r="L16" s="120">
        <v>44</v>
      </c>
      <c r="M16" s="120">
        <v>14</v>
      </c>
    </row>
    <row r="17" spans="2:18" ht="19.5" x14ac:dyDescent="0.3">
      <c r="B17" s="118" t="s">
        <v>113</v>
      </c>
      <c r="C17" s="119">
        <v>46</v>
      </c>
      <c r="D17" s="119">
        <v>20</v>
      </c>
      <c r="E17" s="119">
        <v>69</v>
      </c>
      <c r="F17" s="119">
        <v>85</v>
      </c>
      <c r="G17" s="119">
        <v>38</v>
      </c>
      <c r="H17" s="119">
        <v>27</v>
      </c>
      <c r="I17" s="119">
        <v>88</v>
      </c>
      <c r="J17" s="119">
        <v>97</v>
      </c>
      <c r="K17" s="121">
        <v>26</v>
      </c>
      <c r="L17" s="121">
        <v>47</v>
      </c>
      <c r="M17" s="121">
        <v>12</v>
      </c>
    </row>
    <row r="18" spans="2:18" ht="19.5" x14ac:dyDescent="0.3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20">
        <v>22</v>
      </c>
      <c r="L18" s="120">
        <v>29</v>
      </c>
      <c r="M18" s="120">
        <v>49</v>
      </c>
    </row>
    <row r="19" spans="2:18" ht="19.5" x14ac:dyDescent="0.3">
      <c r="B19" s="118" t="s">
        <v>117</v>
      </c>
      <c r="C19" s="119">
        <v>50</v>
      </c>
      <c r="D19" s="119">
        <v>64</v>
      </c>
      <c r="E19" s="119">
        <v>42</v>
      </c>
      <c r="F19" s="119">
        <v>55</v>
      </c>
      <c r="G19" s="119">
        <v>63</v>
      </c>
      <c r="H19" s="119">
        <v>34</v>
      </c>
      <c r="I19" s="119">
        <v>51</v>
      </c>
      <c r="J19" s="119">
        <v>30</v>
      </c>
      <c r="K19" s="121">
        <v>76</v>
      </c>
      <c r="L19" s="121">
        <v>45</v>
      </c>
      <c r="M19" s="121">
        <v>68</v>
      </c>
    </row>
    <row r="20" spans="2:18" ht="19.5" x14ac:dyDescent="0.3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20">
        <v>30</v>
      </c>
      <c r="L20" s="120">
        <v>23</v>
      </c>
      <c r="M20" s="120">
        <v>80</v>
      </c>
    </row>
    <row r="21" spans="2:18" ht="19.5" x14ac:dyDescent="0.3">
      <c r="B21" s="118" t="s">
        <v>121</v>
      </c>
      <c r="C21" s="119">
        <v>54</v>
      </c>
      <c r="D21" s="119">
        <v>42</v>
      </c>
      <c r="E21" s="119">
        <v>88</v>
      </c>
      <c r="F21" s="119">
        <v>32</v>
      </c>
      <c r="G21" s="119">
        <v>73</v>
      </c>
      <c r="H21" s="119">
        <v>72</v>
      </c>
      <c r="I21" s="119">
        <v>19</v>
      </c>
      <c r="J21" s="119">
        <v>65</v>
      </c>
      <c r="K21" s="121">
        <v>40</v>
      </c>
      <c r="L21" s="121">
        <v>46</v>
      </c>
      <c r="M21" s="121">
        <v>95</v>
      </c>
    </row>
    <row r="22" spans="2:18" ht="19.5" x14ac:dyDescent="0.3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20">
        <v>50</v>
      </c>
      <c r="L22" s="120">
        <v>38</v>
      </c>
      <c r="M22" s="120">
        <v>42</v>
      </c>
    </row>
    <row r="23" spans="2:18" ht="19.5" x14ac:dyDescent="0.3">
      <c r="B23" s="118" t="s">
        <v>119</v>
      </c>
      <c r="C23" s="119">
        <v>31</v>
      </c>
      <c r="D23" s="119">
        <v>49</v>
      </c>
      <c r="E23" s="119">
        <v>49</v>
      </c>
      <c r="F23" s="119">
        <v>86</v>
      </c>
      <c r="G23" s="119">
        <v>18</v>
      </c>
      <c r="H23" s="119">
        <v>80</v>
      </c>
      <c r="I23" s="119">
        <v>87</v>
      </c>
      <c r="J23" s="119">
        <v>45</v>
      </c>
      <c r="K23" s="121">
        <v>20</v>
      </c>
      <c r="L23" s="121">
        <v>28</v>
      </c>
      <c r="M23" s="121">
        <v>11</v>
      </c>
    </row>
    <row r="24" spans="2:18" ht="19.5" x14ac:dyDescent="0.3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20">
        <v>18</v>
      </c>
      <c r="L24" s="120">
        <v>20</v>
      </c>
      <c r="M24" s="120">
        <v>19</v>
      </c>
    </row>
    <row r="25" spans="2:18" ht="19.5" x14ac:dyDescent="0.3">
      <c r="B25" s="118" t="s">
        <v>134</v>
      </c>
      <c r="C25" s="119">
        <v>36</v>
      </c>
      <c r="D25" s="119">
        <v>46</v>
      </c>
      <c r="E25" s="119">
        <v>77</v>
      </c>
      <c r="F25" s="119">
        <v>46</v>
      </c>
      <c r="G25" s="119">
        <v>14</v>
      </c>
      <c r="H25" s="119">
        <v>57</v>
      </c>
      <c r="I25" s="119">
        <v>14</v>
      </c>
      <c r="J25" s="119">
        <v>14</v>
      </c>
      <c r="K25" s="121">
        <v>29</v>
      </c>
      <c r="L25" s="121">
        <v>32</v>
      </c>
      <c r="M25" s="121">
        <v>43</v>
      </c>
    </row>
    <row r="26" spans="2:18" ht="19.5" x14ac:dyDescent="0.3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20">
        <v>18</v>
      </c>
      <c r="L26" s="120">
        <v>33</v>
      </c>
      <c r="M26" s="120">
        <v>18</v>
      </c>
    </row>
    <row r="27" spans="2:18" ht="19.5" x14ac:dyDescent="0.3">
      <c r="B27" s="118" t="s">
        <v>115</v>
      </c>
      <c r="C27" s="119">
        <v>15</v>
      </c>
      <c r="D27" s="119">
        <v>38</v>
      </c>
      <c r="E27" s="119">
        <v>83</v>
      </c>
      <c r="F27" s="119">
        <v>78</v>
      </c>
      <c r="G27" s="119">
        <v>38</v>
      </c>
      <c r="H27" s="119">
        <v>62</v>
      </c>
      <c r="I27" s="119">
        <v>18</v>
      </c>
      <c r="J27" s="119">
        <v>68</v>
      </c>
      <c r="K27" s="121">
        <v>20</v>
      </c>
      <c r="L27" s="121">
        <v>19</v>
      </c>
      <c r="M27" s="121">
        <v>24</v>
      </c>
    </row>
    <row r="28" spans="2:18" ht="19.5" x14ac:dyDescent="0.3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20">
        <v>86</v>
      </c>
      <c r="L28" s="120">
        <v>34</v>
      </c>
      <c r="M28" s="120">
        <v>48</v>
      </c>
    </row>
    <row r="29" spans="2:18" ht="19.5" x14ac:dyDescent="0.3">
      <c r="B29" s="118" t="s">
        <v>124</v>
      </c>
      <c r="C29" s="119">
        <v>43</v>
      </c>
      <c r="D29" s="119">
        <v>32</v>
      </c>
      <c r="E29" s="119">
        <v>37</v>
      </c>
      <c r="F29" s="119">
        <v>42</v>
      </c>
      <c r="G29" s="119">
        <v>25</v>
      </c>
      <c r="H29" s="119">
        <v>37</v>
      </c>
      <c r="I29" s="119">
        <v>57</v>
      </c>
      <c r="J29" s="119">
        <v>83</v>
      </c>
      <c r="K29" s="121">
        <v>20</v>
      </c>
      <c r="L29" s="121">
        <v>45</v>
      </c>
      <c r="M29" s="121">
        <v>59</v>
      </c>
    </row>
    <row r="30" spans="2:18" ht="19.5" x14ac:dyDescent="0.3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20">
        <v>19</v>
      </c>
      <c r="L30" s="120">
        <v>26</v>
      </c>
      <c r="M30" s="120">
        <v>20</v>
      </c>
    </row>
    <row r="31" spans="2:18" ht="19.5" x14ac:dyDescent="0.3">
      <c r="B31" s="118" t="s">
        <v>135</v>
      </c>
      <c r="C31" s="119">
        <v>32</v>
      </c>
      <c r="D31" s="119">
        <v>38</v>
      </c>
      <c r="E31" s="119">
        <v>65</v>
      </c>
      <c r="F31" s="119">
        <v>60</v>
      </c>
      <c r="G31" s="119">
        <v>37</v>
      </c>
      <c r="H31" s="119">
        <v>15</v>
      </c>
      <c r="I31" s="119">
        <v>17</v>
      </c>
      <c r="J31" s="119">
        <v>21</v>
      </c>
      <c r="K31" s="121">
        <v>37</v>
      </c>
      <c r="L31" s="121">
        <v>27</v>
      </c>
      <c r="M31" s="121">
        <v>28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3.695424447165474</v>
      </c>
      <c r="J38" s="122">
        <f ca="1">$G38*(RAND()-0.5)</f>
        <v>5.1364451369434896</v>
      </c>
      <c r="K38" s="122">
        <f ca="1">$G38*(RAND()-0.5)</f>
        <v>-0.12622762063494164</v>
      </c>
      <c r="L38" s="122">
        <f ca="1">$G38*(RAND()-0.5)</f>
        <v>-5.042757853048812</v>
      </c>
      <c r="M38" s="122">
        <f ca="1">$G38*(RAND()-0.5)</f>
        <v>2.9316501036273195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75" x14ac:dyDescent="0.2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3">
      <c r="B3" s="114" t="s">
        <v>128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69</v>
      </c>
      <c r="J3" s="115">
        <v>68</v>
      </c>
      <c r="K3" s="115">
        <v>46</v>
      </c>
      <c r="L3" s="115">
        <v>38</v>
      </c>
      <c r="M3" s="115">
        <v>69</v>
      </c>
    </row>
    <row r="4" spans="1:14" ht="19.5" x14ac:dyDescent="0.3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15">
        <v>80</v>
      </c>
      <c r="L4" s="115">
        <v>18</v>
      </c>
      <c r="M4" s="115">
        <v>27</v>
      </c>
    </row>
    <row r="5" spans="1:14" ht="19.5" x14ac:dyDescent="0.3">
      <c r="B5" s="114" t="s">
        <v>130</v>
      </c>
      <c r="C5" s="115">
        <v>25</v>
      </c>
      <c r="D5" s="115">
        <v>18</v>
      </c>
      <c r="E5" s="115">
        <v>61</v>
      </c>
      <c r="F5" s="115">
        <v>37</v>
      </c>
      <c r="G5" s="115">
        <v>24</v>
      </c>
      <c r="H5" s="115">
        <v>45</v>
      </c>
      <c r="I5" s="115">
        <v>80</v>
      </c>
      <c r="J5" s="115">
        <v>58</v>
      </c>
      <c r="K5" s="115">
        <v>34</v>
      </c>
      <c r="L5" s="115">
        <v>30</v>
      </c>
      <c r="M5" s="115">
        <v>36</v>
      </c>
    </row>
    <row r="6" spans="1:14" ht="19.5" x14ac:dyDescent="0.3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15">
        <v>21</v>
      </c>
      <c r="L6" s="115">
        <v>47</v>
      </c>
      <c r="M6" s="115">
        <v>98</v>
      </c>
    </row>
    <row r="7" spans="1:14" ht="19.5" x14ac:dyDescent="0.3">
      <c r="B7" s="114" t="s">
        <v>120</v>
      </c>
      <c r="C7" s="115">
        <v>46</v>
      </c>
      <c r="D7" s="115">
        <v>14</v>
      </c>
      <c r="E7" s="115">
        <v>45</v>
      </c>
      <c r="F7" s="115">
        <v>30</v>
      </c>
      <c r="G7" s="115">
        <v>40</v>
      </c>
      <c r="H7" s="115">
        <v>35</v>
      </c>
      <c r="I7" s="115">
        <v>85</v>
      </c>
      <c r="J7" s="115">
        <v>15</v>
      </c>
      <c r="K7" s="115">
        <v>87</v>
      </c>
      <c r="L7" s="115">
        <v>51</v>
      </c>
      <c r="M7" s="115">
        <v>52</v>
      </c>
    </row>
    <row r="8" spans="1:14" ht="19.5" x14ac:dyDescent="0.3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15">
        <v>34</v>
      </c>
      <c r="L8" s="115">
        <v>18</v>
      </c>
      <c r="M8" s="115">
        <v>12</v>
      </c>
    </row>
    <row r="9" spans="1:14" ht="19.5" x14ac:dyDescent="0.3">
      <c r="B9" s="114" t="s">
        <v>126</v>
      </c>
      <c r="C9" s="115">
        <v>23</v>
      </c>
      <c r="D9" s="115">
        <v>21</v>
      </c>
      <c r="E9" s="115">
        <v>33</v>
      </c>
      <c r="F9" s="115">
        <v>33</v>
      </c>
      <c r="G9" s="115">
        <v>11</v>
      </c>
      <c r="H9" s="115">
        <v>40</v>
      </c>
      <c r="I9" s="115">
        <v>26</v>
      </c>
      <c r="J9" s="115">
        <v>54</v>
      </c>
      <c r="K9" s="115">
        <v>19</v>
      </c>
      <c r="L9" s="115">
        <v>23</v>
      </c>
      <c r="M9" s="115">
        <v>28</v>
      </c>
    </row>
    <row r="10" spans="1:14" ht="19.5" x14ac:dyDescent="0.3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15">
        <v>17</v>
      </c>
      <c r="L10" s="115">
        <v>29</v>
      </c>
      <c r="M10" s="115">
        <v>16</v>
      </c>
    </row>
    <row r="11" spans="1:14" ht="19.5" x14ac:dyDescent="0.3">
      <c r="B11" s="114" t="s">
        <v>131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15</v>
      </c>
      <c r="J11" s="115">
        <v>13</v>
      </c>
      <c r="K11" s="115">
        <v>16</v>
      </c>
      <c r="L11" s="115">
        <v>15</v>
      </c>
      <c r="M11" s="115">
        <v>29</v>
      </c>
    </row>
    <row r="12" spans="1:14" ht="19.5" x14ac:dyDescent="0.3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15">
        <v>37</v>
      </c>
      <c r="L12" s="115">
        <v>16</v>
      </c>
      <c r="M12" s="115">
        <v>39</v>
      </c>
    </row>
    <row r="13" spans="1:14" ht="19.5" x14ac:dyDescent="0.3">
      <c r="B13" s="114" t="s">
        <v>136</v>
      </c>
      <c r="C13" s="115">
        <v>18</v>
      </c>
      <c r="D13" s="115">
        <v>18</v>
      </c>
      <c r="E13" s="115">
        <v>73</v>
      </c>
      <c r="F13" s="115">
        <v>52</v>
      </c>
      <c r="G13" s="115">
        <v>27</v>
      </c>
      <c r="H13" s="115">
        <v>42</v>
      </c>
      <c r="I13" s="115">
        <v>42</v>
      </c>
      <c r="J13" s="115">
        <v>38</v>
      </c>
      <c r="K13" s="115">
        <v>15</v>
      </c>
      <c r="L13" s="115">
        <v>21</v>
      </c>
      <c r="M13" s="115">
        <v>25</v>
      </c>
    </row>
    <row r="14" spans="1:14" ht="19.5" x14ac:dyDescent="0.3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15">
        <v>24</v>
      </c>
      <c r="L14" s="115">
        <v>16</v>
      </c>
      <c r="M14" s="115">
        <v>72</v>
      </c>
    </row>
    <row r="15" spans="1:14" ht="19.5" x14ac:dyDescent="0.3">
      <c r="B15" s="114" t="s">
        <v>125</v>
      </c>
      <c r="C15" s="115">
        <v>25</v>
      </c>
      <c r="D15" s="115">
        <v>61</v>
      </c>
      <c r="E15" s="115">
        <v>55</v>
      </c>
      <c r="F15" s="115">
        <v>90</v>
      </c>
      <c r="G15" s="115">
        <v>41</v>
      </c>
      <c r="H15" s="115">
        <v>65</v>
      </c>
      <c r="I15" s="115">
        <v>17</v>
      </c>
      <c r="J15" s="115">
        <v>15</v>
      </c>
      <c r="K15" s="115">
        <v>28</v>
      </c>
      <c r="L15" s="115">
        <v>26</v>
      </c>
      <c r="M15" s="115">
        <v>20</v>
      </c>
    </row>
    <row r="16" spans="1:14" ht="19.5" x14ac:dyDescent="0.3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15">
        <v>43</v>
      </c>
      <c r="L16" s="115">
        <v>44</v>
      </c>
      <c r="M16" s="115">
        <v>14</v>
      </c>
    </row>
    <row r="17" spans="2:18" ht="19.5" x14ac:dyDescent="0.3">
      <c r="B17" s="114" t="s">
        <v>113</v>
      </c>
      <c r="C17" s="115">
        <v>46</v>
      </c>
      <c r="D17" s="115">
        <v>20</v>
      </c>
      <c r="E17" s="115">
        <v>69</v>
      </c>
      <c r="F17" s="115">
        <v>85</v>
      </c>
      <c r="G17" s="115">
        <v>38</v>
      </c>
      <c r="H17" s="115">
        <v>27</v>
      </c>
      <c r="I17" s="115">
        <v>88</v>
      </c>
      <c r="J17" s="115">
        <v>97</v>
      </c>
      <c r="K17" s="115">
        <v>26</v>
      </c>
      <c r="L17" s="115">
        <v>47</v>
      </c>
      <c r="M17" s="115">
        <v>12</v>
      </c>
    </row>
    <row r="18" spans="2:18" ht="19.5" x14ac:dyDescent="0.3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15">
        <v>22</v>
      </c>
      <c r="L18" s="115">
        <v>29</v>
      </c>
      <c r="M18" s="115">
        <v>49</v>
      </c>
    </row>
    <row r="19" spans="2:18" ht="19.5" x14ac:dyDescent="0.3">
      <c r="B19" s="114" t="s">
        <v>117</v>
      </c>
      <c r="C19" s="115">
        <v>50</v>
      </c>
      <c r="D19" s="115">
        <v>64</v>
      </c>
      <c r="E19" s="115">
        <v>42</v>
      </c>
      <c r="F19" s="115">
        <v>55</v>
      </c>
      <c r="G19" s="115">
        <v>63</v>
      </c>
      <c r="H19" s="115">
        <v>34</v>
      </c>
      <c r="I19" s="115">
        <v>51</v>
      </c>
      <c r="J19" s="115">
        <v>30</v>
      </c>
      <c r="K19" s="115">
        <v>76</v>
      </c>
      <c r="L19" s="115">
        <v>45</v>
      </c>
      <c r="M19" s="115">
        <v>68</v>
      </c>
    </row>
    <row r="20" spans="2:18" ht="19.5" x14ac:dyDescent="0.3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15">
        <v>30</v>
      </c>
      <c r="L20" s="115">
        <v>23</v>
      </c>
      <c r="M20" s="115">
        <v>80</v>
      </c>
    </row>
    <row r="21" spans="2:18" ht="19.5" x14ac:dyDescent="0.3">
      <c r="B21" s="114" t="s">
        <v>121</v>
      </c>
      <c r="C21" s="115">
        <v>54</v>
      </c>
      <c r="D21" s="115">
        <v>42</v>
      </c>
      <c r="E21" s="115">
        <v>88</v>
      </c>
      <c r="F21" s="115">
        <v>32</v>
      </c>
      <c r="G21" s="115">
        <v>73</v>
      </c>
      <c r="H21" s="115">
        <v>72</v>
      </c>
      <c r="I21" s="115">
        <v>19</v>
      </c>
      <c r="J21" s="115">
        <v>65</v>
      </c>
      <c r="K21" s="115">
        <v>40</v>
      </c>
      <c r="L21" s="115">
        <v>46</v>
      </c>
      <c r="M21" s="115">
        <v>95</v>
      </c>
    </row>
    <row r="22" spans="2:18" ht="19.5" x14ac:dyDescent="0.3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15">
        <v>50</v>
      </c>
      <c r="L22" s="115">
        <v>38</v>
      </c>
      <c r="M22" s="115">
        <v>42</v>
      </c>
    </row>
    <row r="23" spans="2:18" ht="19.5" x14ac:dyDescent="0.3">
      <c r="B23" s="114" t="s">
        <v>119</v>
      </c>
      <c r="C23" s="115">
        <v>31</v>
      </c>
      <c r="D23" s="115">
        <v>49</v>
      </c>
      <c r="E23" s="115">
        <v>49</v>
      </c>
      <c r="F23" s="115">
        <v>86</v>
      </c>
      <c r="G23" s="115">
        <v>18</v>
      </c>
      <c r="H23" s="115">
        <v>80</v>
      </c>
      <c r="I23" s="115">
        <v>87</v>
      </c>
      <c r="J23" s="115">
        <v>45</v>
      </c>
      <c r="K23" s="115">
        <v>20</v>
      </c>
      <c r="L23" s="115">
        <v>28</v>
      </c>
      <c r="M23" s="115">
        <v>11</v>
      </c>
    </row>
    <row r="24" spans="2:18" ht="19.5" x14ac:dyDescent="0.3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15">
        <v>18</v>
      </c>
      <c r="L24" s="115">
        <v>20</v>
      </c>
      <c r="M24" s="115">
        <v>19</v>
      </c>
    </row>
    <row r="25" spans="2:18" ht="19.5" x14ac:dyDescent="0.3">
      <c r="B25" s="114" t="s">
        <v>134</v>
      </c>
      <c r="C25" s="115">
        <v>36</v>
      </c>
      <c r="D25" s="115">
        <v>46</v>
      </c>
      <c r="E25" s="115">
        <v>77</v>
      </c>
      <c r="F25" s="115">
        <v>46</v>
      </c>
      <c r="G25" s="115">
        <v>14</v>
      </c>
      <c r="H25" s="115">
        <v>57</v>
      </c>
      <c r="I25" s="115">
        <v>14</v>
      </c>
      <c r="J25" s="115">
        <v>14</v>
      </c>
      <c r="K25" s="115">
        <v>29</v>
      </c>
      <c r="L25" s="115">
        <v>32</v>
      </c>
      <c r="M25" s="115">
        <v>43</v>
      </c>
    </row>
    <row r="26" spans="2:18" ht="19.5" x14ac:dyDescent="0.3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15">
        <v>18</v>
      </c>
      <c r="L26" s="115">
        <v>33</v>
      </c>
      <c r="M26" s="115">
        <v>18</v>
      </c>
    </row>
    <row r="27" spans="2:18" ht="19.5" x14ac:dyDescent="0.3">
      <c r="B27" s="114" t="s">
        <v>115</v>
      </c>
      <c r="C27" s="115">
        <v>15</v>
      </c>
      <c r="D27" s="115">
        <v>38</v>
      </c>
      <c r="E27" s="115">
        <v>83</v>
      </c>
      <c r="F27" s="115">
        <v>78</v>
      </c>
      <c r="G27" s="115">
        <v>38</v>
      </c>
      <c r="H27" s="115">
        <v>62</v>
      </c>
      <c r="I27" s="115">
        <v>18</v>
      </c>
      <c r="J27" s="115">
        <v>68</v>
      </c>
      <c r="K27" s="115">
        <v>20</v>
      </c>
      <c r="L27" s="115">
        <v>19</v>
      </c>
      <c r="M27" s="115">
        <v>24</v>
      </c>
    </row>
    <row r="28" spans="2:18" ht="19.5" x14ac:dyDescent="0.3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15">
        <v>86</v>
      </c>
      <c r="L28" s="115">
        <v>34</v>
      </c>
      <c r="M28" s="115">
        <v>48</v>
      </c>
    </row>
    <row r="29" spans="2:18" ht="19.5" x14ac:dyDescent="0.3">
      <c r="B29" s="114" t="s">
        <v>124</v>
      </c>
      <c r="C29" s="115">
        <v>43</v>
      </c>
      <c r="D29" s="115">
        <v>32</v>
      </c>
      <c r="E29" s="115">
        <v>37</v>
      </c>
      <c r="F29" s="115">
        <v>42</v>
      </c>
      <c r="G29" s="115">
        <v>25</v>
      </c>
      <c r="H29" s="115">
        <v>37</v>
      </c>
      <c r="I29" s="115">
        <v>57</v>
      </c>
      <c r="J29" s="115">
        <v>83</v>
      </c>
      <c r="K29" s="115">
        <v>20</v>
      </c>
      <c r="L29" s="115">
        <v>45</v>
      </c>
      <c r="M29" s="115">
        <v>59</v>
      </c>
    </row>
    <row r="30" spans="2:18" ht="19.5" x14ac:dyDescent="0.3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15">
        <v>19</v>
      </c>
      <c r="L30" s="115">
        <v>26</v>
      </c>
      <c r="M30" s="115">
        <v>20</v>
      </c>
    </row>
    <row r="31" spans="2:18" ht="19.5" x14ac:dyDescent="0.3">
      <c r="B31" s="114" t="s">
        <v>135</v>
      </c>
      <c r="C31" s="115">
        <v>32</v>
      </c>
      <c r="D31" s="115">
        <v>38</v>
      </c>
      <c r="E31" s="115">
        <v>65</v>
      </c>
      <c r="F31" s="115">
        <v>60</v>
      </c>
      <c r="G31" s="115">
        <v>37</v>
      </c>
      <c r="H31" s="115">
        <v>15</v>
      </c>
      <c r="I31" s="115">
        <v>17</v>
      </c>
      <c r="J31" s="115">
        <v>21</v>
      </c>
      <c r="K31" s="115">
        <v>37</v>
      </c>
      <c r="L31" s="115">
        <v>27</v>
      </c>
      <c r="M31" s="115">
        <v>28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1.6107866484364282</v>
      </c>
      <c r="J38" s="122">
        <f ca="1">$G38*(RAND()-0.5)</f>
        <v>3.3612244713393173</v>
      </c>
      <c r="K38" s="122">
        <f ca="1">$G38*(RAND()-0.5)</f>
        <v>-3.6868034285795028</v>
      </c>
      <c r="L38" s="122">
        <f ca="1">$G38*(RAND()-0.5)</f>
        <v>2.4201990998571228</v>
      </c>
      <c r="M38" s="122">
        <f ca="1">$G38*(RAND()-0.5)</f>
        <v>0.65223476089075527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1:13" ht="19.5" x14ac:dyDescent="0.3">
      <c r="A3" s="5"/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1:13" ht="19.5" x14ac:dyDescent="0.3">
      <c r="A4" s="5"/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1:13" ht="19.5" x14ac:dyDescent="0.3">
      <c r="A5" s="5"/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1:13" ht="19.5" x14ac:dyDescent="0.3">
      <c r="A6" s="5"/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1:13" ht="19.5" x14ac:dyDescent="0.3">
      <c r="A7" s="5"/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1:13" ht="19.5" x14ac:dyDescent="0.3">
      <c r="A8" s="5"/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1:13" ht="19.5" x14ac:dyDescent="0.3">
      <c r="A9" s="5"/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1:13" ht="19.5" x14ac:dyDescent="0.3">
      <c r="A10" s="5"/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1:13" ht="19.5" x14ac:dyDescent="0.3">
      <c r="A11" s="5"/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1:13" ht="19.5" x14ac:dyDescent="0.3">
      <c r="A12" s="5"/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1:13" ht="19.5" x14ac:dyDescent="0.3">
      <c r="A13" s="5"/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1:13" ht="19.5" x14ac:dyDescent="0.3">
      <c r="A14" s="5"/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1:13" ht="19.5" x14ac:dyDescent="0.3">
      <c r="A15" s="5"/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1:13" ht="19.5" x14ac:dyDescent="0.3">
      <c r="A16" s="5"/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1:18" ht="19.5" x14ac:dyDescent="0.3">
      <c r="A17" s="5"/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1:18" ht="19.5" x14ac:dyDescent="0.3">
      <c r="A18" s="5"/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1:18" ht="19.5" x14ac:dyDescent="0.3">
      <c r="A19" s="5"/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1:18" ht="19.5" x14ac:dyDescent="0.3">
      <c r="A20" s="5"/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1:18" ht="19.5" x14ac:dyDescent="0.3">
      <c r="A21" s="5"/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1:18" ht="19.5" x14ac:dyDescent="0.3">
      <c r="A22" s="5"/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1:18" ht="19.5" x14ac:dyDescent="0.3">
      <c r="A23" s="5"/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1:18" ht="19.5" x14ac:dyDescent="0.3">
      <c r="A24" s="5"/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1:18" ht="19.5" x14ac:dyDescent="0.3">
      <c r="A25" s="5"/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1:18" ht="19.5" x14ac:dyDescent="0.3">
      <c r="A26" s="5"/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1:18" ht="19.5" x14ac:dyDescent="0.3">
      <c r="A27" s="5"/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1:18" ht="19.5" x14ac:dyDescent="0.3">
      <c r="A28" s="5"/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1:18" ht="19.5" x14ac:dyDescent="0.3">
      <c r="A29" s="5"/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1:18" ht="19.5" x14ac:dyDescent="0.3">
      <c r="A30" s="5"/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1:18" ht="19.5" x14ac:dyDescent="0.3">
      <c r="A31" s="5"/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3.6306256166739659</v>
      </c>
      <c r="J38" s="122">
        <v>4.9431468189427932</v>
      </c>
      <c r="K38" s="122">
        <v>-3.3942063224259749</v>
      </c>
      <c r="L38" s="122">
        <v>7.3561387456215792</v>
      </c>
      <c r="M38" s="122">
        <v>5.4826018386668638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50</v>
      </c>
      <c r="K39" s="122">
        <v>40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x14ac:dyDescent="0.3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x14ac:dyDescent="0.3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x14ac:dyDescent="0.3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x14ac:dyDescent="0.3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x14ac:dyDescent="0.3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x14ac:dyDescent="0.3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x14ac:dyDescent="0.3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x14ac:dyDescent="0.3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x14ac:dyDescent="0.3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x14ac:dyDescent="0.3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x14ac:dyDescent="0.3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x14ac:dyDescent="0.3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x14ac:dyDescent="0.3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x14ac:dyDescent="0.3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x14ac:dyDescent="0.3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x14ac:dyDescent="0.3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x14ac:dyDescent="0.3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x14ac:dyDescent="0.3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x14ac:dyDescent="0.3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x14ac:dyDescent="0.3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x14ac:dyDescent="0.3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x14ac:dyDescent="0.3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x14ac:dyDescent="0.3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x14ac:dyDescent="0.3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x14ac:dyDescent="0.3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x14ac:dyDescent="0.3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x14ac:dyDescent="0.3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-3.3484842271562982</v>
      </c>
      <c r="J38" s="122">
        <f ca="1">$G38*(RAND()-0.5)</f>
        <v>-4.6441577487014714</v>
      </c>
      <c r="K38" s="122">
        <f ca="1">$G38*(RAND()-0.5)</f>
        <v>1.0286880126876186</v>
      </c>
      <c r="L38" s="122">
        <f ca="1">$G38*(RAND()-0.5)</f>
        <v>-5.4829803389981775</v>
      </c>
      <c r="M38" s="122">
        <f ca="1">$G38*(RAND()-0.5)</f>
        <v>3.2363164484925102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{01DF4E36-8A7E-464C-9A5A-C377347A7638}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{3DE55E11-713D-4BA4-A318-A1E595448071}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{9E7D3C00-BD72-4F55-8A14-7DF976AC3B16}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{54D99363-DE64-4DB3-B4B3-4FFD8C6662A7}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{FCF1F447-8A6A-4BB8-B00A-5A479CF39A84}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{62F391FA-48C2-4E4B-BBE1-1B096D7D365E}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{91AFD413-2E2E-4820-8349-B0D6E4FCA24F}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{3C5D60D6-524D-4667-A89E-C55F2BEC70B8}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{C0F32F83-DD5F-42C5-8211-BA72DCFF9D89}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{76C620CB-781D-4528-867B-686BD19A5C38}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{AE525FF9-91EE-4551-98D5-2777CE3F0D6E}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DF4E36-8A7E-464C-9A5A-C377347A76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DE55E11-713D-4BA4-A318-A1E5954480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E7D3C00-BD72-4F55-8A14-7DF976AC3B1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4D99363-DE64-4DB3-B4B3-4FFD8C6662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CF1F447-8A6A-4BB8-B00A-5A479CF39A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2F391FA-48C2-4E4B-BBE1-1B096D7D36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1AFD413-2E2E-4820-8349-B0D6E4FCA24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C5D60D6-524D-4667-A89E-C55F2BEC70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0F32F83-DD5F-42C5-8211-BA72DCFF9D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6C620CB-781D-4528-867B-686BD19A5C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E525FF9-91EE-4551-98D5-2777CE3F0D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3">
      <c r="B3" s="114" t="s">
        <v>156</v>
      </c>
      <c r="C3" s="115">
        <v>21</v>
      </c>
      <c r="D3" s="115">
        <v>42</v>
      </c>
      <c r="E3" s="115">
        <v>80</v>
      </c>
      <c r="F3" s="115">
        <v>54</v>
      </c>
      <c r="G3" s="115">
        <v>33</v>
      </c>
      <c r="H3" s="115">
        <v>69</v>
      </c>
      <c r="I3" s="115">
        <v>94</v>
      </c>
      <c r="J3" s="115">
        <v>90</v>
      </c>
      <c r="K3" s="115">
        <v>16</v>
      </c>
      <c r="L3" s="115">
        <v>35</v>
      </c>
      <c r="M3" s="115">
        <v>12</v>
      </c>
    </row>
    <row r="4" spans="2:13" ht="19.5" x14ac:dyDescent="0.3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15">
        <v>55</v>
      </c>
      <c r="L4" s="115">
        <v>19</v>
      </c>
      <c r="M4" s="115">
        <v>74</v>
      </c>
    </row>
    <row r="5" spans="2:13" ht="19.5" x14ac:dyDescent="0.3">
      <c r="B5" s="114" t="s">
        <v>178</v>
      </c>
      <c r="C5" s="115">
        <v>25</v>
      </c>
      <c r="D5" s="115">
        <v>61</v>
      </c>
      <c r="E5" s="115">
        <v>55</v>
      </c>
      <c r="F5" s="115">
        <v>90</v>
      </c>
      <c r="G5" s="115">
        <v>41</v>
      </c>
      <c r="H5" s="115">
        <v>65</v>
      </c>
      <c r="I5" s="115">
        <v>22</v>
      </c>
      <c r="J5" s="115">
        <v>24</v>
      </c>
      <c r="K5" s="115">
        <v>13</v>
      </c>
      <c r="L5" s="115">
        <v>36</v>
      </c>
      <c r="M5" s="115">
        <v>54</v>
      </c>
    </row>
    <row r="6" spans="2:13" ht="19.5" x14ac:dyDescent="0.3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15">
        <v>18</v>
      </c>
      <c r="L6" s="115">
        <v>44</v>
      </c>
      <c r="M6" s="115">
        <v>41</v>
      </c>
    </row>
    <row r="7" spans="2:13" ht="19.5" x14ac:dyDescent="0.3">
      <c r="B7" s="114" t="s">
        <v>159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29</v>
      </c>
      <c r="J7" s="115">
        <v>38</v>
      </c>
      <c r="K7" s="115">
        <v>63</v>
      </c>
      <c r="L7" s="115">
        <v>62</v>
      </c>
      <c r="M7" s="115">
        <v>44</v>
      </c>
    </row>
    <row r="8" spans="2:13" ht="19.5" x14ac:dyDescent="0.3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15">
        <v>12</v>
      </c>
      <c r="L8" s="115">
        <v>28</v>
      </c>
      <c r="M8" s="115">
        <v>67</v>
      </c>
    </row>
    <row r="9" spans="2:13" ht="19.5" x14ac:dyDescent="0.3">
      <c r="B9" s="114" t="s">
        <v>160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17</v>
      </c>
      <c r="J9" s="115">
        <v>75</v>
      </c>
      <c r="K9" s="115">
        <v>16</v>
      </c>
      <c r="L9" s="115">
        <v>21</v>
      </c>
      <c r="M9" s="115">
        <v>41</v>
      </c>
    </row>
    <row r="10" spans="2:13" ht="19.5" x14ac:dyDescent="0.3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15">
        <v>75</v>
      </c>
      <c r="L10" s="115">
        <v>48</v>
      </c>
      <c r="M10" s="115">
        <v>46</v>
      </c>
    </row>
    <row r="11" spans="2:13" ht="19.5" x14ac:dyDescent="0.3">
      <c r="B11" s="114" t="s">
        <v>154</v>
      </c>
      <c r="C11" s="115">
        <v>31</v>
      </c>
      <c r="D11" s="115">
        <v>49</v>
      </c>
      <c r="E11" s="115">
        <v>49</v>
      </c>
      <c r="F11" s="115">
        <v>86</v>
      </c>
      <c r="G11" s="115">
        <v>18</v>
      </c>
      <c r="H11" s="115">
        <v>80</v>
      </c>
      <c r="I11" s="115">
        <v>16</v>
      </c>
      <c r="J11" s="115">
        <v>16</v>
      </c>
      <c r="K11" s="115">
        <v>22</v>
      </c>
      <c r="L11" s="115">
        <v>41</v>
      </c>
      <c r="M11" s="115">
        <v>14</v>
      </c>
    </row>
    <row r="12" spans="2:13" ht="19.5" x14ac:dyDescent="0.3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15">
        <v>67</v>
      </c>
      <c r="L12" s="115">
        <v>53</v>
      </c>
      <c r="M12" s="115">
        <v>49</v>
      </c>
    </row>
    <row r="13" spans="2:13" ht="19.5" x14ac:dyDescent="0.3">
      <c r="B13" s="114" t="s">
        <v>158</v>
      </c>
      <c r="C13" s="115">
        <v>27</v>
      </c>
      <c r="D13" s="115">
        <v>52</v>
      </c>
      <c r="E13" s="115">
        <v>46</v>
      </c>
      <c r="F13" s="115">
        <v>24</v>
      </c>
      <c r="G13" s="115">
        <v>74</v>
      </c>
      <c r="H13" s="115">
        <v>18</v>
      </c>
      <c r="I13" s="115">
        <v>20</v>
      </c>
      <c r="J13" s="115">
        <v>91</v>
      </c>
      <c r="K13" s="115">
        <v>86</v>
      </c>
      <c r="L13" s="115">
        <v>36</v>
      </c>
      <c r="M13" s="115">
        <v>31</v>
      </c>
    </row>
    <row r="14" spans="2:13" ht="19.5" x14ac:dyDescent="0.3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15">
        <v>26</v>
      </c>
      <c r="L14" s="115">
        <v>28</v>
      </c>
      <c r="M14" s="115">
        <v>18</v>
      </c>
    </row>
    <row r="15" spans="2:13" ht="19.5" x14ac:dyDescent="0.3">
      <c r="B15" s="114" t="s">
        <v>153</v>
      </c>
      <c r="C15" s="115">
        <v>11</v>
      </c>
      <c r="D15" s="115">
        <v>25</v>
      </c>
      <c r="E15" s="115">
        <v>61</v>
      </c>
      <c r="F15" s="115">
        <v>27</v>
      </c>
      <c r="G15" s="115">
        <v>15</v>
      </c>
      <c r="H15" s="115">
        <v>20</v>
      </c>
      <c r="I15" s="115">
        <v>20</v>
      </c>
      <c r="J15" s="115">
        <v>26</v>
      </c>
      <c r="K15" s="115">
        <v>48</v>
      </c>
      <c r="L15" s="115">
        <v>19</v>
      </c>
      <c r="M15" s="115">
        <v>19</v>
      </c>
    </row>
    <row r="16" spans="2:13" ht="19.5" x14ac:dyDescent="0.3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15">
        <v>94</v>
      </c>
      <c r="L16" s="115">
        <v>22</v>
      </c>
      <c r="M16" s="115">
        <v>21</v>
      </c>
    </row>
    <row r="17" spans="2:18" ht="19.5" x14ac:dyDescent="0.3">
      <c r="B17" s="114" t="s">
        <v>173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31</v>
      </c>
      <c r="J17" s="115">
        <v>12</v>
      </c>
      <c r="K17" s="115">
        <v>63</v>
      </c>
      <c r="L17" s="115">
        <v>65</v>
      </c>
      <c r="M17" s="115">
        <v>94</v>
      </c>
    </row>
    <row r="18" spans="2:18" ht="19.5" x14ac:dyDescent="0.3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15">
        <v>49</v>
      </c>
      <c r="L18" s="115">
        <v>54</v>
      </c>
      <c r="M18" s="115">
        <v>27</v>
      </c>
    </row>
    <row r="19" spans="2:18" ht="19.5" x14ac:dyDescent="0.3">
      <c r="B19" s="114" t="s">
        <v>176</v>
      </c>
      <c r="C19" s="115">
        <v>25</v>
      </c>
      <c r="D19" s="115">
        <v>18</v>
      </c>
      <c r="E19" s="115">
        <v>61</v>
      </c>
      <c r="F19" s="115">
        <v>37</v>
      </c>
      <c r="G19" s="115">
        <v>24</v>
      </c>
      <c r="H19" s="115">
        <v>45</v>
      </c>
      <c r="I19" s="115">
        <v>11</v>
      </c>
      <c r="J19" s="115">
        <v>11</v>
      </c>
      <c r="K19" s="115">
        <v>60</v>
      </c>
      <c r="L19" s="115">
        <v>31</v>
      </c>
      <c r="M19" s="115">
        <v>14</v>
      </c>
    </row>
    <row r="20" spans="2:18" ht="19.5" x14ac:dyDescent="0.3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15">
        <v>62</v>
      </c>
      <c r="L20" s="115">
        <v>46</v>
      </c>
      <c r="M20" s="115">
        <v>95</v>
      </c>
    </row>
    <row r="21" spans="2:18" ht="19.5" x14ac:dyDescent="0.3">
      <c r="B21" s="114" t="s">
        <v>180</v>
      </c>
      <c r="C21" s="115">
        <v>15</v>
      </c>
      <c r="D21" s="115">
        <v>38</v>
      </c>
      <c r="E21" s="115">
        <v>83</v>
      </c>
      <c r="F21" s="115">
        <v>78</v>
      </c>
      <c r="G21" s="115">
        <v>38</v>
      </c>
      <c r="H21" s="115">
        <v>62</v>
      </c>
      <c r="I21" s="115">
        <v>57</v>
      </c>
      <c r="J21" s="115">
        <v>47</v>
      </c>
      <c r="K21" s="115">
        <v>58</v>
      </c>
      <c r="L21" s="115">
        <v>25</v>
      </c>
      <c r="M21" s="115">
        <v>72</v>
      </c>
    </row>
    <row r="22" spans="2:18" ht="19.5" x14ac:dyDescent="0.3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15">
        <v>25</v>
      </c>
      <c r="L22" s="115">
        <v>46</v>
      </c>
      <c r="M22" s="115">
        <v>15</v>
      </c>
    </row>
    <row r="23" spans="2:18" ht="19.5" x14ac:dyDescent="0.3">
      <c r="B23" s="114" t="s">
        <v>177</v>
      </c>
      <c r="C23" s="115">
        <v>22</v>
      </c>
      <c r="D23" s="115">
        <v>36</v>
      </c>
      <c r="E23" s="115">
        <v>29</v>
      </c>
      <c r="F23" s="115">
        <v>49</v>
      </c>
      <c r="G23" s="115">
        <v>45</v>
      </c>
      <c r="H23" s="115">
        <v>50</v>
      </c>
      <c r="I23" s="115">
        <v>16</v>
      </c>
      <c r="J23" s="115">
        <v>75</v>
      </c>
      <c r="K23" s="115">
        <v>14</v>
      </c>
      <c r="L23" s="115">
        <v>27</v>
      </c>
      <c r="M23" s="115">
        <v>11</v>
      </c>
    </row>
    <row r="24" spans="2:18" ht="19.5" x14ac:dyDescent="0.3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15">
        <v>15</v>
      </c>
      <c r="L24" s="115">
        <v>50</v>
      </c>
      <c r="M24" s="115">
        <v>85</v>
      </c>
    </row>
    <row r="25" spans="2:18" ht="19.5" x14ac:dyDescent="0.3">
      <c r="B25" s="114" t="s">
        <v>175</v>
      </c>
      <c r="C25" s="115">
        <v>50</v>
      </c>
      <c r="D25" s="115">
        <v>64</v>
      </c>
      <c r="E25" s="115">
        <v>42</v>
      </c>
      <c r="F25" s="115">
        <v>55</v>
      </c>
      <c r="G25" s="115">
        <v>63</v>
      </c>
      <c r="H25" s="115">
        <v>34</v>
      </c>
      <c r="I25" s="115">
        <v>86</v>
      </c>
      <c r="J25" s="115">
        <v>95</v>
      </c>
      <c r="K25" s="115">
        <v>26</v>
      </c>
      <c r="L25" s="115">
        <v>56</v>
      </c>
      <c r="M25" s="115">
        <v>34</v>
      </c>
    </row>
    <row r="26" spans="2:18" ht="19.5" x14ac:dyDescent="0.3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15">
        <v>17</v>
      </c>
      <c r="L26" s="115">
        <v>27</v>
      </c>
      <c r="M26" s="115">
        <v>19</v>
      </c>
    </row>
    <row r="27" spans="2:18" ht="19.5" x14ac:dyDescent="0.3">
      <c r="B27" s="114" t="s">
        <v>172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14</v>
      </c>
      <c r="J27" s="115">
        <v>17</v>
      </c>
      <c r="K27" s="115">
        <v>19</v>
      </c>
      <c r="L27" s="115">
        <v>30</v>
      </c>
      <c r="M27" s="115">
        <v>18</v>
      </c>
    </row>
    <row r="28" spans="2:18" ht="19.5" x14ac:dyDescent="0.3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15">
        <v>18</v>
      </c>
      <c r="L28" s="115">
        <v>52</v>
      </c>
      <c r="M28" s="115">
        <v>34</v>
      </c>
    </row>
    <row r="29" spans="2:18" ht="19.5" x14ac:dyDescent="0.3">
      <c r="B29" s="114" t="s">
        <v>165</v>
      </c>
      <c r="C29" s="115">
        <v>31</v>
      </c>
      <c r="D29" s="115">
        <v>36</v>
      </c>
      <c r="E29" s="115">
        <v>59</v>
      </c>
      <c r="F29" s="115">
        <v>40</v>
      </c>
      <c r="G29" s="115">
        <v>36</v>
      </c>
      <c r="H29" s="115">
        <v>19</v>
      </c>
      <c r="I29" s="115">
        <v>33</v>
      </c>
      <c r="J29" s="115">
        <v>15</v>
      </c>
      <c r="K29" s="115">
        <v>48</v>
      </c>
      <c r="L29" s="115">
        <v>39</v>
      </c>
      <c r="M29" s="115">
        <v>11</v>
      </c>
    </row>
    <row r="30" spans="2:18" ht="19.5" x14ac:dyDescent="0.3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15">
        <v>30</v>
      </c>
      <c r="L30" s="115">
        <v>21</v>
      </c>
      <c r="M30" s="115">
        <v>38</v>
      </c>
    </row>
    <row r="31" spans="2:18" ht="19.5" x14ac:dyDescent="0.3">
      <c r="B31" s="114" t="s">
        <v>168</v>
      </c>
      <c r="C31" s="115">
        <v>23</v>
      </c>
      <c r="D31" s="115">
        <v>21</v>
      </c>
      <c r="E31" s="115">
        <v>33</v>
      </c>
      <c r="F31" s="115">
        <v>33</v>
      </c>
      <c r="G31" s="115">
        <v>11</v>
      </c>
      <c r="H31" s="115">
        <v>40</v>
      </c>
      <c r="I31" s="115">
        <v>92</v>
      </c>
      <c r="J31" s="115">
        <v>21</v>
      </c>
      <c r="K31" s="115">
        <v>27</v>
      </c>
      <c r="L31" s="115">
        <v>34</v>
      </c>
      <c r="M31" s="115">
        <v>66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-1.0545553571619632</v>
      </c>
      <c r="J38" s="122">
        <f ca="1">$G38*(RAND()-0.5)</f>
        <v>-4.9744555810239728</v>
      </c>
      <c r="K38" s="122">
        <f ca="1">$G38*(RAND()-0.5)</f>
        <v>1.901696462785865</v>
      </c>
      <c r="L38" s="122">
        <f ca="1">$G38*(RAND()-0.5)</f>
        <v>-0.25832603997032355</v>
      </c>
      <c r="M38" s="122">
        <f ca="1">$G38*(RAND()-0.5)</f>
        <v>-3.0081635006074463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3">
      <c r="B3" s="118" t="s">
        <v>156</v>
      </c>
      <c r="C3" s="119">
        <v>21</v>
      </c>
      <c r="D3" s="119">
        <v>42</v>
      </c>
      <c r="E3" s="119">
        <v>80</v>
      </c>
      <c r="F3" s="119">
        <v>54</v>
      </c>
      <c r="G3" s="119">
        <v>33</v>
      </c>
      <c r="H3" s="119">
        <v>69</v>
      </c>
      <c r="I3" s="119">
        <v>94</v>
      </c>
      <c r="J3" s="119">
        <v>90</v>
      </c>
      <c r="K3" s="121">
        <v>16</v>
      </c>
      <c r="L3" s="121">
        <v>35</v>
      </c>
      <c r="M3" s="121">
        <v>12</v>
      </c>
    </row>
    <row r="4" spans="2:13" ht="19.5" x14ac:dyDescent="0.3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20">
        <v>55</v>
      </c>
      <c r="L4" s="120">
        <v>19</v>
      </c>
      <c r="M4" s="120">
        <v>74</v>
      </c>
    </row>
    <row r="5" spans="2:13" ht="19.5" x14ac:dyDescent="0.3">
      <c r="B5" s="118" t="s">
        <v>178</v>
      </c>
      <c r="C5" s="119">
        <v>25</v>
      </c>
      <c r="D5" s="119">
        <v>61</v>
      </c>
      <c r="E5" s="119">
        <v>55</v>
      </c>
      <c r="F5" s="119">
        <v>90</v>
      </c>
      <c r="G5" s="119">
        <v>41</v>
      </c>
      <c r="H5" s="119">
        <v>65</v>
      </c>
      <c r="I5" s="119">
        <v>22</v>
      </c>
      <c r="J5" s="119">
        <v>24</v>
      </c>
      <c r="K5" s="121">
        <v>13</v>
      </c>
      <c r="L5" s="121">
        <v>36</v>
      </c>
      <c r="M5" s="121">
        <v>54</v>
      </c>
    </row>
    <row r="6" spans="2:13" ht="19.5" x14ac:dyDescent="0.3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20">
        <v>18</v>
      </c>
      <c r="L6" s="120">
        <v>44</v>
      </c>
      <c r="M6" s="120">
        <v>41</v>
      </c>
    </row>
    <row r="7" spans="2:13" ht="19.5" x14ac:dyDescent="0.3">
      <c r="B7" s="118" t="s">
        <v>159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29</v>
      </c>
      <c r="J7" s="119">
        <v>38</v>
      </c>
      <c r="K7" s="121">
        <v>63</v>
      </c>
      <c r="L7" s="121">
        <v>62</v>
      </c>
      <c r="M7" s="121">
        <v>44</v>
      </c>
    </row>
    <row r="8" spans="2:13" ht="19.5" x14ac:dyDescent="0.3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20">
        <v>12</v>
      </c>
      <c r="L8" s="120">
        <v>28</v>
      </c>
      <c r="M8" s="120">
        <v>67</v>
      </c>
    </row>
    <row r="9" spans="2:13" ht="19.5" x14ac:dyDescent="0.3">
      <c r="B9" s="118" t="s">
        <v>160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17</v>
      </c>
      <c r="J9" s="119">
        <v>75</v>
      </c>
      <c r="K9" s="121">
        <v>16</v>
      </c>
      <c r="L9" s="121">
        <v>21</v>
      </c>
      <c r="M9" s="121">
        <v>41</v>
      </c>
    </row>
    <row r="10" spans="2:13" ht="19.5" x14ac:dyDescent="0.3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20">
        <v>75</v>
      </c>
      <c r="L10" s="120">
        <v>48</v>
      </c>
      <c r="M10" s="120">
        <v>46</v>
      </c>
    </row>
    <row r="11" spans="2:13" ht="19.5" x14ac:dyDescent="0.3">
      <c r="B11" s="118" t="s">
        <v>154</v>
      </c>
      <c r="C11" s="119">
        <v>31</v>
      </c>
      <c r="D11" s="119">
        <v>49</v>
      </c>
      <c r="E11" s="119">
        <v>49</v>
      </c>
      <c r="F11" s="119">
        <v>86</v>
      </c>
      <c r="G11" s="119">
        <v>18</v>
      </c>
      <c r="H11" s="119">
        <v>80</v>
      </c>
      <c r="I11" s="119">
        <v>16</v>
      </c>
      <c r="J11" s="119">
        <v>16</v>
      </c>
      <c r="K11" s="121">
        <v>22</v>
      </c>
      <c r="L11" s="121">
        <v>41</v>
      </c>
      <c r="M11" s="121">
        <v>14</v>
      </c>
    </row>
    <row r="12" spans="2:13" ht="19.5" x14ac:dyDescent="0.3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20">
        <v>67</v>
      </c>
      <c r="L12" s="120">
        <v>53</v>
      </c>
      <c r="M12" s="120">
        <v>49</v>
      </c>
    </row>
    <row r="13" spans="2:13" ht="19.5" x14ac:dyDescent="0.3">
      <c r="B13" s="118" t="s">
        <v>158</v>
      </c>
      <c r="C13" s="119">
        <v>27</v>
      </c>
      <c r="D13" s="119">
        <v>52</v>
      </c>
      <c r="E13" s="119">
        <v>46</v>
      </c>
      <c r="F13" s="119">
        <v>24</v>
      </c>
      <c r="G13" s="119">
        <v>74</v>
      </c>
      <c r="H13" s="119">
        <v>18</v>
      </c>
      <c r="I13" s="119">
        <v>20</v>
      </c>
      <c r="J13" s="119">
        <v>91</v>
      </c>
      <c r="K13" s="121">
        <v>86</v>
      </c>
      <c r="L13" s="121">
        <v>36</v>
      </c>
      <c r="M13" s="121">
        <v>31</v>
      </c>
    </row>
    <row r="14" spans="2:13" ht="19.5" x14ac:dyDescent="0.3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20">
        <v>26</v>
      </c>
      <c r="L14" s="120">
        <v>28</v>
      </c>
      <c r="M14" s="120">
        <v>18</v>
      </c>
    </row>
    <row r="15" spans="2:13" ht="19.5" x14ac:dyDescent="0.3">
      <c r="B15" s="118" t="s">
        <v>153</v>
      </c>
      <c r="C15" s="119">
        <v>11</v>
      </c>
      <c r="D15" s="119">
        <v>25</v>
      </c>
      <c r="E15" s="119">
        <v>61</v>
      </c>
      <c r="F15" s="119">
        <v>27</v>
      </c>
      <c r="G15" s="119">
        <v>15</v>
      </c>
      <c r="H15" s="119">
        <v>20</v>
      </c>
      <c r="I15" s="119">
        <v>20</v>
      </c>
      <c r="J15" s="119">
        <v>26</v>
      </c>
      <c r="K15" s="121">
        <v>48</v>
      </c>
      <c r="L15" s="121">
        <v>19</v>
      </c>
      <c r="M15" s="121">
        <v>19</v>
      </c>
    </row>
    <row r="16" spans="2:13" ht="19.5" x14ac:dyDescent="0.3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20">
        <v>94</v>
      </c>
      <c r="L16" s="120">
        <v>22</v>
      </c>
      <c r="M16" s="120">
        <v>21</v>
      </c>
    </row>
    <row r="17" spans="2:18" ht="19.5" x14ac:dyDescent="0.3">
      <c r="B17" s="118" t="s">
        <v>173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31</v>
      </c>
      <c r="J17" s="119">
        <v>12</v>
      </c>
      <c r="K17" s="121">
        <v>63</v>
      </c>
      <c r="L17" s="121">
        <v>65</v>
      </c>
      <c r="M17" s="121">
        <v>94</v>
      </c>
    </row>
    <row r="18" spans="2:18" ht="19.5" x14ac:dyDescent="0.3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20">
        <v>49</v>
      </c>
      <c r="L18" s="120">
        <v>54</v>
      </c>
      <c r="M18" s="120">
        <v>27</v>
      </c>
    </row>
    <row r="19" spans="2:18" ht="19.5" x14ac:dyDescent="0.3">
      <c r="B19" s="118" t="s">
        <v>176</v>
      </c>
      <c r="C19" s="119">
        <v>25</v>
      </c>
      <c r="D19" s="119">
        <v>18</v>
      </c>
      <c r="E19" s="119">
        <v>61</v>
      </c>
      <c r="F19" s="119">
        <v>37</v>
      </c>
      <c r="G19" s="119">
        <v>24</v>
      </c>
      <c r="H19" s="119">
        <v>45</v>
      </c>
      <c r="I19" s="119">
        <v>11</v>
      </c>
      <c r="J19" s="119">
        <v>11</v>
      </c>
      <c r="K19" s="121">
        <v>60</v>
      </c>
      <c r="L19" s="121">
        <v>31</v>
      </c>
      <c r="M19" s="121">
        <v>14</v>
      </c>
    </row>
    <row r="20" spans="2:18" ht="19.5" x14ac:dyDescent="0.3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20">
        <v>62</v>
      </c>
      <c r="L20" s="120">
        <v>46</v>
      </c>
      <c r="M20" s="120">
        <v>95</v>
      </c>
    </row>
    <row r="21" spans="2:18" ht="19.5" x14ac:dyDescent="0.3">
      <c r="B21" s="118" t="s">
        <v>180</v>
      </c>
      <c r="C21" s="119">
        <v>15</v>
      </c>
      <c r="D21" s="119">
        <v>38</v>
      </c>
      <c r="E21" s="119">
        <v>83</v>
      </c>
      <c r="F21" s="119">
        <v>78</v>
      </c>
      <c r="G21" s="119">
        <v>38</v>
      </c>
      <c r="H21" s="119">
        <v>62</v>
      </c>
      <c r="I21" s="119">
        <v>57</v>
      </c>
      <c r="J21" s="119">
        <v>47</v>
      </c>
      <c r="K21" s="121">
        <v>58</v>
      </c>
      <c r="L21" s="121">
        <v>25</v>
      </c>
      <c r="M21" s="121">
        <v>72</v>
      </c>
    </row>
    <row r="22" spans="2:18" ht="19.5" x14ac:dyDescent="0.3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20">
        <v>25</v>
      </c>
      <c r="L22" s="120">
        <v>46</v>
      </c>
      <c r="M22" s="120">
        <v>15</v>
      </c>
    </row>
    <row r="23" spans="2:18" ht="19.5" x14ac:dyDescent="0.3">
      <c r="B23" s="118" t="s">
        <v>177</v>
      </c>
      <c r="C23" s="119">
        <v>22</v>
      </c>
      <c r="D23" s="119">
        <v>36</v>
      </c>
      <c r="E23" s="119">
        <v>29</v>
      </c>
      <c r="F23" s="119">
        <v>49</v>
      </c>
      <c r="G23" s="119">
        <v>45</v>
      </c>
      <c r="H23" s="119">
        <v>50</v>
      </c>
      <c r="I23" s="119">
        <v>16</v>
      </c>
      <c r="J23" s="119">
        <v>75</v>
      </c>
      <c r="K23" s="121">
        <v>14</v>
      </c>
      <c r="L23" s="121">
        <v>27</v>
      </c>
      <c r="M23" s="121">
        <v>11</v>
      </c>
    </row>
    <row r="24" spans="2:18" ht="19.5" x14ac:dyDescent="0.3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20">
        <v>15</v>
      </c>
      <c r="L24" s="120">
        <v>50</v>
      </c>
      <c r="M24" s="120">
        <v>85</v>
      </c>
    </row>
    <row r="25" spans="2:18" ht="19.5" x14ac:dyDescent="0.3">
      <c r="B25" s="118" t="s">
        <v>175</v>
      </c>
      <c r="C25" s="119">
        <v>50</v>
      </c>
      <c r="D25" s="119">
        <v>64</v>
      </c>
      <c r="E25" s="119">
        <v>42</v>
      </c>
      <c r="F25" s="119">
        <v>55</v>
      </c>
      <c r="G25" s="119">
        <v>63</v>
      </c>
      <c r="H25" s="119">
        <v>34</v>
      </c>
      <c r="I25" s="119">
        <v>86</v>
      </c>
      <c r="J25" s="119">
        <v>95</v>
      </c>
      <c r="K25" s="121">
        <v>26</v>
      </c>
      <c r="L25" s="121">
        <v>56</v>
      </c>
      <c r="M25" s="121">
        <v>34</v>
      </c>
    </row>
    <row r="26" spans="2:18" ht="19.5" x14ac:dyDescent="0.3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20">
        <v>17</v>
      </c>
      <c r="L26" s="120">
        <v>27</v>
      </c>
      <c r="M26" s="120">
        <v>19</v>
      </c>
    </row>
    <row r="27" spans="2:18" ht="19.5" x14ac:dyDescent="0.3">
      <c r="B27" s="118" t="s">
        <v>172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14</v>
      </c>
      <c r="J27" s="119">
        <v>17</v>
      </c>
      <c r="K27" s="121">
        <v>19</v>
      </c>
      <c r="L27" s="121">
        <v>30</v>
      </c>
      <c r="M27" s="121">
        <v>18</v>
      </c>
    </row>
    <row r="28" spans="2:18" ht="19.5" x14ac:dyDescent="0.3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20">
        <v>18</v>
      </c>
      <c r="L28" s="120">
        <v>52</v>
      </c>
      <c r="M28" s="120">
        <v>34</v>
      </c>
    </row>
    <row r="29" spans="2:18" ht="19.5" x14ac:dyDescent="0.3">
      <c r="B29" s="118" t="s">
        <v>165</v>
      </c>
      <c r="C29" s="119">
        <v>31</v>
      </c>
      <c r="D29" s="119">
        <v>36</v>
      </c>
      <c r="E29" s="119">
        <v>59</v>
      </c>
      <c r="F29" s="119">
        <v>40</v>
      </c>
      <c r="G29" s="119">
        <v>36</v>
      </c>
      <c r="H29" s="119">
        <v>19</v>
      </c>
      <c r="I29" s="119">
        <v>33</v>
      </c>
      <c r="J29" s="119">
        <v>15</v>
      </c>
      <c r="K29" s="121">
        <v>48</v>
      </c>
      <c r="L29" s="121">
        <v>39</v>
      </c>
      <c r="M29" s="121">
        <v>11</v>
      </c>
    </row>
    <row r="30" spans="2:18" ht="19.5" x14ac:dyDescent="0.3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20">
        <v>30</v>
      </c>
      <c r="L30" s="120">
        <v>21</v>
      </c>
      <c r="M30" s="120">
        <v>38</v>
      </c>
    </row>
    <row r="31" spans="2:18" ht="19.5" x14ac:dyDescent="0.3">
      <c r="B31" s="118" t="s">
        <v>168</v>
      </c>
      <c r="C31" s="119">
        <v>23</v>
      </c>
      <c r="D31" s="119">
        <v>21</v>
      </c>
      <c r="E31" s="119">
        <v>33</v>
      </c>
      <c r="F31" s="119">
        <v>33</v>
      </c>
      <c r="G31" s="119">
        <v>11</v>
      </c>
      <c r="H31" s="119">
        <v>40</v>
      </c>
      <c r="I31" s="119">
        <v>92</v>
      </c>
      <c r="J31" s="119">
        <v>21</v>
      </c>
      <c r="K31" s="121">
        <v>27</v>
      </c>
      <c r="L31" s="121">
        <v>34</v>
      </c>
      <c r="M31" s="121">
        <v>66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5.8872068080479529</v>
      </c>
      <c r="J38" s="122">
        <f ca="1">$G38*(RAND()-0.5)</f>
        <v>3.2912178603625124</v>
      </c>
      <c r="K38" s="122">
        <f ca="1">$G38*(RAND()-0.5)</f>
        <v>-7.3949508981645442</v>
      </c>
      <c r="L38" s="122">
        <f ca="1">$G38*(RAND()-0.5)</f>
        <v>6.9836448380637313</v>
      </c>
      <c r="M38" s="122">
        <f ca="1">$G38*(RAND()-0.5)</f>
        <v>-7.1741149313861188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x14ac:dyDescent="0.3">
      <c r="A3" s="5"/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x14ac:dyDescent="0.3">
      <c r="A4" s="5"/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x14ac:dyDescent="0.3">
      <c r="A5" s="5"/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x14ac:dyDescent="0.3">
      <c r="A6" s="5"/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x14ac:dyDescent="0.3">
      <c r="A7" s="5"/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x14ac:dyDescent="0.3">
      <c r="A8" s="5"/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x14ac:dyDescent="0.3">
      <c r="A9" s="5"/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x14ac:dyDescent="0.3">
      <c r="A10" s="5"/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x14ac:dyDescent="0.3">
      <c r="A11" s="5"/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x14ac:dyDescent="0.3">
      <c r="A12" s="5"/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x14ac:dyDescent="0.3">
      <c r="A13" s="5"/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x14ac:dyDescent="0.3">
      <c r="A14" s="5"/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x14ac:dyDescent="0.3">
      <c r="A15" s="5"/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x14ac:dyDescent="0.3">
      <c r="A16" s="5"/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1:18" ht="19.5" x14ac:dyDescent="0.3">
      <c r="A17" s="5"/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1:18" ht="19.5" x14ac:dyDescent="0.3">
      <c r="A18" s="5"/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1:18" ht="19.5" x14ac:dyDescent="0.3">
      <c r="A19" s="5"/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1:18" ht="19.5" x14ac:dyDescent="0.3">
      <c r="A20" s="5"/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1:18" ht="19.5" x14ac:dyDescent="0.3">
      <c r="A21" s="5"/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1:18" ht="19.5" x14ac:dyDescent="0.3">
      <c r="A22" s="5"/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1:18" ht="19.5" x14ac:dyDescent="0.3">
      <c r="A23" s="5"/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1:18" ht="19.5" x14ac:dyDescent="0.3">
      <c r="A24" s="5"/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1:18" ht="19.5" x14ac:dyDescent="0.3">
      <c r="A25" s="5"/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1:18" ht="19.5" x14ac:dyDescent="0.3">
      <c r="A26" s="5"/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1:18" ht="19.5" x14ac:dyDescent="0.3">
      <c r="A27" s="5"/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1:18" ht="19.5" x14ac:dyDescent="0.3">
      <c r="A28" s="5"/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1:18" ht="19.5" x14ac:dyDescent="0.3">
      <c r="A29" s="5"/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1:18" ht="19.5" x14ac:dyDescent="0.3">
      <c r="A30" s="5"/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1:18" ht="19.5" x14ac:dyDescent="0.3">
      <c r="A31" s="5"/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2.7812830146845711</v>
      </c>
      <c r="J38" s="122">
        <v>-4.6182402812803103</v>
      </c>
      <c r="K38" s="122">
        <v>-6.1462899982296939</v>
      </c>
      <c r="L38" s="122">
        <v>0.65049926904729327</v>
      </c>
      <c r="M38" s="122">
        <v>-5.6815669400302973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</v>
      </c>
      <c r="K39" s="122">
        <v>50</v>
      </c>
      <c r="L39" s="122">
        <v>30</v>
      </c>
      <c r="M39" s="122">
        <v>40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2:13" ht="19.5" x14ac:dyDescent="0.3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2:13" ht="19.5" x14ac:dyDescent="0.3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2:13" ht="19.5" x14ac:dyDescent="0.3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2:13" ht="19.5" x14ac:dyDescent="0.3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2:13" ht="19.5" x14ac:dyDescent="0.3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2:13" ht="19.5" x14ac:dyDescent="0.3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2:13" ht="19.5" x14ac:dyDescent="0.3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2:13" ht="19.5" x14ac:dyDescent="0.3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2:13" ht="19.5" x14ac:dyDescent="0.3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2:13" ht="19.5" x14ac:dyDescent="0.3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2:13" ht="19.5" x14ac:dyDescent="0.3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2:13" ht="19.5" x14ac:dyDescent="0.3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2:13" ht="19.5" x14ac:dyDescent="0.3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2:13" ht="19.5" x14ac:dyDescent="0.3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x14ac:dyDescent="0.3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x14ac:dyDescent="0.3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x14ac:dyDescent="0.3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x14ac:dyDescent="0.3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x14ac:dyDescent="0.3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x14ac:dyDescent="0.3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x14ac:dyDescent="0.3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x14ac:dyDescent="0.3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x14ac:dyDescent="0.3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x14ac:dyDescent="0.3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x14ac:dyDescent="0.3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x14ac:dyDescent="0.3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x14ac:dyDescent="0.3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x14ac:dyDescent="0.3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4.6712948300675912</v>
      </c>
      <c r="J38" s="122">
        <f ca="1">$G38*(RAND()-0.5)</f>
        <v>6.9158236850992134</v>
      </c>
      <c r="K38" s="122">
        <f ca="1">$G38*(RAND()-0.5)</f>
        <v>1.6757010863193229</v>
      </c>
      <c r="L38" s="122">
        <f ca="1">$G38*(RAND()-0.5)</f>
        <v>1.0901328261784142</v>
      </c>
      <c r="M38" s="122">
        <f ca="1">$G38*(RAND()-0.5)</f>
        <v>-4.7327117721583791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{2F7AFEDE-A95A-4A3A-961D-E15C92F04DE2}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{56283794-8D6E-47F4-A4D6-EF477CE86E99}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{D5C8B39A-382E-457D-8C8E-BC3A19CC49DA}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{F52FF1B7-29F4-4E5D-A814-D6FC23A12A5E}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{2B28336A-F876-4A8D-AD1D-4A6628E9F727}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{A573E1B7-B7E5-4992-8A4C-008524629C84}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{0D60695B-0929-4CED-8061-17B7426F3519}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{D99D42B3-AF70-4032-99DB-BA1908BC5D0B}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{44C97971-6EE3-4CD2-9860-A3C1F259F0AA}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{0FA927B9-72C1-4070-A6F3-EF3B9A8BB756}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{339478DC-80BB-409E-9C5C-BABCB35C143A}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7AFEDE-A95A-4A3A-961D-E15C92F04D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6283794-8D6E-47F4-A4D6-EF477CE86E9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5C8B39A-382E-457D-8C8E-BC3A19CC49D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52FF1B7-29F4-4E5D-A814-D6FC23A12A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B28336A-F876-4A8D-AD1D-4A6628E9F7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573E1B7-B7E5-4992-8A4C-008524629C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0D60695B-0929-4CED-8061-17B7426F35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99D42B3-AF70-4032-99DB-BA1908BC5D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C97971-6EE3-4CD2-9860-A3C1F259F0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FA927B9-72C1-4070-A6F3-EF3B9A8BB7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39478DC-80BB-409E-9C5C-BABCB35C14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3">
      <c r="B3" s="114" t="s">
        <v>173</v>
      </c>
      <c r="C3" s="115">
        <v>17</v>
      </c>
      <c r="D3" s="115">
        <v>55</v>
      </c>
      <c r="E3" s="115">
        <v>20</v>
      </c>
      <c r="F3" s="115">
        <v>68</v>
      </c>
      <c r="G3" s="115">
        <v>59</v>
      </c>
      <c r="H3" s="115">
        <v>84</v>
      </c>
      <c r="I3" s="115">
        <v>15</v>
      </c>
      <c r="J3" s="115">
        <v>15</v>
      </c>
      <c r="K3" s="115">
        <v>44</v>
      </c>
      <c r="L3" s="115">
        <v>48</v>
      </c>
      <c r="M3" s="115">
        <v>14</v>
      </c>
    </row>
    <row r="4" spans="1:13" ht="19.5" x14ac:dyDescent="0.3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15">
        <v>69</v>
      </c>
      <c r="L4" s="115">
        <v>41</v>
      </c>
      <c r="M4" s="115">
        <v>93</v>
      </c>
    </row>
    <row r="5" spans="1:13" ht="19.5" x14ac:dyDescent="0.3">
      <c r="B5" s="114" t="s">
        <v>181</v>
      </c>
      <c r="C5" s="115">
        <v>15</v>
      </c>
      <c r="D5" s="115">
        <v>38</v>
      </c>
      <c r="E5" s="115">
        <v>83</v>
      </c>
      <c r="F5" s="115">
        <v>78</v>
      </c>
      <c r="G5" s="115">
        <v>38</v>
      </c>
      <c r="H5" s="115">
        <v>62</v>
      </c>
      <c r="I5" s="115">
        <v>16</v>
      </c>
      <c r="J5" s="115">
        <v>17</v>
      </c>
      <c r="K5" s="115">
        <v>66</v>
      </c>
      <c r="L5" s="115">
        <v>34</v>
      </c>
      <c r="M5" s="115">
        <v>15</v>
      </c>
    </row>
    <row r="6" spans="1:13" ht="19.5" x14ac:dyDescent="0.3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15">
        <v>13</v>
      </c>
      <c r="L6" s="115">
        <v>22</v>
      </c>
      <c r="M6" s="115">
        <v>16</v>
      </c>
    </row>
    <row r="7" spans="1:13" ht="19.5" x14ac:dyDescent="0.3">
      <c r="B7" s="114" t="s">
        <v>159</v>
      </c>
      <c r="C7" s="115">
        <v>21</v>
      </c>
      <c r="D7" s="115">
        <v>13</v>
      </c>
      <c r="E7" s="115">
        <v>46</v>
      </c>
      <c r="F7" s="115">
        <v>47</v>
      </c>
      <c r="G7" s="115">
        <v>41</v>
      </c>
      <c r="H7" s="115">
        <v>32</v>
      </c>
      <c r="I7" s="115">
        <v>18</v>
      </c>
      <c r="J7" s="115">
        <v>22</v>
      </c>
      <c r="K7" s="115">
        <v>62</v>
      </c>
      <c r="L7" s="115">
        <v>18</v>
      </c>
      <c r="M7" s="115">
        <v>45</v>
      </c>
    </row>
    <row r="8" spans="1:13" ht="19.5" x14ac:dyDescent="0.3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15">
        <v>13</v>
      </c>
      <c r="L8" s="115">
        <v>76</v>
      </c>
      <c r="M8" s="115">
        <v>12</v>
      </c>
    </row>
    <row r="9" spans="1:13" ht="19.5" x14ac:dyDescent="0.3">
      <c r="B9" s="114" t="s">
        <v>180</v>
      </c>
      <c r="C9" s="115">
        <v>11</v>
      </c>
      <c r="D9" s="115">
        <v>25</v>
      </c>
      <c r="E9" s="115">
        <v>61</v>
      </c>
      <c r="F9" s="115">
        <v>27</v>
      </c>
      <c r="G9" s="115">
        <v>15</v>
      </c>
      <c r="H9" s="115">
        <v>20</v>
      </c>
      <c r="I9" s="115">
        <v>23</v>
      </c>
      <c r="J9" s="115">
        <v>19</v>
      </c>
      <c r="K9" s="115">
        <v>18</v>
      </c>
      <c r="L9" s="115">
        <v>13</v>
      </c>
      <c r="M9" s="115">
        <v>17</v>
      </c>
    </row>
    <row r="10" spans="1:13" ht="19.5" x14ac:dyDescent="0.3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15">
        <v>17</v>
      </c>
      <c r="L10" s="115">
        <v>32</v>
      </c>
      <c r="M10" s="115">
        <v>53</v>
      </c>
    </row>
    <row r="11" spans="1:13" ht="19.5" x14ac:dyDescent="0.3">
      <c r="B11" s="114" t="s">
        <v>166</v>
      </c>
      <c r="C11" s="115">
        <v>32</v>
      </c>
      <c r="D11" s="115">
        <v>63</v>
      </c>
      <c r="E11" s="115">
        <v>86</v>
      </c>
      <c r="F11" s="115">
        <v>41</v>
      </c>
      <c r="G11" s="115">
        <v>23</v>
      </c>
      <c r="H11" s="115">
        <v>57</v>
      </c>
      <c r="I11" s="115">
        <v>51</v>
      </c>
      <c r="J11" s="115">
        <v>16</v>
      </c>
      <c r="K11" s="115">
        <v>65</v>
      </c>
      <c r="L11" s="115">
        <v>32</v>
      </c>
      <c r="M11" s="115">
        <v>18</v>
      </c>
    </row>
    <row r="12" spans="1:13" ht="19.5" x14ac:dyDescent="0.3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15">
        <v>17</v>
      </c>
      <c r="L12" s="115">
        <v>39</v>
      </c>
      <c r="M12" s="115">
        <v>11</v>
      </c>
    </row>
    <row r="13" spans="1:13" ht="19.5" x14ac:dyDescent="0.3">
      <c r="B13" s="114" t="s">
        <v>178</v>
      </c>
      <c r="C13" s="115">
        <v>19</v>
      </c>
      <c r="D13" s="115">
        <v>22</v>
      </c>
      <c r="E13" s="115">
        <v>43</v>
      </c>
      <c r="F13" s="115">
        <v>87</v>
      </c>
      <c r="G13" s="115">
        <v>23</v>
      </c>
      <c r="H13" s="115">
        <v>20</v>
      </c>
      <c r="I13" s="115">
        <v>18</v>
      </c>
      <c r="J13" s="115">
        <v>14</v>
      </c>
      <c r="K13" s="115">
        <v>92</v>
      </c>
      <c r="L13" s="115">
        <v>47</v>
      </c>
      <c r="M13" s="115">
        <v>14</v>
      </c>
    </row>
    <row r="14" spans="1:13" ht="19.5" x14ac:dyDescent="0.3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15">
        <v>61</v>
      </c>
      <c r="L14" s="115">
        <v>17</v>
      </c>
      <c r="M14" s="115">
        <v>77</v>
      </c>
    </row>
    <row r="15" spans="1:13" ht="19.5" x14ac:dyDescent="0.3">
      <c r="B15" s="114" t="s">
        <v>167</v>
      </c>
      <c r="C15" s="115">
        <v>17</v>
      </c>
      <c r="D15" s="115">
        <v>18</v>
      </c>
      <c r="E15" s="115">
        <v>50</v>
      </c>
      <c r="F15" s="115">
        <v>38</v>
      </c>
      <c r="G15" s="115">
        <v>25</v>
      </c>
      <c r="H15" s="115">
        <v>52</v>
      </c>
      <c r="I15" s="115">
        <v>20</v>
      </c>
      <c r="J15" s="115">
        <v>12</v>
      </c>
      <c r="K15" s="115">
        <v>42</v>
      </c>
      <c r="L15" s="115">
        <v>56</v>
      </c>
      <c r="M15" s="115">
        <v>17</v>
      </c>
    </row>
    <row r="16" spans="1:13" ht="19.5" x14ac:dyDescent="0.3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15">
        <v>27</v>
      </c>
      <c r="L16" s="115">
        <v>90</v>
      </c>
      <c r="M16" s="115">
        <v>12</v>
      </c>
    </row>
    <row r="17" spans="2:18" ht="19.5" x14ac:dyDescent="0.3">
      <c r="B17" s="114" t="s">
        <v>163</v>
      </c>
      <c r="C17" s="115">
        <v>18</v>
      </c>
      <c r="D17" s="115">
        <v>18</v>
      </c>
      <c r="E17" s="115">
        <v>73</v>
      </c>
      <c r="F17" s="115">
        <v>52</v>
      </c>
      <c r="G17" s="115">
        <v>27</v>
      </c>
      <c r="H17" s="115">
        <v>42</v>
      </c>
      <c r="I17" s="115">
        <v>57</v>
      </c>
      <c r="J17" s="115">
        <v>20</v>
      </c>
      <c r="K17" s="115">
        <v>31</v>
      </c>
      <c r="L17" s="115">
        <v>30</v>
      </c>
      <c r="M17" s="115">
        <v>14</v>
      </c>
    </row>
    <row r="18" spans="2:18" ht="19.5" x14ac:dyDescent="0.3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15">
        <v>53</v>
      </c>
      <c r="L18" s="115">
        <v>74</v>
      </c>
      <c r="M18" s="115">
        <v>67</v>
      </c>
    </row>
    <row r="19" spans="2:18" ht="19.5" x14ac:dyDescent="0.3">
      <c r="B19" s="114" t="s">
        <v>154</v>
      </c>
      <c r="C19" s="115">
        <v>23</v>
      </c>
      <c r="D19" s="115">
        <v>21</v>
      </c>
      <c r="E19" s="115">
        <v>33</v>
      </c>
      <c r="F19" s="115">
        <v>33</v>
      </c>
      <c r="G19" s="115">
        <v>11</v>
      </c>
      <c r="H19" s="115">
        <v>40</v>
      </c>
      <c r="I19" s="115">
        <v>90</v>
      </c>
      <c r="J19" s="115">
        <v>22</v>
      </c>
      <c r="K19" s="115">
        <v>94</v>
      </c>
      <c r="L19" s="115">
        <v>35</v>
      </c>
      <c r="M19" s="115">
        <v>15</v>
      </c>
    </row>
    <row r="20" spans="2:18" ht="19.5" x14ac:dyDescent="0.3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15">
        <v>20</v>
      </c>
      <c r="L20" s="115">
        <v>12</v>
      </c>
      <c r="M20" s="115">
        <v>19</v>
      </c>
    </row>
    <row r="21" spans="2:18" ht="19.5" x14ac:dyDescent="0.3">
      <c r="B21" s="114" t="s">
        <v>153</v>
      </c>
      <c r="C21" s="115">
        <v>46</v>
      </c>
      <c r="D21" s="115">
        <v>20</v>
      </c>
      <c r="E21" s="115">
        <v>69</v>
      </c>
      <c r="F21" s="115">
        <v>85</v>
      </c>
      <c r="G21" s="115">
        <v>38</v>
      </c>
      <c r="H21" s="115">
        <v>27</v>
      </c>
      <c r="I21" s="115">
        <v>76</v>
      </c>
      <c r="J21" s="115">
        <v>41</v>
      </c>
      <c r="K21" s="115">
        <v>42</v>
      </c>
      <c r="L21" s="115">
        <v>17</v>
      </c>
      <c r="M21" s="115">
        <v>48</v>
      </c>
    </row>
    <row r="22" spans="2:18" ht="19.5" x14ac:dyDescent="0.3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15">
        <v>20</v>
      </c>
      <c r="L22" s="115">
        <v>44</v>
      </c>
      <c r="M22" s="115">
        <v>17</v>
      </c>
    </row>
    <row r="23" spans="2:18" ht="19.5" x14ac:dyDescent="0.3">
      <c r="B23" s="114" t="s">
        <v>156</v>
      </c>
      <c r="C23" s="115">
        <v>31</v>
      </c>
      <c r="D23" s="115">
        <v>36</v>
      </c>
      <c r="E23" s="115">
        <v>59</v>
      </c>
      <c r="F23" s="115">
        <v>40</v>
      </c>
      <c r="G23" s="115">
        <v>36</v>
      </c>
      <c r="H23" s="115">
        <v>19</v>
      </c>
      <c r="I23" s="115">
        <v>60</v>
      </c>
      <c r="J23" s="115">
        <v>22</v>
      </c>
      <c r="K23" s="115">
        <v>30</v>
      </c>
      <c r="L23" s="115">
        <v>51</v>
      </c>
      <c r="M23" s="115">
        <v>18</v>
      </c>
    </row>
    <row r="24" spans="2:18" ht="19.5" x14ac:dyDescent="0.3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15">
        <v>73</v>
      </c>
      <c r="L24" s="115">
        <v>46</v>
      </c>
      <c r="M24" s="115">
        <v>13</v>
      </c>
    </row>
    <row r="25" spans="2:18" ht="19.5" x14ac:dyDescent="0.3">
      <c r="B25" s="114" t="s">
        <v>171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17</v>
      </c>
      <c r="J25" s="115">
        <v>21</v>
      </c>
      <c r="K25" s="115">
        <v>94</v>
      </c>
      <c r="L25" s="115">
        <v>19</v>
      </c>
      <c r="M25" s="115">
        <v>95</v>
      </c>
    </row>
    <row r="26" spans="2:18" ht="19.5" x14ac:dyDescent="0.3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15">
        <v>59</v>
      </c>
      <c r="L26" s="115">
        <v>94</v>
      </c>
      <c r="M26" s="115">
        <v>35</v>
      </c>
    </row>
    <row r="27" spans="2:18" ht="19.5" x14ac:dyDescent="0.3">
      <c r="B27" s="114" t="s">
        <v>161</v>
      </c>
      <c r="C27" s="115">
        <v>46</v>
      </c>
      <c r="D27" s="115">
        <v>14</v>
      </c>
      <c r="E27" s="115">
        <v>45</v>
      </c>
      <c r="F27" s="115">
        <v>30</v>
      </c>
      <c r="G27" s="115">
        <v>40</v>
      </c>
      <c r="H27" s="115">
        <v>35</v>
      </c>
      <c r="I27" s="115">
        <v>34</v>
      </c>
      <c r="J27" s="115">
        <v>39</v>
      </c>
      <c r="K27" s="115">
        <v>38</v>
      </c>
      <c r="L27" s="115">
        <v>30</v>
      </c>
      <c r="M27" s="115">
        <v>27</v>
      </c>
    </row>
    <row r="28" spans="2:18" ht="19.5" x14ac:dyDescent="0.3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15">
        <v>17</v>
      </c>
      <c r="L28" s="115">
        <v>16</v>
      </c>
      <c r="M28" s="115">
        <v>20</v>
      </c>
    </row>
    <row r="29" spans="2:18" ht="19.5" x14ac:dyDescent="0.3">
      <c r="B29" s="114" t="s">
        <v>164</v>
      </c>
      <c r="C29" s="115">
        <v>21</v>
      </c>
      <c r="D29" s="115">
        <v>42</v>
      </c>
      <c r="E29" s="115">
        <v>80</v>
      </c>
      <c r="F29" s="115">
        <v>54</v>
      </c>
      <c r="G29" s="115">
        <v>33</v>
      </c>
      <c r="H29" s="115">
        <v>69</v>
      </c>
      <c r="I29" s="115">
        <v>64</v>
      </c>
      <c r="J29" s="115">
        <v>17</v>
      </c>
      <c r="K29" s="115">
        <v>70</v>
      </c>
      <c r="L29" s="115">
        <v>72</v>
      </c>
      <c r="M29" s="115">
        <v>12</v>
      </c>
    </row>
    <row r="30" spans="2:18" ht="19.5" x14ac:dyDescent="0.3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15">
        <v>17</v>
      </c>
      <c r="L30" s="115">
        <v>12</v>
      </c>
      <c r="M30" s="115">
        <v>84</v>
      </c>
    </row>
    <row r="31" spans="2:18" ht="19.5" x14ac:dyDescent="0.3">
      <c r="B31" s="114" t="s">
        <v>160</v>
      </c>
      <c r="C31" s="115">
        <v>47</v>
      </c>
      <c r="D31" s="115">
        <v>37</v>
      </c>
      <c r="E31" s="115">
        <v>27</v>
      </c>
      <c r="F31" s="115">
        <v>25</v>
      </c>
      <c r="G31" s="115">
        <v>65</v>
      </c>
      <c r="H31" s="115">
        <v>39</v>
      </c>
      <c r="I31" s="115">
        <v>58</v>
      </c>
      <c r="J31" s="115">
        <v>39</v>
      </c>
      <c r="K31" s="115">
        <v>20</v>
      </c>
      <c r="L31" s="115">
        <v>93</v>
      </c>
      <c r="M31" s="115">
        <v>24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3.9138196723106393</v>
      </c>
      <c r="J38" s="122">
        <f ca="1">$G38*(RAND()-0.5)</f>
        <v>-3.0202017319480898</v>
      </c>
      <c r="K38" s="122">
        <f ca="1">$G38*(RAND()-0.5)</f>
        <v>0.6469657797744538</v>
      </c>
      <c r="L38" s="122">
        <f ca="1">$G38*(RAND()-0.5)</f>
        <v>4.6203555139871497</v>
      </c>
      <c r="M38" s="122">
        <f ca="1">$G38*(RAND()-0.5)</f>
        <v>3.7680134746075695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3">
      <c r="B3" s="118" t="s">
        <v>173</v>
      </c>
      <c r="C3" s="119">
        <v>17</v>
      </c>
      <c r="D3" s="119">
        <v>55</v>
      </c>
      <c r="E3" s="119">
        <v>20</v>
      </c>
      <c r="F3" s="119">
        <v>68</v>
      </c>
      <c r="G3" s="119">
        <v>59</v>
      </c>
      <c r="H3" s="119">
        <v>84</v>
      </c>
      <c r="I3" s="119">
        <v>15</v>
      </c>
      <c r="J3" s="119">
        <v>15</v>
      </c>
      <c r="K3" s="121">
        <v>44</v>
      </c>
      <c r="L3" s="121">
        <v>48</v>
      </c>
      <c r="M3" s="121">
        <v>14</v>
      </c>
    </row>
    <row r="4" spans="1:13" ht="19.5" x14ac:dyDescent="0.3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20">
        <v>69</v>
      </c>
      <c r="L4" s="120">
        <v>41</v>
      </c>
      <c r="M4" s="120">
        <v>93</v>
      </c>
    </row>
    <row r="5" spans="1:13" ht="19.5" x14ac:dyDescent="0.3">
      <c r="B5" s="118" t="s">
        <v>181</v>
      </c>
      <c r="C5" s="119">
        <v>15</v>
      </c>
      <c r="D5" s="119">
        <v>38</v>
      </c>
      <c r="E5" s="119">
        <v>83</v>
      </c>
      <c r="F5" s="119">
        <v>78</v>
      </c>
      <c r="G5" s="119">
        <v>38</v>
      </c>
      <c r="H5" s="119">
        <v>62</v>
      </c>
      <c r="I5" s="119">
        <v>16</v>
      </c>
      <c r="J5" s="119">
        <v>17</v>
      </c>
      <c r="K5" s="121">
        <v>66</v>
      </c>
      <c r="L5" s="121">
        <v>34</v>
      </c>
      <c r="M5" s="121">
        <v>15</v>
      </c>
    </row>
    <row r="6" spans="1:13" ht="19.5" x14ac:dyDescent="0.3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20">
        <v>13</v>
      </c>
      <c r="L6" s="120">
        <v>22</v>
      </c>
      <c r="M6" s="120">
        <v>16</v>
      </c>
    </row>
    <row r="7" spans="1:13" ht="19.5" x14ac:dyDescent="0.3">
      <c r="B7" s="118" t="s">
        <v>159</v>
      </c>
      <c r="C7" s="119">
        <v>21</v>
      </c>
      <c r="D7" s="119">
        <v>13</v>
      </c>
      <c r="E7" s="119">
        <v>46</v>
      </c>
      <c r="F7" s="119">
        <v>47</v>
      </c>
      <c r="G7" s="119">
        <v>41</v>
      </c>
      <c r="H7" s="119">
        <v>32</v>
      </c>
      <c r="I7" s="119">
        <v>18</v>
      </c>
      <c r="J7" s="119">
        <v>22</v>
      </c>
      <c r="K7" s="121">
        <v>62</v>
      </c>
      <c r="L7" s="121">
        <v>18</v>
      </c>
      <c r="M7" s="121">
        <v>45</v>
      </c>
    </row>
    <row r="8" spans="1:13" ht="19.5" x14ac:dyDescent="0.3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20">
        <v>13</v>
      </c>
      <c r="L8" s="120">
        <v>76</v>
      </c>
      <c r="M8" s="120">
        <v>12</v>
      </c>
    </row>
    <row r="9" spans="1:13" ht="19.5" x14ac:dyDescent="0.3">
      <c r="B9" s="118" t="s">
        <v>180</v>
      </c>
      <c r="C9" s="119">
        <v>11</v>
      </c>
      <c r="D9" s="119">
        <v>25</v>
      </c>
      <c r="E9" s="119">
        <v>61</v>
      </c>
      <c r="F9" s="119">
        <v>27</v>
      </c>
      <c r="G9" s="119">
        <v>15</v>
      </c>
      <c r="H9" s="119">
        <v>20</v>
      </c>
      <c r="I9" s="119">
        <v>23</v>
      </c>
      <c r="J9" s="119">
        <v>19</v>
      </c>
      <c r="K9" s="121">
        <v>18</v>
      </c>
      <c r="L9" s="121">
        <v>13</v>
      </c>
      <c r="M9" s="121">
        <v>17</v>
      </c>
    </row>
    <row r="10" spans="1:13" ht="19.5" x14ac:dyDescent="0.3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20">
        <v>17</v>
      </c>
      <c r="L10" s="120">
        <v>32</v>
      </c>
      <c r="M10" s="120">
        <v>53</v>
      </c>
    </row>
    <row r="11" spans="1:13" ht="19.5" x14ac:dyDescent="0.3">
      <c r="B11" s="118" t="s">
        <v>166</v>
      </c>
      <c r="C11" s="119">
        <v>32</v>
      </c>
      <c r="D11" s="119">
        <v>63</v>
      </c>
      <c r="E11" s="119">
        <v>86</v>
      </c>
      <c r="F11" s="119">
        <v>41</v>
      </c>
      <c r="G11" s="119">
        <v>23</v>
      </c>
      <c r="H11" s="119">
        <v>57</v>
      </c>
      <c r="I11" s="119">
        <v>51</v>
      </c>
      <c r="J11" s="119">
        <v>16</v>
      </c>
      <c r="K11" s="121">
        <v>65</v>
      </c>
      <c r="L11" s="121">
        <v>32</v>
      </c>
      <c r="M11" s="121">
        <v>18</v>
      </c>
    </row>
    <row r="12" spans="1:13" ht="19.5" x14ac:dyDescent="0.3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20">
        <v>17</v>
      </c>
      <c r="L12" s="120">
        <v>39</v>
      </c>
      <c r="M12" s="120">
        <v>11</v>
      </c>
    </row>
    <row r="13" spans="1:13" ht="19.5" x14ac:dyDescent="0.3">
      <c r="B13" s="118" t="s">
        <v>178</v>
      </c>
      <c r="C13" s="119">
        <v>19</v>
      </c>
      <c r="D13" s="119">
        <v>22</v>
      </c>
      <c r="E13" s="119">
        <v>43</v>
      </c>
      <c r="F13" s="119">
        <v>87</v>
      </c>
      <c r="G13" s="119">
        <v>23</v>
      </c>
      <c r="H13" s="119">
        <v>20</v>
      </c>
      <c r="I13" s="119">
        <v>18</v>
      </c>
      <c r="J13" s="119">
        <v>14</v>
      </c>
      <c r="K13" s="121">
        <v>92</v>
      </c>
      <c r="L13" s="121">
        <v>47</v>
      </c>
      <c r="M13" s="121">
        <v>14</v>
      </c>
    </row>
    <row r="14" spans="1:13" ht="19.5" x14ac:dyDescent="0.3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20">
        <v>61</v>
      </c>
      <c r="L14" s="120">
        <v>17</v>
      </c>
      <c r="M14" s="120">
        <v>77</v>
      </c>
    </row>
    <row r="15" spans="1:13" ht="19.5" x14ac:dyDescent="0.3">
      <c r="B15" s="118" t="s">
        <v>167</v>
      </c>
      <c r="C15" s="119">
        <v>17</v>
      </c>
      <c r="D15" s="119">
        <v>18</v>
      </c>
      <c r="E15" s="119">
        <v>50</v>
      </c>
      <c r="F15" s="119">
        <v>38</v>
      </c>
      <c r="G15" s="119">
        <v>25</v>
      </c>
      <c r="H15" s="119">
        <v>52</v>
      </c>
      <c r="I15" s="119">
        <v>20</v>
      </c>
      <c r="J15" s="119">
        <v>12</v>
      </c>
      <c r="K15" s="121">
        <v>42</v>
      </c>
      <c r="L15" s="121">
        <v>56</v>
      </c>
      <c r="M15" s="121">
        <v>17</v>
      </c>
    </row>
    <row r="16" spans="1:13" ht="19.5" x14ac:dyDescent="0.3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20">
        <v>27</v>
      </c>
      <c r="L16" s="120">
        <v>90</v>
      </c>
      <c r="M16" s="120">
        <v>12</v>
      </c>
    </row>
    <row r="17" spans="2:18" ht="19.5" x14ac:dyDescent="0.3">
      <c r="B17" s="118" t="s">
        <v>163</v>
      </c>
      <c r="C17" s="119">
        <v>18</v>
      </c>
      <c r="D17" s="119">
        <v>18</v>
      </c>
      <c r="E17" s="119">
        <v>73</v>
      </c>
      <c r="F17" s="119">
        <v>52</v>
      </c>
      <c r="G17" s="119">
        <v>27</v>
      </c>
      <c r="H17" s="119">
        <v>42</v>
      </c>
      <c r="I17" s="119">
        <v>57</v>
      </c>
      <c r="J17" s="119">
        <v>20</v>
      </c>
      <c r="K17" s="121">
        <v>31</v>
      </c>
      <c r="L17" s="121">
        <v>30</v>
      </c>
      <c r="M17" s="121">
        <v>14</v>
      </c>
    </row>
    <row r="18" spans="2:18" ht="19.5" x14ac:dyDescent="0.3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20">
        <v>53</v>
      </c>
      <c r="L18" s="120">
        <v>74</v>
      </c>
      <c r="M18" s="120">
        <v>67</v>
      </c>
    </row>
    <row r="19" spans="2:18" ht="19.5" x14ac:dyDescent="0.3">
      <c r="B19" s="118" t="s">
        <v>154</v>
      </c>
      <c r="C19" s="119">
        <v>23</v>
      </c>
      <c r="D19" s="119">
        <v>21</v>
      </c>
      <c r="E19" s="119">
        <v>33</v>
      </c>
      <c r="F19" s="119">
        <v>33</v>
      </c>
      <c r="G19" s="119">
        <v>11</v>
      </c>
      <c r="H19" s="119">
        <v>40</v>
      </c>
      <c r="I19" s="119">
        <v>90</v>
      </c>
      <c r="J19" s="119">
        <v>22</v>
      </c>
      <c r="K19" s="121">
        <v>94</v>
      </c>
      <c r="L19" s="121">
        <v>35</v>
      </c>
      <c r="M19" s="121">
        <v>15</v>
      </c>
    </row>
    <row r="20" spans="2:18" ht="19.5" x14ac:dyDescent="0.3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20">
        <v>20</v>
      </c>
      <c r="L20" s="120">
        <v>12</v>
      </c>
      <c r="M20" s="120">
        <v>19</v>
      </c>
    </row>
    <row r="21" spans="2:18" ht="19.5" x14ac:dyDescent="0.3">
      <c r="B21" s="118" t="s">
        <v>153</v>
      </c>
      <c r="C21" s="119">
        <v>46</v>
      </c>
      <c r="D21" s="119">
        <v>20</v>
      </c>
      <c r="E21" s="119">
        <v>69</v>
      </c>
      <c r="F21" s="119">
        <v>85</v>
      </c>
      <c r="G21" s="119">
        <v>38</v>
      </c>
      <c r="H21" s="119">
        <v>27</v>
      </c>
      <c r="I21" s="119">
        <v>76</v>
      </c>
      <c r="J21" s="119">
        <v>41</v>
      </c>
      <c r="K21" s="121">
        <v>42</v>
      </c>
      <c r="L21" s="121">
        <v>17</v>
      </c>
      <c r="M21" s="121">
        <v>48</v>
      </c>
    </row>
    <row r="22" spans="2:18" ht="19.5" x14ac:dyDescent="0.3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20">
        <v>20</v>
      </c>
      <c r="L22" s="120">
        <v>44</v>
      </c>
      <c r="M22" s="120">
        <v>17</v>
      </c>
    </row>
    <row r="23" spans="2:18" ht="19.5" x14ac:dyDescent="0.3">
      <c r="B23" s="118" t="s">
        <v>156</v>
      </c>
      <c r="C23" s="119">
        <v>31</v>
      </c>
      <c r="D23" s="119">
        <v>36</v>
      </c>
      <c r="E23" s="119">
        <v>59</v>
      </c>
      <c r="F23" s="119">
        <v>40</v>
      </c>
      <c r="G23" s="119">
        <v>36</v>
      </c>
      <c r="H23" s="119">
        <v>19</v>
      </c>
      <c r="I23" s="119">
        <v>60</v>
      </c>
      <c r="J23" s="119">
        <v>22</v>
      </c>
      <c r="K23" s="121">
        <v>30</v>
      </c>
      <c r="L23" s="121">
        <v>51</v>
      </c>
      <c r="M23" s="121">
        <v>18</v>
      </c>
    </row>
    <row r="24" spans="2:18" ht="19.5" x14ac:dyDescent="0.3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20">
        <v>73</v>
      </c>
      <c r="L24" s="120">
        <v>46</v>
      </c>
      <c r="M24" s="120">
        <v>13</v>
      </c>
    </row>
    <row r="25" spans="2:18" ht="19.5" x14ac:dyDescent="0.3">
      <c r="B25" s="118" t="s">
        <v>171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17</v>
      </c>
      <c r="J25" s="119">
        <v>21</v>
      </c>
      <c r="K25" s="121">
        <v>94</v>
      </c>
      <c r="L25" s="121">
        <v>19</v>
      </c>
      <c r="M25" s="121">
        <v>95</v>
      </c>
    </row>
    <row r="26" spans="2:18" ht="19.5" x14ac:dyDescent="0.3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20">
        <v>59</v>
      </c>
      <c r="L26" s="120">
        <v>94</v>
      </c>
      <c r="M26" s="120">
        <v>35</v>
      </c>
    </row>
    <row r="27" spans="2:18" ht="19.5" x14ac:dyDescent="0.3">
      <c r="B27" s="118" t="s">
        <v>161</v>
      </c>
      <c r="C27" s="119">
        <v>46</v>
      </c>
      <c r="D27" s="119">
        <v>14</v>
      </c>
      <c r="E27" s="119">
        <v>45</v>
      </c>
      <c r="F27" s="119">
        <v>30</v>
      </c>
      <c r="G27" s="119">
        <v>40</v>
      </c>
      <c r="H27" s="119">
        <v>35</v>
      </c>
      <c r="I27" s="119">
        <v>34</v>
      </c>
      <c r="J27" s="119">
        <v>39</v>
      </c>
      <c r="K27" s="121">
        <v>38</v>
      </c>
      <c r="L27" s="121">
        <v>30</v>
      </c>
      <c r="M27" s="121">
        <v>27</v>
      </c>
    </row>
    <row r="28" spans="2:18" ht="19.5" x14ac:dyDescent="0.3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20">
        <v>17</v>
      </c>
      <c r="L28" s="120">
        <v>16</v>
      </c>
      <c r="M28" s="120">
        <v>20</v>
      </c>
    </row>
    <row r="29" spans="2:18" ht="19.5" x14ac:dyDescent="0.3">
      <c r="B29" s="118" t="s">
        <v>164</v>
      </c>
      <c r="C29" s="119">
        <v>21</v>
      </c>
      <c r="D29" s="119">
        <v>42</v>
      </c>
      <c r="E29" s="119">
        <v>80</v>
      </c>
      <c r="F29" s="119">
        <v>54</v>
      </c>
      <c r="G29" s="119">
        <v>33</v>
      </c>
      <c r="H29" s="119">
        <v>69</v>
      </c>
      <c r="I29" s="119">
        <v>64</v>
      </c>
      <c r="J29" s="119">
        <v>17</v>
      </c>
      <c r="K29" s="121">
        <v>70</v>
      </c>
      <c r="L29" s="121">
        <v>72</v>
      </c>
      <c r="M29" s="121">
        <v>12</v>
      </c>
    </row>
    <row r="30" spans="2:18" ht="19.5" x14ac:dyDescent="0.3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20">
        <v>17</v>
      </c>
      <c r="L30" s="120">
        <v>12</v>
      </c>
      <c r="M30" s="120">
        <v>84</v>
      </c>
    </row>
    <row r="31" spans="2:18" ht="19.5" x14ac:dyDescent="0.3">
      <c r="B31" s="118" t="s">
        <v>160</v>
      </c>
      <c r="C31" s="119">
        <v>47</v>
      </c>
      <c r="D31" s="119">
        <v>37</v>
      </c>
      <c r="E31" s="119">
        <v>27</v>
      </c>
      <c r="F31" s="119">
        <v>25</v>
      </c>
      <c r="G31" s="119">
        <v>65</v>
      </c>
      <c r="H31" s="119">
        <v>39</v>
      </c>
      <c r="I31" s="119">
        <v>58</v>
      </c>
      <c r="J31" s="119">
        <v>39</v>
      </c>
      <c r="K31" s="121">
        <v>20</v>
      </c>
      <c r="L31" s="121">
        <v>93</v>
      </c>
      <c r="M31" s="121">
        <v>24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-5.8745660664133563</v>
      </c>
      <c r="J38" s="122">
        <f ca="1">$G38*(RAND()-0.5)</f>
        <v>-1.2373287747470141</v>
      </c>
      <c r="K38" s="122">
        <f ca="1">$G38*(RAND()-0.5)</f>
        <v>3.2420267979504014</v>
      </c>
      <c r="L38" s="122">
        <f ca="1">$G38*(RAND()-0.5)</f>
        <v>-7.4538174709190734</v>
      </c>
      <c r="M38" s="122">
        <f ca="1">$G38*(RAND()-0.5)</f>
        <v>0.45046639929231247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x14ac:dyDescent="0.3">
      <c r="A3" s="5"/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x14ac:dyDescent="0.3">
      <c r="A4" s="5"/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x14ac:dyDescent="0.3">
      <c r="A5" s="5"/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x14ac:dyDescent="0.3">
      <c r="A6" s="5"/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x14ac:dyDescent="0.3">
      <c r="A7" s="5"/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x14ac:dyDescent="0.3">
      <c r="A8" s="5"/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x14ac:dyDescent="0.3">
      <c r="A9" s="5"/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x14ac:dyDescent="0.3">
      <c r="A10" s="5"/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x14ac:dyDescent="0.3">
      <c r="A11" s="5"/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x14ac:dyDescent="0.3">
      <c r="A12" s="5"/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x14ac:dyDescent="0.3">
      <c r="A13" s="5"/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x14ac:dyDescent="0.3">
      <c r="A14" s="5"/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x14ac:dyDescent="0.3">
      <c r="A15" s="5"/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x14ac:dyDescent="0.3">
      <c r="A16" s="5"/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1:18" ht="19.5" x14ac:dyDescent="0.3">
      <c r="A17" s="5"/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1:18" ht="19.5" x14ac:dyDescent="0.3">
      <c r="A18" s="5"/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1:18" ht="19.5" x14ac:dyDescent="0.3">
      <c r="A19" s="5"/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1:18" ht="19.5" x14ac:dyDescent="0.3">
      <c r="A20" s="5"/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1:18" ht="19.5" x14ac:dyDescent="0.3">
      <c r="A21" s="5"/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1:18" ht="19.5" x14ac:dyDescent="0.3">
      <c r="A22" s="5"/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1:18" ht="19.5" x14ac:dyDescent="0.3">
      <c r="A23" s="5"/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1:18" ht="19.5" x14ac:dyDescent="0.3">
      <c r="A24" s="5"/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1:18" ht="19.5" x14ac:dyDescent="0.3">
      <c r="A25" s="5"/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1:18" ht="19.5" x14ac:dyDescent="0.3">
      <c r="A26" s="5"/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1:18" ht="19.5" x14ac:dyDescent="0.3">
      <c r="A27" s="5"/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1:18" ht="19.5" x14ac:dyDescent="0.3">
      <c r="A28" s="5"/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1:18" ht="19.5" x14ac:dyDescent="0.3">
      <c r="A29" s="5"/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1:18" ht="19.5" x14ac:dyDescent="0.3">
      <c r="A30" s="5"/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1:18" ht="19.5" x14ac:dyDescent="0.3">
      <c r="A31" s="5"/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-1.131417229985928</v>
      </c>
      <c r="J38" s="122">
        <v>-6.1773952624439161</v>
      </c>
      <c r="K38" s="122">
        <v>3.3076180449134158</v>
      </c>
      <c r="L38" s="122">
        <v>5.8567079104653352</v>
      </c>
      <c r="M38" s="122">
        <v>-5.6840158688570188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40</v>
      </c>
      <c r="K39" s="122">
        <v>5</v>
      </c>
      <c r="L39" s="122">
        <v>30</v>
      </c>
      <c r="M39" s="122">
        <v>50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2:13" ht="19.5" x14ac:dyDescent="0.3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2:13" ht="19.5" x14ac:dyDescent="0.3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2:13" ht="19.5" x14ac:dyDescent="0.3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2:13" ht="19.5" x14ac:dyDescent="0.3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2:13" ht="19.5" x14ac:dyDescent="0.3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2:13" ht="19.5" x14ac:dyDescent="0.3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2:13" ht="19.5" x14ac:dyDescent="0.3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2:13" ht="19.5" x14ac:dyDescent="0.3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2:13" ht="19.5" x14ac:dyDescent="0.3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2:13" ht="19.5" x14ac:dyDescent="0.3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2:13" ht="19.5" x14ac:dyDescent="0.3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2:13" ht="19.5" x14ac:dyDescent="0.3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2:13" ht="19.5" x14ac:dyDescent="0.3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2:13" ht="19.5" x14ac:dyDescent="0.3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x14ac:dyDescent="0.3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x14ac:dyDescent="0.3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x14ac:dyDescent="0.3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x14ac:dyDescent="0.3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x14ac:dyDescent="0.3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x14ac:dyDescent="0.3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x14ac:dyDescent="0.3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x14ac:dyDescent="0.3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x14ac:dyDescent="0.3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x14ac:dyDescent="0.3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x14ac:dyDescent="0.3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x14ac:dyDescent="0.3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x14ac:dyDescent="0.3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x14ac:dyDescent="0.3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x14ac:dyDescent="0.3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-6.1636624123078283</v>
      </c>
      <c r="J38" s="122">
        <f ca="1">$G38*(RAND()-0.5)</f>
        <v>5.5487136772542636</v>
      </c>
      <c r="K38" s="122">
        <f ca="1">$G38*(RAND()-0.5)</f>
        <v>-1.3924232788437734</v>
      </c>
      <c r="L38" s="122">
        <f ca="1">$G38*(RAND()-0.5)</f>
        <v>-4.8618745753653805</v>
      </c>
      <c r="M38" s="122">
        <f ca="1">$G38*(RAND()-0.5)</f>
        <v>-5.7392140739448649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{FF7D6407-782B-431F-9F72-12F88E42F818}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{BF6A2843-B197-441E-9446-E99C881B9DBC}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{294782F7-5CE3-4050-BEA3-4429D5E03012}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{6BA13C99-F2A4-47A1-9C9E-F2DC8A75AEB7}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{23F3268E-267B-4BDC-97F2-94DF1E3E20D3}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{184CA743-FFAD-427A-BF47-E514A2F296CD}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{BC76181A-C2DA-4D0B-82C1-9F8C5132AA23}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{974B9428-23FB-4E35-AD3C-946E305274DC}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{EFB73D6B-1896-4BDC-8775-B67C97872324}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{765CFCB8-C4E2-4DC9-83D6-D1E67DC15706}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{56FD14D7-6101-4B9D-A75B-0689E27ED78B}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7D6407-782B-431F-9F72-12F88E42F81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F6A2843-B197-441E-9446-E99C881B9D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94782F7-5CE3-4050-BEA3-4429D5E030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BA13C99-F2A4-47A1-9C9E-F2DC8A75AEB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3F3268E-267B-4BDC-97F2-94DF1E3E20D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84CA743-FFAD-427A-BF47-E514A2F296C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C76181A-C2DA-4D0B-82C1-9F8C5132AA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74B9428-23FB-4E35-AD3C-946E305274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FB73D6B-1896-4BDC-8775-B67C978723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65CFCB8-C4E2-4DC9-83D6-D1E67DC1570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6FD14D7-6101-4B9D-A75B-0689E27ED7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3">
      <c r="B3" s="114" t="s">
        <v>165</v>
      </c>
      <c r="C3" s="115">
        <v>17</v>
      </c>
      <c r="D3" s="115">
        <v>18</v>
      </c>
      <c r="E3" s="115">
        <v>50</v>
      </c>
      <c r="F3" s="115">
        <v>38</v>
      </c>
      <c r="G3" s="115">
        <v>25</v>
      </c>
      <c r="H3" s="115">
        <v>52</v>
      </c>
      <c r="I3" s="115">
        <v>56</v>
      </c>
      <c r="J3" s="115">
        <v>17</v>
      </c>
      <c r="K3" s="115">
        <v>18</v>
      </c>
      <c r="L3" s="115">
        <v>18</v>
      </c>
      <c r="M3" s="115">
        <v>38</v>
      </c>
    </row>
    <row r="4" spans="1:13" ht="19.5" x14ac:dyDescent="0.3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15">
        <v>23</v>
      </c>
      <c r="L4" s="115">
        <v>29</v>
      </c>
      <c r="M4" s="115">
        <v>50</v>
      </c>
    </row>
    <row r="5" spans="1:13" ht="19.5" x14ac:dyDescent="0.3">
      <c r="B5" s="114" t="s">
        <v>180</v>
      </c>
      <c r="C5" s="115">
        <v>54</v>
      </c>
      <c r="D5" s="115">
        <v>42</v>
      </c>
      <c r="E5" s="115">
        <v>88</v>
      </c>
      <c r="F5" s="115">
        <v>32</v>
      </c>
      <c r="G5" s="115">
        <v>73</v>
      </c>
      <c r="H5" s="115">
        <v>72</v>
      </c>
      <c r="I5" s="115">
        <v>55</v>
      </c>
      <c r="J5" s="115">
        <v>39</v>
      </c>
      <c r="K5" s="115">
        <v>55</v>
      </c>
      <c r="L5" s="115">
        <v>39</v>
      </c>
      <c r="M5" s="115">
        <v>75</v>
      </c>
    </row>
    <row r="6" spans="1:13" ht="19.5" x14ac:dyDescent="0.3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15">
        <v>13</v>
      </c>
      <c r="L6" s="115">
        <v>18</v>
      </c>
      <c r="M6" s="115">
        <v>32</v>
      </c>
    </row>
    <row r="7" spans="1:13" ht="19.5" x14ac:dyDescent="0.3">
      <c r="B7" s="114" t="s">
        <v>161</v>
      </c>
      <c r="C7" s="115">
        <v>31</v>
      </c>
      <c r="D7" s="115">
        <v>36</v>
      </c>
      <c r="E7" s="115">
        <v>59</v>
      </c>
      <c r="F7" s="115">
        <v>40</v>
      </c>
      <c r="G7" s="115">
        <v>36</v>
      </c>
      <c r="H7" s="115">
        <v>19</v>
      </c>
      <c r="I7" s="115">
        <v>19</v>
      </c>
      <c r="J7" s="115">
        <v>65</v>
      </c>
      <c r="K7" s="115">
        <v>35</v>
      </c>
      <c r="L7" s="115">
        <v>36</v>
      </c>
      <c r="M7" s="115">
        <v>69</v>
      </c>
    </row>
    <row r="8" spans="1:13" ht="19.5" x14ac:dyDescent="0.3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15">
        <v>60</v>
      </c>
      <c r="L8" s="115">
        <v>72</v>
      </c>
      <c r="M8" s="115">
        <v>28</v>
      </c>
    </row>
    <row r="9" spans="1:13" ht="19.5" x14ac:dyDescent="0.3">
      <c r="B9" s="114" t="s">
        <v>159</v>
      </c>
      <c r="C9" s="115">
        <v>25</v>
      </c>
      <c r="D9" s="115">
        <v>33</v>
      </c>
      <c r="E9" s="115">
        <v>50</v>
      </c>
      <c r="F9" s="115">
        <v>35</v>
      </c>
      <c r="G9" s="115">
        <v>70</v>
      </c>
      <c r="H9" s="115">
        <v>42</v>
      </c>
      <c r="I9" s="115">
        <v>33</v>
      </c>
      <c r="J9" s="115">
        <v>84</v>
      </c>
      <c r="K9" s="115">
        <v>22</v>
      </c>
      <c r="L9" s="115">
        <v>15</v>
      </c>
      <c r="M9" s="115">
        <v>17</v>
      </c>
    </row>
    <row r="10" spans="1:13" ht="19.5" x14ac:dyDescent="0.3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15">
        <v>29</v>
      </c>
      <c r="L10" s="115">
        <v>15</v>
      </c>
      <c r="M10" s="115">
        <v>36</v>
      </c>
    </row>
    <row r="11" spans="1:13" ht="19.5" x14ac:dyDescent="0.3">
      <c r="B11" s="114" t="s">
        <v>171</v>
      </c>
      <c r="C11" s="115">
        <v>21</v>
      </c>
      <c r="D11" s="115">
        <v>13</v>
      </c>
      <c r="E11" s="115">
        <v>46</v>
      </c>
      <c r="F11" s="115">
        <v>47</v>
      </c>
      <c r="G11" s="115">
        <v>41</v>
      </c>
      <c r="H11" s="115">
        <v>32</v>
      </c>
      <c r="I11" s="115">
        <v>12</v>
      </c>
      <c r="J11" s="115">
        <v>17</v>
      </c>
      <c r="K11" s="115">
        <v>31</v>
      </c>
      <c r="L11" s="115">
        <v>27</v>
      </c>
      <c r="M11" s="115">
        <v>51</v>
      </c>
    </row>
    <row r="12" spans="1:13" ht="19.5" x14ac:dyDescent="0.3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15">
        <v>24</v>
      </c>
      <c r="L12" s="115">
        <v>24</v>
      </c>
      <c r="M12" s="115">
        <v>11</v>
      </c>
    </row>
    <row r="13" spans="1:13" ht="19.5" x14ac:dyDescent="0.3">
      <c r="B13" s="114" t="s">
        <v>169</v>
      </c>
      <c r="C13" s="115">
        <v>40</v>
      </c>
      <c r="D13" s="115">
        <v>24</v>
      </c>
      <c r="E13" s="115">
        <v>40</v>
      </c>
      <c r="F13" s="115">
        <v>34</v>
      </c>
      <c r="G13" s="115">
        <v>28</v>
      </c>
      <c r="H13" s="115">
        <v>73</v>
      </c>
      <c r="I13" s="115">
        <v>19</v>
      </c>
      <c r="J13" s="115">
        <v>19</v>
      </c>
      <c r="K13" s="115">
        <v>42</v>
      </c>
      <c r="L13" s="115">
        <v>77</v>
      </c>
      <c r="M13" s="115">
        <v>48</v>
      </c>
    </row>
    <row r="14" spans="1:13" ht="19.5" x14ac:dyDescent="0.3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15">
        <v>26</v>
      </c>
      <c r="L14" s="115">
        <v>16</v>
      </c>
      <c r="M14" s="115">
        <v>37</v>
      </c>
    </row>
    <row r="15" spans="1:13" ht="19.5" x14ac:dyDescent="0.3">
      <c r="B15" s="114" t="s">
        <v>166</v>
      </c>
      <c r="C15" s="115">
        <v>22</v>
      </c>
      <c r="D15" s="115">
        <v>36</v>
      </c>
      <c r="E15" s="115">
        <v>29</v>
      </c>
      <c r="F15" s="115">
        <v>49</v>
      </c>
      <c r="G15" s="115">
        <v>45</v>
      </c>
      <c r="H15" s="115">
        <v>50</v>
      </c>
      <c r="I15" s="115">
        <v>55</v>
      </c>
      <c r="J15" s="115">
        <v>31</v>
      </c>
      <c r="K15" s="115">
        <v>27</v>
      </c>
      <c r="L15" s="115">
        <v>19</v>
      </c>
      <c r="M15" s="115">
        <v>21</v>
      </c>
    </row>
    <row r="16" spans="1:13" ht="19.5" x14ac:dyDescent="0.3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15">
        <v>18</v>
      </c>
      <c r="L16" s="115">
        <v>18</v>
      </c>
      <c r="M16" s="115">
        <v>15</v>
      </c>
    </row>
    <row r="17" spans="2:18" ht="19.5" x14ac:dyDescent="0.3">
      <c r="B17" s="114" t="s">
        <v>156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21</v>
      </c>
      <c r="J17" s="115">
        <v>14</v>
      </c>
      <c r="K17" s="115">
        <v>51</v>
      </c>
      <c r="L17" s="115">
        <v>30</v>
      </c>
      <c r="M17" s="115">
        <v>55</v>
      </c>
    </row>
    <row r="18" spans="2:18" ht="19.5" x14ac:dyDescent="0.3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15">
        <v>39</v>
      </c>
      <c r="L18" s="115">
        <v>57</v>
      </c>
      <c r="M18" s="115">
        <v>34</v>
      </c>
    </row>
    <row r="19" spans="2:18" ht="19.5" x14ac:dyDescent="0.3">
      <c r="B19" s="114" t="s">
        <v>178</v>
      </c>
      <c r="C19" s="115">
        <v>33</v>
      </c>
      <c r="D19" s="115">
        <v>58</v>
      </c>
      <c r="E19" s="115">
        <v>34</v>
      </c>
      <c r="F19" s="115">
        <v>37</v>
      </c>
      <c r="G19" s="115">
        <v>42</v>
      </c>
      <c r="H19" s="115">
        <v>39</v>
      </c>
      <c r="I19" s="115">
        <v>94</v>
      </c>
      <c r="J19" s="115">
        <v>45</v>
      </c>
      <c r="K19" s="115">
        <v>41</v>
      </c>
      <c r="L19" s="115">
        <v>13</v>
      </c>
      <c r="M19" s="115">
        <v>30</v>
      </c>
    </row>
    <row r="20" spans="2:18" ht="19.5" x14ac:dyDescent="0.3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15">
        <v>24</v>
      </c>
      <c r="L20" s="115">
        <v>68</v>
      </c>
      <c r="M20" s="115">
        <v>70</v>
      </c>
    </row>
    <row r="21" spans="2:18" ht="19.5" x14ac:dyDescent="0.3">
      <c r="B21" s="114" t="s">
        <v>170</v>
      </c>
      <c r="C21" s="115">
        <v>17</v>
      </c>
      <c r="D21" s="115">
        <v>37</v>
      </c>
      <c r="E21" s="115">
        <v>47</v>
      </c>
      <c r="F21" s="115">
        <v>41</v>
      </c>
      <c r="G21" s="115">
        <v>14</v>
      </c>
      <c r="H21" s="115">
        <v>59</v>
      </c>
      <c r="I21" s="115">
        <v>22</v>
      </c>
      <c r="J21" s="115">
        <v>18</v>
      </c>
      <c r="K21" s="115">
        <v>26</v>
      </c>
      <c r="L21" s="115">
        <v>49</v>
      </c>
      <c r="M21" s="115">
        <v>12</v>
      </c>
    </row>
    <row r="22" spans="2:18" ht="19.5" x14ac:dyDescent="0.3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15">
        <v>16</v>
      </c>
      <c r="L22" s="115">
        <v>66</v>
      </c>
      <c r="M22" s="115">
        <v>18</v>
      </c>
    </row>
    <row r="23" spans="2:18" ht="19.5" x14ac:dyDescent="0.3">
      <c r="B23" s="114" t="s">
        <v>174</v>
      </c>
      <c r="C23" s="115">
        <v>23</v>
      </c>
      <c r="D23" s="115">
        <v>21</v>
      </c>
      <c r="E23" s="115">
        <v>33</v>
      </c>
      <c r="F23" s="115">
        <v>33</v>
      </c>
      <c r="G23" s="115">
        <v>11</v>
      </c>
      <c r="H23" s="115">
        <v>40</v>
      </c>
      <c r="I23" s="115">
        <v>36</v>
      </c>
      <c r="J23" s="115">
        <v>15</v>
      </c>
      <c r="K23" s="115">
        <v>26</v>
      </c>
      <c r="L23" s="115">
        <v>34</v>
      </c>
      <c r="M23" s="115">
        <v>12</v>
      </c>
    </row>
    <row r="24" spans="2:18" ht="19.5" x14ac:dyDescent="0.3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15">
        <v>37</v>
      </c>
      <c r="L24" s="115">
        <v>38</v>
      </c>
      <c r="M24" s="115">
        <v>77</v>
      </c>
    </row>
    <row r="25" spans="2:18" ht="19.5" x14ac:dyDescent="0.3">
      <c r="B25" s="114" t="s">
        <v>167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11</v>
      </c>
      <c r="J25" s="115">
        <v>14</v>
      </c>
      <c r="K25" s="115">
        <v>40</v>
      </c>
      <c r="L25" s="115">
        <v>20</v>
      </c>
      <c r="M25" s="115">
        <v>18</v>
      </c>
    </row>
    <row r="26" spans="2:18" ht="19.5" x14ac:dyDescent="0.3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15">
        <v>43</v>
      </c>
      <c r="L26" s="115">
        <v>42</v>
      </c>
      <c r="M26" s="115">
        <v>71</v>
      </c>
    </row>
    <row r="27" spans="2:18" ht="19.5" x14ac:dyDescent="0.3">
      <c r="B27" s="114" t="s">
        <v>164</v>
      </c>
      <c r="C27" s="115">
        <v>47</v>
      </c>
      <c r="D27" s="115">
        <v>37</v>
      </c>
      <c r="E27" s="115">
        <v>27</v>
      </c>
      <c r="F27" s="115">
        <v>25</v>
      </c>
      <c r="G27" s="115">
        <v>65</v>
      </c>
      <c r="H27" s="115">
        <v>39</v>
      </c>
      <c r="I27" s="115">
        <v>32</v>
      </c>
      <c r="J27" s="115">
        <v>66</v>
      </c>
      <c r="K27" s="115">
        <v>46</v>
      </c>
      <c r="L27" s="115">
        <v>46</v>
      </c>
      <c r="M27" s="115">
        <v>49</v>
      </c>
    </row>
    <row r="28" spans="2:18" ht="19.5" x14ac:dyDescent="0.3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15">
        <v>48</v>
      </c>
      <c r="L28" s="115">
        <v>90</v>
      </c>
      <c r="M28" s="115">
        <v>14</v>
      </c>
    </row>
    <row r="29" spans="2:18" ht="19.5" x14ac:dyDescent="0.3">
      <c r="B29" s="114" t="s">
        <v>163</v>
      </c>
      <c r="C29" s="115">
        <v>25</v>
      </c>
      <c r="D29" s="115">
        <v>18</v>
      </c>
      <c r="E29" s="115">
        <v>61</v>
      </c>
      <c r="F29" s="115">
        <v>37</v>
      </c>
      <c r="G29" s="115">
        <v>24</v>
      </c>
      <c r="H29" s="115">
        <v>45</v>
      </c>
      <c r="I29" s="115">
        <v>15</v>
      </c>
      <c r="J29" s="115">
        <v>11</v>
      </c>
      <c r="K29" s="115">
        <v>23</v>
      </c>
      <c r="L29" s="115">
        <v>83</v>
      </c>
      <c r="M29" s="115">
        <v>65</v>
      </c>
    </row>
    <row r="30" spans="2:18" ht="19.5" x14ac:dyDescent="0.3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15">
        <v>23</v>
      </c>
      <c r="L30" s="115">
        <v>15</v>
      </c>
      <c r="M30" s="115">
        <v>35</v>
      </c>
    </row>
    <row r="31" spans="2:18" ht="19.5" x14ac:dyDescent="0.3">
      <c r="B31" s="114" t="s">
        <v>179</v>
      </c>
      <c r="C31" s="115">
        <v>43</v>
      </c>
      <c r="D31" s="115">
        <v>32</v>
      </c>
      <c r="E31" s="115">
        <v>37</v>
      </c>
      <c r="F31" s="115">
        <v>42</v>
      </c>
      <c r="G31" s="115">
        <v>25</v>
      </c>
      <c r="H31" s="115">
        <v>37</v>
      </c>
      <c r="I31" s="115">
        <v>34</v>
      </c>
      <c r="J31" s="115">
        <v>15</v>
      </c>
      <c r="K31" s="115">
        <v>44</v>
      </c>
      <c r="L31" s="115">
        <v>34</v>
      </c>
      <c r="M31" s="115">
        <v>78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6.763332274372992</v>
      </c>
      <c r="J38" s="122">
        <f ca="1">$G38*(RAND()-0.5)</f>
        <v>-1.3065004237368982</v>
      </c>
      <c r="K38" s="122">
        <f ca="1">$G38*(RAND()-0.5)</f>
        <v>-4.6273004100771908</v>
      </c>
      <c r="L38" s="122">
        <f ca="1">$G38*(RAND()-0.5)</f>
        <v>4.4453402987938606</v>
      </c>
      <c r="M38" s="122">
        <f ca="1">$G38*(RAND()-0.5)</f>
        <v>-7.2180595114586108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3">
      <c r="B3" s="118" t="s">
        <v>165</v>
      </c>
      <c r="C3" s="119">
        <v>17</v>
      </c>
      <c r="D3" s="119">
        <v>18</v>
      </c>
      <c r="E3" s="119">
        <v>50</v>
      </c>
      <c r="F3" s="119">
        <v>38</v>
      </c>
      <c r="G3" s="119">
        <v>25</v>
      </c>
      <c r="H3" s="119">
        <v>52</v>
      </c>
      <c r="I3" s="119">
        <v>56</v>
      </c>
      <c r="J3" s="119">
        <v>17</v>
      </c>
      <c r="K3" s="121">
        <v>18</v>
      </c>
      <c r="L3" s="121">
        <v>18</v>
      </c>
      <c r="M3" s="121">
        <v>38</v>
      </c>
    </row>
    <row r="4" spans="1:13" ht="19.5" x14ac:dyDescent="0.3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20">
        <v>23</v>
      </c>
      <c r="L4" s="120">
        <v>29</v>
      </c>
      <c r="M4" s="120">
        <v>50</v>
      </c>
    </row>
    <row r="5" spans="1:13" ht="19.5" x14ac:dyDescent="0.3">
      <c r="B5" s="118" t="s">
        <v>180</v>
      </c>
      <c r="C5" s="119">
        <v>54</v>
      </c>
      <c r="D5" s="119">
        <v>42</v>
      </c>
      <c r="E5" s="119">
        <v>88</v>
      </c>
      <c r="F5" s="119">
        <v>32</v>
      </c>
      <c r="G5" s="119">
        <v>73</v>
      </c>
      <c r="H5" s="119">
        <v>72</v>
      </c>
      <c r="I5" s="119">
        <v>55</v>
      </c>
      <c r="J5" s="119">
        <v>39</v>
      </c>
      <c r="K5" s="121">
        <v>55</v>
      </c>
      <c r="L5" s="121">
        <v>39</v>
      </c>
      <c r="M5" s="121">
        <v>75</v>
      </c>
    </row>
    <row r="6" spans="1:13" ht="19.5" x14ac:dyDescent="0.3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20">
        <v>13</v>
      </c>
      <c r="L6" s="120">
        <v>18</v>
      </c>
      <c r="M6" s="120">
        <v>32</v>
      </c>
    </row>
    <row r="7" spans="1:13" ht="19.5" x14ac:dyDescent="0.3">
      <c r="B7" s="118" t="s">
        <v>161</v>
      </c>
      <c r="C7" s="119">
        <v>31</v>
      </c>
      <c r="D7" s="119">
        <v>36</v>
      </c>
      <c r="E7" s="119">
        <v>59</v>
      </c>
      <c r="F7" s="119">
        <v>40</v>
      </c>
      <c r="G7" s="119">
        <v>36</v>
      </c>
      <c r="H7" s="119">
        <v>19</v>
      </c>
      <c r="I7" s="119">
        <v>19</v>
      </c>
      <c r="J7" s="119">
        <v>65</v>
      </c>
      <c r="K7" s="121">
        <v>35</v>
      </c>
      <c r="L7" s="121">
        <v>36</v>
      </c>
      <c r="M7" s="121">
        <v>69</v>
      </c>
    </row>
    <row r="8" spans="1:13" ht="19.5" x14ac:dyDescent="0.3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20">
        <v>60</v>
      </c>
      <c r="L8" s="120">
        <v>72</v>
      </c>
      <c r="M8" s="120">
        <v>28</v>
      </c>
    </row>
    <row r="9" spans="1:13" ht="19.5" x14ac:dyDescent="0.3">
      <c r="B9" s="118" t="s">
        <v>159</v>
      </c>
      <c r="C9" s="119">
        <v>25</v>
      </c>
      <c r="D9" s="119">
        <v>33</v>
      </c>
      <c r="E9" s="119">
        <v>50</v>
      </c>
      <c r="F9" s="119">
        <v>35</v>
      </c>
      <c r="G9" s="119">
        <v>70</v>
      </c>
      <c r="H9" s="119">
        <v>42</v>
      </c>
      <c r="I9" s="119">
        <v>33</v>
      </c>
      <c r="J9" s="119">
        <v>84</v>
      </c>
      <c r="K9" s="121">
        <v>22</v>
      </c>
      <c r="L9" s="121">
        <v>15</v>
      </c>
      <c r="M9" s="121">
        <v>17</v>
      </c>
    </row>
    <row r="10" spans="1:13" ht="19.5" x14ac:dyDescent="0.3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20">
        <v>29</v>
      </c>
      <c r="L10" s="120">
        <v>15</v>
      </c>
      <c r="M10" s="120">
        <v>36</v>
      </c>
    </row>
    <row r="11" spans="1:13" ht="19.5" x14ac:dyDescent="0.3">
      <c r="B11" s="118" t="s">
        <v>171</v>
      </c>
      <c r="C11" s="119">
        <v>21</v>
      </c>
      <c r="D11" s="119">
        <v>13</v>
      </c>
      <c r="E11" s="119">
        <v>46</v>
      </c>
      <c r="F11" s="119">
        <v>47</v>
      </c>
      <c r="G11" s="119">
        <v>41</v>
      </c>
      <c r="H11" s="119">
        <v>32</v>
      </c>
      <c r="I11" s="119">
        <v>12</v>
      </c>
      <c r="J11" s="119">
        <v>17</v>
      </c>
      <c r="K11" s="121">
        <v>31</v>
      </c>
      <c r="L11" s="121">
        <v>27</v>
      </c>
      <c r="M11" s="121">
        <v>51</v>
      </c>
    </row>
    <row r="12" spans="1:13" ht="19.5" x14ac:dyDescent="0.3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20">
        <v>24</v>
      </c>
      <c r="L12" s="120">
        <v>24</v>
      </c>
      <c r="M12" s="120">
        <v>11</v>
      </c>
    </row>
    <row r="13" spans="1:13" ht="19.5" x14ac:dyDescent="0.3">
      <c r="B13" s="118" t="s">
        <v>169</v>
      </c>
      <c r="C13" s="119">
        <v>40</v>
      </c>
      <c r="D13" s="119">
        <v>24</v>
      </c>
      <c r="E13" s="119">
        <v>40</v>
      </c>
      <c r="F13" s="119">
        <v>34</v>
      </c>
      <c r="G13" s="119">
        <v>28</v>
      </c>
      <c r="H13" s="119">
        <v>73</v>
      </c>
      <c r="I13" s="119">
        <v>19</v>
      </c>
      <c r="J13" s="119">
        <v>19</v>
      </c>
      <c r="K13" s="121">
        <v>42</v>
      </c>
      <c r="L13" s="121">
        <v>77</v>
      </c>
      <c r="M13" s="121">
        <v>48</v>
      </c>
    </row>
    <row r="14" spans="1:13" ht="19.5" x14ac:dyDescent="0.3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20">
        <v>26</v>
      </c>
      <c r="L14" s="120">
        <v>16</v>
      </c>
      <c r="M14" s="120">
        <v>37</v>
      </c>
    </row>
    <row r="15" spans="1:13" ht="19.5" x14ac:dyDescent="0.3">
      <c r="B15" s="118" t="s">
        <v>166</v>
      </c>
      <c r="C15" s="119">
        <v>22</v>
      </c>
      <c r="D15" s="119">
        <v>36</v>
      </c>
      <c r="E15" s="119">
        <v>29</v>
      </c>
      <c r="F15" s="119">
        <v>49</v>
      </c>
      <c r="G15" s="119">
        <v>45</v>
      </c>
      <c r="H15" s="119">
        <v>50</v>
      </c>
      <c r="I15" s="119">
        <v>55</v>
      </c>
      <c r="J15" s="119">
        <v>31</v>
      </c>
      <c r="K15" s="121">
        <v>27</v>
      </c>
      <c r="L15" s="121">
        <v>19</v>
      </c>
      <c r="M15" s="121">
        <v>21</v>
      </c>
    </row>
    <row r="16" spans="1:13" ht="19.5" x14ac:dyDescent="0.3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20">
        <v>18</v>
      </c>
      <c r="L16" s="120">
        <v>18</v>
      </c>
      <c r="M16" s="120">
        <v>15</v>
      </c>
    </row>
    <row r="17" spans="2:18" ht="19.5" x14ac:dyDescent="0.3">
      <c r="B17" s="118" t="s">
        <v>156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21</v>
      </c>
      <c r="J17" s="119">
        <v>14</v>
      </c>
      <c r="K17" s="121">
        <v>51</v>
      </c>
      <c r="L17" s="121">
        <v>30</v>
      </c>
      <c r="M17" s="121">
        <v>55</v>
      </c>
    </row>
    <row r="18" spans="2:18" ht="19.5" x14ac:dyDescent="0.3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20">
        <v>39</v>
      </c>
      <c r="L18" s="120">
        <v>57</v>
      </c>
      <c r="M18" s="120">
        <v>34</v>
      </c>
    </row>
    <row r="19" spans="2:18" ht="19.5" x14ac:dyDescent="0.3">
      <c r="B19" s="118" t="s">
        <v>178</v>
      </c>
      <c r="C19" s="119">
        <v>33</v>
      </c>
      <c r="D19" s="119">
        <v>58</v>
      </c>
      <c r="E19" s="119">
        <v>34</v>
      </c>
      <c r="F19" s="119">
        <v>37</v>
      </c>
      <c r="G19" s="119">
        <v>42</v>
      </c>
      <c r="H19" s="119">
        <v>39</v>
      </c>
      <c r="I19" s="119">
        <v>94</v>
      </c>
      <c r="J19" s="119">
        <v>45</v>
      </c>
      <c r="K19" s="121">
        <v>41</v>
      </c>
      <c r="L19" s="121">
        <v>13</v>
      </c>
      <c r="M19" s="121">
        <v>30</v>
      </c>
    </row>
    <row r="20" spans="2:18" ht="19.5" x14ac:dyDescent="0.3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20">
        <v>24</v>
      </c>
      <c r="L20" s="120">
        <v>68</v>
      </c>
      <c r="M20" s="120">
        <v>70</v>
      </c>
    </row>
    <row r="21" spans="2:18" ht="19.5" x14ac:dyDescent="0.3">
      <c r="B21" s="118" t="s">
        <v>170</v>
      </c>
      <c r="C21" s="119">
        <v>17</v>
      </c>
      <c r="D21" s="119">
        <v>37</v>
      </c>
      <c r="E21" s="119">
        <v>47</v>
      </c>
      <c r="F21" s="119">
        <v>41</v>
      </c>
      <c r="G21" s="119">
        <v>14</v>
      </c>
      <c r="H21" s="119">
        <v>59</v>
      </c>
      <c r="I21" s="119">
        <v>22</v>
      </c>
      <c r="J21" s="119">
        <v>18</v>
      </c>
      <c r="K21" s="121">
        <v>26</v>
      </c>
      <c r="L21" s="121">
        <v>49</v>
      </c>
      <c r="M21" s="121">
        <v>12</v>
      </c>
    </row>
    <row r="22" spans="2:18" ht="19.5" x14ac:dyDescent="0.3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20">
        <v>16</v>
      </c>
      <c r="L22" s="120">
        <v>66</v>
      </c>
      <c r="M22" s="120">
        <v>18</v>
      </c>
    </row>
    <row r="23" spans="2:18" ht="19.5" x14ac:dyDescent="0.3">
      <c r="B23" s="118" t="s">
        <v>174</v>
      </c>
      <c r="C23" s="119">
        <v>23</v>
      </c>
      <c r="D23" s="119">
        <v>21</v>
      </c>
      <c r="E23" s="119">
        <v>33</v>
      </c>
      <c r="F23" s="119">
        <v>33</v>
      </c>
      <c r="G23" s="119">
        <v>11</v>
      </c>
      <c r="H23" s="119">
        <v>40</v>
      </c>
      <c r="I23" s="119">
        <v>36</v>
      </c>
      <c r="J23" s="119">
        <v>15</v>
      </c>
      <c r="K23" s="121">
        <v>26</v>
      </c>
      <c r="L23" s="121">
        <v>34</v>
      </c>
      <c r="M23" s="121">
        <v>12</v>
      </c>
    </row>
    <row r="24" spans="2:18" ht="19.5" x14ac:dyDescent="0.3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20">
        <v>37</v>
      </c>
      <c r="L24" s="120">
        <v>38</v>
      </c>
      <c r="M24" s="120">
        <v>77</v>
      </c>
    </row>
    <row r="25" spans="2:18" ht="19.5" x14ac:dyDescent="0.3">
      <c r="B25" s="118" t="s">
        <v>167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11</v>
      </c>
      <c r="J25" s="119">
        <v>14</v>
      </c>
      <c r="K25" s="121">
        <v>40</v>
      </c>
      <c r="L25" s="121">
        <v>20</v>
      </c>
      <c r="M25" s="121">
        <v>18</v>
      </c>
    </row>
    <row r="26" spans="2:18" ht="19.5" x14ac:dyDescent="0.3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20">
        <v>43</v>
      </c>
      <c r="L26" s="120">
        <v>42</v>
      </c>
      <c r="M26" s="120">
        <v>71</v>
      </c>
    </row>
    <row r="27" spans="2:18" ht="19.5" x14ac:dyDescent="0.3">
      <c r="B27" s="118" t="s">
        <v>164</v>
      </c>
      <c r="C27" s="119">
        <v>47</v>
      </c>
      <c r="D27" s="119">
        <v>37</v>
      </c>
      <c r="E27" s="119">
        <v>27</v>
      </c>
      <c r="F27" s="119">
        <v>25</v>
      </c>
      <c r="G27" s="119">
        <v>65</v>
      </c>
      <c r="H27" s="119">
        <v>39</v>
      </c>
      <c r="I27" s="119">
        <v>32</v>
      </c>
      <c r="J27" s="119">
        <v>66</v>
      </c>
      <c r="K27" s="121">
        <v>46</v>
      </c>
      <c r="L27" s="121">
        <v>46</v>
      </c>
      <c r="M27" s="121">
        <v>49</v>
      </c>
    </row>
    <row r="28" spans="2:18" ht="19.5" x14ac:dyDescent="0.3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20">
        <v>48</v>
      </c>
      <c r="L28" s="120">
        <v>90</v>
      </c>
      <c r="M28" s="120">
        <v>14</v>
      </c>
    </row>
    <row r="29" spans="2:18" ht="19.5" x14ac:dyDescent="0.3">
      <c r="B29" s="118" t="s">
        <v>163</v>
      </c>
      <c r="C29" s="119">
        <v>25</v>
      </c>
      <c r="D29" s="119">
        <v>18</v>
      </c>
      <c r="E29" s="119">
        <v>61</v>
      </c>
      <c r="F29" s="119">
        <v>37</v>
      </c>
      <c r="G29" s="119">
        <v>24</v>
      </c>
      <c r="H29" s="119">
        <v>45</v>
      </c>
      <c r="I29" s="119">
        <v>15</v>
      </c>
      <c r="J29" s="119">
        <v>11</v>
      </c>
      <c r="K29" s="121">
        <v>23</v>
      </c>
      <c r="L29" s="121">
        <v>83</v>
      </c>
      <c r="M29" s="121">
        <v>65</v>
      </c>
    </row>
    <row r="30" spans="2:18" ht="19.5" x14ac:dyDescent="0.3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20">
        <v>23</v>
      </c>
      <c r="L30" s="120">
        <v>15</v>
      </c>
      <c r="M30" s="120">
        <v>35</v>
      </c>
    </row>
    <row r="31" spans="2:18" ht="19.5" x14ac:dyDescent="0.3">
      <c r="B31" s="118" t="s">
        <v>179</v>
      </c>
      <c r="C31" s="119">
        <v>43</v>
      </c>
      <c r="D31" s="119">
        <v>32</v>
      </c>
      <c r="E31" s="119">
        <v>37</v>
      </c>
      <c r="F31" s="119">
        <v>42</v>
      </c>
      <c r="G31" s="119">
        <v>25</v>
      </c>
      <c r="H31" s="119">
        <v>37</v>
      </c>
      <c r="I31" s="119">
        <v>34</v>
      </c>
      <c r="J31" s="119">
        <v>15</v>
      </c>
      <c r="K31" s="121">
        <v>44</v>
      </c>
      <c r="L31" s="121">
        <v>34</v>
      </c>
      <c r="M31" s="121">
        <v>78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-5.0411629081079781</v>
      </c>
      <c r="J38" s="122">
        <f ca="1">$G38*(RAND()-0.5)</f>
        <v>-1.0542315959892368</v>
      </c>
      <c r="K38" s="122">
        <f ca="1">$G38*(RAND()-0.5)</f>
        <v>3.9065416216086888</v>
      </c>
      <c r="L38" s="122">
        <f ca="1">$G38*(RAND()-0.5)</f>
        <v>0.58233353317901804</v>
      </c>
      <c r="M38" s="122">
        <f ca="1">$G38*(RAND()-0.5)</f>
        <v>6.826266845456602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1:16" ht="37.5" x14ac:dyDescent="0.25">
      <c r="B2" s="46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x14ac:dyDescent="0.3">
      <c r="A3" s="5"/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x14ac:dyDescent="0.3">
      <c r="A4" s="5"/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x14ac:dyDescent="0.3">
      <c r="A5" s="5"/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x14ac:dyDescent="0.3">
      <c r="A6" s="5"/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x14ac:dyDescent="0.3">
      <c r="A7" s="5"/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x14ac:dyDescent="0.3">
      <c r="A8" s="5"/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x14ac:dyDescent="0.3">
      <c r="A9" s="5"/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x14ac:dyDescent="0.3">
      <c r="A10" s="5"/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x14ac:dyDescent="0.3">
      <c r="A11" s="5"/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x14ac:dyDescent="0.3">
      <c r="A12" s="5"/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x14ac:dyDescent="0.3">
      <c r="A13" s="5"/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x14ac:dyDescent="0.3">
      <c r="A14" s="5"/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x14ac:dyDescent="0.3">
      <c r="A15" s="5"/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x14ac:dyDescent="0.3">
      <c r="A16" s="5"/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1:18" ht="19.5" x14ac:dyDescent="0.3">
      <c r="A17" s="5"/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1:18" ht="19.5" x14ac:dyDescent="0.3">
      <c r="A18" s="5"/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1:18" ht="19.5" x14ac:dyDescent="0.3">
      <c r="A19" s="5"/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1:18" ht="19.5" x14ac:dyDescent="0.3">
      <c r="A20" s="5"/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1:18" ht="19.5" x14ac:dyDescent="0.3">
      <c r="A21" s="5"/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1:18" ht="19.5" x14ac:dyDescent="0.3">
      <c r="A22" s="5"/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1:18" ht="19.5" x14ac:dyDescent="0.3">
      <c r="A23" s="5"/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1:18" ht="19.5" x14ac:dyDescent="0.3">
      <c r="A24" s="5"/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1:18" ht="19.5" x14ac:dyDescent="0.3">
      <c r="A25" s="5"/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1:18" ht="19.5" x14ac:dyDescent="0.3">
      <c r="A26" s="5"/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1:18" ht="19.5" x14ac:dyDescent="0.3">
      <c r="A27" s="5"/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1:18" ht="19.5" x14ac:dyDescent="0.3">
      <c r="A28" s="5"/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1:18" ht="19.5" x14ac:dyDescent="0.3">
      <c r="A29" s="5"/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1:18" ht="19.5" x14ac:dyDescent="0.3">
      <c r="A30" s="5"/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1:18" ht="19.5" x14ac:dyDescent="0.3">
      <c r="A31" s="5"/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-1.743156333602716</v>
      </c>
      <c r="J38" s="122">
        <v>2.351331837836192</v>
      </c>
      <c r="K38" s="122">
        <v>-2.9479170935921011</v>
      </c>
      <c r="L38" s="122">
        <v>-4.2613743174756076</v>
      </c>
      <c r="M38" s="122">
        <v>-4.4345134947253984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6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2:16" ht="37.5" x14ac:dyDescent="0.2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2:16" ht="19.5" x14ac:dyDescent="0.3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2:16" ht="19.5" x14ac:dyDescent="0.3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2:16" ht="19.5" x14ac:dyDescent="0.3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2:16" ht="19.5" x14ac:dyDescent="0.3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2:16" ht="19.5" x14ac:dyDescent="0.3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2:16" ht="19.5" x14ac:dyDescent="0.3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2:16" ht="19.5" x14ac:dyDescent="0.3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2:16" ht="19.5" x14ac:dyDescent="0.3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2:16" ht="19.5" x14ac:dyDescent="0.3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2:16" ht="19.5" x14ac:dyDescent="0.3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2:16" ht="19.5" x14ac:dyDescent="0.3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2:16" ht="19.5" x14ac:dyDescent="0.3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2:16" ht="19.5" x14ac:dyDescent="0.3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2:16" ht="19.5" x14ac:dyDescent="0.3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x14ac:dyDescent="0.3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x14ac:dyDescent="0.3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x14ac:dyDescent="0.3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x14ac:dyDescent="0.3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x14ac:dyDescent="0.3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x14ac:dyDescent="0.3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x14ac:dyDescent="0.3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x14ac:dyDescent="0.3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x14ac:dyDescent="0.3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x14ac:dyDescent="0.3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x14ac:dyDescent="0.3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x14ac:dyDescent="0.3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x14ac:dyDescent="0.3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x14ac:dyDescent="0.3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x14ac:dyDescent="0.3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5.5818826076263282</v>
      </c>
      <c r="J38" s="122">
        <f ca="1">$G38*(RAND()-0.5)</f>
        <v>-0.22483343631448771</v>
      </c>
      <c r="K38" s="122">
        <f ca="1">$G38*(RAND()-0.5)</f>
        <v>4.1108937547839552</v>
      </c>
      <c r="L38" s="122">
        <f ca="1">$G38*(RAND()-0.5)</f>
        <v>-3.4067008654357274</v>
      </c>
      <c r="M38" s="122">
        <f ca="1">$G38*(RAND()-0.5)</f>
        <v>1.3258041503338709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{C56CAF1C-6028-4DE2-9891-4BF1ABA70AB5}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{E3A88CA1-AE84-40AD-9DA8-3ABC86A52822}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{FCE5C489-E302-49F8-AD80-0C1FA01BB429}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{FC55C593-6921-4BCD-B0F5-2C59C928FECB}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{11305ED5-1C8C-4971-8F8C-11F515CCC4D1}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{54AEE143-AE59-4EBD-B239-2CCF4E661941}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{C8D7F6A2-D58D-4BA3-8FA9-917F7D002CDA}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{3C6CA56C-7E7C-4CB2-B865-321B724B2635}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{6C203664-71E4-4D28-BABA-060FA2C51C79}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{EB9025BB-088B-44F4-BB6E-08E460B21EE4}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{2422DFB2-8F9F-4AF9-9243-50D53E9B5CE6}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6CAF1C-6028-4DE2-9891-4BF1ABA70A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3A88CA1-AE84-40AD-9DA8-3ABC86A528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CE5C489-E302-49F8-AD80-0C1FA01BB4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C55C593-6921-4BCD-B0F5-2C59C928FE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1305ED5-1C8C-4971-8F8C-11F515CCC4D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4AEE143-AE59-4EBD-B239-2CCF4E6619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8D7F6A2-D58D-4BA3-8FA9-917F7D002CD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C6CA56C-7E7C-4CB2-B865-321B724B26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C203664-71E4-4D28-BABA-060FA2C51C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B9025BB-088B-44F4-BB6E-08E460B21EE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2422DFB2-8F9F-4AF9-9243-50D53E9B5CE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3">
      <c r="B3" s="114" t="s">
        <v>181</v>
      </c>
      <c r="C3" s="115">
        <v>42</v>
      </c>
      <c r="D3" s="115">
        <v>21</v>
      </c>
      <c r="E3" s="115">
        <v>80</v>
      </c>
      <c r="F3" s="115">
        <v>54</v>
      </c>
      <c r="G3" s="115">
        <v>33</v>
      </c>
      <c r="H3" s="115">
        <v>69</v>
      </c>
      <c r="I3" s="115">
        <v>49</v>
      </c>
      <c r="J3" s="115">
        <v>54</v>
      </c>
      <c r="K3" s="115">
        <v>54</v>
      </c>
      <c r="L3" s="115">
        <v>27</v>
      </c>
      <c r="M3" s="115">
        <v>80</v>
      </c>
    </row>
    <row r="4" spans="1:16" ht="19.5" x14ac:dyDescent="0.3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15">
        <v>19</v>
      </c>
      <c r="L4" s="115">
        <v>16</v>
      </c>
      <c r="M4" s="115">
        <v>17</v>
      </c>
    </row>
    <row r="5" spans="1:16" ht="19.5" x14ac:dyDescent="0.3">
      <c r="B5" s="114" t="s">
        <v>158</v>
      </c>
      <c r="C5" s="115">
        <v>20</v>
      </c>
      <c r="D5" s="115">
        <v>46</v>
      </c>
      <c r="E5" s="115">
        <v>69</v>
      </c>
      <c r="F5" s="115">
        <v>85</v>
      </c>
      <c r="G5" s="115">
        <v>38</v>
      </c>
      <c r="H5" s="115">
        <v>27</v>
      </c>
      <c r="I5" s="115">
        <v>14</v>
      </c>
      <c r="J5" s="115">
        <v>22</v>
      </c>
      <c r="K5" s="115">
        <v>49</v>
      </c>
      <c r="L5" s="115">
        <v>18</v>
      </c>
      <c r="M5" s="115">
        <v>20</v>
      </c>
    </row>
    <row r="6" spans="1:16" ht="19.5" x14ac:dyDescent="0.3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15">
        <v>27</v>
      </c>
      <c r="L6" s="115">
        <v>49</v>
      </c>
      <c r="M6" s="115">
        <v>57</v>
      </c>
    </row>
    <row r="7" spans="1:16" ht="19.5" x14ac:dyDescent="0.3">
      <c r="B7" s="114" t="s">
        <v>164</v>
      </c>
      <c r="C7" s="115">
        <v>18</v>
      </c>
      <c r="D7" s="115">
        <v>18</v>
      </c>
      <c r="E7" s="115">
        <v>73</v>
      </c>
      <c r="F7" s="115">
        <v>52</v>
      </c>
      <c r="G7" s="115">
        <v>27</v>
      </c>
      <c r="H7" s="115">
        <v>42</v>
      </c>
      <c r="I7" s="115">
        <v>23</v>
      </c>
      <c r="J7" s="115">
        <v>78</v>
      </c>
      <c r="K7" s="115">
        <v>20</v>
      </c>
      <c r="L7" s="115">
        <v>17</v>
      </c>
      <c r="M7" s="115">
        <v>18</v>
      </c>
    </row>
    <row r="8" spans="1:16" ht="19.5" x14ac:dyDescent="0.3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15">
        <v>91</v>
      </c>
      <c r="L8" s="115">
        <v>58</v>
      </c>
      <c r="M8" s="115">
        <v>44</v>
      </c>
    </row>
    <row r="9" spans="1:16" ht="19.5" x14ac:dyDescent="0.3">
      <c r="B9" s="114" t="s">
        <v>168</v>
      </c>
      <c r="C9" s="115">
        <v>42</v>
      </c>
      <c r="D9" s="115">
        <v>54</v>
      </c>
      <c r="E9" s="115">
        <v>88</v>
      </c>
      <c r="F9" s="115">
        <v>32</v>
      </c>
      <c r="G9" s="115">
        <v>73</v>
      </c>
      <c r="H9" s="115">
        <v>72</v>
      </c>
      <c r="I9" s="115">
        <v>50</v>
      </c>
      <c r="J9" s="115">
        <v>44</v>
      </c>
      <c r="K9" s="115">
        <v>76</v>
      </c>
      <c r="L9" s="115">
        <v>97</v>
      </c>
      <c r="M9" s="115">
        <v>59</v>
      </c>
    </row>
    <row r="10" spans="1:16" ht="19.5" x14ac:dyDescent="0.3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15">
        <v>13</v>
      </c>
      <c r="L10" s="115">
        <v>17</v>
      </c>
      <c r="M10" s="115">
        <v>27</v>
      </c>
    </row>
    <row r="11" spans="1:16" ht="19.5" x14ac:dyDescent="0.3">
      <c r="B11" s="114" t="s">
        <v>159</v>
      </c>
      <c r="C11" s="115">
        <v>32</v>
      </c>
      <c r="D11" s="115">
        <v>43</v>
      </c>
      <c r="E11" s="115">
        <v>37</v>
      </c>
      <c r="F11" s="115">
        <v>42</v>
      </c>
      <c r="G11" s="115">
        <v>25</v>
      </c>
      <c r="H11" s="115">
        <v>37</v>
      </c>
      <c r="I11" s="115">
        <v>30</v>
      </c>
      <c r="J11" s="115">
        <v>74</v>
      </c>
      <c r="K11" s="115">
        <v>62</v>
      </c>
      <c r="L11" s="115">
        <v>24</v>
      </c>
      <c r="M11" s="115">
        <v>79</v>
      </c>
    </row>
    <row r="12" spans="1:16" ht="19.5" x14ac:dyDescent="0.3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15">
        <v>91</v>
      </c>
      <c r="L12" s="115">
        <v>15</v>
      </c>
      <c r="M12" s="115">
        <v>53</v>
      </c>
    </row>
    <row r="13" spans="1:16" ht="19.5" x14ac:dyDescent="0.3">
      <c r="B13" s="114" t="s">
        <v>165</v>
      </c>
      <c r="C13" s="115">
        <v>38</v>
      </c>
      <c r="D13" s="115">
        <v>15</v>
      </c>
      <c r="E13" s="115">
        <v>83</v>
      </c>
      <c r="F13" s="115">
        <v>78</v>
      </c>
      <c r="G13" s="115">
        <v>38</v>
      </c>
      <c r="H13" s="115">
        <v>62</v>
      </c>
      <c r="I13" s="115">
        <v>42</v>
      </c>
      <c r="J13" s="115">
        <v>20</v>
      </c>
      <c r="K13" s="115">
        <v>54</v>
      </c>
      <c r="L13" s="115">
        <v>22</v>
      </c>
      <c r="M13" s="115">
        <v>73</v>
      </c>
    </row>
    <row r="14" spans="1:16" ht="19.5" x14ac:dyDescent="0.3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15">
        <v>81</v>
      </c>
      <c r="L14" s="115">
        <v>17</v>
      </c>
      <c r="M14" s="115">
        <v>93</v>
      </c>
    </row>
    <row r="15" spans="1:16" ht="19.5" x14ac:dyDescent="0.3">
      <c r="B15" s="114" t="s">
        <v>172</v>
      </c>
      <c r="C15" s="115">
        <v>49</v>
      </c>
      <c r="D15" s="115">
        <v>31</v>
      </c>
      <c r="E15" s="115">
        <v>49</v>
      </c>
      <c r="F15" s="115">
        <v>86</v>
      </c>
      <c r="G15" s="115">
        <v>18</v>
      </c>
      <c r="H15" s="115">
        <v>80</v>
      </c>
      <c r="I15" s="115">
        <v>46</v>
      </c>
      <c r="J15" s="115">
        <v>42</v>
      </c>
      <c r="K15" s="115">
        <v>60</v>
      </c>
      <c r="L15" s="115">
        <v>28</v>
      </c>
      <c r="M15" s="115">
        <v>35</v>
      </c>
    </row>
    <row r="16" spans="1:16" ht="19.5" x14ac:dyDescent="0.3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15">
        <v>37</v>
      </c>
      <c r="L16" s="115">
        <v>18</v>
      </c>
      <c r="M16" s="115">
        <v>72</v>
      </c>
    </row>
    <row r="17" spans="2:18" ht="19.5" x14ac:dyDescent="0.3">
      <c r="B17" s="114" t="s">
        <v>166</v>
      </c>
      <c r="C17" s="115">
        <v>37</v>
      </c>
      <c r="D17" s="115">
        <v>17</v>
      </c>
      <c r="E17" s="115">
        <v>47</v>
      </c>
      <c r="F17" s="115">
        <v>41</v>
      </c>
      <c r="G17" s="115">
        <v>14</v>
      </c>
      <c r="H17" s="115">
        <v>59</v>
      </c>
      <c r="I17" s="115">
        <v>34</v>
      </c>
      <c r="J17" s="115">
        <v>76</v>
      </c>
      <c r="K17" s="115">
        <v>20</v>
      </c>
      <c r="L17" s="115">
        <v>12</v>
      </c>
      <c r="M17" s="115">
        <v>38</v>
      </c>
    </row>
    <row r="18" spans="2:18" ht="19.5" x14ac:dyDescent="0.3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15">
        <v>42</v>
      </c>
      <c r="L18" s="115">
        <v>14</v>
      </c>
      <c r="M18" s="115">
        <v>18</v>
      </c>
    </row>
    <row r="19" spans="2:18" ht="19.5" x14ac:dyDescent="0.3">
      <c r="B19" s="114" t="s">
        <v>155</v>
      </c>
      <c r="C19" s="115">
        <v>21</v>
      </c>
      <c r="D19" s="115">
        <v>23</v>
      </c>
      <c r="E19" s="115">
        <v>33</v>
      </c>
      <c r="F19" s="115">
        <v>33</v>
      </c>
      <c r="G19" s="115">
        <v>11</v>
      </c>
      <c r="H19" s="115">
        <v>40</v>
      </c>
      <c r="I19" s="115">
        <v>20</v>
      </c>
      <c r="J19" s="115">
        <v>15</v>
      </c>
      <c r="K19" s="115">
        <v>20</v>
      </c>
      <c r="L19" s="115">
        <v>20</v>
      </c>
      <c r="M19" s="115">
        <v>16</v>
      </c>
    </row>
    <row r="20" spans="2:18" ht="19.5" x14ac:dyDescent="0.3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15">
        <v>16</v>
      </c>
      <c r="L20" s="115">
        <v>28</v>
      </c>
      <c r="M20" s="115">
        <v>50</v>
      </c>
    </row>
    <row r="21" spans="2:18" ht="19.5" x14ac:dyDescent="0.3">
      <c r="B21" s="114" t="s">
        <v>178</v>
      </c>
      <c r="C21" s="115">
        <v>52</v>
      </c>
      <c r="D21" s="115">
        <v>27</v>
      </c>
      <c r="E21" s="115">
        <v>46</v>
      </c>
      <c r="F21" s="115">
        <v>24</v>
      </c>
      <c r="G21" s="115">
        <v>74</v>
      </c>
      <c r="H21" s="115">
        <v>18</v>
      </c>
      <c r="I21" s="115">
        <v>46</v>
      </c>
      <c r="J21" s="115">
        <v>58</v>
      </c>
      <c r="K21" s="115">
        <v>60</v>
      </c>
      <c r="L21" s="115">
        <v>89</v>
      </c>
      <c r="M21" s="115">
        <v>17</v>
      </c>
    </row>
    <row r="22" spans="2:18" ht="19.5" x14ac:dyDescent="0.3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15">
        <v>29</v>
      </c>
      <c r="L22" s="115">
        <v>60</v>
      </c>
      <c r="M22" s="115">
        <v>20</v>
      </c>
    </row>
    <row r="23" spans="2:18" ht="19.5" x14ac:dyDescent="0.3">
      <c r="B23" s="114" t="s">
        <v>169</v>
      </c>
      <c r="C23" s="115">
        <v>63</v>
      </c>
      <c r="D23" s="115">
        <v>32</v>
      </c>
      <c r="E23" s="115">
        <v>86</v>
      </c>
      <c r="F23" s="115">
        <v>41</v>
      </c>
      <c r="G23" s="115">
        <v>23</v>
      </c>
      <c r="H23" s="115">
        <v>57</v>
      </c>
      <c r="I23" s="115">
        <v>59</v>
      </c>
      <c r="J23" s="115">
        <v>92</v>
      </c>
      <c r="K23" s="115">
        <v>42</v>
      </c>
      <c r="L23" s="115">
        <v>30</v>
      </c>
      <c r="M23" s="115">
        <v>92</v>
      </c>
    </row>
    <row r="24" spans="2:18" ht="19.5" x14ac:dyDescent="0.3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28</v>
      </c>
      <c r="L24" s="115">
        <v>18</v>
      </c>
      <c r="M24" s="115">
        <v>86</v>
      </c>
    </row>
    <row r="25" spans="2:18" ht="19.5" x14ac:dyDescent="0.3">
      <c r="B25" s="114" t="s">
        <v>180</v>
      </c>
      <c r="C25" s="115">
        <v>36</v>
      </c>
      <c r="D25" s="115">
        <v>31</v>
      </c>
      <c r="E25" s="115">
        <v>59</v>
      </c>
      <c r="F25" s="115">
        <v>40</v>
      </c>
      <c r="G25" s="115">
        <v>36</v>
      </c>
      <c r="H25" s="115">
        <v>19</v>
      </c>
      <c r="I25" s="115">
        <v>29</v>
      </c>
      <c r="J25" s="115">
        <v>38</v>
      </c>
      <c r="K25" s="115">
        <v>17</v>
      </c>
      <c r="L25" s="115">
        <v>17</v>
      </c>
      <c r="M25" s="115">
        <v>20</v>
      </c>
    </row>
    <row r="26" spans="2:18" ht="19.5" x14ac:dyDescent="0.3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15">
        <v>19</v>
      </c>
      <c r="L26" s="115">
        <v>69</v>
      </c>
      <c r="M26" s="115">
        <v>34</v>
      </c>
    </row>
    <row r="27" spans="2:18" ht="19.5" x14ac:dyDescent="0.3">
      <c r="B27" s="114" t="s">
        <v>153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11</v>
      </c>
      <c r="K27" s="115">
        <v>39</v>
      </c>
      <c r="L27" s="115">
        <v>21</v>
      </c>
      <c r="M27" s="115">
        <v>18</v>
      </c>
    </row>
    <row r="28" spans="2:18" ht="19.5" x14ac:dyDescent="0.3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15">
        <v>42</v>
      </c>
      <c r="L28" s="115">
        <v>62</v>
      </c>
      <c r="M28" s="115">
        <v>91</v>
      </c>
    </row>
    <row r="29" spans="2:18" ht="19.5" x14ac:dyDescent="0.3">
      <c r="B29" s="114" t="s">
        <v>162</v>
      </c>
      <c r="C29" s="115">
        <v>61</v>
      </c>
      <c r="D29" s="115">
        <v>25</v>
      </c>
      <c r="E29" s="115">
        <v>55</v>
      </c>
      <c r="F29" s="115">
        <v>90</v>
      </c>
      <c r="G29" s="115">
        <v>41</v>
      </c>
      <c r="H29" s="115">
        <v>65</v>
      </c>
      <c r="I29" s="115">
        <v>69</v>
      </c>
      <c r="J29" s="115">
        <v>92</v>
      </c>
      <c r="K29" s="115">
        <v>42</v>
      </c>
      <c r="L29" s="115">
        <v>63</v>
      </c>
      <c r="M29" s="115">
        <v>72</v>
      </c>
    </row>
    <row r="30" spans="2:18" ht="19.5" x14ac:dyDescent="0.3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15">
        <v>11</v>
      </c>
      <c r="L30" s="115">
        <v>12</v>
      </c>
      <c r="M30" s="115">
        <v>18</v>
      </c>
    </row>
    <row r="31" spans="2:18" ht="19.5" x14ac:dyDescent="0.3">
      <c r="B31" s="114" t="s">
        <v>163</v>
      </c>
      <c r="C31" s="115">
        <v>21</v>
      </c>
      <c r="D31" s="115">
        <v>14</v>
      </c>
      <c r="E31" s="115">
        <v>22</v>
      </c>
      <c r="F31" s="115">
        <v>84</v>
      </c>
      <c r="G31" s="115">
        <v>56</v>
      </c>
      <c r="H31" s="115">
        <v>98</v>
      </c>
      <c r="I31" s="115">
        <v>21</v>
      </c>
      <c r="J31" s="115">
        <v>94</v>
      </c>
      <c r="K31" s="115">
        <v>41</v>
      </c>
      <c r="L31" s="115">
        <v>17</v>
      </c>
      <c r="M31" s="115">
        <v>48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4.0118338512663465</v>
      </c>
      <c r="J38" s="122">
        <f ca="1">$G38*(RAND()-0.5)</f>
        <v>2.4423777920982377</v>
      </c>
      <c r="K38" s="122">
        <f ca="1">$G38*(RAND()-0.5)</f>
        <v>3.3059291316698216</v>
      </c>
      <c r="L38" s="122">
        <f ca="1">$G38*(RAND()-0.5)</f>
        <v>4.9156737956167866</v>
      </c>
      <c r="M38" s="122">
        <f ca="1">$G38*(RAND()-0.5)</f>
        <v>-2.3921690996365994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3">
      <c r="B3" s="118" t="s">
        <v>181</v>
      </c>
      <c r="C3" s="119">
        <v>42</v>
      </c>
      <c r="D3" s="119">
        <v>21</v>
      </c>
      <c r="E3" s="119">
        <v>80</v>
      </c>
      <c r="F3" s="119">
        <v>54</v>
      </c>
      <c r="G3" s="119">
        <v>33</v>
      </c>
      <c r="H3" s="119">
        <v>69</v>
      </c>
      <c r="I3" s="119">
        <v>49</v>
      </c>
      <c r="J3" s="119">
        <v>54</v>
      </c>
      <c r="K3" s="121">
        <v>54</v>
      </c>
      <c r="L3" s="121">
        <v>27</v>
      </c>
      <c r="M3" s="121">
        <v>80</v>
      </c>
    </row>
    <row r="4" spans="1:16" ht="19.5" x14ac:dyDescent="0.3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20">
        <v>19</v>
      </c>
      <c r="L4" s="120">
        <v>16</v>
      </c>
      <c r="M4" s="120">
        <v>17</v>
      </c>
    </row>
    <row r="5" spans="1:16" ht="19.5" x14ac:dyDescent="0.3">
      <c r="B5" s="118" t="s">
        <v>158</v>
      </c>
      <c r="C5" s="119">
        <v>20</v>
      </c>
      <c r="D5" s="119">
        <v>46</v>
      </c>
      <c r="E5" s="119">
        <v>69</v>
      </c>
      <c r="F5" s="119">
        <v>85</v>
      </c>
      <c r="G5" s="119">
        <v>38</v>
      </c>
      <c r="H5" s="119">
        <v>27</v>
      </c>
      <c r="I5" s="119">
        <v>14</v>
      </c>
      <c r="J5" s="119">
        <v>22</v>
      </c>
      <c r="K5" s="121">
        <v>49</v>
      </c>
      <c r="L5" s="121">
        <v>18</v>
      </c>
      <c r="M5" s="121">
        <v>20</v>
      </c>
    </row>
    <row r="6" spans="1:16" ht="19.5" x14ac:dyDescent="0.3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20">
        <v>27</v>
      </c>
      <c r="L6" s="120">
        <v>49</v>
      </c>
      <c r="M6" s="120">
        <v>57</v>
      </c>
    </row>
    <row r="7" spans="1:16" ht="19.5" x14ac:dyDescent="0.3">
      <c r="B7" s="118" t="s">
        <v>164</v>
      </c>
      <c r="C7" s="119">
        <v>18</v>
      </c>
      <c r="D7" s="119">
        <v>18</v>
      </c>
      <c r="E7" s="119">
        <v>73</v>
      </c>
      <c r="F7" s="119">
        <v>52</v>
      </c>
      <c r="G7" s="119">
        <v>27</v>
      </c>
      <c r="H7" s="119">
        <v>42</v>
      </c>
      <c r="I7" s="119">
        <v>23</v>
      </c>
      <c r="J7" s="119">
        <v>78</v>
      </c>
      <c r="K7" s="121">
        <v>20</v>
      </c>
      <c r="L7" s="121">
        <v>17</v>
      </c>
      <c r="M7" s="121">
        <v>18</v>
      </c>
    </row>
    <row r="8" spans="1:16" ht="19.5" x14ac:dyDescent="0.3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20">
        <v>91</v>
      </c>
      <c r="L8" s="120">
        <v>58</v>
      </c>
      <c r="M8" s="120">
        <v>44</v>
      </c>
    </row>
    <row r="9" spans="1:16" ht="19.5" x14ac:dyDescent="0.3">
      <c r="B9" s="118" t="s">
        <v>168</v>
      </c>
      <c r="C9" s="119">
        <v>42</v>
      </c>
      <c r="D9" s="119">
        <v>54</v>
      </c>
      <c r="E9" s="119">
        <v>88</v>
      </c>
      <c r="F9" s="119">
        <v>32</v>
      </c>
      <c r="G9" s="119">
        <v>73</v>
      </c>
      <c r="H9" s="119">
        <v>72</v>
      </c>
      <c r="I9" s="119">
        <v>50</v>
      </c>
      <c r="J9" s="119">
        <v>44</v>
      </c>
      <c r="K9" s="121">
        <v>76</v>
      </c>
      <c r="L9" s="121">
        <v>97</v>
      </c>
      <c r="M9" s="121">
        <v>59</v>
      </c>
    </row>
    <row r="10" spans="1:16" ht="19.5" x14ac:dyDescent="0.3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20">
        <v>13</v>
      </c>
      <c r="L10" s="120">
        <v>17</v>
      </c>
      <c r="M10" s="120">
        <v>27</v>
      </c>
    </row>
    <row r="11" spans="1:16" ht="19.5" x14ac:dyDescent="0.3">
      <c r="B11" s="118" t="s">
        <v>159</v>
      </c>
      <c r="C11" s="119">
        <v>32</v>
      </c>
      <c r="D11" s="119">
        <v>43</v>
      </c>
      <c r="E11" s="119">
        <v>37</v>
      </c>
      <c r="F11" s="119">
        <v>42</v>
      </c>
      <c r="G11" s="119">
        <v>25</v>
      </c>
      <c r="H11" s="119">
        <v>37</v>
      </c>
      <c r="I11" s="119">
        <v>30</v>
      </c>
      <c r="J11" s="119">
        <v>74</v>
      </c>
      <c r="K11" s="121">
        <v>62</v>
      </c>
      <c r="L11" s="121">
        <v>24</v>
      </c>
      <c r="M11" s="121">
        <v>79</v>
      </c>
    </row>
    <row r="12" spans="1:16" ht="19.5" x14ac:dyDescent="0.3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20">
        <v>91</v>
      </c>
      <c r="L12" s="120">
        <v>15</v>
      </c>
      <c r="M12" s="120">
        <v>53</v>
      </c>
    </row>
    <row r="13" spans="1:16" ht="19.5" x14ac:dyDescent="0.3">
      <c r="B13" s="118" t="s">
        <v>165</v>
      </c>
      <c r="C13" s="119">
        <v>38</v>
      </c>
      <c r="D13" s="119">
        <v>15</v>
      </c>
      <c r="E13" s="119">
        <v>83</v>
      </c>
      <c r="F13" s="119">
        <v>78</v>
      </c>
      <c r="G13" s="119">
        <v>38</v>
      </c>
      <c r="H13" s="119">
        <v>62</v>
      </c>
      <c r="I13" s="119">
        <v>42</v>
      </c>
      <c r="J13" s="119">
        <v>20</v>
      </c>
      <c r="K13" s="121">
        <v>54</v>
      </c>
      <c r="L13" s="121">
        <v>22</v>
      </c>
      <c r="M13" s="121">
        <v>73</v>
      </c>
    </row>
    <row r="14" spans="1:16" ht="19.5" x14ac:dyDescent="0.3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20">
        <v>81</v>
      </c>
      <c r="L14" s="120">
        <v>17</v>
      </c>
      <c r="M14" s="120">
        <v>93</v>
      </c>
    </row>
    <row r="15" spans="1:16" ht="19.5" x14ac:dyDescent="0.3">
      <c r="B15" s="118" t="s">
        <v>172</v>
      </c>
      <c r="C15" s="119">
        <v>49</v>
      </c>
      <c r="D15" s="119">
        <v>31</v>
      </c>
      <c r="E15" s="119">
        <v>49</v>
      </c>
      <c r="F15" s="119">
        <v>86</v>
      </c>
      <c r="G15" s="119">
        <v>18</v>
      </c>
      <c r="H15" s="119">
        <v>80</v>
      </c>
      <c r="I15" s="119">
        <v>46</v>
      </c>
      <c r="J15" s="119">
        <v>42</v>
      </c>
      <c r="K15" s="121">
        <v>60</v>
      </c>
      <c r="L15" s="121">
        <v>28</v>
      </c>
      <c r="M15" s="121">
        <v>35</v>
      </c>
    </row>
    <row r="16" spans="1:16" ht="19.5" x14ac:dyDescent="0.3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20">
        <v>37</v>
      </c>
      <c r="L16" s="120">
        <v>18</v>
      </c>
      <c r="M16" s="120">
        <v>72</v>
      </c>
    </row>
    <row r="17" spans="2:18" ht="19.5" x14ac:dyDescent="0.3">
      <c r="B17" s="118" t="s">
        <v>166</v>
      </c>
      <c r="C17" s="119">
        <v>37</v>
      </c>
      <c r="D17" s="119">
        <v>17</v>
      </c>
      <c r="E17" s="119">
        <v>47</v>
      </c>
      <c r="F17" s="119">
        <v>41</v>
      </c>
      <c r="G17" s="119">
        <v>14</v>
      </c>
      <c r="H17" s="119">
        <v>59</v>
      </c>
      <c r="I17" s="119">
        <v>34</v>
      </c>
      <c r="J17" s="119">
        <v>76</v>
      </c>
      <c r="K17" s="121">
        <v>20</v>
      </c>
      <c r="L17" s="121">
        <v>12</v>
      </c>
      <c r="M17" s="121">
        <v>38</v>
      </c>
    </row>
    <row r="18" spans="2:18" ht="19.5" x14ac:dyDescent="0.3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20">
        <v>42</v>
      </c>
      <c r="L18" s="120">
        <v>14</v>
      </c>
      <c r="M18" s="120">
        <v>18</v>
      </c>
    </row>
    <row r="19" spans="2:18" ht="19.5" x14ac:dyDescent="0.3">
      <c r="B19" s="118" t="s">
        <v>155</v>
      </c>
      <c r="C19" s="119">
        <v>21</v>
      </c>
      <c r="D19" s="119">
        <v>23</v>
      </c>
      <c r="E19" s="119">
        <v>33</v>
      </c>
      <c r="F19" s="119">
        <v>33</v>
      </c>
      <c r="G19" s="119">
        <v>11</v>
      </c>
      <c r="H19" s="119">
        <v>40</v>
      </c>
      <c r="I19" s="119">
        <v>20</v>
      </c>
      <c r="J19" s="119">
        <v>15</v>
      </c>
      <c r="K19" s="121">
        <v>20</v>
      </c>
      <c r="L19" s="121">
        <v>20</v>
      </c>
      <c r="M19" s="121">
        <v>16</v>
      </c>
    </row>
    <row r="20" spans="2:18" ht="19.5" x14ac:dyDescent="0.3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20">
        <v>16</v>
      </c>
      <c r="L20" s="120">
        <v>28</v>
      </c>
      <c r="M20" s="120">
        <v>50</v>
      </c>
    </row>
    <row r="21" spans="2:18" ht="19.5" x14ac:dyDescent="0.3">
      <c r="B21" s="118" t="s">
        <v>178</v>
      </c>
      <c r="C21" s="119">
        <v>52</v>
      </c>
      <c r="D21" s="119">
        <v>27</v>
      </c>
      <c r="E21" s="119">
        <v>46</v>
      </c>
      <c r="F21" s="119">
        <v>24</v>
      </c>
      <c r="G21" s="119">
        <v>74</v>
      </c>
      <c r="H21" s="119">
        <v>18</v>
      </c>
      <c r="I21" s="119">
        <v>46</v>
      </c>
      <c r="J21" s="119">
        <v>58</v>
      </c>
      <c r="K21" s="121">
        <v>60</v>
      </c>
      <c r="L21" s="121">
        <v>89</v>
      </c>
      <c r="M21" s="121">
        <v>17</v>
      </c>
    </row>
    <row r="22" spans="2:18" ht="19.5" x14ac:dyDescent="0.3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20">
        <v>29</v>
      </c>
      <c r="L22" s="120">
        <v>60</v>
      </c>
      <c r="M22" s="120">
        <v>20</v>
      </c>
    </row>
    <row r="23" spans="2:18" ht="19.5" x14ac:dyDescent="0.3">
      <c r="B23" s="118" t="s">
        <v>169</v>
      </c>
      <c r="C23" s="119">
        <v>63</v>
      </c>
      <c r="D23" s="119">
        <v>32</v>
      </c>
      <c r="E23" s="119">
        <v>86</v>
      </c>
      <c r="F23" s="119">
        <v>41</v>
      </c>
      <c r="G23" s="119">
        <v>23</v>
      </c>
      <c r="H23" s="119">
        <v>57</v>
      </c>
      <c r="I23" s="119">
        <v>59</v>
      </c>
      <c r="J23" s="119">
        <v>92</v>
      </c>
      <c r="K23" s="121">
        <v>42</v>
      </c>
      <c r="L23" s="121">
        <v>30</v>
      </c>
      <c r="M23" s="121">
        <v>92</v>
      </c>
    </row>
    <row r="24" spans="2:18" ht="19.5" x14ac:dyDescent="0.3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28</v>
      </c>
      <c r="L24" s="120">
        <v>18</v>
      </c>
      <c r="M24" s="120">
        <v>86</v>
      </c>
    </row>
    <row r="25" spans="2:18" ht="19.5" x14ac:dyDescent="0.3">
      <c r="B25" s="118" t="s">
        <v>180</v>
      </c>
      <c r="C25" s="119">
        <v>36</v>
      </c>
      <c r="D25" s="119">
        <v>31</v>
      </c>
      <c r="E25" s="119">
        <v>59</v>
      </c>
      <c r="F25" s="119">
        <v>40</v>
      </c>
      <c r="G25" s="119">
        <v>36</v>
      </c>
      <c r="H25" s="119">
        <v>19</v>
      </c>
      <c r="I25" s="119">
        <v>29</v>
      </c>
      <c r="J25" s="119">
        <v>38</v>
      </c>
      <c r="K25" s="121">
        <v>17</v>
      </c>
      <c r="L25" s="121">
        <v>17</v>
      </c>
      <c r="M25" s="121">
        <v>20</v>
      </c>
    </row>
    <row r="26" spans="2:18" ht="19.5" x14ac:dyDescent="0.3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20">
        <v>19</v>
      </c>
      <c r="L26" s="120">
        <v>69</v>
      </c>
      <c r="M26" s="120">
        <v>34</v>
      </c>
    </row>
    <row r="27" spans="2:18" ht="19.5" x14ac:dyDescent="0.3">
      <c r="B27" s="118" t="s">
        <v>153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11</v>
      </c>
      <c r="K27" s="121">
        <v>39</v>
      </c>
      <c r="L27" s="121">
        <v>21</v>
      </c>
      <c r="M27" s="121">
        <v>18</v>
      </c>
    </row>
    <row r="28" spans="2:18" ht="19.5" x14ac:dyDescent="0.3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20">
        <v>42</v>
      </c>
      <c r="L28" s="120">
        <v>62</v>
      </c>
      <c r="M28" s="120">
        <v>91</v>
      </c>
    </row>
    <row r="29" spans="2:18" ht="19.5" x14ac:dyDescent="0.3">
      <c r="B29" s="118" t="s">
        <v>162</v>
      </c>
      <c r="C29" s="119">
        <v>61</v>
      </c>
      <c r="D29" s="119">
        <v>25</v>
      </c>
      <c r="E29" s="119">
        <v>55</v>
      </c>
      <c r="F29" s="119">
        <v>90</v>
      </c>
      <c r="G29" s="119">
        <v>41</v>
      </c>
      <c r="H29" s="119">
        <v>65</v>
      </c>
      <c r="I29" s="119">
        <v>69</v>
      </c>
      <c r="J29" s="119">
        <v>92</v>
      </c>
      <c r="K29" s="121">
        <v>42</v>
      </c>
      <c r="L29" s="121">
        <v>63</v>
      </c>
      <c r="M29" s="121">
        <v>72</v>
      </c>
    </row>
    <row r="30" spans="2:18" ht="19.5" x14ac:dyDescent="0.3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20">
        <v>11</v>
      </c>
      <c r="L30" s="120">
        <v>12</v>
      </c>
      <c r="M30" s="120">
        <v>18</v>
      </c>
    </row>
    <row r="31" spans="2:18" ht="19.5" x14ac:dyDescent="0.3">
      <c r="B31" s="118" t="s">
        <v>163</v>
      </c>
      <c r="C31" s="119">
        <v>21</v>
      </c>
      <c r="D31" s="119">
        <v>14</v>
      </c>
      <c r="E31" s="119">
        <v>22</v>
      </c>
      <c r="F31" s="119">
        <v>84</v>
      </c>
      <c r="G31" s="119">
        <v>56</v>
      </c>
      <c r="H31" s="119">
        <v>98</v>
      </c>
      <c r="I31" s="119">
        <v>21</v>
      </c>
      <c r="J31" s="119">
        <v>94</v>
      </c>
      <c r="K31" s="121">
        <v>41</v>
      </c>
      <c r="L31" s="121">
        <v>17</v>
      </c>
      <c r="M31" s="121">
        <v>48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3.4900858819718996</v>
      </c>
      <c r="J38" s="122">
        <f ca="1">$G38*(RAND()-0.5)</f>
        <v>-2.3385814021722418</v>
      </c>
      <c r="K38" s="122">
        <f ca="1">$G38*(RAND()-0.5)</f>
        <v>-3.1703216845797542</v>
      </c>
      <c r="L38" s="122">
        <f ca="1">$G38*(RAND()-0.5)</f>
        <v>-1.7451067871993726</v>
      </c>
      <c r="M38" s="122">
        <f ca="1">$G38*(RAND()-0.5)</f>
        <v>4.8820155504492169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4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</row>
    <row r="2" spans="1:15" ht="37.5" x14ac:dyDescent="0.25">
      <c r="B2" s="46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5" ht="19.5" x14ac:dyDescent="0.3">
      <c r="A3" s="5"/>
      <c r="B3" s="40" t="s">
        <v>211</v>
      </c>
      <c r="C3" s="1">
        <v>22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5" ht="19.5" x14ac:dyDescent="0.3">
      <c r="A4" s="5"/>
      <c r="B4" s="40" t="s">
        <v>195</v>
      </c>
      <c r="C4" s="1">
        <v>58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5" ht="19.5" x14ac:dyDescent="0.3">
      <c r="A5" s="5"/>
      <c r="B5" s="40" t="s">
        <v>200</v>
      </c>
      <c r="C5" s="1">
        <v>38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5" ht="19.5" x14ac:dyDescent="0.3">
      <c r="A6" s="5"/>
      <c r="B6" s="40" t="s">
        <v>203</v>
      </c>
      <c r="C6" s="1">
        <v>14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5" ht="19.5" x14ac:dyDescent="0.3">
      <c r="A7" s="5"/>
      <c r="B7" s="40" t="s">
        <v>215</v>
      </c>
      <c r="C7" s="1">
        <v>21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5" ht="19.5" x14ac:dyDescent="0.3">
      <c r="A8" s="5"/>
      <c r="B8" s="40" t="s">
        <v>197</v>
      </c>
      <c r="C8" s="1">
        <v>21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5" ht="19.5" x14ac:dyDescent="0.3">
      <c r="A9" s="5"/>
      <c r="B9" s="40" t="s">
        <v>208</v>
      </c>
      <c r="C9" s="1">
        <v>24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5" ht="19.5" x14ac:dyDescent="0.3">
      <c r="A10" s="5"/>
      <c r="B10" s="40" t="s">
        <v>207</v>
      </c>
      <c r="C10" s="1">
        <v>52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5" ht="19.5" x14ac:dyDescent="0.3">
      <c r="A11" s="5"/>
      <c r="B11" s="40" t="s">
        <v>217</v>
      </c>
      <c r="C11" s="1">
        <v>55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5" ht="19.5" x14ac:dyDescent="0.3">
      <c r="A12" s="5"/>
      <c r="B12" s="40" t="s">
        <v>209</v>
      </c>
      <c r="C12" s="1">
        <v>13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5" ht="19.5" x14ac:dyDescent="0.3">
      <c r="A13" s="5"/>
      <c r="B13" s="40" t="s">
        <v>206</v>
      </c>
      <c r="C13" s="1">
        <v>42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5" ht="19.5" x14ac:dyDescent="0.3">
      <c r="A14" s="5"/>
      <c r="B14" s="40" t="s">
        <v>194</v>
      </c>
      <c r="C14" s="1">
        <v>18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5" ht="19.5" x14ac:dyDescent="0.3">
      <c r="A15" s="5"/>
      <c r="B15" s="40" t="s">
        <v>201</v>
      </c>
      <c r="C15" s="1">
        <v>46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5" ht="19.5" x14ac:dyDescent="0.3">
      <c r="A16" s="5"/>
      <c r="B16" s="40" t="s">
        <v>221</v>
      </c>
      <c r="C16" s="1">
        <v>63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1:18" ht="19.5" x14ac:dyDescent="0.3">
      <c r="A17" s="5"/>
      <c r="B17" s="40" t="s">
        <v>196</v>
      </c>
      <c r="C17" s="1">
        <v>61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1:18" ht="19.5" x14ac:dyDescent="0.3">
      <c r="A18" s="5"/>
      <c r="B18" s="40" t="s">
        <v>210</v>
      </c>
      <c r="C18" s="1">
        <v>36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1:18" ht="19.5" x14ac:dyDescent="0.3">
      <c r="A19" s="5"/>
      <c r="B19" s="40" t="s">
        <v>212</v>
      </c>
      <c r="C19" s="1">
        <v>25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1:18" ht="19.5" x14ac:dyDescent="0.3">
      <c r="A20" s="5"/>
      <c r="B20" s="40" t="s">
        <v>214</v>
      </c>
      <c r="C20" s="1">
        <v>32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1:18" ht="19.5" x14ac:dyDescent="0.3">
      <c r="A21" s="5"/>
      <c r="B21" s="40" t="s">
        <v>216</v>
      </c>
      <c r="C21" s="1">
        <v>64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1:18" ht="19.5" x14ac:dyDescent="0.3">
      <c r="A22" s="5"/>
      <c r="B22" s="40" t="s">
        <v>219</v>
      </c>
      <c r="C22" s="1">
        <v>36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1:18" ht="19.5" x14ac:dyDescent="0.3">
      <c r="A23" s="5"/>
      <c r="B23" s="40" t="s">
        <v>202</v>
      </c>
      <c r="C23" s="1">
        <v>49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1:18" ht="19.5" x14ac:dyDescent="0.3">
      <c r="A24" s="5"/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1:18" ht="19.5" x14ac:dyDescent="0.3">
      <c r="A25" s="5"/>
      <c r="B25" s="40" t="s">
        <v>199</v>
      </c>
      <c r="C25" s="1">
        <v>18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1:18" ht="19.5" x14ac:dyDescent="0.3">
      <c r="A26" s="5"/>
      <c r="B26" s="40" t="s">
        <v>205</v>
      </c>
      <c r="C26" s="1">
        <v>37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1:18" ht="19.5" x14ac:dyDescent="0.3">
      <c r="A27" s="5"/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1:18" ht="19.5" x14ac:dyDescent="0.3">
      <c r="A28" s="5"/>
      <c r="B28" s="40" t="s">
        <v>218</v>
      </c>
      <c r="C28" s="1">
        <v>20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1:18" ht="19.5" x14ac:dyDescent="0.3">
      <c r="A29" s="5"/>
      <c r="B29" s="40" t="s">
        <v>222</v>
      </c>
      <c r="C29" s="1">
        <v>37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1:18" ht="19.5" x14ac:dyDescent="0.3">
      <c r="A30" s="5"/>
      <c r="B30" s="40" t="s">
        <v>213</v>
      </c>
      <c r="C30" s="1">
        <v>18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1:18" ht="19.5" x14ac:dyDescent="0.3">
      <c r="A31" s="5"/>
      <c r="B31" s="40" t="s">
        <v>220</v>
      </c>
      <c r="C31" s="1">
        <v>42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6.2258326489335296</v>
      </c>
      <c r="J38" s="122">
        <v>-6.0235126910210548</v>
      </c>
      <c r="K38" s="122">
        <v>-7.3456612984834022</v>
      </c>
      <c r="L38" s="122">
        <v>2.080932080556714</v>
      </c>
      <c r="M38" s="122">
        <v>-5.2462611289691878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  <row r="43" spans="2:13" x14ac:dyDescent="0.25">
      <c r="B43" s="122" t="s">
        <v>225</v>
      </c>
      <c r="C43" s="122">
        <v>15</v>
      </c>
      <c r="D43" s="122"/>
      <c r="E43" s="122">
        <f ca="1">$C43*(RAND()-0.5)</f>
        <v>-7.0734116641539071</v>
      </c>
      <c r="F43" s="122">
        <f ca="1">$C43*(RAND()-0.5)</f>
        <v>-3.9624406721245027</v>
      </c>
      <c r="G43" s="122">
        <f ca="1">$C43*(RAND()-0.5)</f>
        <v>-4.1038869271633507</v>
      </c>
      <c r="H43" s="122">
        <f ca="1">$C43*(RAND()-0.5)</f>
        <v>7.4196971237705123</v>
      </c>
      <c r="I43" s="122">
        <f ca="1">$C43*(RAND()-0.5)</f>
        <v>-1.1659884349703127</v>
      </c>
    </row>
    <row r="44" spans="2:13" x14ac:dyDescent="0.25">
      <c r="B44" s="122"/>
      <c r="C44" s="122"/>
      <c r="D44" s="122"/>
      <c r="E44" s="122">
        <v>5</v>
      </c>
      <c r="F44" s="122">
        <v>30</v>
      </c>
      <c r="G44" s="122">
        <v>30</v>
      </c>
      <c r="H44" s="122">
        <v>30</v>
      </c>
      <c r="I44" s="122">
        <v>30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2:13" ht="19.5" x14ac:dyDescent="0.3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2:13" ht="19.5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2:13" ht="19.5" x14ac:dyDescent="0.3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2:13" ht="19.5" x14ac:dyDescent="0.3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2:13" ht="19.5" x14ac:dyDescent="0.3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2:13" ht="19.5" x14ac:dyDescent="0.3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2:13" ht="19.5" x14ac:dyDescent="0.3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2:13" ht="19.5" x14ac:dyDescent="0.3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2:13" ht="19.5" x14ac:dyDescent="0.3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2:13" ht="19.5" x14ac:dyDescent="0.3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2:13" ht="19.5" x14ac:dyDescent="0.3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2:13" ht="19.5" x14ac:dyDescent="0.3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2:13" ht="19.5" x14ac:dyDescent="0.3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2:13" ht="19.5" x14ac:dyDescent="0.3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x14ac:dyDescent="0.3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x14ac:dyDescent="0.3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x14ac:dyDescent="0.3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x14ac:dyDescent="0.3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x14ac:dyDescent="0.3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x14ac:dyDescent="0.3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x14ac:dyDescent="0.3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x14ac:dyDescent="0.3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x14ac:dyDescent="0.3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x14ac:dyDescent="0.3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x14ac:dyDescent="0.3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x14ac:dyDescent="0.3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x14ac:dyDescent="0.3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x14ac:dyDescent="0.3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x14ac:dyDescent="0.3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-6.4236933098546523</v>
      </c>
      <c r="J38" s="122">
        <f ca="1">$G38*(RAND()-0.5)</f>
        <v>-2.8636177480579867</v>
      </c>
      <c r="K38" s="122">
        <f ca="1">$G38*(RAND()-0.5)</f>
        <v>6.5439172595630168</v>
      </c>
      <c r="L38" s="122">
        <f ca="1">$G38*(RAND()-0.5)</f>
        <v>6.5303472156766986</v>
      </c>
      <c r="M38" s="122">
        <f ca="1">$G38*(RAND()-0.5)</f>
        <v>3.0793922534962248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{248AA08E-F0D8-4204-B938-83ADD12F57B6}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{1FA4303E-BC12-4D06-893F-6877CF934ECB}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{7F8B83EB-F3C3-44CE-BB35-29BF64A60BD9}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{3C66E141-3234-443D-A42A-C852674B8012}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{4A148CE8-63A7-4EB0-9069-C77899D760A3}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{196C2437-ED71-4282-9B6F-F229354FAC7B}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{FD43E244-1E9D-4A90-A337-682A7B17B45F}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{928B3D5E-0610-40D5-B065-2698E5ED18D9}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{063BC2F5-3554-4F03-A9CF-029297732A29}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{CE54B615-28C1-4F48-A0F0-C15941B0F7CC}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{1F2D38DF-5184-46D4-AE12-D344E5114707}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8AA08E-F0D8-4204-B938-83ADD12F57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FA4303E-BC12-4D06-893F-6877CF934E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F8B83EB-F3C3-44CE-BB35-29BF64A60B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C66E141-3234-443D-A42A-C852674B80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A148CE8-63A7-4EB0-9069-C77899D760A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96C2437-ED71-4282-9B6F-F229354FAC7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D43E244-1E9D-4A90-A337-682A7B17B4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28B3D5E-0610-40D5-B065-2698E5ED18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63BC2F5-3554-4F03-A9CF-029297732A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E54B615-28C1-4F48-A0F0-C15941B0F7C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F2D38DF-5184-46D4-AE12-D344E51147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6"/>
    </row>
    <row r="2" spans="1:13" ht="37.5" x14ac:dyDescent="0.2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3">
      <c r="B3" s="114" t="s">
        <v>211</v>
      </c>
      <c r="C3" s="115">
        <v>22</v>
      </c>
      <c r="D3" s="115">
        <v>19</v>
      </c>
      <c r="E3" s="115">
        <v>43</v>
      </c>
      <c r="F3" s="115">
        <v>87</v>
      </c>
      <c r="G3" s="115">
        <v>23</v>
      </c>
      <c r="H3" s="115">
        <v>20</v>
      </c>
      <c r="I3" s="115">
        <v>19</v>
      </c>
      <c r="J3" s="115">
        <v>19</v>
      </c>
      <c r="K3" s="115">
        <v>45</v>
      </c>
      <c r="L3" s="115">
        <v>34</v>
      </c>
      <c r="M3" s="115">
        <v>19</v>
      </c>
    </row>
    <row r="4" spans="1:13" ht="19.5" x14ac:dyDescent="0.3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15">
        <v>42</v>
      </c>
      <c r="L4" s="115">
        <v>39</v>
      </c>
      <c r="M4" s="115">
        <v>76</v>
      </c>
    </row>
    <row r="5" spans="1:13" ht="19.5" x14ac:dyDescent="0.3">
      <c r="B5" s="114" t="s">
        <v>200</v>
      </c>
      <c r="C5" s="115">
        <v>38</v>
      </c>
      <c r="D5" s="115">
        <v>15</v>
      </c>
      <c r="E5" s="115">
        <v>83</v>
      </c>
      <c r="F5" s="115">
        <v>78</v>
      </c>
      <c r="G5" s="115">
        <v>38</v>
      </c>
      <c r="H5" s="115">
        <v>62</v>
      </c>
      <c r="I5" s="115">
        <v>39</v>
      </c>
      <c r="J5" s="115">
        <v>32</v>
      </c>
      <c r="K5" s="115">
        <v>11</v>
      </c>
      <c r="L5" s="115">
        <v>29</v>
      </c>
      <c r="M5" s="115">
        <v>81</v>
      </c>
    </row>
    <row r="6" spans="1:13" ht="19.5" x14ac:dyDescent="0.3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15">
        <v>74</v>
      </c>
      <c r="L6" s="115">
        <v>11</v>
      </c>
      <c r="M6" s="115">
        <v>14</v>
      </c>
    </row>
    <row r="7" spans="1:13" ht="19.5" x14ac:dyDescent="0.3">
      <c r="B7" s="114" t="s">
        <v>215</v>
      </c>
      <c r="C7" s="115">
        <v>21</v>
      </c>
      <c r="D7" s="115">
        <v>23</v>
      </c>
      <c r="E7" s="115">
        <v>33</v>
      </c>
      <c r="F7" s="115">
        <v>33</v>
      </c>
      <c r="G7" s="115">
        <v>11</v>
      </c>
      <c r="H7" s="115">
        <v>40</v>
      </c>
      <c r="I7" s="115">
        <v>17</v>
      </c>
      <c r="J7" s="115">
        <v>17</v>
      </c>
      <c r="K7" s="115">
        <v>35</v>
      </c>
      <c r="L7" s="115">
        <v>36</v>
      </c>
      <c r="M7" s="115">
        <v>45</v>
      </c>
    </row>
    <row r="8" spans="1:13" ht="19.5" x14ac:dyDescent="0.3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15">
        <v>11</v>
      </c>
      <c r="L8" s="115">
        <v>20</v>
      </c>
      <c r="M8" s="115">
        <v>65</v>
      </c>
    </row>
    <row r="9" spans="1:13" ht="19.5" x14ac:dyDescent="0.3">
      <c r="B9" s="114" t="s">
        <v>208</v>
      </c>
      <c r="C9" s="115">
        <v>24</v>
      </c>
      <c r="D9" s="115">
        <v>40</v>
      </c>
      <c r="E9" s="115">
        <v>40</v>
      </c>
      <c r="F9" s="115">
        <v>34</v>
      </c>
      <c r="G9" s="115">
        <v>28</v>
      </c>
      <c r="H9" s="115">
        <v>73</v>
      </c>
      <c r="I9" s="115">
        <v>20</v>
      </c>
      <c r="J9" s="115">
        <v>18</v>
      </c>
      <c r="K9" s="115">
        <v>65</v>
      </c>
      <c r="L9" s="115">
        <v>39</v>
      </c>
      <c r="M9" s="115">
        <v>18</v>
      </c>
    </row>
    <row r="10" spans="1:13" ht="19.5" x14ac:dyDescent="0.3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15">
        <v>13</v>
      </c>
      <c r="L10" s="115">
        <v>22</v>
      </c>
      <c r="M10" s="115">
        <v>22</v>
      </c>
    </row>
    <row r="11" spans="1:13" ht="19.5" x14ac:dyDescent="0.3">
      <c r="B11" s="114" t="s">
        <v>217</v>
      </c>
      <c r="C11" s="115">
        <v>55</v>
      </c>
      <c r="D11" s="115">
        <v>17</v>
      </c>
      <c r="E11" s="115">
        <v>20</v>
      </c>
      <c r="F11" s="115">
        <v>68</v>
      </c>
      <c r="G11" s="115">
        <v>59</v>
      </c>
      <c r="H11" s="115">
        <v>84</v>
      </c>
      <c r="I11" s="115">
        <v>52</v>
      </c>
      <c r="J11" s="115">
        <v>19</v>
      </c>
      <c r="K11" s="115">
        <v>51</v>
      </c>
      <c r="L11" s="115">
        <v>91</v>
      </c>
      <c r="M11" s="115">
        <v>81</v>
      </c>
    </row>
    <row r="12" spans="1:13" ht="19.5" x14ac:dyDescent="0.3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15">
        <v>19</v>
      </c>
      <c r="L12" s="115">
        <v>17</v>
      </c>
      <c r="M12" s="115">
        <v>14</v>
      </c>
    </row>
    <row r="13" spans="1:13" ht="19.5" x14ac:dyDescent="0.3">
      <c r="B13" s="114" t="s">
        <v>206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44</v>
      </c>
      <c r="J13" s="115">
        <v>75</v>
      </c>
      <c r="K13" s="115">
        <v>41</v>
      </c>
      <c r="L13" s="115">
        <v>15</v>
      </c>
      <c r="M13" s="115">
        <v>75</v>
      </c>
    </row>
    <row r="14" spans="1:13" ht="19.5" x14ac:dyDescent="0.3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15">
        <v>13</v>
      </c>
      <c r="L14" s="115">
        <v>19</v>
      </c>
      <c r="M14" s="115">
        <v>12</v>
      </c>
    </row>
    <row r="15" spans="1:13" ht="19.5" x14ac:dyDescent="0.3">
      <c r="B15" s="114" t="s">
        <v>201</v>
      </c>
      <c r="C15" s="115">
        <v>46</v>
      </c>
      <c r="D15" s="115">
        <v>36</v>
      </c>
      <c r="E15" s="115">
        <v>77</v>
      </c>
      <c r="F15" s="115">
        <v>46</v>
      </c>
      <c r="G15" s="115">
        <v>14</v>
      </c>
      <c r="H15" s="115">
        <v>57</v>
      </c>
      <c r="I15" s="115">
        <v>53</v>
      </c>
      <c r="J15" s="115">
        <v>91</v>
      </c>
      <c r="K15" s="115">
        <v>41</v>
      </c>
      <c r="L15" s="115">
        <v>12</v>
      </c>
      <c r="M15" s="115">
        <v>24</v>
      </c>
    </row>
    <row r="16" spans="1:13" ht="19.5" x14ac:dyDescent="0.3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15">
        <v>84</v>
      </c>
      <c r="L16" s="115">
        <v>77</v>
      </c>
      <c r="M16" s="115">
        <v>47</v>
      </c>
    </row>
    <row r="17" spans="2:18" ht="19.5" x14ac:dyDescent="0.3">
      <c r="B17" s="114" t="s">
        <v>196</v>
      </c>
      <c r="C17" s="115">
        <v>61</v>
      </c>
      <c r="D17" s="115">
        <v>25</v>
      </c>
      <c r="E17" s="115">
        <v>55</v>
      </c>
      <c r="F17" s="115">
        <v>90</v>
      </c>
      <c r="G17" s="115">
        <v>41</v>
      </c>
      <c r="H17" s="115">
        <v>65</v>
      </c>
      <c r="I17" s="115">
        <v>58</v>
      </c>
      <c r="J17" s="115">
        <v>82</v>
      </c>
      <c r="K17" s="115">
        <v>82</v>
      </c>
      <c r="L17" s="115">
        <v>37</v>
      </c>
      <c r="M17" s="115">
        <v>66</v>
      </c>
    </row>
    <row r="18" spans="2:18" ht="19.5" x14ac:dyDescent="0.3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15">
        <v>78</v>
      </c>
      <c r="L18" s="115">
        <v>84</v>
      </c>
      <c r="M18" s="115">
        <v>68</v>
      </c>
    </row>
    <row r="19" spans="2:18" ht="19.5" x14ac:dyDescent="0.3">
      <c r="B19" s="114" t="s">
        <v>212</v>
      </c>
      <c r="C19" s="115">
        <v>25</v>
      </c>
      <c r="D19" s="115">
        <v>11</v>
      </c>
      <c r="E19" s="115">
        <v>61</v>
      </c>
      <c r="F19" s="115">
        <v>27</v>
      </c>
      <c r="G19" s="115">
        <v>15</v>
      </c>
      <c r="H19" s="115">
        <v>20</v>
      </c>
      <c r="I19" s="115">
        <v>21</v>
      </c>
      <c r="J19" s="115">
        <v>14</v>
      </c>
      <c r="K19" s="115">
        <v>14</v>
      </c>
      <c r="L19" s="115">
        <v>32</v>
      </c>
      <c r="M19" s="115">
        <v>16</v>
      </c>
    </row>
    <row r="20" spans="2:18" ht="19.5" x14ac:dyDescent="0.3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15">
        <v>15</v>
      </c>
      <c r="L20" s="115">
        <v>73</v>
      </c>
      <c r="M20" s="115">
        <v>26</v>
      </c>
    </row>
    <row r="21" spans="2:18" ht="19.5" x14ac:dyDescent="0.3">
      <c r="B21" s="114" t="s">
        <v>216</v>
      </c>
      <c r="C21" s="115">
        <v>64</v>
      </c>
      <c r="D21" s="115">
        <v>50</v>
      </c>
      <c r="E21" s="115">
        <v>42</v>
      </c>
      <c r="F21" s="115">
        <v>55</v>
      </c>
      <c r="G21" s="115">
        <v>63</v>
      </c>
      <c r="H21" s="115">
        <v>34</v>
      </c>
      <c r="I21" s="115">
        <v>60</v>
      </c>
      <c r="J21" s="115">
        <v>61</v>
      </c>
      <c r="K21" s="115">
        <v>63</v>
      </c>
      <c r="L21" s="115">
        <v>56</v>
      </c>
      <c r="M21" s="115">
        <v>69</v>
      </c>
    </row>
    <row r="22" spans="2:18" ht="19.5" x14ac:dyDescent="0.3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15">
        <v>65</v>
      </c>
      <c r="L22" s="115">
        <v>46</v>
      </c>
      <c r="M22" s="115">
        <v>30</v>
      </c>
    </row>
    <row r="23" spans="2:18" ht="19.5" x14ac:dyDescent="0.3">
      <c r="B23" s="114" t="s">
        <v>202</v>
      </c>
      <c r="C23" s="115">
        <v>49</v>
      </c>
      <c r="D23" s="115">
        <v>31</v>
      </c>
      <c r="E23" s="115">
        <v>49</v>
      </c>
      <c r="F23" s="115">
        <v>86</v>
      </c>
      <c r="G23" s="115">
        <v>18</v>
      </c>
      <c r="H23" s="115">
        <v>80</v>
      </c>
      <c r="I23" s="115">
        <v>54</v>
      </c>
      <c r="J23" s="115">
        <v>92</v>
      </c>
      <c r="K23" s="115">
        <v>39</v>
      </c>
      <c r="L23" s="115">
        <v>17</v>
      </c>
      <c r="M23" s="115">
        <v>62</v>
      </c>
    </row>
    <row r="24" spans="2:18" ht="19.5" x14ac:dyDescent="0.3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51</v>
      </c>
      <c r="L24" s="115">
        <v>58</v>
      </c>
      <c r="M24" s="115">
        <v>57</v>
      </c>
    </row>
    <row r="25" spans="2:18" ht="19.5" x14ac:dyDescent="0.3">
      <c r="B25" s="114" t="s">
        <v>199</v>
      </c>
      <c r="C25" s="115">
        <v>18</v>
      </c>
      <c r="D25" s="115">
        <v>18</v>
      </c>
      <c r="E25" s="115">
        <v>73</v>
      </c>
      <c r="F25" s="115">
        <v>52</v>
      </c>
      <c r="G25" s="115">
        <v>27</v>
      </c>
      <c r="H25" s="115">
        <v>42</v>
      </c>
      <c r="I25" s="115">
        <v>22</v>
      </c>
      <c r="J25" s="115">
        <v>29</v>
      </c>
      <c r="K25" s="115">
        <v>13</v>
      </c>
      <c r="L25" s="115">
        <v>18</v>
      </c>
      <c r="M25" s="115">
        <v>18</v>
      </c>
    </row>
    <row r="26" spans="2:18" ht="19.5" x14ac:dyDescent="0.3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15">
        <v>51</v>
      </c>
      <c r="L26" s="115">
        <v>61</v>
      </c>
      <c r="M26" s="115">
        <v>21</v>
      </c>
    </row>
    <row r="27" spans="2:18" ht="19.5" x14ac:dyDescent="0.3">
      <c r="B27" s="114" t="s">
        <v>204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49</v>
      </c>
      <c r="K27" s="115">
        <v>13</v>
      </c>
      <c r="L27" s="115">
        <v>30</v>
      </c>
      <c r="M27" s="115">
        <v>46</v>
      </c>
    </row>
    <row r="28" spans="2:18" ht="19.5" x14ac:dyDescent="0.3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15">
        <v>11</v>
      </c>
      <c r="L28" s="115">
        <v>37</v>
      </c>
      <c r="M28" s="115">
        <v>56</v>
      </c>
    </row>
    <row r="29" spans="2:18" ht="19.5" x14ac:dyDescent="0.3">
      <c r="B29" s="114" t="s">
        <v>222</v>
      </c>
      <c r="C29" s="115">
        <v>37</v>
      </c>
      <c r="D29" s="115">
        <v>17</v>
      </c>
      <c r="E29" s="115">
        <v>47</v>
      </c>
      <c r="F29" s="115">
        <v>41</v>
      </c>
      <c r="G29" s="115">
        <v>14</v>
      </c>
      <c r="H29" s="115">
        <v>59</v>
      </c>
      <c r="I29" s="115">
        <v>40</v>
      </c>
      <c r="J29" s="115">
        <v>18</v>
      </c>
      <c r="K29" s="115">
        <v>28</v>
      </c>
      <c r="L29" s="115">
        <v>73</v>
      </c>
      <c r="M29" s="115">
        <v>16</v>
      </c>
    </row>
    <row r="30" spans="2:18" ht="19.5" x14ac:dyDescent="0.3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15">
        <v>12</v>
      </c>
      <c r="L30" s="115">
        <v>18</v>
      </c>
      <c r="M30" s="115">
        <v>35</v>
      </c>
    </row>
    <row r="31" spans="2:18" ht="19.5" x14ac:dyDescent="0.3">
      <c r="B31" s="114" t="s">
        <v>220</v>
      </c>
      <c r="C31" s="115">
        <v>42</v>
      </c>
      <c r="D31" s="115">
        <v>21</v>
      </c>
      <c r="E31" s="115">
        <v>80</v>
      </c>
      <c r="F31" s="115">
        <v>54</v>
      </c>
      <c r="G31" s="115">
        <v>33</v>
      </c>
      <c r="H31" s="115">
        <v>69</v>
      </c>
      <c r="I31" s="115">
        <v>45</v>
      </c>
      <c r="J31" s="115">
        <v>94</v>
      </c>
      <c r="K31" s="115">
        <v>79</v>
      </c>
      <c r="L31" s="115">
        <v>39</v>
      </c>
      <c r="M31" s="115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3.4982862322348285</v>
      </c>
      <c r="J38" s="122">
        <f ca="1">$G38*(RAND()-0.5)</f>
        <v>2.8331074944245191</v>
      </c>
      <c r="K38" s="122">
        <f ca="1">$G38*(RAND()-0.5)</f>
        <v>6.324965141903089</v>
      </c>
      <c r="L38" s="122">
        <f ca="1">$G38*(RAND()-0.5)</f>
        <v>8.2057749817875392E-2</v>
      </c>
      <c r="M38" s="122">
        <f ca="1">$G38*(RAND()-0.5)</f>
        <v>-0.89784237646752474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6"/>
    </row>
    <row r="2" spans="1:13" ht="37.5" x14ac:dyDescent="0.2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3">
      <c r="B3" s="118" t="s">
        <v>211</v>
      </c>
      <c r="C3" s="119">
        <v>22</v>
      </c>
      <c r="D3" s="119">
        <v>19</v>
      </c>
      <c r="E3" s="119">
        <v>43</v>
      </c>
      <c r="F3" s="119">
        <v>87</v>
      </c>
      <c r="G3" s="119">
        <v>23</v>
      </c>
      <c r="H3" s="119">
        <v>20</v>
      </c>
      <c r="I3" s="119">
        <v>19</v>
      </c>
      <c r="J3" s="119">
        <v>19</v>
      </c>
      <c r="K3" s="121">
        <v>45</v>
      </c>
      <c r="L3" s="121">
        <v>34</v>
      </c>
      <c r="M3" s="121">
        <v>19</v>
      </c>
    </row>
    <row r="4" spans="1:13" ht="19.5" x14ac:dyDescent="0.3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20">
        <v>42</v>
      </c>
      <c r="L4" s="120">
        <v>39</v>
      </c>
      <c r="M4" s="120">
        <v>76</v>
      </c>
    </row>
    <row r="5" spans="1:13" ht="19.5" x14ac:dyDescent="0.3">
      <c r="B5" s="118" t="s">
        <v>200</v>
      </c>
      <c r="C5" s="119">
        <v>38</v>
      </c>
      <c r="D5" s="119">
        <v>15</v>
      </c>
      <c r="E5" s="119">
        <v>83</v>
      </c>
      <c r="F5" s="119">
        <v>78</v>
      </c>
      <c r="G5" s="119">
        <v>38</v>
      </c>
      <c r="H5" s="119">
        <v>62</v>
      </c>
      <c r="I5" s="119">
        <v>39</v>
      </c>
      <c r="J5" s="119">
        <v>32</v>
      </c>
      <c r="K5" s="121">
        <v>11</v>
      </c>
      <c r="L5" s="121">
        <v>29</v>
      </c>
      <c r="M5" s="121">
        <v>81</v>
      </c>
    </row>
    <row r="6" spans="1:13" ht="19.5" x14ac:dyDescent="0.3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20">
        <v>74</v>
      </c>
      <c r="L6" s="120">
        <v>11</v>
      </c>
      <c r="M6" s="120">
        <v>14</v>
      </c>
    </row>
    <row r="7" spans="1:13" ht="19.5" x14ac:dyDescent="0.3">
      <c r="B7" s="118" t="s">
        <v>215</v>
      </c>
      <c r="C7" s="119">
        <v>21</v>
      </c>
      <c r="D7" s="119">
        <v>23</v>
      </c>
      <c r="E7" s="119">
        <v>33</v>
      </c>
      <c r="F7" s="119">
        <v>33</v>
      </c>
      <c r="G7" s="119">
        <v>11</v>
      </c>
      <c r="H7" s="119">
        <v>40</v>
      </c>
      <c r="I7" s="119">
        <v>17</v>
      </c>
      <c r="J7" s="119">
        <v>17</v>
      </c>
      <c r="K7" s="121">
        <v>35</v>
      </c>
      <c r="L7" s="121">
        <v>36</v>
      </c>
      <c r="M7" s="121">
        <v>45</v>
      </c>
    </row>
    <row r="8" spans="1:13" ht="19.5" x14ac:dyDescent="0.3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20">
        <v>11</v>
      </c>
      <c r="L8" s="120">
        <v>20</v>
      </c>
      <c r="M8" s="120">
        <v>65</v>
      </c>
    </row>
    <row r="9" spans="1:13" ht="19.5" x14ac:dyDescent="0.3">
      <c r="B9" s="118" t="s">
        <v>208</v>
      </c>
      <c r="C9" s="119">
        <v>24</v>
      </c>
      <c r="D9" s="119">
        <v>40</v>
      </c>
      <c r="E9" s="119">
        <v>40</v>
      </c>
      <c r="F9" s="119">
        <v>34</v>
      </c>
      <c r="G9" s="119">
        <v>28</v>
      </c>
      <c r="H9" s="119">
        <v>73</v>
      </c>
      <c r="I9" s="119">
        <v>20</v>
      </c>
      <c r="J9" s="119">
        <v>18</v>
      </c>
      <c r="K9" s="121">
        <v>65</v>
      </c>
      <c r="L9" s="121">
        <v>39</v>
      </c>
      <c r="M9" s="121">
        <v>18</v>
      </c>
    </row>
    <row r="10" spans="1:13" ht="19.5" x14ac:dyDescent="0.3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20">
        <v>13</v>
      </c>
      <c r="L10" s="120">
        <v>22</v>
      </c>
      <c r="M10" s="120">
        <v>22</v>
      </c>
    </row>
    <row r="11" spans="1:13" ht="19.5" x14ac:dyDescent="0.3">
      <c r="B11" s="118" t="s">
        <v>217</v>
      </c>
      <c r="C11" s="119">
        <v>55</v>
      </c>
      <c r="D11" s="119">
        <v>17</v>
      </c>
      <c r="E11" s="119">
        <v>20</v>
      </c>
      <c r="F11" s="119">
        <v>68</v>
      </c>
      <c r="G11" s="119">
        <v>59</v>
      </c>
      <c r="H11" s="119">
        <v>84</v>
      </c>
      <c r="I11" s="119">
        <v>52</v>
      </c>
      <c r="J11" s="119">
        <v>19</v>
      </c>
      <c r="K11" s="121">
        <v>51</v>
      </c>
      <c r="L11" s="121">
        <v>91</v>
      </c>
      <c r="M11" s="121">
        <v>81</v>
      </c>
    </row>
    <row r="12" spans="1:13" ht="19.5" x14ac:dyDescent="0.3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20">
        <v>19</v>
      </c>
      <c r="L12" s="120">
        <v>17</v>
      </c>
      <c r="M12" s="120">
        <v>14</v>
      </c>
    </row>
    <row r="13" spans="1:13" ht="19.5" x14ac:dyDescent="0.3">
      <c r="B13" s="118" t="s">
        <v>206</v>
      </c>
      <c r="C13" s="119">
        <v>42</v>
      </c>
      <c r="D13" s="119">
        <v>54</v>
      </c>
      <c r="E13" s="119">
        <v>88</v>
      </c>
      <c r="F13" s="119">
        <v>32</v>
      </c>
      <c r="G13" s="119">
        <v>73</v>
      </c>
      <c r="H13" s="119">
        <v>72</v>
      </c>
      <c r="I13" s="119">
        <v>44</v>
      </c>
      <c r="J13" s="119">
        <v>75</v>
      </c>
      <c r="K13" s="121">
        <v>41</v>
      </c>
      <c r="L13" s="121">
        <v>15</v>
      </c>
      <c r="M13" s="121">
        <v>75</v>
      </c>
    </row>
    <row r="14" spans="1:13" ht="19.5" x14ac:dyDescent="0.3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20">
        <v>13</v>
      </c>
      <c r="L14" s="120">
        <v>19</v>
      </c>
      <c r="M14" s="120">
        <v>12</v>
      </c>
    </row>
    <row r="15" spans="1:13" ht="19.5" x14ac:dyDescent="0.3">
      <c r="B15" s="118" t="s">
        <v>201</v>
      </c>
      <c r="C15" s="119">
        <v>46</v>
      </c>
      <c r="D15" s="119">
        <v>36</v>
      </c>
      <c r="E15" s="119">
        <v>77</v>
      </c>
      <c r="F15" s="119">
        <v>46</v>
      </c>
      <c r="G15" s="119">
        <v>14</v>
      </c>
      <c r="H15" s="119">
        <v>57</v>
      </c>
      <c r="I15" s="119">
        <v>53</v>
      </c>
      <c r="J15" s="119">
        <v>91</v>
      </c>
      <c r="K15" s="121">
        <v>41</v>
      </c>
      <c r="L15" s="121">
        <v>12</v>
      </c>
      <c r="M15" s="121">
        <v>24</v>
      </c>
    </row>
    <row r="16" spans="1:13" ht="19.5" x14ac:dyDescent="0.3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20">
        <v>84</v>
      </c>
      <c r="L16" s="120">
        <v>77</v>
      </c>
      <c r="M16" s="120">
        <v>47</v>
      </c>
    </row>
    <row r="17" spans="2:18" ht="19.5" x14ac:dyDescent="0.3">
      <c r="B17" s="118" t="s">
        <v>196</v>
      </c>
      <c r="C17" s="119">
        <v>61</v>
      </c>
      <c r="D17" s="119">
        <v>25</v>
      </c>
      <c r="E17" s="119">
        <v>55</v>
      </c>
      <c r="F17" s="119">
        <v>90</v>
      </c>
      <c r="G17" s="119">
        <v>41</v>
      </c>
      <c r="H17" s="119">
        <v>65</v>
      </c>
      <c r="I17" s="119">
        <v>58</v>
      </c>
      <c r="J17" s="119">
        <v>82</v>
      </c>
      <c r="K17" s="121">
        <v>82</v>
      </c>
      <c r="L17" s="121">
        <v>37</v>
      </c>
      <c r="M17" s="121">
        <v>66</v>
      </c>
    </row>
    <row r="18" spans="2:18" ht="19.5" x14ac:dyDescent="0.3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20">
        <v>78</v>
      </c>
      <c r="L18" s="120">
        <v>84</v>
      </c>
      <c r="M18" s="120">
        <v>68</v>
      </c>
    </row>
    <row r="19" spans="2:18" ht="19.5" x14ac:dyDescent="0.3">
      <c r="B19" s="118" t="s">
        <v>212</v>
      </c>
      <c r="C19" s="119">
        <v>25</v>
      </c>
      <c r="D19" s="119">
        <v>11</v>
      </c>
      <c r="E19" s="119">
        <v>61</v>
      </c>
      <c r="F19" s="119">
        <v>27</v>
      </c>
      <c r="G19" s="119">
        <v>15</v>
      </c>
      <c r="H19" s="119">
        <v>20</v>
      </c>
      <c r="I19" s="119">
        <v>21</v>
      </c>
      <c r="J19" s="119">
        <v>14</v>
      </c>
      <c r="K19" s="121">
        <v>14</v>
      </c>
      <c r="L19" s="121">
        <v>32</v>
      </c>
      <c r="M19" s="121">
        <v>16</v>
      </c>
    </row>
    <row r="20" spans="2:18" ht="19.5" x14ac:dyDescent="0.3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20">
        <v>15</v>
      </c>
      <c r="L20" s="120">
        <v>73</v>
      </c>
      <c r="M20" s="120">
        <v>26</v>
      </c>
    </row>
    <row r="21" spans="2:18" ht="19.5" x14ac:dyDescent="0.3">
      <c r="B21" s="118" t="s">
        <v>216</v>
      </c>
      <c r="C21" s="119">
        <v>64</v>
      </c>
      <c r="D21" s="119">
        <v>50</v>
      </c>
      <c r="E21" s="119">
        <v>42</v>
      </c>
      <c r="F21" s="119">
        <v>55</v>
      </c>
      <c r="G21" s="119">
        <v>63</v>
      </c>
      <c r="H21" s="119">
        <v>34</v>
      </c>
      <c r="I21" s="119">
        <v>60</v>
      </c>
      <c r="J21" s="119">
        <v>61</v>
      </c>
      <c r="K21" s="121">
        <v>63</v>
      </c>
      <c r="L21" s="121">
        <v>56</v>
      </c>
      <c r="M21" s="121">
        <v>69</v>
      </c>
    </row>
    <row r="22" spans="2:18" ht="19.5" x14ac:dyDescent="0.3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20">
        <v>65</v>
      </c>
      <c r="L22" s="120">
        <v>46</v>
      </c>
      <c r="M22" s="120">
        <v>30</v>
      </c>
    </row>
    <row r="23" spans="2:18" ht="19.5" x14ac:dyDescent="0.3">
      <c r="B23" s="118" t="s">
        <v>202</v>
      </c>
      <c r="C23" s="119">
        <v>49</v>
      </c>
      <c r="D23" s="119">
        <v>31</v>
      </c>
      <c r="E23" s="119">
        <v>49</v>
      </c>
      <c r="F23" s="119">
        <v>86</v>
      </c>
      <c r="G23" s="119">
        <v>18</v>
      </c>
      <c r="H23" s="119">
        <v>80</v>
      </c>
      <c r="I23" s="119">
        <v>54</v>
      </c>
      <c r="J23" s="119">
        <v>92</v>
      </c>
      <c r="K23" s="121">
        <v>39</v>
      </c>
      <c r="L23" s="121">
        <v>17</v>
      </c>
      <c r="M23" s="121">
        <v>62</v>
      </c>
    </row>
    <row r="24" spans="2:18" ht="19.5" x14ac:dyDescent="0.3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51</v>
      </c>
      <c r="L24" s="120">
        <v>58</v>
      </c>
      <c r="M24" s="120">
        <v>57</v>
      </c>
    </row>
    <row r="25" spans="2:18" ht="19.5" x14ac:dyDescent="0.3">
      <c r="B25" s="118" t="s">
        <v>199</v>
      </c>
      <c r="C25" s="119">
        <v>18</v>
      </c>
      <c r="D25" s="119">
        <v>18</v>
      </c>
      <c r="E25" s="119">
        <v>73</v>
      </c>
      <c r="F25" s="119">
        <v>52</v>
      </c>
      <c r="G25" s="119">
        <v>27</v>
      </c>
      <c r="H25" s="119">
        <v>42</v>
      </c>
      <c r="I25" s="119">
        <v>22</v>
      </c>
      <c r="J25" s="119">
        <v>29</v>
      </c>
      <c r="K25" s="121">
        <v>13</v>
      </c>
      <c r="L25" s="121">
        <v>18</v>
      </c>
      <c r="M25" s="121">
        <v>18</v>
      </c>
    </row>
    <row r="26" spans="2:18" ht="19.5" x14ac:dyDescent="0.3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20">
        <v>51</v>
      </c>
      <c r="L26" s="120">
        <v>61</v>
      </c>
      <c r="M26" s="120">
        <v>21</v>
      </c>
    </row>
    <row r="27" spans="2:18" ht="19.5" x14ac:dyDescent="0.3">
      <c r="B27" s="118" t="s">
        <v>204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49</v>
      </c>
      <c r="K27" s="121">
        <v>13</v>
      </c>
      <c r="L27" s="121">
        <v>30</v>
      </c>
      <c r="M27" s="121">
        <v>46</v>
      </c>
    </row>
    <row r="28" spans="2:18" ht="19.5" x14ac:dyDescent="0.3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20">
        <v>11</v>
      </c>
      <c r="L28" s="120">
        <v>37</v>
      </c>
      <c r="M28" s="120">
        <v>56</v>
      </c>
    </row>
    <row r="29" spans="2:18" ht="19.5" x14ac:dyDescent="0.3">
      <c r="B29" s="118" t="s">
        <v>222</v>
      </c>
      <c r="C29" s="119">
        <v>37</v>
      </c>
      <c r="D29" s="119">
        <v>17</v>
      </c>
      <c r="E29" s="119">
        <v>47</v>
      </c>
      <c r="F29" s="119">
        <v>41</v>
      </c>
      <c r="G29" s="119">
        <v>14</v>
      </c>
      <c r="H29" s="119">
        <v>59</v>
      </c>
      <c r="I29" s="119">
        <v>40</v>
      </c>
      <c r="J29" s="119">
        <v>18</v>
      </c>
      <c r="K29" s="121">
        <v>28</v>
      </c>
      <c r="L29" s="121">
        <v>73</v>
      </c>
      <c r="M29" s="121">
        <v>16</v>
      </c>
    </row>
    <row r="30" spans="2:18" ht="19.5" x14ac:dyDescent="0.3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20">
        <v>12</v>
      </c>
      <c r="L30" s="120">
        <v>18</v>
      </c>
      <c r="M30" s="120">
        <v>35</v>
      </c>
    </row>
    <row r="31" spans="2:18" ht="19.5" x14ac:dyDescent="0.3">
      <c r="B31" s="118" t="s">
        <v>220</v>
      </c>
      <c r="C31" s="119">
        <v>42</v>
      </c>
      <c r="D31" s="119">
        <v>21</v>
      </c>
      <c r="E31" s="119">
        <v>80</v>
      </c>
      <c r="F31" s="119">
        <v>54</v>
      </c>
      <c r="G31" s="119">
        <v>33</v>
      </c>
      <c r="H31" s="119">
        <v>69</v>
      </c>
      <c r="I31" s="119">
        <v>45</v>
      </c>
      <c r="J31" s="119">
        <v>94</v>
      </c>
      <c r="K31" s="121">
        <v>79</v>
      </c>
      <c r="L31" s="121">
        <v>39</v>
      </c>
      <c r="M31" s="121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1.9855773317184933</v>
      </c>
      <c r="J38" s="122">
        <f ca="1">$G38*(RAND()-0.5)</f>
        <v>-0.32301219063593511</v>
      </c>
      <c r="K38" s="122">
        <f ca="1">$G38*(RAND()-0.5)</f>
        <v>3.8811664528322347</v>
      </c>
      <c r="L38" s="122">
        <f ca="1">$G38*(RAND()-0.5)</f>
        <v>-5.4024715229119185</v>
      </c>
      <c r="M38" s="122">
        <f ca="1">$G38*(RAND()-0.5)</f>
        <v>7.3072088425417467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1:13" ht="19.5" x14ac:dyDescent="0.3">
      <c r="A3" s="5"/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1:13" ht="19.5" x14ac:dyDescent="0.3">
      <c r="A4" s="5"/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1:13" ht="19.5" x14ac:dyDescent="0.3">
      <c r="A5" s="5"/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1:13" ht="19.5" x14ac:dyDescent="0.3">
      <c r="A6" s="5"/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1:13" ht="19.5" x14ac:dyDescent="0.3">
      <c r="A7" s="5"/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1:13" ht="19.5" x14ac:dyDescent="0.3">
      <c r="A8" s="5"/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1:13" ht="19.5" x14ac:dyDescent="0.3">
      <c r="A9" s="5"/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1:13" ht="19.5" x14ac:dyDescent="0.3">
      <c r="A10" s="5"/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1:13" ht="19.5" x14ac:dyDescent="0.3">
      <c r="A11" s="5"/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1:13" ht="19.5" x14ac:dyDescent="0.3">
      <c r="A12" s="5"/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1:13" ht="19.5" x14ac:dyDescent="0.3">
      <c r="A13" s="5"/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1:13" ht="19.5" x14ac:dyDescent="0.3">
      <c r="A14" s="5"/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1:13" ht="19.5" x14ac:dyDescent="0.3">
      <c r="A15" s="5"/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1:13" ht="19.5" x14ac:dyDescent="0.3">
      <c r="A16" s="5"/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1:18" ht="19.5" x14ac:dyDescent="0.3">
      <c r="A17" s="5"/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1:18" ht="19.5" x14ac:dyDescent="0.3">
      <c r="A18" s="5"/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1:18" ht="19.5" x14ac:dyDescent="0.3">
      <c r="A19" s="5"/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1:18" ht="19.5" x14ac:dyDescent="0.3">
      <c r="A20" s="5"/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1:18" ht="19.5" x14ac:dyDescent="0.3">
      <c r="A21" s="5"/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1:18" ht="19.5" x14ac:dyDescent="0.3">
      <c r="A22" s="5"/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1:18" ht="19.5" x14ac:dyDescent="0.3">
      <c r="A23" s="5"/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1:18" ht="19.5" x14ac:dyDescent="0.3">
      <c r="A24" s="5"/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1:18" ht="19.5" x14ac:dyDescent="0.3">
      <c r="A25" s="5"/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1:18" ht="19.5" x14ac:dyDescent="0.3">
      <c r="A26" s="5"/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1:18" ht="19.5" x14ac:dyDescent="0.3">
      <c r="A27" s="5"/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1:18" ht="19.5" x14ac:dyDescent="0.3">
      <c r="A28" s="5"/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1:18" ht="19.5" x14ac:dyDescent="0.3">
      <c r="A29" s="5"/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1:18" ht="19.5" x14ac:dyDescent="0.3">
      <c r="A30" s="5"/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1:18" ht="19.5" x14ac:dyDescent="0.3">
      <c r="A31" s="5"/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-7.1831537985907854</v>
      </c>
      <c r="J38" s="122">
        <v>0.22076670683180699</v>
      </c>
      <c r="K38" s="122">
        <v>2.4980589892700471</v>
      </c>
      <c r="L38" s="122">
        <v>1.3750785579567431</v>
      </c>
      <c r="M38" s="122">
        <v>-5.6261529886272896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40</v>
      </c>
      <c r="K39" s="122">
        <v>30</v>
      </c>
      <c r="L39" s="122">
        <v>5</v>
      </c>
      <c r="M39" s="122">
        <v>50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x14ac:dyDescent="0.3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x14ac:dyDescent="0.3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x14ac:dyDescent="0.3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x14ac:dyDescent="0.3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x14ac:dyDescent="0.3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x14ac:dyDescent="0.3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x14ac:dyDescent="0.3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x14ac:dyDescent="0.3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x14ac:dyDescent="0.3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x14ac:dyDescent="0.3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x14ac:dyDescent="0.3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x14ac:dyDescent="0.3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x14ac:dyDescent="0.3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x14ac:dyDescent="0.3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x14ac:dyDescent="0.3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x14ac:dyDescent="0.3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x14ac:dyDescent="0.3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x14ac:dyDescent="0.3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x14ac:dyDescent="0.3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x14ac:dyDescent="0.3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x14ac:dyDescent="0.3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x14ac:dyDescent="0.3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x14ac:dyDescent="0.3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x14ac:dyDescent="0.3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x14ac:dyDescent="0.3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x14ac:dyDescent="0.3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-1.759381623878606</v>
      </c>
      <c r="J38" s="122">
        <f ca="1">$G38*(RAND()-0.5)</f>
        <v>4.9502209654612574</v>
      </c>
      <c r="K38" s="122">
        <f ca="1">$G38*(RAND()-0.5)</f>
        <v>7.2997178971985663</v>
      </c>
      <c r="L38" s="122">
        <f ca="1">$G38*(RAND()-0.5)</f>
        <v>-6.3645043191187245E-2</v>
      </c>
      <c r="M38" s="122">
        <f ca="1">$G38*(RAND()-0.5)</f>
        <v>5.3471404222332524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{58A55503-6D31-4B31-B148-2C4EB63BF02F}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{6AA15AA0-35C1-441E-A544-EE6508E36D6A}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{3AC7B028-5DB1-43FF-B790-CE3AAEBF3602}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{9930B576-E115-4A76-A200-82B2C8D6FBF2}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{1E31E6B3-5E72-495D-8512-D0F9B9B36EE3}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{287633E6-4136-4D4F-8F89-369469943E42}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{76994B46-9EFB-4A52-9C83-E8932273A156}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{E780D7AC-8073-4AF8-8594-ED2E34032797}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{646FB4BA-7F48-4681-9859-14A6186F0636}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{2A3C5CCE-0274-4BD7-90FD-3CE0A15E57C0}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{C11C4B94-73B9-42A2-96FE-4B69B09E1400}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A55503-6D31-4B31-B148-2C4EB63BF0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AA15AA0-35C1-441E-A544-EE6508E36D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AC7B028-5DB1-43FF-B790-CE3AAEBF36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930B576-E115-4A76-A200-82B2C8D6FBF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E31E6B3-5E72-495D-8512-D0F9B9B36E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87633E6-4136-4D4F-8F89-369469943E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6994B46-9EFB-4A52-9C83-E8932273A1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780D7AC-8073-4AF8-8594-ED2E340327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46FB4BA-7F48-4681-9859-14A6186F06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A3C5CCE-0274-4BD7-90FD-3CE0A15E57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11C4B94-73B9-42A2-96FE-4B69B09E14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3">
      <c r="B3" s="114" t="s">
        <v>214</v>
      </c>
      <c r="C3" s="115">
        <v>22</v>
      </c>
      <c r="D3" s="115">
        <v>36</v>
      </c>
      <c r="E3" s="115">
        <v>29</v>
      </c>
      <c r="F3" s="115">
        <v>49</v>
      </c>
      <c r="G3" s="115">
        <v>45</v>
      </c>
      <c r="H3" s="115">
        <v>50</v>
      </c>
      <c r="I3" s="115">
        <v>12</v>
      </c>
      <c r="J3" s="115">
        <v>12</v>
      </c>
      <c r="K3" s="115">
        <v>29</v>
      </c>
      <c r="L3" s="115">
        <v>19</v>
      </c>
      <c r="M3" s="115">
        <v>25</v>
      </c>
    </row>
    <row r="4" spans="2:13" ht="19.5" x14ac:dyDescent="0.3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15">
        <v>25</v>
      </c>
      <c r="L4" s="115">
        <v>34</v>
      </c>
      <c r="M4" s="115">
        <v>41</v>
      </c>
    </row>
    <row r="5" spans="2:13" ht="19.5" x14ac:dyDescent="0.3">
      <c r="B5" s="114" t="s">
        <v>218</v>
      </c>
      <c r="C5" s="115">
        <v>47</v>
      </c>
      <c r="D5" s="115">
        <v>37</v>
      </c>
      <c r="E5" s="115">
        <v>27</v>
      </c>
      <c r="F5" s="115">
        <v>25</v>
      </c>
      <c r="G5" s="115">
        <v>65</v>
      </c>
      <c r="H5" s="115">
        <v>39</v>
      </c>
      <c r="I5" s="115">
        <v>46</v>
      </c>
      <c r="J5" s="115">
        <v>18</v>
      </c>
      <c r="K5" s="115">
        <v>45</v>
      </c>
      <c r="L5" s="115">
        <v>49</v>
      </c>
      <c r="M5" s="115">
        <v>54</v>
      </c>
    </row>
    <row r="6" spans="2:13" ht="19.5" x14ac:dyDescent="0.3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15">
        <v>31</v>
      </c>
      <c r="L6" s="115">
        <v>18</v>
      </c>
      <c r="M6" s="115">
        <v>88</v>
      </c>
    </row>
    <row r="7" spans="2:13" ht="19.5" x14ac:dyDescent="0.3">
      <c r="B7" s="114" t="s">
        <v>211</v>
      </c>
      <c r="C7" s="115">
        <v>17</v>
      </c>
      <c r="D7" s="115">
        <v>18</v>
      </c>
      <c r="E7" s="115">
        <v>50</v>
      </c>
      <c r="F7" s="115">
        <v>38</v>
      </c>
      <c r="G7" s="115">
        <v>25</v>
      </c>
      <c r="H7" s="115">
        <v>52</v>
      </c>
      <c r="I7" s="115">
        <v>32</v>
      </c>
      <c r="J7" s="115">
        <v>14</v>
      </c>
      <c r="K7" s="115">
        <v>35</v>
      </c>
      <c r="L7" s="115">
        <v>17</v>
      </c>
      <c r="M7" s="115">
        <v>55</v>
      </c>
    </row>
    <row r="8" spans="2:13" ht="19.5" x14ac:dyDescent="0.3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15">
        <v>19</v>
      </c>
      <c r="L8" s="115">
        <v>31</v>
      </c>
      <c r="M8" s="115">
        <v>22</v>
      </c>
    </row>
    <row r="9" spans="2:13" ht="19.5" x14ac:dyDescent="0.3">
      <c r="B9" s="114" t="s">
        <v>199</v>
      </c>
      <c r="C9" s="115">
        <v>40</v>
      </c>
      <c r="D9" s="115">
        <v>24</v>
      </c>
      <c r="E9" s="115">
        <v>40</v>
      </c>
      <c r="F9" s="115">
        <v>34</v>
      </c>
      <c r="G9" s="115">
        <v>28</v>
      </c>
      <c r="H9" s="115">
        <v>73</v>
      </c>
      <c r="I9" s="115">
        <v>14</v>
      </c>
      <c r="J9" s="115">
        <v>13</v>
      </c>
      <c r="K9" s="115">
        <v>20</v>
      </c>
      <c r="L9" s="115">
        <v>40</v>
      </c>
      <c r="M9" s="115">
        <v>88</v>
      </c>
    </row>
    <row r="10" spans="2:13" ht="19.5" x14ac:dyDescent="0.3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15">
        <v>54</v>
      </c>
      <c r="L10" s="115">
        <v>43</v>
      </c>
      <c r="M10" s="115">
        <v>20</v>
      </c>
    </row>
    <row r="11" spans="2:13" ht="19.5" x14ac:dyDescent="0.3">
      <c r="B11" s="114" t="s">
        <v>209</v>
      </c>
      <c r="C11" s="115">
        <v>17</v>
      </c>
      <c r="D11" s="115">
        <v>55</v>
      </c>
      <c r="E11" s="115">
        <v>20</v>
      </c>
      <c r="F11" s="115">
        <v>68</v>
      </c>
      <c r="G11" s="115">
        <v>59</v>
      </c>
      <c r="H11" s="115">
        <v>84</v>
      </c>
      <c r="I11" s="115">
        <v>16</v>
      </c>
      <c r="J11" s="115">
        <v>56</v>
      </c>
      <c r="K11" s="115">
        <v>45</v>
      </c>
      <c r="L11" s="115">
        <v>29</v>
      </c>
      <c r="M11" s="115">
        <v>46</v>
      </c>
    </row>
    <row r="12" spans="2:13" ht="19.5" x14ac:dyDescent="0.3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15">
        <v>14</v>
      </c>
      <c r="L12" s="115">
        <v>30</v>
      </c>
      <c r="M12" s="115">
        <v>69</v>
      </c>
    </row>
    <row r="13" spans="2:13" ht="19.5" x14ac:dyDescent="0.3">
      <c r="B13" s="114" t="s">
        <v>206</v>
      </c>
      <c r="C13" s="115">
        <v>31</v>
      </c>
      <c r="D13" s="115">
        <v>36</v>
      </c>
      <c r="E13" s="115">
        <v>59</v>
      </c>
      <c r="F13" s="115">
        <v>40</v>
      </c>
      <c r="G13" s="115">
        <v>36</v>
      </c>
      <c r="H13" s="115">
        <v>19</v>
      </c>
      <c r="I13" s="115">
        <v>47</v>
      </c>
      <c r="J13" s="115">
        <v>20</v>
      </c>
      <c r="K13" s="115">
        <v>31</v>
      </c>
      <c r="L13" s="115">
        <v>29</v>
      </c>
      <c r="M13" s="115">
        <v>20</v>
      </c>
    </row>
    <row r="14" spans="2:13" ht="19.5" x14ac:dyDescent="0.3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15">
        <v>28</v>
      </c>
      <c r="L14" s="115">
        <v>41</v>
      </c>
      <c r="M14" s="115">
        <v>86</v>
      </c>
    </row>
    <row r="15" spans="2:13" ht="19.5" x14ac:dyDescent="0.3">
      <c r="B15" s="114" t="s">
        <v>194</v>
      </c>
      <c r="C15" s="115">
        <v>15</v>
      </c>
      <c r="D15" s="115">
        <v>38</v>
      </c>
      <c r="E15" s="115">
        <v>83</v>
      </c>
      <c r="F15" s="115">
        <v>78</v>
      </c>
      <c r="G15" s="115">
        <v>38</v>
      </c>
      <c r="H15" s="115">
        <v>62</v>
      </c>
      <c r="I15" s="115">
        <v>43</v>
      </c>
      <c r="J15" s="115">
        <v>61</v>
      </c>
      <c r="K15" s="115">
        <v>18</v>
      </c>
      <c r="L15" s="115">
        <v>18</v>
      </c>
      <c r="M15" s="115">
        <v>51</v>
      </c>
    </row>
    <row r="16" spans="2:13" ht="19.5" x14ac:dyDescent="0.3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15">
        <v>46</v>
      </c>
      <c r="L16" s="115">
        <v>17</v>
      </c>
      <c r="M16" s="115">
        <v>76</v>
      </c>
    </row>
    <row r="17" spans="2:18" ht="19.5" x14ac:dyDescent="0.3">
      <c r="B17" s="114" t="s">
        <v>210</v>
      </c>
      <c r="C17" s="115">
        <v>17</v>
      </c>
      <c r="D17" s="115">
        <v>37</v>
      </c>
      <c r="E17" s="115">
        <v>47</v>
      </c>
      <c r="F17" s="115">
        <v>41</v>
      </c>
      <c r="G17" s="115">
        <v>14</v>
      </c>
      <c r="H17" s="115">
        <v>59</v>
      </c>
      <c r="I17" s="115">
        <v>19</v>
      </c>
      <c r="J17" s="115">
        <v>14</v>
      </c>
      <c r="K17" s="115">
        <v>23</v>
      </c>
      <c r="L17" s="115">
        <v>16</v>
      </c>
      <c r="M17" s="115">
        <v>45</v>
      </c>
    </row>
    <row r="18" spans="2:18" ht="19.5" x14ac:dyDescent="0.3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15">
        <v>37</v>
      </c>
      <c r="L18" s="115">
        <v>52</v>
      </c>
      <c r="M18" s="115">
        <v>81</v>
      </c>
    </row>
    <row r="19" spans="2:18" ht="19.5" x14ac:dyDescent="0.3">
      <c r="B19" s="114" t="s">
        <v>197</v>
      </c>
      <c r="C19" s="115">
        <v>19</v>
      </c>
      <c r="D19" s="115">
        <v>22</v>
      </c>
      <c r="E19" s="115">
        <v>43</v>
      </c>
      <c r="F19" s="115">
        <v>87</v>
      </c>
      <c r="G19" s="115">
        <v>23</v>
      </c>
      <c r="H19" s="115">
        <v>20</v>
      </c>
      <c r="I19" s="115">
        <v>33</v>
      </c>
      <c r="J19" s="115">
        <v>97</v>
      </c>
      <c r="K19" s="115">
        <v>19</v>
      </c>
      <c r="L19" s="115">
        <v>24</v>
      </c>
      <c r="M19" s="115">
        <v>16</v>
      </c>
    </row>
    <row r="20" spans="2:18" ht="19.5" x14ac:dyDescent="0.3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15">
        <v>24</v>
      </c>
      <c r="L20" s="115">
        <v>54</v>
      </c>
      <c r="M20" s="115">
        <v>90</v>
      </c>
    </row>
    <row r="21" spans="2:18" ht="19.5" x14ac:dyDescent="0.3">
      <c r="B21" s="114" t="s">
        <v>220</v>
      </c>
      <c r="C21" s="115">
        <v>27</v>
      </c>
      <c r="D21" s="115">
        <v>52</v>
      </c>
      <c r="E21" s="115">
        <v>46</v>
      </c>
      <c r="F21" s="115">
        <v>24</v>
      </c>
      <c r="G21" s="115">
        <v>74</v>
      </c>
      <c r="H21" s="115">
        <v>18</v>
      </c>
      <c r="I21" s="115">
        <v>61</v>
      </c>
      <c r="J21" s="115">
        <v>80</v>
      </c>
      <c r="K21" s="115">
        <v>16</v>
      </c>
      <c r="L21" s="115">
        <v>28</v>
      </c>
      <c r="M21" s="115">
        <v>45</v>
      </c>
    </row>
    <row r="22" spans="2:18" ht="19.5" x14ac:dyDescent="0.3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15">
        <v>32</v>
      </c>
      <c r="L22" s="115">
        <v>25</v>
      </c>
      <c r="M22" s="115">
        <v>23</v>
      </c>
    </row>
    <row r="23" spans="2:18" ht="19.5" x14ac:dyDescent="0.3">
      <c r="B23" s="114" t="s">
        <v>222</v>
      </c>
      <c r="C23" s="115">
        <v>21</v>
      </c>
      <c r="D23" s="115">
        <v>42</v>
      </c>
      <c r="E23" s="115">
        <v>80</v>
      </c>
      <c r="F23" s="115">
        <v>54</v>
      </c>
      <c r="G23" s="115">
        <v>33</v>
      </c>
      <c r="H23" s="115">
        <v>69</v>
      </c>
      <c r="I23" s="115">
        <v>48</v>
      </c>
      <c r="J23" s="115">
        <v>25</v>
      </c>
      <c r="K23" s="115">
        <v>45</v>
      </c>
      <c r="L23" s="115">
        <v>26</v>
      </c>
      <c r="M23" s="115">
        <v>41</v>
      </c>
    </row>
    <row r="24" spans="2:18" ht="19.5" x14ac:dyDescent="0.3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15">
        <v>51</v>
      </c>
      <c r="L24" s="115">
        <v>45</v>
      </c>
      <c r="M24" s="115">
        <v>46</v>
      </c>
    </row>
    <row r="25" spans="2:18" ht="19.5" x14ac:dyDescent="0.3">
      <c r="B25" s="114" t="s">
        <v>205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20</v>
      </c>
      <c r="J25" s="115">
        <v>20</v>
      </c>
      <c r="K25" s="115">
        <v>32</v>
      </c>
      <c r="L25" s="115">
        <v>29</v>
      </c>
      <c r="M25" s="115">
        <v>17</v>
      </c>
    </row>
    <row r="26" spans="2:18" ht="19.5" x14ac:dyDescent="0.3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15">
        <v>28</v>
      </c>
      <c r="L26" s="115">
        <v>24</v>
      </c>
      <c r="M26" s="115">
        <v>21</v>
      </c>
    </row>
    <row r="27" spans="2:18" ht="19.5" x14ac:dyDescent="0.3">
      <c r="B27" s="114" t="s">
        <v>212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38</v>
      </c>
      <c r="J27" s="115">
        <v>15</v>
      </c>
      <c r="K27" s="115">
        <v>24</v>
      </c>
      <c r="L27" s="115">
        <v>19</v>
      </c>
      <c r="M27" s="115">
        <v>38</v>
      </c>
    </row>
    <row r="28" spans="2:18" ht="19.5" x14ac:dyDescent="0.3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15">
        <v>48</v>
      </c>
      <c r="L28" s="115">
        <v>33</v>
      </c>
      <c r="M28" s="115">
        <v>47</v>
      </c>
    </row>
    <row r="29" spans="2:18" ht="19.5" x14ac:dyDescent="0.3">
      <c r="B29" s="114" t="s">
        <v>202</v>
      </c>
      <c r="C29" s="115">
        <v>46</v>
      </c>
      <c r="D29" s="115">
        <v>14</v>
      </c>
      <c r="E29" s="115">
        <v>45</v>
      </c>
      <c r="F29" s="115">
        <v>30</v>
      </c>
      <c r="G29" s="115">
        <v>40</v>
      </c>
      <c r="H29" s="115">
        <v>35</v>
      </c>
      <c r="I29" s="115">
        <v>75</v>
      </c>
      <c r="J29" s="115">
        <v>66</v>
      </c>
      <c r="K29" s="115">
        <v>42</v>
      </c>
      <c r="L29" s="115">
        <v>54</v>
      </c>
      <c r="M29" s="115">
        <v>74</v>
      </c>
    </row>
    <row r="30" spans="2:18" ht="19.5" x14ac:dyDescent="0.3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15">
        <v>20</v>
      </c>
      <c r="L30" s="115">
        <v>23</v>
      </c>
      <c r="M30" s="115">
        <v>28</v>
      </c>
    </row>
    <row r="31" spans="2:18" ht="19.5" x14ac:dyDescent="0.3">
      <c r="B31" s="114" t="s">
        <v>196</v>
      </c>
      <c r="C31" s="115">
        <v>11</v>
      </c>
      <c r="D31" s="115">
        <v>25</v>
      </c>
      <c r="E31" s="115">
        <v>61</v>
      </c>
      <c r="F31" s="115">
        <v>27</v>
      </c>
      <c r="G31" s="115">
        <v>15</v>
      </c>
      <c r="H31" s="115">
        <v>20</v>
      </c>
      <c r="I31" s="115">
        <v>19</v>
      </c>
      <c r="J31" s="115">
        <v>16</v>
      </c>
      <c r="K31" s="115">
        <v>14</v>
      </c>
      <c r="L31" s="115">
        <v>20</v>
      </c>
      <c r="M31" s="115">
        <v>17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-1.9242328871320302</v>
      </c>
      <c r="J38" s="122">
        <f ca="1">$G38*(RAND()-0.5)</f>
        <v>-4.2000869993303915</v>
      </c>
      <c r="K38" s="122">
        <f ca="1">$G38*(RAND()-0.5)</f>
        <v>7.2691506161265149</v>
      </c>
      <c r="L38" s="122">
        <f ca="1">$G38*(RAND()-0.5)</f>
        <v>7.4781337611690617</v>
      </c>
      <c r="M38" s="122">
        <f ca="1">$G38*(RAND()-0.5)</f>
        <v>2.362805473678204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3">
      <c r="B3" s="118" t="s">
        <v>214</v>
      </c>
      <c r="C3" s="119">
        <v>22</v>
      </c>
      <c r="D3" s="119">
        <v>36</v>
      </c>
      <c r="E3" s="119">
        <v>29</v>
      </c>
      <c r="F3" s="119">
        <v>49</v>
      </c>
      <c r="G3" s="119">
        <v>45</v>
      </c>
      <c r="H3" s="119">
        <v>50</v>
      </c>
      <c r="I3" s="119">
        <v>12</v>
      </c>
      <c r="J3" s="119">
        <v>12</v>
      </c>
      <c r="K3" s="121">
        <v>29</v>
      </c>
      <c r="L3" s="121">
        <v>19</v>
      </c>
      <c r="M3" s="121">
        <v>25</v>
      </c>
    </row>
    <row r="4" spans="2:13" ht="19.5" x14ac:dyDescent="0.3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20">
        <v>25</v>
      </c>
      <c r="L4" s="120">
        <v>34</v>
      </c>
      <c r="M4" s="120">
        <v>41</v>
      </c>
    </row>
    <row r="5" spans="2:13" ht="19.5" x14ac:dyDescent="0.3">
      <c r="B5" s="118" t="s">
        <v>218</v>
      </c>
      <c r="C5" s="119">
        <v>47</v>
      </c>
      <c r="D5" s="119">
        <v>37</v>
      </c>
      <c r="E5" s="119">
        <v>27</v>
      </c>
      <c r="F5" s="119">
        <v>25</v>
      </c>
      <c r="G5" s="119">
        <v>65</v>
      </c>
      <c r="H5" s="119">
        <v>39</v>
      </c>
      <c r="I5" s="119">
        <v>46</v>
      </c>
      <c r="J5" s="119">
        <v>18</v>
      </c>
      <c r="K5" s="121">
        <v>45</v>
      </c>
      <c r="L5" s="121">
        <v>49</v>
      </c>
      <c r="M5" s="121">
        <v>54</v>
      </c>
    </row>
    <row r="6" spans="2:13" ht="19.5" x14ac:dyDescent="0.3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20">
        <v>31</v>
      </c>
      <c r="L6" s="120">
        <v>18</v>
      </c>
      <c r="M6" s="120">
        <v>88</v>
      </c>
    </row>
    <row r="7" spans="2:13" ht="19.5" x14ac:dyDescent="0.3">
      <c r="B7" s="118" t="s">
        <v>211</v>
      </c>
      <c r="C7" s="119">
        <v>17</v>
      </c>
      <c r="D7" s="119">
        <v>18</v>
      </c>
      <c r="E7" s="119">
        <v>50</v>
      </c>
      <c r="F7" s="119">
        <v>38</v>
      </c>
      <c r="G7" s="119">
        <v>25</v>
      </c>
      <c r="H7" s="119">
        <v>52</v>
      </c>
      <c r="I7" s="119">
        <v>32</v>
      </c>
      <c r="J7" s="119">
        <v>14</v>
      </c>
      <c r="K7" s="121">
        <v>35</v>
      </c>
      <c r="L7" s="121">
        <v>17</v>
      </c>
      <c r="M7" s="121">
        <v>55</v>
      </c>
    </row>
    <row r="8" spans="2:13" ht="19.5" x14ac:dyDescent="0.3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20">
        <v>19</v>
      </c>
      <c r="L8" s="120">
        <v>31</v>
      </c>
      <c r="M8" s="120">
        <v>22</v>
      </c>
    </row>
    <row r="9" spans="2:13" ht="19.5" x14ac:dyDescent="0.3">
      <c r="B9" s="118" t="s">
        <v>199</v>
      </c>
      <c r="C9" s="119">
        <v>40</v>
      </c>
      <c r="D9" s="119">
        <v>24</v>
      </c>
      <c r="E9" s="119">
        <v>40</v>
      </c>
      <c r="F9" s="119">
        <v>34</v>
      </c>
      <c r="G9" s="119">
        <v>28</v>
      </c>
      <c r="H9" s="119">
        <v>73</v>
      </c>
      <c r="I9" s="119">
        <v>14</v>
      </c>
      <c r="J9" s="119">
        <v>13</v>
      </c>
      <c r="K9" s="121">
        <v>20</v>
      </c>
      <c r="L9" s="121">
        <v>40</v>
      </c>
      <c r="M9" s="121">
        <v>88</v>
      </c>
    </row>
    <row r="10" spans="2:13" ht="19.5" x14ac:dyDescent="0.3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20">
        <v>54</v>
      </c>
      <c r="L10" s="120">
        <v>43</v>
      </c>
      <c r="M10" s="120">
        <v>20</v>
      </c>
    </row>
    <row r="11" spans="2:13" ht="19.5" x14ac:dyDescent="0.3">
      <c r="B11" s="118" t="s">
        <v>209</v>
      </c>
      <c r="C11" s="119">
        <v>17</v>
      </c>
      <c r="D11" s="119">
        <v>55</v>
      </c>
      <c r="E11" s="119">
        <v>20</v>
      </c>
      <c r="F11" s="119">
        <v>68</v>
      </c>
      <c r="G11" s="119">
        <v>59</v>
      </c>
      <c r="H11" s="119">
        <v>84</v>
      </c>
      <c r="I11" s="119">
        <v>16</v>
      </c>
      <c r="J11" s="119">
        <v>56</v>
      </c>
      <c r="K11" s="121">
        <v>45</v>
      </c>
      <c r="L11" s="121">
        <v>29</v>
      </c>
      <c r="M11" s="121">
        <v>46</v>
      </c>
    </row>
    <row r="12" spans="2:13" ht="19.5" x14ac:dyDescent="0.3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20">
        <v>14</v>
      </c>
      <c r="L12" s="120">
        <v>30</v>
      </c>
      <c r="M12" s="120">
        <v>69</v>
      </c>
    </row>
    <row r="13" spans="2:13" ht="19.5" x14ac:dyDescent="0.3">
      <c r="B13" s="118" t="s">
        <v>206</v>
      </c>
      <c r="C13" s="119">
        <v>31</v>
      </c>
      <c r="D13" s="119">
        <v>36</v>
      </c>
      <c r="E13" s="119">
        <v>59</v>
      </c>
      <c r="F13" s="119">
        <v>40</v>
      </c>
      <c r="G13" s="119">
        <v>36</v>
      </c>
      <c r="H13" s="119">
        <v>19</v>
      </c>
      <c r="I13" s="119">
        <v>47</v>
      </c>
      <c r="J13" s="119">
        <v>20</v>
      </c>
      <c r="K13" s="121">
        <v>31</v>
      </c>
      <c r="L13" s="121">
        <v>29</v>
      </c>
      <c r="M13" s="121">
        <v>20</v>
      </c>
    </row>
    <row r="14" spans="2:13" ht="19.5" x14ac:dyDescent="0.3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20">
        <v>28</v>
      </c>
      <c r="L14" s="120">
        <v>41</v>
      </c>
      <c r="M14" s="120">
        <v>86</v>
      </c>
    </row>
    <row r="15" spans="2:13" ht="19.5" x14ac:dyDescent="0.3">
      <c r="B15" s="118" t="s">
        <v>194</v>
      </c>
      <c r="C15" s="119">
        <v>15</v>
      </c>
      <c r="D15" s="119">
        <v>38</v>
      </c>
      <c r="E15" s="119">
        <v>83</v>
      </c>
      <c r="F15" s="119">
        <v>78</v>
      </c>
      <c r="G15" s="119">
        <v>38</v>
      </c>
      <c r="H15" s="119">
        <v>62</v>
      </c>
      <c r="I15" s="119">
        <v>43</v>
      </c>
      <c r="J15" s="119">
        <v>61</v>
      </c>
      <c r="K15" s="121">
        <v>18</v>
      </c>
      <c r="L15" s="121">
        <v>18</v>
      </c>
      <c r="M15" s="121">
        <v>51</v>
      </c>
    </row>
    <row r="16" spans="2:13" ht="19.5" x14ac:dyDescent="0.3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20">
        <v>46</v>
      </c>
      <c r="L16" s="120">
        <v>17</v>
      </c>
      <c r="M16" s="120">
        <v>76</v>
      </c>
    </row>
    <row r="17" spans="2:18" ht="19.5" x14ac:dyDescent="0.3">
      <c r="B17" s="118" t="s">
        <v>210</v>
      </c>
      <c r="C17" s="119">
        <v>17</v>
      </c>
      <c r="D17" s="119">
        <v>37</v>
      </c>
      <c r="E17" s="119">
        <v>47</v>
      </c>
      <c r="F17" s="119">
        <v>41</v>
      </c>
      <c r="G17" s="119">
        <v>14</v>
      </c>
      <c r="H17" s="119">
        <v>59</v>
      </c>
      <c r="I17" s="119">
        <v>19</v>
      </c>
      <c r="J17" s="119">
        <v>14</v>
      </c>
      <c r="K17" s="121">
        <v>23</v>
      </c>
      <c r="L17" s="121">
        <v>16</v>
      </c>
      <c r="M17" s="121">
        <v>45</v>
      </c>
    </row>
    <row r="18" spans="2:18" ht="19.5" x14ac:dyDescent="0.3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20">
        <v>37</v>
      </c>
      <c r="L18" s="120">
        <v>52</v>
      </c>
      <c r="M18" s="120">
        <v>81</v>
      </c>
    </row>
    <row r="19" spans="2:18" ht="19.5" x14ac:dyDescent="0.3">
      <c r="B19" s="118" t="s">
        <v>197</v>
      </c>
      <c r="C19" s="119">
        <v>19</v>
      </c>
      <c r="D19" s="119">
        <v>22</v>
      </c>
      <c r="E19" s="119">
        <v>43</v>
      </c>
      <c r="F19" s="119">
        <v>87</v>
      </c>
      <c r="G19" s="119">
        <v>23</v>
      </c>
      <c r="H19" s="119">
        <v>20</v>
      </c>
      <c r="I19" s="119">
        <v>33</v>
      </c>
      <c r="J19" s="119">
        <v>97</v>
      </c>
      <c r="K19" s="121">
        <v>19</v>
      </c>
      <c r="L19" s="121">
        <v>24</v>
      </c>
      <c r="M19" s="121">
        <v>16</v>
      </c>
    </row>
    <row r="20" spans="2:18" ht="19.5" x14ac:dyDescent="0.3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20">
        <v>24</v>
      </c>
      <c r="L20" s="120">
        <v>54</v>
      </c>
      <c r="M20" s="120">
        <v>90</v>
      </c>
    </row>
    <row r="21" spans="2:18" ht="19.5" x14ac:dyDescent="0.3">
      <c r="B21" s="118" t="s">
        <v>220</v>
      </c>
      <c r="C21" s="119">
        <v>27</v>
      </c>
      <c r="D21" s="119">
        <v>52</v>
      </c>
      <c r="E21" s="119">
        <v>46</v>
      </c>
      <c r="F21" s="119">
        <v>24</v>
      </c>
      <c r="G21" s="119">
        <v>74</v>
      </c>
      <c r="H21" s="119">
        <v>18</v>
      </c>
      <c r="I21" s="119">
        <v>61</v>
      </c>
      <c r="J21" s="119">
        <v>80</v>
      </c>
      <c r="K21" s="121">
        <v>16</v>
      </c>
      <c r="L21" s="121">
        <v>28</v>
      </c>
      <c r="M21" s="121">
        <v>45</v>
      </c>
    </row>
    <row r="22" spans="2:18" ht="19.5" x14ac:dyDescent="0.3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20">
        <v>32</v>
      </c>
      <c r="L22" s="120">
        <v>25</v>
      </c>
      <c r="M22" s="120">
        <v>23</v>
      </c>
    </row>
    <row r="23" spans="2:18" ht="19.5" x14ac:dyDescent="0.3">
      <c r="B23" s="118" t="s">
        <v>222</v>
      </c>
      <c r="C23" s="119">
        <v>21</v>
      </c>
      <c r="D23" s="119">
        <v>42</v>
      </c>
      <c r="E23" s="119">
        <v>80</v>
      </c>
      <c r="F23" s="119">
        <v>54</v>
      </c>
      <c r="G23" s="119">
        <v>33</v>
      </c>
      <c r="H23" s="119">
        <v>69</v>
      </c>
      <c r="I23" s="119">
        <v>48</v>
      </c>
      <c r="J23" s="119">
        <v>25</v>
      </c>
      <c r="K23" s="121">
        <v>45</v>
      </c>
      <c r="L23" s="121">
        <v>26</v>
      </c>
      <c r="M23" s="121">
        <v>41</v>
      </c>
    </row>
    <row r="24" spans="2:18" ht="19.5" x14ac:dyDescent="0.3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20">
        <v>51</v>
      </c>
      <c r="L24" s="120">
        <v>45</v>
      </c>
      <c r="M24" s="120">
        <v>46</v>
      </c>
    </row>
    <row r="25" spans="2:18" ht="19.5" x14ac:dyDescent="0.3">
      <c r="B25" s="118" t="s">
        <v>205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20</v>
      </c>
      <c r="J25" s="119">
        <v>20</v>
      </c>
      <c r="K25" s="121">
        <v>32</v>
      </c>
      <c r="L25" s="121">
        <v>29</v>
      </c>
      <c r="M25" s="121">
        <v>17</v>
      </c>
    </row>
    <row r="26" spans="2:18" ht="19.5" x14ac:dyDescent="0.3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20">
        <v>28</v>
      </c>
      <c r="L26" s="120">
        <v>24</v>
      </c>
      <c r="M26" s="120">
        <v>21</v>
      </c>
    </row>
    <row r="27" spans="2:18" ht="19.5" x14ac:dyDescent="0.3">
      <c r="B27" s="118" t="s">
        <v>212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38</v>
      </c>
      <c r="J27" s="119">
        <v>15</v>
      </c>
      <c r="K27" s="121">
        <v>24</v>
      </c>
      <c r="L27" s="121">
        <v>19</v>
      </c>
      <c r="M27" s="121">
        <v>38</v>
      </c>
    </row>
    <row r="28" spans="2:18" ht="19.5" x14ac:dyDescent="0.3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20">
        <v>48</v>
      </c>
      <c r="L28" s="120">
        <v>33</v>
      </c>
      <c r="M28" s="120">
        <v>47</v>
      </c>
    </row>
    <row r="29" spans="2:18" ht="19.5" x14ac:dyDescent="0.3">
      <c r="B29" s="118" t="s">
        <v>202</v>
      </c>
      <c r="C29" s="119">
        <v>46</v>
      </c>
      <c r="D29" s="119">
        <v>14</v>
      </c>
      <c r="E29" s="119">
        <v>45</v>
      </c>
      <c r="F29" s="119">
        <v>30</v>
      </c>
      <c r="G29" s="119">
        <v>40</v>
      </c>
      <c r="H29" s="119">
        <v>35</v>
      </c>
      <c r="I29" s="119">
        <v>75</v>
      </c>
      <c r="J29" s="119">
        <v>66</v>
      </c>
      <c r="K29" s="121">
        <v>42</v>
      </c>
      <c r="L29" s="121">
        <v>54</v>
      </c>
      <c r="M29" s="121">
        <v>74</v>
      </c>
    </row>
    <row r="30" spans="2:18" ht="19.5" x14ac:dyDescent="0.3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20">
        <v>20</v>
      </c>
      <c r="L30" s="120">
        <v>23</v>
      </c>
      <c r="M30" s="120">
        <v>28</v>
      </c>
    </row>
    <row r="31" spans="2:18" ht="19.5" x14ac:dyDescent="0.3">
      <c r="B31" s="118" t="s">
        <v>196</v>
      </c>
      <c r="C31" s="119">
        <v>11</v>
      </c>
      <c r="D31" s="119">
        <v>25</v>
      </c>
      <c r="E31" s="119">
        <v>61</v>
      </c>
      <c r="F31" s="119">
        <v>27</v>
      </c>
      <c r="G31" s="119">
        <v>15</v>
      </c>
      <c r="H31" s="119">
        <v>20</v>
      </c>
      <c r="I31" s="119">
        <v>19</v>
      </c>
      <c r="J31" s="119">
        <v>16</v>
      </c>
      <c r="K31" s="121">
        <v>14</v>
      </c>
      <c r="L31" s="121">
        <v>20</v>
      </c>
      <c r="M31" s="121">
        <v>17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-0.1029551171466947</v>
      </c>
      <c r="J38" s="122">
        <f ca="1">$G38*(RAND()-0.5)</f>
        <v>-4.5925457570432062</v>
      </c>
      <c r="K38" s="122">
        <f ca="1">$G38*(RAND()-0.5)</f>
        <v>0.68624196994298836</v>
      </c>
      <c r="L38" s="122">
        <f ca="1">$G38*(RAND()-0.5)</f>
        <v>-2.9504339041925709</v>
      </c>
      <c r="M38" s="122">
        <f ca="1">$G38*(RAND()-0.5)</f>
        <v>-3.6926029348215779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x14ac:dyDescent="0.3">
      <c r="A3" s="5"/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x14ac:dyDescent="0.3">
      <c r="A4" s="5"/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x14ac:dyDescent="0.3">
      <c r="A5" s="5"/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x14ac:dyDescent="0.3">
      <c r="A6" s="5"/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x14ac:dyDescent="0.3">
      <c r="A7" s="5"/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x14ac:dyDescent="0.3">
      <c r="A8" s="5"/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x14ac:dyDescent="0.3">
      <c r="A9" s="5"/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x14ac:dyDescent="0.3">
      <c r="A10" s="5"/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x14ac:dyDescent="0.3">
      <c r="A11" s="5"/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x14ac:dyDescent="0.3">
      <c r="A12" s="5"/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x14ac:dyDescent="0.3">
      <c r="A13" s="5"/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x14ac:dyDescent="0.3">
      <c r="A14" s="5"/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x14ac:dyDescent="0.3">
      <c r="A15" s="5"/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x14ac:dyDescent="0.3">
      <c r="A16" s="5"/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1:18" ht="19.5" x14ac:dyDescent="0.3">
      <c r="A17" s="5"/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1:18" ht="19.5" x14ac:dyDescent="0.3">
      <c r="A18" s="5"/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1:18" ht="19.5" x14ac:dyDescent="0.3">
      <c r="A19" s="5"/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1:18" ht="19.5" x14ac:dyDescent="0.3">
      <c r="A20" s="5"/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1:18" ht="19.5" x14ac:dyDescent="0.3">
      <c r="A21" s="5"/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1:18" ht="19.5" x14ac:dyDescent="0.3">
      <c r="A22" s="5"/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1:18" ht="19.5" x14ac:dyDescent="0.3">
      <c r="A23" s="5"/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1:18" ht="19.5" x14ac:dyDescent="0.3">
      <c r="A24" s="5"/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1:18" ht="19.5" x14ac:dyDescent="0.3">
      <c r="A25" s="5"/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1:18" ht="19.5" x14ac:dyDescent="0.3">
      <c r="A26" s="5"/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1:18" ht="19.5" x14ac:dyDescent="0.3">
      <c r="A27" s="5"/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1:18" ht="19.5" x14ac:dyDescent="0.3">
      <c r="A28" s="5"/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1:18" ht="19.5" x14ac:dyDescent="0.3">
      <c r="A29" s="5"/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1:18" ht="19.5" x14ac:dyDescent="0.3">
      <c r="A30" s="5"/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1:18" ht="19.5" x14ac:dyDescent="0.3">
      <c r="A31" s="5"/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-4.9819662200748791</v>
      </c>
      <c r="J38" s="122">
        <v>0.76110063973122311</v>
      </c>
      <c r="K38" s="122">
        <v>-0.26160159017273371</v>
      </c>
      <c r="L38" s="122">
        <v>1.8272840454707791</v>
      </c>
      <c r="M38" s="122">
        <v>-3.8234343765864192</v>
      </c>
    </row>
    <row r="39" spans="2:13" ht="18.75" x14ac:dyDescent="0.25">
      <c r="B39" s="116"/>
      <c r="F39" s="122"/>
      <c r="G39" s="122"/>
      <c r="H39" s="122"/>
      <c r="I39" s="122">
        <v>40</v>
      </c>
      <c r="J39" s="122">
        <v>30</v>
      </c>
      <c r="K39" s="122">
        <v>5</v>
      </c>
      <c r="L39" s="122">
        <v>50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2:13" ht="19.5" x14ac:dyDescent="0.3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2:13" ht="19.5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2:13" ht="19.5" x14ac:dyDescent="0.3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2:13" ht="19.5" x14ac:dyDescent="0.3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2:13" ht="19.5" x14ac:dyDescent="0.3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2:13" ht="19.5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2:13" ht="19.5" x14ac:dyDescent="0.3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2:13" ht="19.5" x14ac:dyDescent="0.3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2:13" ht="19.5" x14ac:dyDescent="0.3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2:13" ht="19.5" x14ac:dyDescent="0.3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2:13" ht="19.5" x14ac:dyDescent="0.3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2:13" ht="19.5" x14ac:dyDescent="0.3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2:13" ht="19.5" x14ac:dyDescent="0.3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2:13" ht="19.5" x14ac:dyDescent="0.3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x14ac:dyDescent="0.3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x14ac:dyDescent="0.3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x14ac:dyDescent="0.3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x14ac:dyDescent="0.3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x14ac:dyDescent="0.3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x14ac:dyDescent="0.3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x14ac:dyDescent="0.3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x14ac:dyDescent="0.3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x14ac:dyDescent="0.3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x14ac:dyDescent="0.3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x14ac:dyDescent="0.3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x14ac:dyDescent="0.3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x14ac:dyDescent="0.3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-2.9225613701645199</v>
      </c>
      <c r="J38" s="122">
        <f ca="1">$G38*(RAND()-0.5)</f>
        <v>-5.1291589841962812</v>
      </c>
      <c r="K38" s="122">
        <f ca="1">$G38*(RAND()-0.5)</f>
        <v>-7.375004372462624</v>
      </c>
      <c r="L38" s="122">
        <f ca="1">$G38*(RAND()-0.5)</f>
        <v>1.8653957158567351</v>
      </c>
      <c r="M38" s="122">
        <f ca="1">$G38*(RAND()-0.5)</f>
        <v>3.3268782167651816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{EC36ACFB-570F-4396-AD7C-D8E244F8D645}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{F55869A6-6FEE-4C57-B3A1-1D3363227AA2}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{B97F7EF8-D9C1-4A5E-9CA6-29785D4BBAA5}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{EA22D8AA-A80D-4A48-93AE-7B58D3F92B50}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{70330678-2FDB-49D8-A8FB-B60900F86F8B}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{DADADD0C-BAA2-4856-AF5E-7512407053BC}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{48429590-B1A8-4AB7-92B2-22FAB9A576C0}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{665D0816-E6A7-41D7-980D-60A574CDE512}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{4D75E7A6-5DAC-4FFF-A6BC-820B63D45764}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{E61BD5D0-B7D6-4D61-97FC-1C541282FDB6}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{5342BBA6-FDEB-4A90-A223-D242A9C53A4A}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36ACFB-570F-4396-AD7C-D8E244F8D6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55869A6-6FEE-4C57-B3A1-1D3363227A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B97F7EF8-D9C1-4A5E-9CA6-29785D4BBAA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A22D8AA-A80D-4A48-93AE-7B58D3F92B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0330678-2FDB-49D8-A8FB-B60900F86F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ADADD0C-BAA2-4856-AF5E-7512407053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8429590-B1A8-4AB7-92B2-22FAB9A576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65D0816-E6A7-41D7-980D-60A574CDE5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D75E7A6-5DAC-4FFF-A6BC-820B63D4576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61BD5D0-B7D6-4D61-97FC-1C541282FD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342BBA6-FDEB-4A90-A223-D242A9C53A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</row>
    <row r="2" spans="1:13" ht="37.5" x14ac:dyDescent="0.2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3">
      <c r="B3" s="114" t="s">
        <v>215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17</v>
      </c>
      <c r="J3" s="115">
        <v>30</v>
      </c>
      <c r="K3" s="115">
        <v>30</v>
      </c>
      <c r="L3" s="115">
        <v>55</v>
      </c>
      <c r="M3" s="115">
        <v>12</v>
      </c>
    </row>
    <row r="4" spans="1:13" ht="19.5" x14ac:dyDescent="0.3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15">
        <v>19</v>
      </c>
      <c r="L4" s="115">
        <v>86</v>
      </c>
      <c r="M4" s="115">
        <v>22</v>
      </c>
    </row>
    <row r="5" spans="1:13" ht="19.5" x14ac:dyDescent="0.3">
      <c r="B5" s="114" t="s">
        <v>207</v>
      </c>
      <c r="C5" s="115">
        <v>11</v>
      </c>
      <c r="D5" s="115">
        <v>25</v>
      </c>
      <c r="E5" s="115">
        <v>61</v>
      </c>
      <c r="F5" s="115">
        <v>27</v>
      </c>
      <c r="G5" s="115">
        <v>15</v>
      </c>
      <c r="H5" s="115">
        <v>20</v>
      </c>
      <c r="I5" s="115">
        <v>28</v>
      </c>
      <c r="J5" s="115">
        <v>14</v>
      </c>
      <c r="K5" s="115">
        <v>16</v>
      </c>
      <c r="L5" s="115">
        <v>14</v>
      </c>
      <c r="M5" s="115">
        <v>23</v>
      </c>
    </row>
    <row r="6" spans="1:13" ht="19.5" x14ac:dyDescent="0.3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15">
        <v>51</v>
      </c>
      <c r="L6" s="115">
        <v>98</v>
      </c>
      <c r="M6" s="115">
        <v>58</v>
      </c>
    </row>
    <row r="7" spans="1:13" ht="19.5" x14ac:dyDescent="0.3">
      <c r="B7" s="114" t="s">
        <v>213</v>
      </c>
      <c r="C7" s="115">
        <v>25</v>
      </c>
      <c r="D7" s="115">
        <v>61</v>
      </c>
      <c r="E7" s="115">
        <v>55</v>
      </c>
      <c r="F7" s="115">
        <v>90</v>
      </c>
      <c r="G7" s="115">
        <v>41</v>
      </c>
      <c r="H7" s="115">
        <v>65</v>
      </c>
      <c r="I7" s="115">
        <v>15</v>
      </c>
      <c r="J7" s="115">
        <v>40</v>
      </c>
      <c r="K7" s="115">
        <v>36</v>
      </c>
      <c r="L7" s="115">
        <v>16</v>
      </c>
      <c r="M7" s="115">
        <v>19</v>
      </c>
    </row>
    <row r="8" spans="1:13" ht="19.5" x14ac:dyDescent="0.3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15">
        <v>35</v>
      </c>
      <c r="L8" s="115">
        <v>81</v>
      </c>
      <c r="M8" s="115">
        <v>11</v>
      </c>
    </row>
    <row r="9" spans="1:13" ht="19.5" x14ac:dyDescent="0.3">
      <c r="B9" s="114" t="s">
        <v>200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68</v>
      </c>
      <c r="J9" s="115">
        <v>50</v>
      </c>
      <c r="K9" s="115">
        <v>19</v>
      </c>
      <c r="L9" s="115">
        <v>20</v>
      </c>
      <c r="M9" s="115">
        <v>32</v>
      </c>
    </row>
    <row r="10" spans="1:13" ht="19.5" x14ac:dyDescent="0.3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15">
        <v>20</v>
      </c>
      <c r="L10" s="115">
        <v>53</v>
      </c>
      <c r="M10" s="115">
        <v>28</v>
      </c>
    </row>
    <row r="11" spans="1:13" ht="19.5" x14ac:dyDescent="0.3">
      <c r="B11" s="114" t="s">
        <v>198</v>
      </c>
      <c r="C11" s="115">
        <v>17</v>
      </c>
      <c r="D11" s="115">
        <v>18</v>
      </c>
      <c r="E11" s="115">
        <v>50</v>
      </c>
      <c r="F11" s="115">
        <v>38</v>
      </c>
      <c r="G11" s="115">
        <v>25</v>
      </c>
      <c r="H11" s="115">
        <v>52</v>
      </c>
      <c r="I11" s="115">
        <v>14</v>
      </c>
      <c r="J11" s="115">
        <v>18</v>
      </c>
      <c r="K11" s="115">
        <v>21</v>
      </c>
      <c r="L11" s="115">
        <v>38</v>
      </c>
      <c r="M11" s="115">
        <v>41</v>
      </c>
    </row>
    <row r="12" spans="1:13" ht="19.5" x14ac:dyDescent="0.3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15">
        <v>42</v>
      </c>
      <c r="L12" s="115">
        <v>57</v>
      </c>
      <c r="M12" s="115">
        <v>38</v>
      </c>
    </row>
    <row r="13" spans="1:13" ht="19.5" x14ac:dyDescent="0.3">
      <c r="B13" s="114" t="s">
        <v>212</v>
      </c>
      <c r="C13" s="115">
        <v>46</v>
      </c>
      <c r="D13" s="115">
        <v>14</v>
      </c>
      <c r="E13" s="115">
        <v>45</v>
      </c>
      <c r="F13" s="115">
        <v>30</v>
      </c>
      <c r="G13" s="115">
        <v>40</v>
      </c>
      <c r="H13" s="115">
        <v>35</v>
      </c>
      <c r="I13" s="115">
        <v>94</v>
      </c>
      <c r="J13" s="115">
        <v>17</v>
      </c>
      <c r="K13" s="115">
        <v>41</v>
      </c>
      <c r="L13" s="115">
        <v>95</v>
      </c>
      <c r="M13" s="115">
        <v>20</v>
      </c>
    </row>
    <row r="14" spans="1:13" ht="19.5" x14ac:dyDescent="0.3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15">
        <v>46</v>
      </c>
      <c r="L14" s="115">
        <v>79</v>
      </c>
      <c r="M14" s="115">
        <v>41</v>
      </c>
    </row>
    <row r="15" spans="1:13" ht="19.5" x14ac:dyDescent="0.3">
      <c r="B15" s="114" t="s">
        <v>216</v>
      </c>
      <c r="C15" s="115">
        <v>17</v>
      </c>
      <c r="D15" s="115">
        <v>37</v>
      </c>
      <c r="E15" s="115">
        <v>47</v>
      </c>
      <c r="F15" s="115">
        <v>41</v>
      </c>
      <c r="G15" s="115">
        <v>14</v>
      </c>
      <c r="H15" s="115">
        <v>59</v>
      </c>
      <c r="I15" s="115">
        <v>92</v>
      </c>
      <c r="J15" s="115">
        <v>16</v>
      </c>
      <c r="K15" s="115">
        <v>23</v>
      </c>
      <c r="L15" s="115">
        <v>25</v>
      </c>
      <c r="M15" s="115">
        <v>58</v>
      </c>
    </row>
    <row r="16" spans="1:13" ht="19.5" x14ac:dyDescent="0.3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15">
        <v>41</v>
      </c>
      <c r="L16" s="115">
        <v>65</v>
      </c>
      <c r="M16" s="115">
        <v>51</v>
      </c>
    </row>
    <row r="17" spans="2:18" ht="19.5" x14ac:dyDescent="0.3">
      <c r="B17" s="114" t="s">
        <v>199</v>
      </c>
      <c r="C17" s="115">
        <v>40</v>
      </c>
      <c r="D17" s="115">
        <v>24</v>
      </c>
      <c r="E17" s="115">
        <v>40</v>
      </c>
      <c r="F17" s="115">
        <v>34</v>
      </c>
      <c r="G17" s="115">
        <v>28</v>
      </c>
      <c r="H17" s="115">
        <v>73</v>
      </c>
      <c r="I17" s="115">
        <v>20</v>
      </c>
      <c r="J17" s="115">
        <v>35</v>
      </c>
      <c r="K17" s="115">
        <v>36</v>
      </c>
      <c r="L17" s="115">
        <v>61</v>
      </c>
      <c r="M17" s="115">
        <v>12</v>
      </c>
    </row>
    <row r="18" spans="2:18" ht="19.5" x14ac:dyDescent="0.3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15">
        <v>22</v>
      </c>
      <c r="L18" s="115">
        <v>87</v>
      </c>
      <c r="M18" s="115">
        <v>19</v>
      </c>
    </row>
    <row r="19" spans="2:18" ht="19.5" x14ac:dyDescent="0.3">
      <c r="B19" s="114" t="s">
        <v>204</v>
      </c>
      <c r="C19" s="115">
        <v>27</v>
      </c>
      <c r="D19" s="115">
        <v>52</v>
      </c>
      <c r="E19" s="115">
        <v>46</v>
      </c>
      <c r="F19" s="115">
        <v>24</v>
      </c>
      <c r="G19" s="115">
        <v>74</v>
      </c>
      <c r="H19" s="115">
        <v>18</v>
      </c>
      <c r="I19" s="115">
        <v>17</v>
      </c>
      <c r="J19" s="115">
        <v>60</v>
      </c>
      <c r="K19" s="115">
        <v>26</v>
      </c>
      <c r="L19" s="115">
        <v>19</v>
      </c>
      <c r="M19" s="115">
        <v>12</v>
      </c>
    </row>
    <row r="20" spans="2:18" ht="19.5" x14ac:dyDescent="0.3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15">
        <v>32</v>
      </c>
      <c r="L20" s="115">
        <v>76</v>
      </c>
      <c r="M20" s="115">
        <v>15</v>
      </c>
    </row>
    <row r="21" spans="2:18" ht="19.5" x14ac:dyDescent="0.3">
      <c r="B21" s="114" t="s">
        <v>221</v>
      </c>
      <c r="C21" s="115">
        <v>25</v>
      </c>
      <c r="D21" s="115">
        <v>33</v>
      </c>
      <c r="E21" s="115">
        <v>50</v>
      </c>
      <c r="F21" s="115">
        <v>35</v>
      </c>
      <c r="G21" s="115">
        <v>70</v>
      </c>
      <c r="H21" s="115">
        <v>42</v>
      </c>
      <c r="I21" s="115">
        <v>58</v>
      </c>
      <c r="J21" s="115">
        <v>76</v>
      </c>
      <c r="K21" s="115">
        <v>31</v>
      </c>
      <c r="L21" s="115">
        <v>66</v>
      </c>
      <c r="M21" s="115">
        <v>60</v>
      </c>
    </row>
    <row r="22" spans="2:18" ht="19.5" x14ac:dyDescent="0.3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15">
        <v>49</v>
      </c>
      <c r="L22" s="115">
        <v>15</v>
      </c>
      <c r="M22" s="115">
        <v>54</v>
      </c>
    </row>
    <row r="23" spans="2:18" ht="19.5" x14ac:dyDescent="0.3">
      <c r="B23" s="114" t="s">
        <v>206</v>
      </c>
      <c r="C23" s="115">
        <v>21</v>
      </c>
      <c r="D23" s="115">
        <v>13</v>
      </c>
      <c r="E23" s="115">
        <v>46</v>
      </c>
      <c r="F23" s="115">
        <v>47</v>
      </c>
      <c r="G23" s="115">
        <v>41</v>
      </c>
      <c r="H23" s="115">
        <v>32</v>
      </c>
      <c r="I23" s="115">
        <v>35</v>
      </c>
      <c r="J23" s="115">
        <v>40</v>
      </c>
      <c r="K23" s="115">
        <v>15</v>
      </c>
      <c r="L23" s="115">
        <v>18</v>
      </c>
      <c r="M23" s="115">
        <v>11</v>
      </c>
    </row>
    <row r="24" spans="2:18" ht="19.5" x14ac:dyDescent="0.3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15">
        <v>28</v>
      </c>
      <c r="L24" s="115">
        <v>19</v>
      </c>
      <c r="M24" s="115">
        <v>18</v>
      </c>
    </row>
    <row r="25" spans="2:18" ht="19.5" x14ac:dyDescent="0.3">
      <c r="B25" s="114" t="s">
        <v>217</v>
      </c>
      <c r="C25" s="115">
        <v>33</v>
      </c>
      <c r="D25" s="115">
        <v>58</v>
      </c>
      <c r="E25" s="115">
        <v>34</v>
      </c>
      <c r="F25" s="115">
        <v>37</v>
      </c>
      <c r="G25" s="115">
        <v>42</v>
      </c>
      <c r="H25" s="115">
        <v>39</v>
      </c>
      <c r="I25" s="115">
        <v>81</v>
      </c>
      <c r="J25" s="115">
        <v>35</v>
      </c>
      <c r="K25" s="115">
        <v>32</v>
      </c>
      <c r="L25" s="115">
        <v>70</v>
      </c>
      <c r="M25" s="115">
        <v>38</v>
      </c>
    </row>
    <row r="26" spans="2:18" ht="19.5" x14ac:dyDescent="0.3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15">
        <v>33</v>
      </c>
      <c r="L26" s="115">
        <v>49</v>
      </c>
      <c r="M26" s="115">
        <v>30</v>
      </c>
    </row>
    <row r="27" spans="2:18" ht="19.5" x14ac:dyDescent="0.3">
      <c r="B27" s="114" t="s">
        <v>219</v>
      </c>
      <c r="C27" s="115">
        <v>22</v>
      </c>
      <c r="D27" s="115">
        <v>36</v>
      </c>
      <c r="E27" s="115">
        <v>29</v>
      </c>
      <c r="F27" s="115">
        <v>49</v>
      </c>
      <c r="G27" s="115">
        <v>45</v>
      </c>
      <c r="H27" s="115">
        <v>50</v>
      </c>
      <c r="I27" s="115">
        <v>16</v>
      </c>
      <c r="J27" s="115">
        <v>86</v>
      </c>
      <c r="K27" s="115">
        <v>25</v>
      </c>
      <c r="L27" s="115">
        <v>34</v>
      </c>
      <c r="M27" s="115">
        <v>35</v>
      </c>
    </row>
    <row r="28" spans="2:18" ht="19.5" x14ac:dyDescent="0.3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15">
        <v>39</v>
      </c>
      <c r="L28" s="115">
        <v>98</v>
      </c>
      <c r="M28" s="115">
        <v>38</v>
      </c>
    </row>
    <row r="29" spans="2:18" ht="19.5" x14ac:dyDescent="0.3">
      <c r="B29" s="114" t="s">
        <v>211</v>
      </c>
      <c r="C29" s="115">
        <v>15</v>
      </c>
      <c r="D29" s="115">
        <v>38</v>
      </c>
      <c r="E29" s="115">
        <v>83</v>
      </c>
      <c r="F29" s="115">
        <v>78</v>
      </c>
      <c r="G29" s="115">
        <v>38</v>
      </c>
      <c r="H29" s="115">
        <v>62</v>
      </c>
      <c r="I29" s="115">
        <v>13</v>
      </c>
      <c r="J29" s="115">
        <v>29</v>
      </c>
      <c r="K29" s="115">
        <v>11</v>
      </c>
      <c r="L29" s="115">
        <v>67</v>
      </c>
      <c r="M29" s="115">
        <v>19</v>
      </c>
    </row>
    <row r="30" spans="2:18" ht="19.5" x14ac:dyDescent="0.3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15">
        <v>44</v>
      </c>
      <c r="L30" s="115">
        <v>69</v>
      </c>
      <c r="M30" s="115">
        <v>79</v>
      </c>
    </row>
    <row r="31" spans="2:18" ht="19.5" x14ac:dyDescent="0.3">
      <c r="B31" s="114" t="s">
        <v>210</v>
      </c>
      <c r="C31" s="115">
        <v>32</v>
      </c>
      <c r="D31" s="115">
        <v>63</v>
      </c>
      <c r="E31" s="115">
        <v>86</v>
      </c>
      <c r="F31" s="115">
        <v>41</v>
      </c>
      <c r="G31" s="115">
        <v>23</v>
      </c>
      <c r="H31" s="115">
        <v>57</v>
      </c>
      <c r="I31" s="115">
        <v>62</v>
      </c>
      <c r="J31" s="115">
        <v>19</v>
      </c>
      <c r="K31" s="115">
        <v>38</v>
      </c>
      <c r="L31" s="115">
        <v>84</v>
      </c>
      <c r="M31" s="115">
        <v>22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0.46784494366427232</v>
      </c>
      <c r="J38" s="122">
        <f ca="1">$G38*(RAND()-0.5)</f>
        <v>-6.7753976439255537</v>
      </c>
      <c r="K38" s="122">
        <f ca="1">$G38*(RAND()-0.5)</f>
        <v>-5.5940680249563579</v>
      </c>
      <c r="L38" s="122">
        <f ca="1">$G38*(RAND()-0.5)</f>
        <v>5.3337794779562149</v>
      </c>
      <c r="M38" s="122">
        <f ca="1">$G38*(RAND()-0.5)</f>
        <v>-0.93207005776498486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</row>
    <row r="2" spans="1:13" ht="37.5" x14ac:dyDescent="0.2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3">
      <c r="B3" s="118" t="s">
        <v>215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17</v>
      </c>
      <c r="J3" s="119">
        <v>30</v>
      </c>
      <c r="K3" s="121">
        <v>30</v>
      </c>
      <c r="L3" s="121">
        <v>55</v>
      </c>
      <c r="M3" s="121">
        <v>12</v>
      </c>
    </row>
    <row r="4" spans="1:13" ht="19.5" x14ac:dyDescent="0.3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20">
        <v>19</v>
      </c>
      <c r="L4" s="120">
        <v>86</v>
      </c>
      <c r="M4" s="120">
        <v>22</v>
      </c>
    </row>
    <row r="5" spans="1:13" ht="19.5" x14ac:dyDescent="0.3">
      <c r="B5" s="118" t="s">
        <v>207</v>
      </c>
      <c r="C5" s="119">
        <v>11</v>
      </c>
      <c r="D5" s="119">
        <v>25</v>
      </c>
      <c r="E5" s="119">
        <v>61</v>
      </c>
      <c r="F5" s="119">
        <v>27</v>
      </c>
      <c r="G5" s="119">
        <v>15</v>
      </c>
      <c r="H5" s="119">
        <v>20</v>
      </c>
      <c r="I5" s="119">
        <v>28</v>
      </c>
      <c r="J5" s="119">
        <v>14</v>
      </c>
      <c r="K5" s="121">
        <v>16</v>
      </c>
      <c r="L5" s="121">
        <v>14</v>
      </c>
      <c r="M5" s="121">
        <v>23</v>
      </c>
    </row>
    <row r="6" spans="1:13" ht="19.5" x14ac:dyDescent="0.3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20">
        <v>51</v>
      </c>
      <c r="L6" s="120">
        <v>98</v>
      </c>
      <c r="M6" s="120">
        <v>58</v>
      </c>
    </row>
    <row r="7" spans="1:13" ht="19.5" x14ac:dyDescent="0.3">
      <c r="B7" s="118" t="s">
        <v>213</v>
      </c>
      <c r="C7" s="119">
        <v>25</v>
      </c>
      <c r="D7" s="119">
        <v>61</v>
      </c>
      <c r="E7" s="119">
        <v>55</v>
      </c>
      <c r="F7" s="119">
        <v>90</v>
      </c>
      <c r="G7" s="119">
        <v>41</v>
      </c>
      <c r="H7" s="119">
        <v>65</v>
      </c>
      <c r="I7" s="119">
        <v>15</v>
      </c>
      <c r="J7" s="119">
        <v>40</v>
      </c>
      <c r="K7" s="121">
        <v>36</v>
      </c>
      <c r="L7" s="121">
        <v>16</v>
      </c>
      <c r="M7" s="121">
        <v>19</v>
      </c>
    </row>
    <row r="8" spans="1:13" ht="19.5" x14ac:dyDescent="0.3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20">
        <v>35</v>
      </c>
      <c r="L8" s="120">
        <v>81</v>
      </c>
      <c r="M8" s="120">
        <v>11</v>
      </c>
    </row>
    <row r="9" spans="1:13" ht="19.5" x14ac:dyDescent="0.3">
      <c r="B9" s="118" t="s">
        <v>200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68</v>
      </c>
      <c r="J9" s="119">
        <v>50</v>
      </c>
      <c r="K9" s="121">
        <v>19</v>
      </c>
      <c r="L9" s="121">
        <v>20</v>
      </c>
      <c r="M9" s="121">
        <v>32</v>
      </c>
    </row>
    <row r="10" spans="1:13" ht="19.5" x14ac:dyDescent="0.3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20">
        <v>20</v>
      </c>
      <c r="L10" s="120">
        <v>53</v>
      </c>
      <c r="M10" s="120">
        <v>28</v>
      </c>
    </row>
    <row r="11" spans="1:13" ht="19.5" x14ac:dyDescent="0.3">
      <c r="B11" s="118" t="s">
        <v>198</v>
      </c>
      <c r="C11" s="119">
        <v>17</v>
      </c>
      <c r="D11" s="119">
        <v>18</v>
      </c>
      <c r="E11" s="119">
        <v>50</v>
      </c>
      <c r="F11" s="119">
        <v>38</v>
      </c>
      <c r="G11" s="119">
        <v>25</v>
      </c>
      <c r="H11" s="119">
        <v>52</v>
      </c>
      <c r="I11" s="119">
        <v>14</v>
      </c>
      <c r="J11" s="119">
        <v>18</v>
      </c>
      <c r="K11" s="121">
        <v>21</v>
      </c>
      <c r="L11" s="121">
        <v>38</v>
      </c>
      <c r="M11" s="121">
        <v>41</v>
      </c>
    </row>
    <row r="12" spans="1:13" ht="19.5" x14ac:dyDescent="0.3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20">
        <v>42</v>
      </c>
      <c r="L12" s="120">
        <v>57</v>
      </c>
      <c r="M12" s="120">
        <v>38</v>
      </c>
    </row>
    <row r="13" spans="1:13" ht="19.5" x14ac:dyDescent="0.3">
      <c r="B13" s="118" t="s">
        <v>212</v>
      </c>
      <c r="C13" s="119">
        <v>46</v>
      </c>
      <c r="D13" s="119">
        <v>14</v>
      </c>
      <c r="E13" s="119">
        <v>45</v>
      </c>
      <c r="F13" s="119">
        <v>30</v>
      </c>
      <c r="G13" s="119">
        <v>40</v>
      </c>
      <c r="H13" s="119">
        <v>35</v>
      </c>
      <c r="I13" s="119">
        <v>94</v>
      </c>
      <c r="J13" s="119">
        <v>17</v>
      </c>
      <c r="K13" s="121">
        <v>41</v>
      </c>
      <c r="L13" s="121">
        <v>95</v>
      </c>
      <c r="M13" s="121">
        <v>20</v>
      </c>
    </row>
    <row r="14" spans="1:13" ht="19.5" x14ac:dyDescent="0.3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20">
        <v>46</v>
      </c>
      <c r="L14" s="120">
        <v>79</v>
      </c>
      <c r="M14" s="120">
        <v>41</v>
      </c>
    </row>
    <row r="15" spans="1:13" ht="19.5" x14ac:dyDescent="0.3">
      <c r="B15" s="118" t="s">
        <v>216</v>
      </c>
      <c r="C15" s="119">
        <v>17</v>
      </c>
      <c r="D15" s="119">
        <v>37</v>
      </c>
      <c r="E15" s="119">
        <v>47</v>
      </c>
      <c r="F15" s="119">
        <v>41</v>
      </c>
      <c r="G15" s="119">
        <v>14</v>
      </c>
      <c r="H15" s="119">
        <v>59</v>
      </c>
      <c r="I15" s="119">
        <v>92</v>
      </c>
      <c r="J15" s="119">
        <v>16</v>
      </c>
      <c r="K15" s="121">
        <v>23</v>
      </c>
      <c r="L15" s="121">
        <v>25</v>
      </c>
      <c r="M15" s="121">
        <v>58</v>
      </c>
    </row>
    <row r="16" spans="1:13" ht="19.5" x14ac:dyDescent="0.3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20">
        <v>41</v>
      </c>
      <c r="L16" s="120">
        <v>65</v>
      </c>
      <c r="M16" s="120">
        <v>51</v>
      </c>
    </row>
    <row r="17" spans="2:18" ht="19.5" x14ac:dyDescent="0.3">
      <c r="B17" s="118" t="s">
        <v>199</v>
      </c>
      <c r="C17" s="119">
        <v>40</v>
      </c>
      <c r="D17" s="119">
        <v>24</v>
      </c>
      <c r="E17" s="119">
        <v>40</v>
      </c>
      <c r="F17" s="119">
        <v>34</v>
      </c>
      <c r="G17" s="119">
        <v>28</v>
      </c>
      <c r="H17" s="119">
        <v>73</v>
      </c>
      <c r="I17" s="119">
        <v>20</v>
      </c>
      <c r="J17" s="119">
        <v>35</v>
      </c>
      <c r="K17" s="121">
        <v>36</v>
      </c>
      <c r="L17" s="121">
        <v>61</v>
      </c>
      <c r="M17" s="121">
        <v>12</v>
      </c>
    </row>
    <row r="18" spans="2:18" ht="19.5" x14ac:dyDescent="0.3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20">
        <v>22</v>
      </c>
      <c r="L18" s="120">
        <v>87</v>
      </c>
      <c r="M18" s="120">
        <v>19</v>
      </c>
    </row>
    <row r="19" spans="2:18" ht="19.5" x14ac:dyDescent="0.3">
      <c r="B19" s="118" t="s">
        <v>204</v>
      </c>
      <c r="C19" s="119">
        <v>27</v>
      </c>
      <c r="D19" s="119">
        <v>52</v>
      </c>
      <c r="E19" s="119">
        <v>46</v>
      </c>
      <c r="F19" s="119">
        <v>24</v>
      </c>
      <c r="G19" s="119">
        <v>74</v>
      </c>
      <c r="H19" s="119">
        <v>18</v>
      </c>
      <c r="I19" s="119">
        <v>17</v>
      </c>
      <c r="J19" s="119">
        <v>60</v>
      </c>
      <c r="K19" s="121">
        <v>26</v>
      </c>
      <c r="L19" s="121">
        <v>19</v>
      </c>
      <c r="M19" s="121">
        <v>12</v>
      </c>
    </row>
    <row r="20" spans="2:18" ht="19.5" x14ac:dyDescent="0.3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20">
        <v>32</v>
      </c>
      <c r="L20" s="120">
        <v>76</v>
      </c>
      <c r="M20" s="120">
        <v>15</v>
      </c>
    </row>
    <row r="21" spans="2:18" ht="19.5" x14ac:dyDescent="0.3">
      <c r="B21" s="118" t="s">
        <v>221</v>
      </c>
      <c r="C21" s="119">
        <v>25</v>
      </c>
      <c r="D21" s="119">
        <v>33</v>
      </c>
      <c r="E21" s="119">
        <v>50</v>
      </c>
      <c r="F21" s="119">
        <v>35</v>
      </c>
      <c r="G21" s="119">
        <v>70</v>
      </c>
      <c r="H21" s="119">
        <v>42</v>
      </c>
      <c r="I21" s="119">
        <v>58</v>
      </c>
      <c r="J21" s="119">
        <v>76</v>
      </c>
      <c r="K21" s="121">
        <v>31</v>
      </c>
      <c r="L21" s="121">
        <v>66</v>
      </c>
      <c r="M21" s="121">
        <v>60</v>
      </c>
    </row>
    <row r="22" spans="2:18" ht="19.5" x14ac:dyDescent="0.3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20">
        <v>49</v>
      </c>
      <c r="L22" s="120">
        <v>15</v>
      </c>
      <c r="M22" s="120">
        <v>54</v>
      </c>
    </row>
    <row r="23" spans="2:18" ht="19.5" x14ac:dyDescent="0.3">
      <c r="B23" s="118" t="s">
        <v>206</v>
      </c>
      <c r="C23" s="119">
        <v>21</v>
      </c>
      <c r="D23" s="119">
        <v>13</v>
      </c>
      <c r="E23" s="119">
        <v>46</v>
      </c>
      <c r="F23" s="119">
        <v>47</v>
      </c>
      <c r="G23" s="119">
        <v>41</v>
      </c>
      <c r="H23" s="119">
        <v>32</v>
      </c>
      <c r="I23" s="119">
        <v>35</v>
      </c>
      <c r="J23" s="119">
        <v>40</v>
      </c>
      <c r="K23" s="121">
        <v>15</v>
      </c>
      <c r="L23" s="121">
        <v>18</v>
      </c>
      <c r="M23" s="121">
        <v>11</v>
      </c>
    </row>
    <row r="24" spans="2:18" ht="19.5" x14ac:dyDescent="0.3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20">
        <v>28</v>
      </c>
      <c r="L24" s="120">
        <v>19</v>
      </c>
      <c r="M24" s="120">
        <v>18</v>
      </c>
    </row>
    <row r="25" spans="2:18" ht="19.5" x14ac:dyDescent="0.3">
      <c r="B25" s="118" t="s">
        <v>217</v>
      </c>
      <c r="C25" s="119">
        <v>33</v>
      </c>
      <c r="D25" s="119">
        <v>58</v>
      </c>
      <c r="E25" s="119">
        <v>34</v>
      </c>
      <c r="F25" s="119">
        <v>37</v>
      </c>
      <c r="G25" s="119">
        <v>42</v>
      </c>
      <c r="H25" s="119">
        <v>39</v>
      </c>
      <c r="I25" s="119">
        <v>81</v>
      </c>
      <c r="J25" s="119">
        <v>35</v>
      </c>
      <c r="K25" s="121">
        <v>32</v>
      </c>
      <c r="L25" s="121">
        <v>70</v>
      </c>
      <c r="M25" s="121">
        <v>38</v>
      </c>
    </row>
    <row r="26" spans="2:18" ht="19.5" x14ac:dyDescent="0.3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20">
        <v>33</v>
      </c>
      <c r="L26" s="120">
        <v>49</v>
      </c>
      <c r="M26" s="120">
        <v>30</v>
      </c>
    </row>
    <row r="27" spans="2:18" ht="19.5" x14ac:dyDescent="0.3">
      <c r="B27" s="118" t="s">
        <v>219</v>
      </c>
      <c r="C27" s="119">
        <v>22</v>
      </c>
      <c r="D27" s="119">
        <v>36</v>
      </c>
      <c r="E27" s="119">
        <v>29</v>
      </c>
      <c r="F27" s="119">
        <v>49</v>
      </c>
      <c r="G27" s="119">
        <v>45</v>
      </c>
      <c r="H27" s="119">
        <v>50</v>
      </c>
      <c r="I27" s="119">
        <v>16</v>
      </c>
      <c r="J27" s="119">
        <v>86</v>
      </c>
      <c r="K27" s="121">
        <v>25</v>
      </c>
      <c r="L27" s="121">
        <v>34</v>
      </c>
      <c r="M27" s="121">
        <v>35</v>
      </c>
    </row>
    <row r="28" spans="2:18" ht="19.5" x14ac:dyDescent="0.3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20">
        <v>39</v>
      </c>
      <c r="L28" s="120">
        <v>98</v>
      </c>
      <c r="M28" s="120">
        <v>38</v>
      </c>
    </row>
    <row r="29" spans="2:18" ht="19.5" x14ac:dyDescent="0.3">
      <c r="B29" s="118" t="s">
        <v>211</v>
      </c>
      <c r="C29" s="119">
        <v>15</v>
      </c>
      <c r="D29" s="119">
        <v>38</v>
      </c>
      <c r="E29" s="119">
        <v>83</v>
      </c>
      <c r="F29" s="119">
        <v>78</v>
      </c>
      <c r="G29" s="119">
        <v>38</v>
      </c>
      <c r="H29" s="119">
        <v>62</v>
      </c>
      <c r="I29" s="119">
        <v>13</v>
      </c>
      <c r="J29" s="119">
        <v>29</v>
      </c>
      <c r="K29" s="121">
        <v>11</v>
      </c>
      <c r="L29" s="121">
        <v>67</v>
      </c>
      <c r="M29" s="121">
        <v>19</v>
      </c>
    </row>
    <row r="30" spans="2:18" ht="19.5" x14ac:dyDescent="0.3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20">
        <v>44</v>
      </c>
      <c r="L30" s="120">
        <v>69</v>
      </c>
      <c r="M30" s="120">
        <v>79</v>
      </c>
    </row>
    <row r="31" spans="2:18" ht="19.5" x14ac:dyDescent="0.3">
      <c r="B31" s="118" t="s">
        <v>210</v>
      </c>
      <c r="C31" s="119">
        <v>32</v>
      </c>
      <c r="D31" s="119">
        <v>63</v>
      </c>
      <c r="E31" s="119">
        <v>86</v>
      </c>
      <c r="F31" s="119">
        <v>41</v>
      </c>
      <c r="G31" s="119">
        <v>23</v>
      </c>
      <c r="H31" s="119">
        <v>57</v>
      </c>
      <c r="I31" s="119">
        <v>62</v>
      </c>
      <c r="J31" s="119">
        <v>19</v>
      </c>
      <c r="K31" s="121">
        <v>38</v>
      </c>
      <c r="L31" s="121">
        <v>84</v>
      </c>
      <c r="M31" s="121">
        <v>22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5" spans="2:13" x14ac:dyDescent="0.25">
      <c r="M35">
        <f>O30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-2.5468709633399773</v>
      </c>
      <c r="J38" s="122">
        <f ca="1">$G38*(RAND()-0.5)</f>
        <v>-1.8849364151480335</v>
      </c>
      <c r="K38" s="122">
        <f ca="1">$G38*(RAND()-0.5)</f>
        <v>1.2019183001783595</v>
      </c>
      <c r="L38" s="122">
        <f ca="1">$G38*(RAND()-0.5)</f>
        <v>7.0815379612900795</v>
      </c>
      <c r="M38" s="122">
        <f ca="1">$G38*(RAND()-0.5)</f>
        <v>-6.0906628257184732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x14ac:dyDescent="0.3">
      <c r="A3" s="5"/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x14ac:dyDescent="0.3">
      <c r="A4" s="5"/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x14ac:dyDescent="0.3">
      <c r="A5" s="5"/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x14ac:dyDescent="0.3">
      <c r="A6" s="5"/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x14ac:dyDescent="0.3">
      <c r="A7" s="5"/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x14ac:dyDescent="0.3">
      <c r="A8" s="5"/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x14ac:dyDescent="0.3">
      <c r="A9" s="5"/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x14ac:dyDescent="0.3">
      <c r="A10" s="5"/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x14ac:dyDescent="0.3">
      <c r="A11" s="5"/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x14ac:dyDescent="0.3">
      <c r="A12" s="5"/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x14ac:dyDescent="0.3">
      <c r="A13" s="5"/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x14ac:dyDescent="0.3">
      <c r="A14" s="5"/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x14ac:dyDescent="0.3">
      <c r="A15" s="5"/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x14ac:dyDescent="0.3">
      <c r="A16" s="5"/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1:18" ht="19.5" x14ac:dyDescent="0.3">
      <c r="A17" s="5"/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1:18" ht="19.5" x14ac:dyDescent="0.3">
      <c r="A18" s="5"/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1:18" ht="19.5" x14ac:dyDescent="0.3">
      <c r="A19" s="5"/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1:18" ht="19.5" x14ac:dyDescent="0.3">
      <c r="A20" s="5"/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1:18" ht="19.5" x14ac:dyDescent="0.3">
      <c r="A21" s="5"/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1:18" ht="19.5" x14ac:dyDescent="0.3">
      <c r="A22" s="5"/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1:18" ht="19.5" x14ac:dyDescent="0.3">
      <c r="A23" s="5"/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1:18" ht="19.5" x14ac:dyDescent="0.3">
      <c r="A24" s="5"/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1:18" ht="19.5" x14ac:dyDescent="0.3">
      <c r="A25" s="5"/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1:18" ht="19.5" x14ac:dyDescent="0.3">
      <c r="A26" s="5"/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1:18" ht="19.5" x14ac:dyDescent="0.3">
      <c r="A27" s="5"/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1:18" ht="19.5" x14ac:dyDescent="0.3">
      <c r="A28" s="5"/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1:18" ht="19.5" x14ac:dyDescent="0.3">
      <c r="A29" s="5"/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1:18" ht="19.5" x14ac:dyDescent="0.3">
      <c r="A30" s="5"/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1:18" ht="19.5" x14ac:dyDescent="0.3">
      <c r="A31" s="5"/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4.2318614589532508</v>
      </c>
      <c r="J38" s="122">
        <v>8.4319611995620214E-2</v>
      </c>
      <c r="K38" s="122">
        <v>7.1605721516062424</v>
      </c>
      <c r="L38" s="122">
        <v>4.0328027072357706</v>
      </c>
      <c r="M38" s="122">
        <v>-1.329944043994016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</v>
      </c>
      <c r="K39" s="122">
        <v>40</v>
      </c>
      <c r="L39" s="122">
        <v>50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  <row r="41" spans="2:13" ht="18.75" x14ac:dyDescent="0.2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B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2:13" ht="19.5" x14ac:dyDescent="0.3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2:13" ht="19.5" x14ac:dyDescent="0.3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2:13" ht="19.5" x14ac:dyDescent="0.3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2:13" ht="19.5" x14ac:dyDescent="0.3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2:13" ht="19.5" x14ac:dyDescent="0.3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2:13" ht="19.5" x14ac:dyDescent="0.3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2:13" ht="19.5" x14ac:dyDescent="0.3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2:13" ht="19.5" x14ac:dyDescent="0.3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2:13" ht="19.5" x14ac:dyDescent="0.3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2:13" ht="19.5" x14ac:dyDescent="0.3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2:13" ht="19.5" x14ac:dyDescent="0.3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2:13" ht="19.5" x14ac:dyDescent="0.3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2:13" ht="19.5" x14ac:dyDescent="0.3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2:13" ht="19.5" x14ac:dyDescent="0.3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x14ac:dyDescent="0.3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x14ac:dyDescent="0.3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x14ac:dyDescent="0.3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x14ac:dyDescent="0.3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x14ac:dyDescent="0.3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x14ac:dyDescent="0.3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x14ac:dyDescent="0.3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x14ac:dyDescent="0.3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x14ac:dyDescent="0.3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x14ac:dyDescent="0.3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x14ac:dyDescent="0.3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x14ac:dyDescent="0.3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x14ac:dyDescent="0.3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x14ac:dyDescent="0.3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-7.2513566646354182</v>
      </c>
      <c r="J38" s="122">
        <f ca="1">$G38*(RAND()-0.5)</f>
        <v>-3.053015893807097</v>
      </c>
      <c r="K38" s="122">
        <f ca="1">$G38*(RAND()-0.5)</f>
        <v>-4.9927698387663275</v>
      </c>
      <c r="L38" s="122">
        <f ca="1">$G38*(RAND()-0.5)</f>
        <v>-4.0219077847257454</v>
      </c>
      <c r="M38" s="122">
        <f ca="1">$G38*(RAND()-0.5)</f>
        <v>-0.20444183566576513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</cfRule>
    <cfRule type="dataBar" priority="32">
      <dataBar>
        <cfvo type="min"/>
        <cfvo type="max"/>
        <color rgb="FFFF555A"/>
      </dataBar>
    </cfRule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{C50710A0-458B-46AC-A6CC-6F9E2BDBBCF4}</x14:id>
        </ext>
      </extLst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0">
      <dataBar>
        <cfvo type="min"/>
        <cfvo type="max"/>
        <color rgb="FFFF555A"/>
      </dataBar>
    </cfRule>
    <cfRule type="dataBar" priority="29">
      <dataBar>
        <cfvo type="min"/>
        <cfvo type="max"/>
        <color rgb="FFFF555A"/>
      </dataBar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{65AE377F-A8E8-4801-A4F5-8E0244776DCB}</x14:id>
        </ext>
      </extLst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:E31"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{5E1636DB-C898-4B00-A62C-6759788E132A}</x14:id>
        </ext>
      </extLst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:F31"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{9F6641A1-2B1C-43AC-9E81-F9DA1C68C0DB}</x14:id>
        </ext>
      </extLst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1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{FD55AB74-AAD2-429E-8799-889577636CDE}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8">
      <dataBar>
        <cfvo type="min"/>
        <cfvo type="max"/>
        <color rgb="FFFF555A"/>
      </dataBar>
    </cfRule>
    <cfRule type="dataBar" priority="17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{B3411DC1-0F95-49BA-A03B-AA05F7C9B630}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{90919580-98A2-4836-AE72-7A5FA9D6CCE9}</x14:id>
        </ext>
      </extLst>
    </cfRule>
    <cfRule type="dataBar" priority="15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{CCC4C52C-188C-4864-9F33-6E952DB7B302}</x14:id>
        </ext>
      </extLst>
    </cfRule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:K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{97876103-895D-453F-80D8-FB92129E3770}</x14:id>
        </ext>
      </extLst>
    </cfRule>
    <cfRule type="dataBar" priority="9">
      <dataBar>
        <cfvo type="min"/>
        <cfvo type="max"/>
        <color rgb="FFFF555A"/>
      </dataBar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{BF6422AE-80E3-4140-B57C-5D1B7C4C73DB}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{4C3ACE14-4AE2-4BE3-B2AC-0A666E0B017D}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0710A0-458B-46AC-A6CC-6F9E2BDBBCF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5AE377F-A8E8-4801-A4F5-8E0244776D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5E1636DB-C898-4B00-A62C-6759788E132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F6641A1-2B1C-43AC-9E81-F9DA1C68C0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D55AB74-AAD2-429E-8799-889577636C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3411DC1-0F95-49BA-A03B-AA05F7C9B6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0919580-98A2-4836-AE72-7A5FA9D6CC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CC4C52C-188C-4864-9F33-6E952DB7B3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7876103-895D-453F-80D8-FB92129E37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F6422AE-80E3-4140-B57C-5D1B7C4C73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C3ACE14-4AE2-4BE3-B2AC-0A666E0B01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37.5" x14ac:dyDescent="0.2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3">
      <c r="B3" s="114" t="s">
        <v>213</v>
      </c>
      <c r="C3" s="115">
        <v>33</v>
      </c>
      <c r="D3" s="115">
        <v>25</v>
      </c>
      <c r="E3" s="115">
        <v>50</v>
      </c>
      <c r="F3" s="115">
        <v>35</v>
      </c>
      <c r="G3" s="115">
        <v>70</v>
      </c>
      <c r="H3" s="115">
        <v>42</v>
      </c>
      <c r="I3" s="115">
        <v>43</v>
      </c>
      <c r="J3" s="115">
        <v>33</v>
      </c>
      <c r="K3" s="115">
        <v>47</v>
      </c>
      <c r="L3" s="115">
        <v>16</v>
      </c>
      <c r="M3" s="115">
        <v>34</v>
      </c>
    </row>
    <row r="4" spans="1:13" ht="19.5" x14ac:dyDescent="0.3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15">
        <v>34</v>
      </c>
      <c r="L4" s="115">
        <v>18</v>
      </c>
      <c r="M4" s="115">
        <v>35</v>
      </c>
    </row>
    <row r="5" spans="1:13" ht="19.5" x14ac:dyDescent="0.3">
      <c r="B5" s="114" t="s">
        <v>210</v>
      </c>
      <c r="C5" s="115">
        <v>58</v>
      </c>
      <c r="D5" s="115">
        <v>33</v>
      </c>
      <c r="E5" s="115">
        <v>34</v>
      </c>
      <c r="F5" s="115">
        <v>37</v>
      </c>
      <c r="G5" s="115">
        <v>42</v>
      </c>
      <c r="H5" s="115">
        <v>39</v>
      </c>
      <c r="I5" s="115">
        <v>64</v>
      </c>
      <c r="J5" s="115">
        <v>60</v>
      </c>
      <c r="K5" s="115">
        <v>14</v>
      </c>
      <c r="L5" s="115">
        <v>93</v>
      </c>
      <c r="M5" s="115">
        <v>61</v>
      </c>
    </row>
    <row r="6" spans="1:13" ht="19.5" x14ac:dyDescent="0.3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15">
        <v>95</v>
      </c>
      <c r="L6" s="115">
        <v>27</v>
      </c>
      <c r="M6" s="115">
        <v>65</v>
      </c>
    </row>
    <row r="7" spans="1:13" ht="19.5" x14ac:dyDescent="0.3">
      <c r="B7" s="114" t="s">
        <v>208</v>
      </c>
      <c r="C7" s="115">
        <v>21</v>
      </c>
      <c r="D7" s="115">
        <v>14</v>
      </c>
      <c r="E7" s="115">
        <v>22</v>
      </c>
      <c r="F7" s="115">
        <v>84</v>
      </c>
      <c r="G7" s="115">
        <v>56</v>
      </c>
      <c r="H7" s="115">
        <v>98</v>
      </c>
      <c r="I7" s="115">
        <v>13</v>
      </c>
      <c r="J7" s="115">
        <v>18</v>
      </c>
      <c r="K7" s="115">
        <v>14</v>
      </c>
      <c r="L7" s="115">
        <v>70</v>
      </c>
      <c r="M7" s="115">
        <v>12</v>
      </c>
    </row>
    <row r="8" spans="1:13" ht="19.5" x14ac:dyDescent="0.3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15">
        <v>12</v>
      </c>
      <c r="L8" s="115">
        <v>52</v>
      </c>
      <c r="M8" s="115">
        <v>78</v>
      </c>
    </row>
    <row r="9" spans="1:13" ht="19.5" x14ac:dyDescent="0.3">
      <c r="B9" s="114" t="s">
        <v>202</v>
      </c>
      <c r="C9" s="115">
        <v>21</v>
      </c>
      <c r="D9" s="115">
        <v>23</v>
      </c>
      <c r="E9" s="115">
        <v>33</v>
      </c>
      <c r="F9" s="115">
        <v>33</v>
      </c>
      <c r="G9" s="115">
        <v>11</v>
      </c>
      <c r="H9" s="115">
        <v>40</v>
      </c>
      <c r="I9" s="115">
        <v>73</v>
      </c>
      <c r="J9" s="115">
        <v>22</v>
      </c>
      <c r="K9" s="115">
        <v>76</v>
      </c>
      <c r="L9" s="115">
        <v>20</v>
      </c>
      <c r="M9" s="115">
        <v>27</v>
      </c>
    </row>
    <row r="10" spans="1:13" ht="19.5" x14ac:dyDescent="0.3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15">
        <v>95</v>
      </c>
      <c r="L10" s="115">
        <v>60</v>
      </c>
      <c r="M10" s="115">
        <v>17</v>
      </c>
    </row>
    <row r="11" spans="1:13" ht="19.5" x14ac:dyDescent="0.3">
      <c r="B11" s="114" t="s">
        <v>221</v>
      </c>
      <c r="C11" s="115">
        <v>52</v>
      </c>
      <c r="D11" s="115">
        <v>27</v>
      </c>
      <c r="E11" s="115">
        <v>46</v>
      </c>
      <c r="F11" s="115">
        <v>24</v>
      </c>
      <c r="G11" s="115">
        <v>74</v>
      </c>
      <c r="H11" s="115">
        <v>18</v>
      </c>
      <c r="I11" s="115">
        <v>18</v>
      </c>
      <c r="J11" s="115">
        <v>57</v>
      </c>
      <c r="K11" s="115">
        <v>90</v>
      </c>
      <c r="L11" s="115">
        <v>98</v>
      </c>
      <c r="M11" s="115">
        <v>23</v>
      </c>
    </row>
    <row r="12" spans="1:13" ht="19.5" x14ac:dyDescent="0.3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15">
        <v>12</v>
      </c>
      <c r="L12" s="115">
        <v>57</v>
      </c>
      <c r="M12" s="115">
        <v>14</v>
      </c>
    </row>
    <row r="13" spans="1:13" ht="19.5" x14ac:dyDescent="0.3">
      <c r="B13" s="114" t="s">
        <v>197</v>
      </c>
      <c r="C13" s="115">
        <v>55</v>
      </c>
      <c r="D13" s="115">
        <v>17</v>
      </c>
      <c r="E13" s="115">
        <v>20</v>
      </c>
      <c r="F13" s="115">
        <v>68</v>
      </c>
      <c r="G13" s="115">
        <v>59</v>
      </c>
      <c r="H13" s="115">
        <v>84</v>
      </c>
      <c r="I13" s="115">
        <v>57</v>
      </c>
      <c r="J13" s="115">
        <v>52</v>
      </c>
      <c r="K13" s="115">
        <v>33</v>
      </c>
      <c r="L13" s="115">
        <v>12</v>
      </c>
      <c r="M13" s="115">
        <v>91</v>
      </c>
    </row>
    <row r="14" spans="1:13" ht="19.5" x14ac:dyDescent="0.3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15">
        <v>71</v>
      </c>
      <c r="L14" s="115">
        <v>55</v>
      </c>
      <c r="M14" s="115">
        <v>98</v>
      </c>
    </row>
    <row r="15" spans="1:13" ht="19.5" x14ac:dyDescent="0.3">
      <c r="B15" s="114" t="s">
        <v>220</v>
      </c>
      <c r="C15" s="115">
        <v>32</v>
      </c>
      <c r="D15" s="115">
        <v>43</v>
      </c>
      <c r="E15" s="115">
        <v>37</v>
      </c>
      <c r="F15" s="115">
        <v>42</v>
      </c>
      <c r="G15" s="115">
        <v>25</v>
      </c>
      <c r="H15" s="115">
        <v>37</v>
      </c>
      <c r="I15" s="115">
        <v>72</v>
      </c>
      <c r="J15" s="115">
        <v>36</v>
      </c>
      <c r="K15" s="115">
        <v>46</v>
      </c>
      <c r="L15" s="115">
        <v>81</v>
      </c>
      <c r="M15" s="115">
        <v>60</v>
      </c>
    </row>
    <row r="16" spans="1:13" ht="19.5" x14ac:dyDescent="0.3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15">
        <v>51</v>
      </c>
      <c r="L16" s="115">
        <v>60</v>
      </c>
      <c r="M16" s="115">
        <v>13</v>
      </c>
    </row>
    <row r="17" spans="2:18" ht="19.5" x14ac:dyDescent="0.3">
      <c r="B17" s="114" t="s">
        <v>200</v>
      </c>
      <c r="C17" s="115">
        <v>38</v>
      </c>
      <c r="D17" s="115">
        <v>15</v>
      </c>
      <c r="E17" s="115">
        <v>83</v>
      </c>
      <c r="F17" s="115">
        <v>78</v>
      </c>
      <c r="G17" s="115">
        <v>38</v>
      </c>
      <c r="H17" s="115">
        <v>62</v>
      </c>
      <c r="I17" s="115">
        <v>61</v>
      </c>
      <c r="J17" s="115">
        <v>49</v>
      </c>
      <c r="K17" s="115">
        <v>43</v>
      </c>
      <c r="L17" s="115">
        <v>19</v>
      </c>
      <c r="M17" s="115">
        <v>80</v>
      </c>
    </row>
    <row r="18" spans="2:18" ht="19.5" x14ac:dyDescent="0.3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15">
        <v>27</v>
      </c>
      <c r="L18" s="115">
        <v>92</v>
      </c>
      <c r="M18" s="115">
        <v>84</v>
      </c>
    </row>
    <row r="19" spans="2:18" ht="19.5" x14ac:dyDescent="0.3">
      <c r="B19" s="114" t="s">
        <v>201</v>
      </c>
      <c r="C19" s="115">
        <v>46</v>
      </c>
      <c r="D19" s="115">
        <v>36</v>
      </c>
      <c r="E19" s="115">
        <v>77</v>
      </c>
      <c r="F19" s="115">
        <v>46</v>
      </c>
      <c r="G19" s="115">
        <v>14</v>
      </c>
      <c r="H19" s="115">
        <v>57</v>
      </c>
      <c r="I19" s="115">
        <v>43</v>
      </c>
      <c r="J19" s="115">
        <v>49</v>
      </c>
      <c r="K19" s="115">
        <v>52</v>
      </c>
      <c r="L19" s="115">
        <v>30</v>
      </c>
      <c r="M19" s="115">
        <v>35</v>
      </c>
    </row>
    <row r="20" spans="2:18" ht="19.5" x14ac:dyDescent="0.3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15">
        <v>20</v>
      </c>
      <c r="L20" s="115">
        <v>12</v>
      </c>
      <c r="M20" s="115">
        <v>32</v>
      </c>
    </row>
    <row r="21" spans="2:18" ht="19.5" x14ac:dyDescent="0.3">
      <c r="B21" s="114" t="s">
        <v>218</v>
      </c>
      <c r="C21" s="115">
        <v>49</v>
      </c>
      <c r="D21" s="115">
        <v>31</v>
      </c>
      <c r="E21" s="115">
        <v>49</v>
      </c>
      <c r="F21" s="115">
        <v>86</v>
      </c>
      <c r="G21" s="115">
        <v>18</v>
      </c>
      <c r="H21" s="115">
        <v>80</v>
      </c>
      <c r="I21" s="115">
        <v>91</v>
      </c>
      <c r="J21" s="115">
        <v>52</v>
      </c>
      <c r="K21" s="115">
        <v>62</v>
      </c>
      <c r="L21" s="115">
        <v>89</v>
      </c>
      <c r="M21" s="115">
        <v>35</v>
      </c>
    </row>
    <row r="22" spans="2:18" ht="19.5" x14ac:dyDescent="0.3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15">
        <v>18</v>
      </c>
      <c r="L22" s="115">
        <v>20</v>
      </c>
      <c r="M22" s="115">
        <v>22</v>
      </c>
    </row>
    <row r="23" spans="2:18" ht="19.5" x14ac:dyDescent="0.3">
      <c r="B23" s="114" t="s">
        <v>203</v>
      </c>
      <c r="C23" s="115">
        <v>25</v>
      </c>
      <c r="D23" s="115">
        <v>11</v>
      </c>
      <c r="E23" s="115">
        <v>61</v>
      </c>
      <c r="F23" s="115">
        <v>27</v>
      </c>
      <c r="G23" s="115">
        <v>15</v>
      </c>
      <c r="H23" s="115">
        <v>20</v>
      </c>
      <c r="I23" s="115">
        <v>32</v>
      </c>
      <c r="J23" s="115">
        <v>29</v>
      </c>
      <c r="K23" s="115">
        <v>18</v>
      </c>
      <c r="L23" s="115">
        <v>14</v>
      </c>
      <c r="M23" s="115">
        <v>19</v>
      </c>
    </row>
    <row r="24" spans="2:18" ht="19.5" x14ac:dyDescent="0.3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15">
        <v>33</v>
      </c>
      <c r="L24" s="115">
        <v>15</v>
      </c>
      <c r="M24" s="115">
        <v>38</v>
      </c>
    </row>
    <row r="25" spans="2:18" ht="19.5" x14ac:dyDescent="0.3">
      <c r="B25" s="114" t="s">
        <v>195</v>
      </c>
      <c r="C25" s="115">
        <v>13</v>
      </c>
      <c r="D25" s="115">
        <v>21</v>
      </c>
      <c r="E25" s="115">
        <v>46</v>
      </c>
      <c r="F25" s="115">
        <v>47</v>
      </c>
      <c r="G25" s="115">
        <v>41</v>
      </c>
      <c r="H25" s="115">
        <v>32</v>
      </c>
      <c r="I25" s="115">
        <v>17</v>
      </c>
      <c r="J25" s="115">
        <v>20</v>
      </c>
      <c r="K25" s="115">
        <v>89</v>
      </c>
      <c r="L25" s="115">
        <v>16</v>
      </c>
      <c r="M25" s="115">
        <v>19</v>
      </c>
    </row>
    <row r="26" spans="2:18" ht="19.5" x14ac:dyDescent="0.3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15">
        <v>16</v>
      </c>
      <c r="L26" s="115">
        <v>38</v>
      </c>
      <c r="M26" s="115">
        <v>41</v>
      </c>
    </row>
    <row r="27" spans="2:18" ht="19.5" x14ac:dyDescent="0.3">
      <c r="B27" s="114" t="s">
        <v>209</v>
      </c>
      <c r="C27" s="115">
        <v>22</v>
      </c>
      <c r="D27" s="115">
        <v>19</v>
      </c>
      <c r="E27" s="115">
        <v>43</v>
      </c>
      <c r="F27" s="115">
        <v>87</v>
      </c>
      <c r="G27" s="115">
        <v>23</v>
      </c>
      <c r="H27" s="115">
        <v>20</v>
      </c>
      <c r="I27" s="115">
        <v>19</v>
      </c>
      <c r="J27" s="115">
        <v>19</v>
      </c>
      <c r="K27" s="115">
        <v>86</v>
      </c>
      <c r="L27" s="115">
        <v>28</v>
      </c>
      <c r="M27" s="115">
        <v>37</v>
      </c>
    </row>
    <row r="28" spans="2:18" ht="19.5" x14ac:dyDescent="0.3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15">
        <v>41</v>
      </c>
      <c r="L28" s="115">
        <v>55</v>
      </c>
      <c r="M28" s="115">
        <v>29</v>
      </c>
    </row>
    <row r="29" spans="2:18" ht="19.5" x14ac:dyDescent="0.3">
      <c r="B29" s="114" t="s">
        <v>196</v>
      </c>
      <c r="C29" s="115">
        <v>42</v>
      </c>
      <c r="D29" s="115">
        <v>21</v>
      </c>
      <c r="E29" s="115">
        <v>80</v>
      </c>
      <c r="F29" s="115">
        <v>54</v>
      </c>
      <c r="G29" s="115">
        <v>33</v>
      </c>
      <c r="H29" s="115">
        <v>69</v>
      </c>
      <c r="I29" s="115">
        <v>35</v>
      </c>
      <c r="J29" s="115">
        <v>46</v>
      </c>
      <c r="K29" s="115">
        <v>39</v>
      </c>
      <c r="L29" s="115">
        <v>17</v>
      </c>
      <c r="M29" s="115">
        <v>15</v>
      </c>
    </row>
    <row r="30" spans="2:18" ht="19.5" x14ac:dyDescent="0.3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15">
        <v>62</v>
      </c>
      <c r="L30" s="115">
        <v>45</v>
      </c>
      <c r="M30" s="115">
        <v>42</v>
      </c>
    </row>
    <row r="31" spans="2:18" ht="19.5" x14ac:dyDescent="0.3">
      <c r="B31" s="114" t="s">
        <v>207</v>
      </c>
      <c r="C31" s="115">
        <v>37</v>
      </c>
      <c r="D31" s="115">
        <v>47</v>
      </c>
      <c r="E31" s="115">
        <v>27</v>
      </c>
      <c r="F31" s="115">
        <v>25</v>
      </c>
      <c r="G31" s="115">
        <v>65</v>
      </c>
      <c r="H31" s="115">
        <v>39</v>
      </c>
      <c r="I31" s="115">
        <v>25</v>
      </c>
      <c r="J31" s="115">
        <v>39</v>
      </c>
      <c r="K31" s="115">
        <v>26</v>
      </c>
      <c r="L31" s="115">
        <v>19</v>
      </c>
      <c r="M31" s="115">
        <v>95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-1.7745120145709277</v>
      </c>
      <c r="J38" s="122">
        <f ca="1">$G38*(RAND()-0.5)</f>
        <v>-4.8259822719115624</v>
      </c>
      <c r="K38" s="122">
        <f ca="1">$G38*(RAND()-0.5)</f>
        <v>6.540035656566249</v>
      </c>
      <c r="L38" s="122">
        <f ca="1">$G38*(RAND()-0.5)</f>
        <v>5.9447968429229654</v>
      </c>
      <c r="M38" s="122">
        <f ca="1">$G38*(RAND()-0.5)</f>
        <v>4.057146267192854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37.5" x14ac:dyDescent="0.2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3">
      <c r="B3" s="118" t="s">
        <v>213</v>
      </c>
      <c r="C3" s="119">
        <v>33</v>
      </c>
      <c r="D3" s="119">
        <v>25</v>
      </c>
      <c r="E3" s="119">
        <v>50</v>
      </c>
      <c r="F3" s="119">
        <v>35</v>
      </c>
      <c r="G3" s="119">
        <v>70</v>
      </c>
      <c r="H3" s="119">
        <v>42</v>
      </c>
      <c r="I3" s="119">
        <v>43</v>
      </c>
      <c r="J3" s="119">
        <v>33</v>
      </c>
      <c r="K3" s="121">
        <v>47</v>
      </c>
      <c r="L3" s="121">
        <v>16</v>
      </c>
      <c r="M3" s="121">
        <v>34</v>
      </c>
    </row>
    <row r="4" spans="1:13" ht="19.5" x14ac:dyDescent="0.3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20">
        <v>34</v>
      </c>
      <c r="L4" s="120">
        <v>18</v>
      </c>
      <c r="M4" s="120">
        <v>35</v>
      </c>
    </row>
    <row r="5" spans="1:13" ht="19.5" x14ac:dyDescent="0.3">
      <c r="B5" s="118" t="s">
        <v>210</v>
      </c>
      <c r="C5" s="119">
        <v>58</v>
      </c>
      <c r="D5" s="119">
        <v>33</v>
      </c>
      <c r="E5" s="119">
        <v>34</v>
      </c>
      <c r="F5" s="119">
        <v>37</v>
      </c>
      <c r="G5" s="119">
        <v>42</v>
      </c>
      <c r="H5" s="119">
        <v>39</v>
      </c>
      <c r="I5" s="119">
        <v>64</v>
      </c>
      <c r="J5" s="119">
        <v>60</v>
      </c>
      <c r="K5" s="121">
        <v>14</v>
      </c>
      <c r="L5" s="121">
        <v>93</v>
      </c>
      <c r="M5" s="121">
        <v>61</v>
      </c>
    </row>
    <row r="6" spans="1:13" ht="19.5" x14ac:dyDescent="0.3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20">
        <v>95</v>
      </c>
      <c r="L6" s="120">
        <v>27</v>
      </c>
      <c r="M6" s="120">
        <v>65</v>
      </c>
    </row>
    <row r="7" spans="1:13" ht="19.5" x14ac:dyDescent="0.3">
      <c r="B7" s="118" t="s">
        <v>208</v>
      </c>
      <c r="C7" s="119">
        <v>21</v>
      </c>
      <c r="D7" s="119">
        <v>14</v>
      </c>
      <c r="E7" s="119">
        <v>22</v>
      </c>
      <c r="F7" s="119">
        <v>84</v>
      </c>
      <c r="G7" s="119">
        <v>56</v>
      </c>
      <c r="H7" s="119">
        <v>98</v>
      </c>
      <c r="I7" s="119">
        <v>13</v>
      </c>
      <c r="J7" s="119">
        <v>18</v>
      </c>
      <c r="K7" s="121">
        <v>14</v>
      </c>
      <c r="L7" s="121">
        <v>70</v>
      </c>
      <c r="M7" s="121">
        <v>12</v>
      </c>
    </row>
    <row r="8" spans="1:13" ht="19.5" x14ac:dyDescent="0.3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20">
        <v>12</v>
      </c>
      <c r="L8" s="120">
        <v>52</v>
      </c>
      <c r="M8" s="120">
        <v>78</v>
      </c>
    </row>
    <row r="9" spans="1:13" ht="19.5" x14ac:dyDescent="0.3">
      <c r="B9" s="118" t="s">
        <v>202</v>
      </c>
      <c r="C9" s="119">
        <v>21</v>
      </c>
      <c r="D9" s="119">
        <v>23</v>
      </c>
      <c r="E9" s="119">
        <v>33</v>
      </c>
      <c r="F9" s="119">
        <v>33</v>
      </c>
      <c r="G9" s="119">
        <v>11</v>
      </c>
      <c r="H9" s="119">
        <v>40</v>
      </c>
      <c r="I9" s="119">
        <v>73</v>
      </c>
      <c r="J9" s="119">
        <v>22</v>
      </c>
      <c r="K9" s="121">
        <v>76</v>
      </c>
      <c r="L9" s="121">
        <v>20</v>
      </c>
      <c r="M9" s="121">
        <v>27</v>
      </c>
    </row>
    <row r="10" spans="1:13" ht="19.5" x14ac:dyDescent="0.3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20">
        <v>95</v>
      </c>
      <c r="L10" s="120">
        <v>60</v>
      </c>
      <c r="M10" s="120">
        <v>17</v>
      </c>
    </row>
    <row r="11" spans="1:13" ht="19.5" x14ac:dyDescent="0.3">
      <c r="B11" s="118" t="s">
        <v>221</v>
      </c>
      <c r="C11" s="119">
        <v>52</v>
      </c>
      <c r="D11" s="119">
        <v>27</v>
      </c>
      <c r="E11" s="119">
        <v>46</v>
      </c>
      <c r="F11" s="119">
        <v>24</v>
      </c>
      <c r="G11" s="119">
        <v>74</v>
      </c>
      <c r="H11" s="119">
        <v>18</v>
      </c>
      <c r="I11" s="119">
        <v>18</v>
      </c>
      <c r="J11" s="119">
        <v>57</v>
      </c>
      <c r="K11" s="121">
        <v>90</v>
      </c>
      <c r="L11" s="121">
        <v>98</v>
      </c>
      <c r="M11" s="121">
        <v>23</v>
      </c>
    </row>
    <row r="12" spans="1:13" ht="19.5" x14ac:dyDescent="0.3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20">
        <v>12</v>
      </c>
      <c r="L12" s="120">
        <v>57</v>
      </c>
      <c r="M12" s="120">
        <v>14</v>
      </c>
    </row>
    <row r="13" spans="1:13" ht="19.5" x14ac:dyDescent="0.3">
      <c r="B13" s="118" t="s">
        <v>197</v>
      </c>
      <c r="C13" s="119">
        <v>55</v>
      </c>
      <c r="D13" s="119">
        <v>17</v>
      </c>
      <c r="E13" s="119">
        <v>20</v>
      </c>
      <c r="F13" s="119">
        <v>68</v>
      </c>
      <c r="G13" s="119">
        <v>59</v>
      </c>
      <c r="H13" s="119">
        <v>84</v>
      </c>
      <c r="I13" s="119">
        <v>57</v>
      </c>
      <c r="J13" s="119">
        <v>52</v>
      </c>
      <c r="K13" s="121">
        <v>33</v>
      </c>
      <c r="L13" s="121">
        <v>12</v>
      </c>
      <c r="M13" s="121">
        <v>91</v>
      </c>
    </row>
    <row r="14" spans="1:13" ht="19.5" x14ac:dyDescent="0.3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20">
        <v>71</v>
      </c>
      <c r="L14" s="120">
        <v>55</v>
      </c>
      <c r="M14" s="120">
        <v>98</v>
      </c>
    </row>
    <row r="15" spans="1:13" ht="19.5" x14ac:dyDescent="0.3">
      <c r="B15" s="118" t="s">
        <v>220</v>
      </c>
      <c r="C15" s="119">
        <v>32</v>
      </c>
      <c r="D15" s="119">
        <v>43</v>
      </c>
      <c r="E15" s="119">
        <v>37</v>
      </c>
      <c r="F15" s="119">
        <v>42</v>
      </c>
      <c r="G15" s="119">
        <v>25</v>
      </c>
      <c r="H15" s="119">
        <v>37</v>
      </c>
      <c r="I15" s="119">
        <v>72</v>
      </c>
      <c r="J15" s="119">
        <v>36</v>
      </c>
      <c r="K15" s="121">
        <v>46</v>
      </c>
      <c r="L15" s="121">
        <v>81</v>
      </c>
      <c r="M15" s="121">
        <v>60</v>
      </c>
    </row>
    <row r="16" spans="1:13" ht="19.5" x14ac:dyDescent="0.3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20">
        <v>51</v>
      </c>
      <c r="L16" s="120">
        <v>60</v>
      </c>
      <c r="M16" s="120">
        <v>13</v>
      </c>
    </row>
    <row r="17" spans="2:18" ht="19.5" x14ac:dyDescent="0.3">
      <c r="B17" s="118" t="s">
        <v>200</v>
      </c>
      <c r="C17" s="119">
        <v>38</v>
      </c>
      <c r="D17" s="119">
        <v>15</v>
      </c>
      <c r="E17" s="119">
        <v>83</v>
      </c>
      <c r="F17" s="119">
        <v>78</v>
      </c>
      <c r="G17" s="119">
        <v>38</v>
      </c>
      <c r="H17" s="119">
        <v>62</v>
      </c>
      <c r="I17" s="119">
        <v>61</v>
      </c>
      <c r="J17" s="119">
        <v>49</v>
      </c>
      <c r="K17" s="121">
        <v>43</v>
      </c>
      <c r="L17" s="121">
        <v>19</v>
      </c>
      <c r="M17" s="121">
        <v>80</v>
      </c>
    </row>
    <row r="18" spans="2:18" ht="19.5" x14ac:dyDescent="0.3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20">
        <v>27</v>
      </c>
      <c r="L18" s="120">
        <v>92</v>
      </c>
      <c r="M18" s="120">
        <v>84</v>
      </c>
    </row>
    <row r="19" spans="2:18" ht="19.5" x14ac:dyDescent="0.3">
      <c r="B19" s="118" t="s">
        <v>201</v>
      </c>
      <c r="C19" s="119">
        <v>46</v>
      </c>
      <c r="D19" s="119">
        <v>36</v>
      </c>
      <c r="E19" s="119">
        <v>77</v>
      </c>
      <c r="F19" s="119">
        <v>46</v>
      </c>
      <c r="G19" s="119">
        <v>14</v>
      </c>
      <c r="H19" s="119">
        <v>57</v>
      </c>
      <c r="I19" s="119">
        <v>43</v>
      </c>
      <c r="J19" s="119">
        <v>49</v>
      </c>
      <c r="K19" s="121">
        <v>52</v>
      </c>
      <c r="L19" s="121">
        <v>30</v>
      </c>
      <c r="M19" s="121">
        <v>35</v>
      </c>
    </row>
    <row r="20" spans="2:18" ht="19.5" x14ac:dyDescent="0.3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20">
        <v>20</v>
      </c>
      <c r="L20" s="120">
        <v>12</v>
      </c>
      <c r="M20" s="120">
        <v>32</v>
      </c>
    </row>
    <row r="21" spans="2:18" ht="19.5" x14ac:dyDescent="0.3">
      <c r="B21" s="118" t="s">
        <v>218</v>
      </c>
      <c r="C21" s="119">
        <v>49</v>
      </c>
      <c r="D21" s="119">
        <v>31</v>
      </c>
      <c r="E21" s="119">
        <v>49</v>
      </c>
      <c r="F21" s="119">
        <v>86</v>
      </c>
      <c r="G21" s="119">
        <v>18</v>
      </c>
      <c r="H21" s="119">
        <v>80</v>
      </c>
      <c r="I21" s="119">
        <v>91</v>
      </c>
      <c r="J21" s="119">
        <v>52</v>
      </c>
      <c r="K21" s="121">
        <v>62</v>
      </c>
      <c r="L21" s="121">
        <v>89</v>
      </c>
      <c r="M21" s="121">
        <v>35</v>
      </c>
    </row>
    <row r="22" spans="2:18" ht="19.5" x14ac:dyDescent="0.3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20">
        <v>18</v>
      </c>
      <c r="L22" s="120">
        <v>20</v>
      </c>
      <c r="M22" s="120">
        <v>22</v>
      </c>
    </row>
    <row r="23" spans="2:18" ht="19.5" x14ac:dyDescent="0.3">
      <c r="B23" s="118" t="s">
        <v>203</v>
      </c>
      <c r="C23" s="119">
        <v>25</v>
      </c>
      <c r="D23" s="119">
        <v>11</v>
      </c>
      <c r="E23" s="119">
        <v>61</v>
      </c>
      <c r="F23" s="119">
        <v>27</v>
      </c>
      <c r="G23" s="119">
        <v>15</v>
      </c>
      <c r="H23" s="119">
        <v>20</v>
      </c>
      <c r="I23" s="119">
        <v>32</v>
      </c>
      <c r="J23" s="119">
        <v>29</v>
      </c>
      <c r="K23" s="121">
        <v>18</v>
      </c>
      <c r="L23" s="121">
        <v>14</v>
      </c>
      <c r="M23" s="121">
        <v>19</v>
      </c>
    </row>
    <row r="24" spans="2:18" ht="19.5" x14ac:dyDescent="0.3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20">
        <v>33</v>
      </c>
      <c r="L24" s="120">
        <v>15</v>
      </c>
      <c r="M24" s="120">
        <v>38</v>
      </c>
    </row>
    <row r="25" spans="2:18" ht="19.5" x14ac:dyDescent="0.3">
      <c r="B25" s="118" t="s">
        <v>195</v>
      </c>
      <c r="C25" s="119">
        <v>13</v>
      </c>
      <c r="D25" s="119">
        <v>21</v>
      </c>
      <c r="E25" s="119">
        <v>46</v>
      </c>
      <c r="F25" s="119">
        <v>47</v>
      </c>
      <c r="G25" s="119">
        <v>41</v>
      </c>
      <c r="H25" s="119">
        <v>32</v>
      </c>
      <c r="I25" s="119">
        <v>17</v>
      </c>
      <c r="J25" s="119">
        <v>20</v>
      </c>
      <c r="K25" s="121">
        <v>89</v>
      </c>
      <c r="L25" s="121">
        <v>16</v>
      </c>
      <c r="M25" s="121">
        <v>19</v>
      </c>
    </row>
    <row r="26" spans="2:18" ht="19.5" x14ac:dyDescent="0.3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20">
        <v>16</v>
      </c>
      <c r="L26" s="120">
        <v>38</v>
      </c>
      <c r="M26" s="120">
        <v>41</v>
      </c>
    </row>
    <row r="27" spans="2:18" ht="19.5" x14ac:dyDescent="0.3">
      <c r="B27" s="118" t="s">
        <v>209</v>
      </c>
      <c r="C27" s="119">
        <v>22</v>
      </c>
      <c r="D27" s="119">
        <v>19</v>
      </c>
      <c r="E27" s="119">
        <v>43</v>
      </c>
      <c r="F27" s="119">
        <v>87</v>
      </c>
      <c r="G27" s="119">
        <v>23</v>
      </c>
      <c r="H27" s="119">
        <v>20</v>
      </c>
      <c r="I27" s="119">
        <v>19</v>
      </c>
      <c r="J27" s="119">
        <v>19</v>
      </c>
      <c r="K27" s="121">
        <v>86</v>
      </c>
      <c r="L27" s="121">
        <v>28</v>
      </c>
      <c r="M27" s="121">
        <v>37</v>
      </c>
    </row>
    <row r="28" spans="2:18" ht="19.5" x14ac:dyDescent="0.3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20">
        <v>41</v>
      </c>
      <c r="L28" s="120">
        <v>55</v>
      </c>
      <c r="M28" s="120">
        <v>29</v>
      </c>
    </row>
    <row r="29" spans="2:18" ht="19.5" x14ac:dyDescent="0.3">
      <c r="B29" s="118" t="s">
        <v>196</v>
      </c>
      <c r="C29" s="119">
        <v>42</v>
      </c>
      <c r="D29" s="119">
        <v>21</v>
      </c>
      <c r="E29" s="119">
        <v>80</v>
      </c>
      <c r="F29" s="119">
        <v>54</v>
      </c>
      <c r="G29" s="119">
        <v>33</v>
      </c>
      <c r="H29" s="119">
        <v>69</v>
      </c>
      <c r="I29" s="119">
        <v>35</v>
      </c>
      <c r="J29" s="119">
        <v>46</v>
      </c>
      <c r="K29" s="121">
        <v>39</v>
      </c>
      <c r="L29" s="121">
        <v>17</v>
      </c>
      <c r="M29" s="121">
        <v>15</v>
      </c>
    </row>
    <row r="30" spans="2:18" ht="19.5" x14ac:dyDescent="0.3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20">
        <v>62</v>
      </c>
      <c r="L30" s="120">
        <v>45</v>
      </c>
      <c r="M30" s="120">
        <v>42</v>
      </c>
    </row>
    <row r="31" spans="2:18" ht="19.5" x14ac:dyDescent="0.3">
      <c r="B31" s="118" t="s">
        <v>207</v>
      </c>
      <c r="C31" s="119">
        <v>37</v>
      </c>
      <c r="D31" s="119">
        <v>47</v>
      </c>
      <c r="E31" s="119">
        <v>27</v>
      </c>
      <c r="F31" s="119">
        <v>25</v>
      </c>
      <c r="G31" s="119">
        <v>65</v>
      </c>
      <c r="H31" s="119">
        <v>39</v>
      </c>
      <c r="I31" s="119">
        <v>25</v>
      </c>
      <c r="J31" s="119">
        <v>39</v>
      </c>
      <c r="K31" s="121">
        <v>26</v>
      </c>
      <c r="L31" s="121">
        <v>19</v>
      </c>
      <c r="M31" s="121">
        <v>95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1.1760301364086274</v>
      </c>
      <c r="J38" s="122">
        <f ca="1">$G38*(RAND()-0.5)</f>
        <v>0.68297284651296586</v>
      </c>
      <c r="K38" s="122">
        <f ca="1">$G38*(RAND()-0.5)</f>
        <v>6.0929057318844801</v>
      </c>
      <c r="L38" s="122">
        <f ca="1">$G38*(RAND()-0.5)</f>
        <v>-4.7128916544539852</v>
      </c>
      <c r="M38" s="122">
        <f ca="1">$G38*(RAND()-0.5)</f>
        <v>-0.24249298562617816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FOR_INPUT</vt:lpstr>
      <vt:lpstr>Main1</vt:lpstr>
      <vt:lpstr>Basis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gallegos</cp:lastModifiedBy>
  <dcterms:created xsi:type="dcterms:W3CDTF">2015-06-05T18:17:20Z</dcterms:created>
  <dcterms:modified xsi:type="dcterms:W3CDTF">2024-06-22T01:50:23Z</dcterms:modified>
</cp:coreProperties>
</file>