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"/>
    </mc:Choice>
  </mc:AlternateContent>
  <xr:revisionPtr revIDLastSave="0" documentId="13_ncr:1_{4CA91E67-1C90-4AE5-AE4D-848B96307BAD}" xr6:coauthVersionLast="47" xr6:coauthVersionMax="47" xr10:uidLastSave="{00000000-0000-0000-0000-000000000000}"/>
  <bookViews>
    <workbookView xWindow="-110" yWindow="-110" windowWidth="38620" windowHeight="21100" firstSheet="55" activeTab="65" xr2:uid="{A79A001B-EBD9-4B00-A5BA-A8BD387601A9}"/>
  </bookViews>
  <sheets>
    <sheet name="Main1" sheetId="81" r:id="rId1"/>
    <sheet name="dataset1_color (2)" sheetId="217" r:id="rId2"/>
    <sheet name="dataset1_color" sheetId="216" r:id="rId3"/>
    <sheet name="dataset1_zebra" sheetId="31" r:id="rId4"/>
    <sheet name="dataset1_plain" sheetId="48" r:id="rId5"/>
    <sheet name="dataset1_bar" sheetId="49" r:id="rId6"/>
    <sheet name="dataset2_color" sheetId="20" r:id="rId7"/>
    <sheet name="dataset2_zebra" sheetId="32" r:id="rId8"/>
    <sheet name="dataset2_plain" sheetId="78" r:id="rId9"/>
    <sheet name="dataset2_bar" sheetId="79" r:id="rId10"/>
    <sheet name="dataset3_color" sheetId="19" r:id="rId11"/>
    <sheet name="dataset3_zebra" sheetId="33" r:id="rId12"/>
    <sheet name="dataset3_plain" sheetId="76" r:id="rId13"/>
    <sheet name="dataset3_bar" sheetId="77" r:id="rId14"/>
    <sheet name="dataset4_color" sheetId="18" r:id="rId15"/>
    <sheet name="dataset4_zebra" sheetId="34" r:id="rId16"/>
    <sheet name="dataset4_plain" sheetId="74" r:id="rId17"/>
    <sheet name="dataset4_bar" sheetId="82" r:id="rId18"/>
    <sheet name="dataset5_color" sheetId="15" r:id="rId19"/>
    <sheet name="dataset5_zebra" sheetId="35" r:id="rId20"/>
    <sheet name="dataset5_plain" sheetId="72" r:id="rId21"/>
    <sheet name="dataset5_bar" sheetId="73" r:id="rId22"/>
    <sheet name="dataset6_color" sheetId="22" r:id="rId23"/>
    <sheet name="dataset6_zebra" sheetId="36" r:id="rId24"/>
    <sheet name="dataset6_plain" sheetId="70" r:id="rId25"/>
    <sheet name="dataset6_bar" sheetId="71" r:id="rId26"/>
    <sheet name="dataset7_color" sheetId="21" r:id="rId27"/>
    <sheet name="dataset7_zebra" sheetId="37" r:id="rId28"/>
    <sheet name="dataset7_plain" sheetId="68" r:id="rId29"/>
    <sheet name="dataset7_bar" sheetId="69" r:id="rId30"/>
    <sheet name="dataset8_color" sheetId="23" r:id="rId31"/>
    <sheet name="dataset8_zebra" sheetId="38" r:id="rId32"/>
    <sheet name="dataset8_plain" sheetId="66" r:id="rId33"/>
    <sheet name="dataset8_bar" sheetId="67" r:id="rId34"/>
    <sheet name="dataset9_color" sheetId="16" r:id="rId35"/>
    <sheet name="dataset9_zebra" sheetId="39" r:id="rId36"/>
    <sheet name="dataset9_plain" sheetId="64" r:id="rId37"/>
    <sheet name="dataset9_bar" sheetId="65" r:id="rId38"/>
    <sheet name="dataset10_color" sheetId="24" r:id="rId39"/>
    <sheet name="dataset10_zebra" sheetId="40" r:id="rId40"/>
    <sheet name="dataset10_plain" sheetId="62" r:id="rId41"/>
    <sheet name="dataset10_bar" sheetId="63" r:id="rId42"/>
    <sheet name="dataset11_color" sheetId="25" r:id="rId43"/>
    <sheet name="dataset11_zebra" sheetId="41" r:id="rId44"/>
    <sheet name="dataset11_plain" sheetId="60" r:id="rId45"/>
    <sheet name="dataset11_bar" sheetId="61" r:id="rId46"/>
    <sheet name="dataset12_color" sheetId="26" r:id="rId47"/>
    <sheet name="dataset12_zebra" sheetId="42" r:id="rId48"/>
    <sheet name="dataset12_plain" sheetId="59" r:id="rId49"/>
    <sheet name="dataset12_bar" sheetId="58" r:id="rId50"/>
    <sheet name="dataset13_color" sheetId="17" r:id="rId51"/>
    <sheet name="dataset13_zebra" sheetId="46" r:id="rId52"/>
    <sheet name="dataset13_plain" sheetId="56" r:id="rId53"/>
    <sheet name="dataset13_bar" sheetId="57" r:id="rId54"/>
    <sheet name="dataset14_color" sheetId="27" r:id="rId55"/>
    <sheet name="dataset14_zebra" sheetId="45" r:id="rId56"/>
    <sheet name="dataset14_plain" sheetId="54" r:id="rId57"/>
    <sheet name="dataset14_bar" sheetId="55" r:id="rId58"/>
    <sheet name="dataset15_color" sheetId="28" r:id="rId59"/>
    <sheet name="dataset15_zebra" sheetId="44" r:id="rId60"/>
    <sheet name="dataset15_plain" sheetId="52" r:id="rId61"/>
    <sheet name="dataset15_bar" sheetId="53" r:id="rId62"/>
    <sheet name="dataset16_zebra" sheetId="43" r:id="rId63"/>
    <sheet name="dataset16_color" sheetId="29" r:id="rId64"/>
    <sheet name="dataset16_plain" sheetId="50" r:id="rId65"/>
    <sheet name="dataset16_bar" sheetId="51" r:id="rId6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217" l="1"/>
  <c r="L36" i="217"/>
  <c r="C42" i="217"/>
  <c r="C45" i="217"/>
  <c r="C44" i="217"/>
  <c r="C43" i="217"/>
  <c r="C40" i="20"/>
  <c r="C39" i="20"/>
  <c r="C38" i="20"/>
  <c r="D35" i="20"/>
  <c r="E35" i="20"/>
  <c r="F35" i="20"/>
  <c r="G35" i="20"/>
  <c r="H35" i="20"/>
  <c r="I35" i="20"/>
  <c r="I46" i="20" s="1"/>
  <c r="J35" i="20"/>
  <c r="J46" i="20" s="1"/>
  <c r="K35" i="20"/>
  <c r="K46" i="20" s="1"/>
  <c r="L35" i="20"/>
  <c r="L46" i="20" s="1"/>
  <c r="M35" i="20"/>
  <c r="C35" i="20"/>
  <c r="M46" i="20"/>
  <c r="H46" i="20"/>
  <c r="G46" i="20"/>
  <c r="F46" i="20"/>
  <c r="E46" i="20"/>
  <c r="M45" i="20"/>
  <c r="L45" i="20"/>
  <c r="K45" i="20"/>
  <c r="J45" i="20"/>
  <c r="I45" i="20"/>
  <c r="H45" i="20"/>
  <c r="G45" i="20"/>
  <c r="F45" i="20"/>
  <c r="E45" i="20"/>
  <c r="D45" i="20"/>
  <c r="M44" i="20"/>
  <c r="L44" i="20"/>
  <c r="K44" i="20"/>
  <c r="J44" i="20"/>
  <c r="I44" i="20"/>
  <c r="H44" i="20"/>
  <c r="G44" i="20"/>
  <c r="F44" i="20"/>
  <c r="E44" i="20"/>
  <c r="D44" i="20"/>
  <c r="M43" i="20"/>
  <c r="L43" i="20"/>
  <c r="K43" i="20"/>
  <c r="J43" i="20"/>
  <c r="I43" i="20"/>
  <c r="H43" i="20"/>
  <c r="G43" i="20"/>
  <c r="F43" i="20"/>
  <c r="E43" i="20"/>
  <c r="D43" i="20"/>
  <c r="M40" i="20"/>
  <c r="L40" i="20"/>
  <c r="K40" i="20"/>
  <c r="J40" i="20"/>
  <c r="I40" i="20"/>
  <c r="H40" i="20"/>
  <c r="G40" i="20"/>
  <c r="F40" i="20"/>
  <c r="E40" i="20"/>
  <c r="D40" i="20"/>
  <c r="M39" i="20"/>
  <c r="L39" i="20"/>
  <c r="K39" i="20"/>
  <c r="J39" i="20"/>
  <c r="I39" i="20"/>
  <c r="H39" i="20"/>
  <c r="G39" i="20"/>
  <c r="F39" i="20"/>
  <c r="E39" i="20"/>
  <c r="D39" i="20"/>
  <c r="M38" i="20"/>
  <c r="L38" i="20"/>
  <c r="L37" i="20" s="1"/>
  <c r="K38" i="20"/>
  <c r="K37" i="20" s="1"/>
  <c r="J38" i="20"/>
  <c r="J37" i="20" s="1"/>
  <c r="I38" i="20"/>
  <c r="I37" i="20" s="1"/>
  <c r="H38" i="20"/>
  <c r="H37" i="20" s="1"/>
  <c r="G38" i="20"/>
  <c r="G37" i="20" s="1"/>
  <c r="F38" i="20"/>
  <c r="E38" i="20"/>
  <c r="D38" i="20"/>
  <c r="F37" i="20"/>
  <c r="E37" i="20"/>
  <c r="D37" i="20"/>
  <c r="D46" i="20"/>
  <c r="D36" i="217"/>
  <c r="E36" i="217"/>
  <c r="F36" i="217"/>
  <c r="G36" i="217"/>
  <c r="H36" i="217"/>
  <c r="I36" i="217"/>
  <c r="J36" i="217"/>
  <c r="K36" i="217"/>
  <c r="C36" i="217"/>
  <c r="E42" i="217"/>
  <c r="F42" i="217"/>
  <c r="G42" i="217"/>
  <c r="H42" i="217"/>
  <c r="I42" i="217"/>
  <c r="J42" i="217"/>
  <c r="K42" i="217"/>
  <c r="L42" i="217"/>
  <c r="M42" i="217"/>
  <c r="E43" i="217"/>
  <c r="F43" i="217"/>
  <c r="G43" i="217"/>
  <c r="H43" i="217"/>
  <c r="I43" i="217"/>
  <c r="J43" i="217"/>
  <c r="K43" i="217"/>
  <c r="L43" i="217"/>
  <c r="M43" i="217"/>
  <c r="E44" i="217"/>
  <c r="F44" i="217"/>
  <c r="G44" i="217"/>
  <c r="H44" i="217"/>
  <c r="I44" i="217"/>
  <c r="J44" i="217"/>
  <c r="K44" i="217"/>
  <c r="L44" i="217"/>
  <c r="M44" i="217"/>
  <c r="E45" i="217"/>
  <c r="F45" i="217"/>
  <c r="G45" i="217"/>
  <c r="H45" i="217"/>
  <c r="I45" i="217"/>
  <c r="J45" i="217"/>
  <c r="K45" i="217"/>
  <c r="L45" i="217"/>
  <c r="M45" i="217"/>
  <c r="D44" i="217"/>
  <c r="D43" i="217"/>
  <c r="D42" i="217"/>
  <c r="C37" i="217"/>
  <c r="D37" i="217"/>
  <c r="E37" i="217"/>
  <c r="F37" i="217"/>
  <c r="G37" i="217"/>
  <c r="H37" i="217"/>
  <c r="I37" i="217"/>
  <c r="J37" i="217"/>
  <c r="K37" i="217"/>
  <c r="L37" i="217"/>
  <c r="M37" i="217"/>
  <c r="D38" i="217"/>
  <c r="E38" i="217"/>
  <c r="F38" i="217"/>
  <c r="G38" i="217"/>
  <c r="H38" i="217"/>
  <c r="I38" i="217"/>
  <c r="J38" i="217"/>
  <c r="K38" i="217"/>
  <c r="L38" i="217"/>
  <c r="M38" i="217"/>
  <c r="D39" i="217"/>
  <c r="E39" i="217"/>
  <c r="F39" i="217"/>
  <c r="G39" i="217"/>
  <c r="H39" i="217"/>
  <c r="I39" i="217"/>
  <c r="J39" i="217"/>
  <c r="K39" i="217"/>
  <c r="L39" i="217"/>
  <c r="M39" i="217"/>
  <c r="C38" i="217"/>
  <c r="C39" i="217"/>
  <c r="D34" i="217"/>
  <c r="D45" i="217" s="1"/>
  <c r="E34" i="217"/>
  <c r="F34" i="217"/>
  <c r="G34" i="217"/>
  <c r="H34" i="217"/>
  <c r="I34" i="217"/>
  <c r="J34" i="217"/>
  <c r="K34" i="217"/>
  <c r="L34" i="217"/>
  <c r="M34" i="217"/>
  <c r="C34" i="217"/>
  <c r="L2" i="81"/>
  <c r="G2" i="81" a="1"/>
  <c r="C37" i="20" l="1"/>
  <c r="G2" i="81"/>
  <c r="A51" i="81" l="1"/>
  <c r="A52" i="81"/>
  <c r="A53" i="81"/>
  <c r="A54" i="81"/>
  <c r="A55" i="81"/>
  <c r="A56" i="81"/>
  <c r="A57" i="81"/>
  <c r="A58" i="81"/>
  <c r="A59" i="81"/>
  <c r="A60" i="81"/>
  <c r="A61" i="81"/>
  <c r="A62" i="81"/>
  <c r="A63" i="81"/>
  <c r="A64" i="81"/>
  <c r="A65" i="81"/>
  <c r="A50" i="81"/>
  <c r="A49" i="81"/>
  <c r="A48" i="81"/>
  <c r="A47" i="81"/>
  <c r="A46" i="81"/>
  <c r="A45" i="81"/>
  <c r="A44" i="81"/>
  <c r="A43" i="81"/>
  <c r="A42" i="81"/>
  <c r="A41" i="81"/>
  <c r="A40" i="81"/>
  <c r="A39" i="81"/>
  <c r="A38" i="81"/>
  <c r="A37" i="81"/>
  <c r="A36" i="81"/>
  <c r="A35" i="81"/>
  <c r="A34" i="81"/>
  <c r="A33" i="81"/>
  <c r="A32" i="81"/>
  <c r="A31" i="81"/>
  <c r="A30" i="81"/>
  <c r="A29" i="81"/>
  <c r="A28" i="81"/>
  <c r="A27" i="81"/>
  <c r="A26" i="81"/>
  <c r="A25" i="81"/>
  <c r="A24" i="81"/>
  <c r="A23" i="81"/>
  <c r="A22" i="81"/>
  <c r="A21" i="81"/>
  <c r="A20" i="81"/>
  <c r="A19" i="81"/>
  <c r="A18" i="81"/>
  <c r="A17" i="81"/>
  <c r="A16" i="81"/>
  <c r="A15" i="81"/>
  <c r="A14" i="81"/>
  <c r="A13" i="81"/>
  <c r="A12" i="81"/>
  <c r="A11" i="81"/>
  <c r="A10" i="81"/>
  <c r="A9" i="81"/>
  <c r="A8" i="81"/>
  <c r="A7" i="81"/>
  <c r="A6" i="81"/>
  <c r="A5" i="81"/>
  <c r="A4" i="81"/>
  <c r="A3" i="81"/>
  <c r="A2" i="81"/>
  <c r="W52" i="81"/>
  <c r="AD51" i="81" a="1"/>
  <c r="Z55" i="81"/>
  <c r="AK26" i="81" a="1"/>
  <c r="AM50" i="81" a="1"/>
  <c r="W26" i="81"/>
  <c r="AI27" i="81"/>
  <c r="V20" i="81"/>
  <c r="Y7" i="81"/>
  <c r="V61" i="81"/>
  <c r="L56" i="81"/>
  <c r="AD33" i="81" a="1"/>
  <c r="W17" i="81"/>
  <c r="N65" i="81" a="1"/>
  <c r="J56" i="81"/>
  <c r="AD38" i="81" a="1"/>
  <c r="J28" i="81"/>
  <c r="L15" i="81"/>
  <c r="S50" i="81"/>
  <c r="Z49" i="81"/>
  <c r="AM38" i="81" a="1"/>
  <c r="S22" i="81"/>
  <c r="T5" i="81"/>
  <c r="N15" i="81" a="1"/>
  <c r="L8" i="81"/>
  <c r="J46" i="81"/>
  <c r="N40" i="81" a="1"/>
  <c r="AI29" i="81"/>
  <c r="J40" i="81"/>
  <c r="N36" i="81" a="1"/>
  <c r="V6" i="81"/>
  <c r="AM31" i="81" a="1"/>
  <c r="Z28" i="81"/>
  <c r="Y48" i="81"/>
  <c r="AI23" i="81"/>
  <c r="L26" i="81"/>
  <c r="L27" i="81"/>
  <c r="AP24" i="81" a="1"/>
  <c r="AP50" i="81" a="1"/>
  <c r="AP5" i="81" a="1"/>
  <c r="L4" i="81"/>
  <c r="J31" i="81"/>
  <c r="S42" i="81"/>
  <c r="AD25" i="81" a="1"/>
  <c r="S36" i="81"/>
  <c r="AK6" i="81" a="1"/>
  <c r="Z10" i="81"/>
  <c r="AP13" i="81" a="1"/>
  <c r="AM9" i="81" a="1"/>
  <c r="S37" i="81"/>
  <c r="T49" i="81"/>
  <c r="Z31" i="81"/>
  <c r="AI36" i="81"/>
  <c r="W55" i="81"/>
  <c r="AD58" i="81" a="1"/>
  <c r="T39" i="81"/>
  <c r="Y16" i="81"/>
  <c r="G39" i="81" a="1"/>
  <c r="Z63" i="81"/>
  <c r="J8" i="81"/>
  <c r="AK46" i="81" a="1"/>
  <c r="AP20" i="81" a="1"/>
  <c r="Z20" i="81"/>
  <c r="AI7" i="81"/>
  <c r="W2" i="81"/>
  <c r="J58" i="81"/>
  <c r="AI55" i="81"/>
  <c r="L17" i="81"/>
  <c r="J13" i="81"/>
  <c r="T63" i="81"/>
  <c r="AK10" i="81" a="1"/>
  <c r="S53" i="81"/>
  <c r="AD11" i="81" a="1"/>
  <c r="AD8" i="81" a="1"/>
  <c r="Y58" i="81"/>
  <c r="AI58" i="81"/>
  <c r="Z33" i="81"/>
  <c r="AM5" i="81" a="1"/>
  <c r="AM7" i="81" a="1"/>
  <c r="S25" i="81"/>
  <c r="W58" i="81"/>
  <c r="AM12" i="81" a="1"/>
  <c r="J57" i="81"/>
  <c r="Z22" i="81"/>
  <c r="Z17" i="81"/>
  <c r="Y10" i="81"/>
  <c r="G31" i="81" a="1"/>
  <c r="W18" i="81"/>
  <c r="Z36" i="81"/>
  <c r="S52" i="81"/>
  <c r="AI6" i="81"/>
  <c r="S31" i="81"/>
  <c r="L18" i="81"/>
  <c r="J61" i="81"/>
  <c r="AD35" i="81" a="1"/>
  <c r="N30" i="81" a="1"/>
  <c r="AP23" i="81" a="1"/>
  <c r="Z14" i="81"/>
  <c r="AM62" i="81" a="1"/>
  <c r="AD63" i="81" a="1"/>
  <c r="Y9" i="81"/>
  <c r="AI51" i="81"/>
  <c r="G19" i="81" a="1"/>
  <c r="V26" i="81"/>
  <c r="S7" i="81"/>
  <c r="AI42" i="81"/>
  <c r="N21" i="81" a="1"/>
  <c r="AM48" i="81" a="1"/>
  <c r="T43" i="81"/>
  <c r="L32" i="81"/>
  <c r="Z2" i="81"/>
  <c r="Z43" i="81"/>
  <c r="AM33" i="81" a="1"/>
  <c r="AD55" i="81" a="1"/>
  <c r="L23" i="81"/>
  <c r="Y59" i="81"/>
  <c r="AD65" i="81" a="1"/>
  <c r="AI53" i="81"/>
  <c r="G51" i="81" a="1"/>
  <c r="AK3" i="81" a="1"/>
  <c r="AK20" i="81" a="1"/>
  <c r="V64" i="81"/>
  <c r="AP21" i="81" a="1"/>
  <c r="AI43" i="81"/>
  <c r="L50" i="81"/>
  <c r="AK11" i="81" a="1"/>
  <c r="Z52" i="81"/>
  <c r="N39" i="81" a="1"/>
  <c r="J5" i="81"/>
  <c r="AI40" i="81"/>
  <c r="L60" i="81"/>
  <c r="Z15" i="81"/>
  <c r="AM53" i="81" a="1"/>
  <c r="G26" i="81" a="1"/>
  <c r="S55" i="81"/>
  <c r="J36" i="81"/>
  <c r="N47" i="81" a="1"/>
  <c r="J20" i="81"/>
  <c r="AI60" i="81"/>
  <c r="AK35" i="81" a="1"/>
  <c r="J30" i="81"/>
  <c r="L48" i="81"/>
  <c r="J29" i="81"/>
  <c r="S38" i="81"/>
  <c r="W56" i="81"/>
  <c r="V63" i="81"/>
  <c r="V37" i="81"/>
  <c r="AD17" i="81" a="1"/>
  <c r="AD9" i="81" a="1"/>
  <c r="Z44" i="81"/>
  <c r="AK18" i="81" a="1"/>
  <c r="AD23" i="81" a="1"/>
  <c r="AP59" i="81" a="1"/>
  <c r="W60" i="81"/>
  <c r="T46" i="81"/>
  <c r="AD48" i="81" a="1"/>
  <c r="N46" i="81" a="1"/>
  <c r="S33" i="81"/>
  <c r="V46" i="81"/>
  <c r="S40" i="81"/>
  <c r="AM63" i="81" a="1"/>
  <c r="G40" i="81" a="1"/>
  <c r="T59" i="81"/>
  <c r="AP28" i="81" a="1"/>
  <c r="AD62" i="81" a="1"/>
  <c r="Y37" i="81"/>
  <c r="AD54" i="81" a="1"/>
  <c r="Y39" i="81"/>
  <c r="T14" i="81"/>
  <c r="AD2" i="81" a="1"/>
  <c r="J14" i="81"/>
  <c r="W16" i="81"/>
  <c r="AM10" i="81" a="1"/>
  <c r="Y36" i="81"/>
  <c r="Y11" i="81"/>
  <c r="L45" i="81"/>
  <c r="N29" i="81" a="1"/>
  <c r="S11" i="81"/>
  <c r="V27" i="81"/>
  <c r="S34" i="81"/>
  <c r="W29" i="81"/>
  <c r="AM57" i="81" a="1"/>
  <c r="T22" i="81"/>
  <c r="AD16" i="81" a="1"/>
  <c r="J19" i="81"/>
  <c r="N25" i="81" a="1"/>
  <c r="V49" i="81"/>
  <c r="W39" i="81"/>
  <c r="G62" i="81" a="1"/>
  <c r="Y40" i="81"/>
  <c r="T8" i="81"/>
  <c r="AD32" i="81" a="1"/>
  <c r="AI34" i="81"/>
  <c r="W3" i="81"/>
  <c r="T16" i="81"/>
  <c r="N56" i="81" a="1"/>
  <c r="L36" i="81"/>
  <c r="AK61" i="81" a="1"/>
  <c r="J32" i="81"/>
  <c r="V23" i="81"/>
  <c r="AD34" i="81" a="1"/>
  <c r="AP37" i="81" a="1"/>
  <c r="S30" i="81"/>
  <c r="AD14" i="81" a="1"/>
  <c r="N55" i="81" a="1"/>
  <c r="T21" i="81"/>
  <c r="S8" i="81"/>
  <c r="AK32" i="81" a="1"/>
  <c r="Y65" i="81"/>
  <c r="S27" i="81"/>
  <c r="G14" i="81" a="1"/>
  <c r="W53" i="81"/>
  <c r="G17" i="81" a="1"/>
  <c r="AI19" i="81"/>
  <c r="W40" i="81"/>
  <c r="Z35" i="81"/>
  <c r="AP4" i="81" a="1"/>
  <c r="G44" i="81" a="1"/>
  <c r="J42" i="81"/>
  <c r="Y28" i="81"/>
  <c r="N31" i="81" a="1"/>
  <c r="L43" i="81"/>
  <c r="AI46" i="81"/>
  <c r="AI18" i="81"/>
  <c r="V17" i="81"/>
  <c r="W54" i="81"/>
  <c r="G59" i="81" a="1"/>
  <c r="J37" i="81"/>
  <c r="W25" i="81"/>
  <c r="T37" i="81"/>
  <c r="Y64" i="81"/>
  <c r="W28" i="81"/>
  <c r="S46" i="81"/>
  <c r="N60" i="81" a="1"/>
  <c r="Z13" i="81"/>
  <c r="Z45" i="81"/>
  <c r="T42" i="81"/>
  <c r="AD40" i="81" a="1"/>
  <c r="T15" i="81"/>
  <c r="T45" i="81"/>
  <c r="AM56" i="81" a="1"/>
  <c r="L6" i="81"/>
  <c r="N59" i="81" a="1"/>
  <c r="T25" i="81"/>
  <c r="AK30" i="81" a="1"/>
  <c r="AD20" i="81" a="1"/>
  <c r="G43" i="81" a="1"/>
  <c r="J16" i="81"/>
  <c r="V11" i="81"/>
  <c r="S24" i="81"/>
  <c r="AI26" i="81"/>
  <c r="AP34" i="81" a="1"/>
  <c r="S62" i="81"/>
  <c r="Y63" i="81"/>
  <c r="AI11" i="81"/>
  <c r="AM30" i="81" a="1"/>
  <c r="AP54" i="81" a="1"/>
  <c r="AD53" i="81" a="1"/>
  <c r="AK29" i="81" a="1"/>
  <c r="S47" i="81"/>
  <c r="N34" i="81" a="1"/>
  <c r="AP60" i="81" a="1"/>
  <c r="G12" i="81" a="1"/>
  <c r="Z56" i="81"/>
  <c r="V50" i="81"/>
  <c r="AD60" i="81" a="1"/>
  <c r="AP31" i="81" a="1"/>
  <c r="Y55" i="81"/>
  <c r="V52" i="81"/>
  <c r="L38" i="81"/>
  <c r="AD15" i="81" a="1"/>
  <c r="V45" i="81"/>
  <c r="AK4" i="81" a="1"/>
  <c r="Z40" i="81"/>
  <c r="J34" i="81"/>
  <c r="AM4" i="81" a="1"/>
  <c r="J48" i="81"/>
  <c r="G47" i="81" a="1"/>
  <c r="S28" i="81"/>
  <c r="Z5" i="81"/>
  <c r="Y41" i="81"/>
  <c r="AI16" i="81"/>
  <c r="S57" i="81"/>
  <c r="Y25" i="81"/>
  <c r="AM54" i="81" a="1"/>
  <c r="J63" i="81"/>
  <c r="W6" i="81"/>
  <c r="V32" i="81"/>
  <c r="G58" i="81" a="1"/>
  <c r="W4" i="81"/>
  <c r="G27" i="81" a="1"/>
  <c r="T41" i="81"/>
  <c r="V42" i="81"/>
  <c r="J17" i="81"/>
  <c r="AP25" i="81" a="1"/>
  <c r="AD10" i="81" a="1"/>
  <c r="T3" i="81"/>
  <c r="AM61" i="81" a="1"/>
  <c r="V25" i="81"/>
  <c r="G60" i="81" a="1"/>
  <c r="J35" i="81"/>
  <c r="AI4" i="81"/>
  <c r="AI28" i="81"/>
  <c r="L19" i="81"/>
  <c r="W38" i="81"/>
  <c r="Z27" i="81"/>
  <c r="G54" i="81" a="1"/>
  <c r="AM22" i="81" a="1"/>
  <c r="G16" i="81" a="1"/>
  <c r="AI65" i="81"/>
  <c r="AI39" i="81"/>
  <c r="J51" i="81"/>
  <c r="S63" i="81"/>
  <c r="Y6" i="81"/>
  <c r="V4" i="81"/>
  <c r="AM25" i="81" a="1"/>
  <c r="AI25" i="81"/>
  <c r="AK40" i="81" a="1"/>
  <c r="L63" i="81"/>
  <c r="AM29" i="81" a="1"/>
  <c r="AI48" i="81"/>
  <c r="T30" i="81"/>
  <c r="Y45" i="81"/>
  <c r="AD36" i="81" a="1"/>
  <c r="W21" i="81"/>
  <c r="G63" i="81" a="1"/>
  <c r="S29" i="81"/>
  <c r="AK50" i="81" a="1"/>
  <c r="L51" i="81"/>
  <c r="G49" i="81" a="1"/>
  <c r="AD30" i="81" a="1"/>
  <c r="J18" i="81"/>
  <c r="AK5" i="81" a="1"/>
  <c r="AM55" i="81" a="1"/>
  <c r="L16" i="81"/>
  <c r="G48" i="81" a="1"/>
  <c r="G10" i="81" a="1"/>
  <c r="W47" i="81"/>
  <c r="AI9" i="81"/>
  <c r="G64" i="81" a="1"/>
  <c r="V41" i="81"/>
  <c r="W50" i="81"/>
  <c r="AM58" i="81" a="1"/>
  <c r="G15" i="81" a="1"/>
  <c r="AM39" i="81" a="1"/>
  <c r="T40" i="81"/>
  <c r="V59" i="81"/>
  <c r="L41" i="81"/>
  <c r="Z3" i="81"/>
  <c r="AI54" i="81"/>
  <c r="AK51" i="81" a="1"/>
  <c r="Z58" i="81"/>
  <c r="AP40" i="81" a="1"/>
  <c r="AI15" i="81"/>
  <c r="Z38" i="81"/>
  <c r="AM40" i="81" a="1"/>
  <c r="AP6" i="81" a="1"/>
  <c r="T50" i="81"/>
  <c r="T19" i="81"/>
  <c r="Z62" i="81"/>
  <c r="G18" i="81" a="1"/>
  <c r="G35" i="81" a="1"/>
  <c r="AD39" i="81" a="1"/>
  <c r="T12" i="81"/>
  <c r="AP38" i="81" a="1"/>
  <c r="N20" i="81" a="1"/>
  <c r="AP36" i="81" a="1"/>
  <c r="V2" i="81"/>
  <c r="AP30" i="81" a="1"/>
  <c r="G11" i="81" a="1"/>
  <c r="W23" i="81"/>
  <c r="AM21" i="81" a="1"/>
  <c r="AM59" i="81" a="1"/>
  <c r="AM15" i="81" a="1"/>
  <c r="V16" i="81"/>
  <c r="V36" i="81"/>
  <c r="W42" i="81"/>
  <c r="T6" i="81"/>
  <c r="L5" i="81"/>
  <c r="AD43" i="81" a="1"/>
  <c r="Z41" i="81"/>
  <c r="W12" i="81"/>
  <c r="Y53" i="81"/>
  <c r="L10" i="81"/>
  <c r="S43" i="81"/>
  <c r="G30" i="81" a="1"/>
  <c r="AI14" i="81"/>
  <c r="L14" i="81"/>
  <c r="AD31" i="81" a="1"/>
  <c r="Y20" i="81"/>
  <c r="W49" i="81"/>
  <c r="AP56" i="81" a="1"/>
  <c r="N11" i="81" a="1"/>
  <c r="J44" i="81"/>
  <c r="AP33" i="81" a="1"/>
  <c r="AP55" i="81" a="1"/>
  <c r="Z9" i="81"/>
  <c r="AK52" i="81" a="1"/>
  <c r="L53" i="81"/>
  <c r="AP47" i="81" a="1"/>
  <c r="N44" i="81" a="1"/>
  <c r="W48" i="81"/>
  <c r="AK17" i="81" a="1"/>
  <c r="G65" i="81" a="1"/>
  <c r="Z29" i="81"/>
  <c r="T54" i="81"/>
  <c r="W61" i="81"/>
  <c r="Z57" i="81"/>
  <c r="AK13" i="81" a="1"/>
  <c r="AD24" i="81" a="1"/>
  <c r="AM23" i="81" a="1"/>
  <c r="AD13" i="81" a="1"/>
  <c r="AD59" i="81" a="1"/>
  <c r="J9" i="81"/>
  <c r="G38" i="81" a="1"/>
  <c r="Y54" i="81"/>
  <c r="Y14" i="81"/>
  <c r="AP65" i="81" a="1"/>
  <c r="AP39" i="81" a="1"/>
  <c r="AI31" i="81"/>
  <c r="Z7" i="81"/>
  <c r="Y50" i="81"/>
  <c r="S26" i="81"/>
  <c r="N42" i="81" a="1"/>
  <c r="L64" i="81"/>
  <c r="AM13" i="81" a="1"/>
  <c r="AI10" i="81"/>
  <c r="V48" i="81"/>
  <c r="N2" i="81" a="1"/>
  <c r="S15" i="81"/>
  <c r="N63" i="81" a="1"/>
  <c r="S20" i="81"/>
  <c r="V13" i="81"/>
  <c r="N7" i="81" a="1"/>
  <c r="AP53" i="81" a="1"/>
  <c r="AM35" i="81" a="1"/>
  <c r="AP17" i="81" a="1"/>
  <c r="AI45" i="81"/>
  <c r="T44" i="81"/>
  <c r="S4" i="81"/>
  <c r="W62" i="81"/>
  <c r="G7" i="81" a="1"/>
  <c r="N5" i="81" a="1"/>
  <c r="AD22" i="81" a="1"/>
  <c r="T2" i="81"/>
  <c r="AM42" i="81" a="1"/>
  <c r="V58" i="81"/>
  <c r="AK56" i="81" a="1"/>
  <c r="V14" i="81"/>
  <c r="N35" i="81" a="1"/>
  <c r="Z12" i="81"/>
  <c r="AM20" i="81" a="1"/>
  <c r="S10" i="81"/>
  <c r="N49" i="81" a="1"/>
  <c r="S23" i="81"/>
  <c r="AI61" i="81"/>
  <c r="AK9" i="81" a="1"/>
  <c r="Y12" i="81"/>
  <c r="AD4" i="81" a="1"/>
  <c r="AD7" i="81" a="1"/>
  <c r="T62" i="81"/>
  <c r="L59" i="81"/>
  <c r="S51" i="81"/>
  <c r="Y13" i="81"/>
  <c r="W27" i="81"/>
  <c r="V7" i="81"/>
  <c r="AK27" i="81" a="1"/>
  <c r="T4" i="81"/>
  <c r="AP63" i="81" a="1"/>
  <c r="AI41" i="81"/>
  <c r="W51" i="81"/>
  <c r="Z50" i="81"/>
  <c r="AM6" i="81" a="1"/>
  <c r="Z23" i="81"/>
  <c r="G4" i="81" a="1"/>
  <c r="AI17" i="81"/>
  <c r="AI12" i="81"/>
  <c r="AK60" i="81" a="1"/>
  <c r="AK41" i="81" a="1"/>
  <c r="AK37" i="81" a="1"/>
  <c r="AP41" i="81" a="1"/>
  <c r="N12" i="81" a="1"/>
  <c r="L28" i="81"/>
  <c r="Y60" i="81"/>
  <c r="T51" i="81"/>
  <c r="Y22" i="81"/>
  <c r="L33" i="81"/>
  <c r="Y8" i="81"/>
  <c r="T28" i="81"/>
  <c r="N24" i="81" a="1"/>
  <c r="L12" i="81"/>
  <c r="J6" i="81"/>
  <c r="L61" i="81"/>
  <c r="W37" i="81"/>
  <c r="Y29" i="81"/>
  <c r="G50" i="81" a="1"/>
  <c r="AK28" i="81" a="1"/>
  <c r="AD47" i="81" a="1"/>
  <c r="N10" i="81" a="1"/>
  <c r="AM14" i="81" a="1"/>
  <c r="W31" i="81"/>
  <c r="AI2" i="81"/>
  <c r="L37" i="81"/>
  <c r="S21" i="81"/>
  <c r="Y19" i="81"/>
  <c r="AD50" i="81" a="1"/>
  <c r="AM18" i="81" a="1"/>
  <c r="AM41" i="81" a="1"/>
  <c r="Y61" i="81"/>
  <c r="T35" i="81"/>
  <c r="N19" i="81" a="1"/>
  <c r="J64" i="81"/>
  <c r="T56" i="81"/>
  <c r="AP26" i="81" a="1"/>
  <c r="AM34" i="81" a="1"/>
  <c r="S64" i="81"/>
  <c r="T34" i="81"/>
  <c r="AM44" i="81" a="1"/>
  <c r="S6" i="81"/>
  <c r="AP64" i="81" a="1"/>
  <c r="Y2" i="81"/>
  <c r="L21" i="81"/>
  <c r="Y15" i="81"/>
  <c r="N53" i="81" a="1"/>
  <c r="L9" i="81"/>
  <c r="W7" i="81"/>
  <c r="J39" i="81"/>
  <c r="T65" i="81"/>
  <c r="S35" i="81"/>
  <c r="AD18" i="81" a="1"/>
  <c r="J38" i="81"/>
  <c r="V29" i="81"/>
  <c r="AP10" i="81" a="1"/>
  <c r="AI33" i="81"/>
  <c r="Y4" i="81"/>
  <c r="T17" i="81"/>
  <c r="J33" i="81"/>
  <c r="W44" i="81"/>
  <c r="S19" i="81"/>
  <c r="Y46" i="81"/>
  <c r="AD28" i="81" a="1"/>
  <c r="Y62" i="81"/>
  <c r="AP22" i="81" a="1"/>
  <c r="AK25" i="81" a="1"/>
  <c r="AD29" i="81" a="1"/>
  <c r="AI63" i="81"/>
  <c r="N16" i="81" a="1"/>
  <c r="AI30" i="81"/>
  <c r="W36" i="81"/>
  <c r="AK45" i="81" a="1"/>
  <c r="G22" i="81" a="1"/>
  <c r="Z24" i="81"/>
  <c r="AP61" i="81" a="1"/>
  <c r="AP14" i="81" a="1"/>
  <c r="T53" i="81"/>
  <c r="AK62" i="81" a="1"/>
  <c r="J60" i="81"/>
  <c r="W13" i="81"/>
  <c r="T11" i="81"/>
  <c r="G9" i="81" a="1"/>
  <c r="J62" i="81"/>
  <c r="J59" i="81"/>
  <c r="Y3" i="81"/>
  <c r="J15" i="81"/>
  <c r="L58" i="81"/>
  <c r="Y34" i="81"/>
  <c r="T27" i="81"/>
  <c r="AD49" i="81" a="1"/>
  <c r="AD56" i="81" a="1"/>
  <c r="W63" i="81"/>
  <c r="AK38" i="81" a="1"/>
  <c r="AP43" i="81" a="1"/>
  <c r="AD3" i="81" a="1"/>
  <c r="G57" i="81" a="1"/>
  <c r="AM24" i="81" a="1"/>
  <c r="AD44" i="81" a="1"/>
  <c r="W20" i="81"/>
  <c r="J52" i="81"/>
  <c r="L57" i="81"/>
  <c r="AI37" i="81"/>
  <c r="V9" i="81"/>
  <c r="Z6" i="81"/>
  <c r="W45" i="81"/>
  <c r="G53" i="81" a="1"/>
  <c r="Y43" i="81"/>
  <c r="AI8" i="81"/>
  <c r="Z30" i="81"/>
  <c r="Y27" i="81"/>
  <c r="W14" i="81"/>
  <c r="S58" i="81"/>
  <c r="L24" i="81"/>
  <c r="AM45" i="81" a="1"/>
  <c r="AD5" i="81" a="1"/>
  <c r="J25" i="81"/>
  <c r="V28" i="81"/>
  <c r="W22" i="81"/>
  <c r="G46" i="81" a="1"/>
  <c r="N26" i="81" a="1"/>
  <c r="Z54" i="81"/>
  <c r="AK7" i="81" a="1"/>
  <c r="V43" i="81"/>
  <c r="AM16" i="81" a="1"/>
  <c r="AK43" i="81" a="1"/>
  <c r="L39" i="81"/>
  <c r="Y17" i="81"/>
  <c r="G42" i="81" a="1"/>
  <c r="J10" i="81"/>
  <c r="N32" i="81" a="1"/>
  <c r="AK31" i="81" a="1"/>
  <c r="V53" i="81"/>
  <c r="Y21" i="81"/>
  <c r="AK55" i="81" a="1"/>
  <c r="L22" i="81"/>
  <c r="S65" i="81"/>
  <c r="AP9" i="81" a="1"/>
  <c r="S56" i="81"/>
  <c r="W41" i="81"/>
  <c r="Y33" i="81"/>
  <c r="J55" i="81"/>
  <c r="AK34" i="81" a="1"/>
  <c r="W9" i="81"/>
  <c r="V35" i="81"/>
  <c r="AP44" i="81" a="1"/>
  <c r="AK19" i="81" a="1"/>
  <c r="AP2" i="81" a="1"/>
  <c r="AP48" i="81" a="1"/>
  <c r="Z39" i="81"/>
  <c r="S60" i="81"/>
  <c r="AI24" i="81"/>
  <c r="V5" i="81"/>
  <c r="AD6" i="81" a="1"/>
  <c r="N48" i="81" a="1"/>
  <c r="S45" i="81"/>
  <c r="V22" i="81"/>
  <c r="AK64" i="81" a="1"/>
  <c r="AP19" i="81" a="1"/>
  <c r="S48" i="81"/>
  <c r="AP12" i="81" a="1"/>
  <c r="V65" i="81"/>
  <c r="G29" i="81" a="1"/>
  <c r="AD64" i="81" a="1"/>
  <c r="L7" i="81"/>
  <c r="S17" i="81"/>
  <c r="Y32" i="81"/>
  <c r="V18" i="81"/>
  <c r="J22" i="81"/>
  <c r="AD57" i="81" a="1"/>
  <c r="AD37" i="81" a="1"/>
  <c r="AD52" i="81" a="1"/>
  <c r="AK15" i="81" a="1"/>
  <c r="AD26" i="81" a="1"/>
  <c r="N52" i="81" a="1"/>
  <c r="W10" i="81"/>
  <c r="AI52" i="81"/>
  <c r="V44" i="81"/>
  <c r="G61" i="81" a="1"/>
  <c r="S54" i="81"/>
  <c r="N6" i="81" a="1"/>
  <c r="AK21" i="81" a="1"/>
  <c r="T36" i="81"/>
  <c r="AK39" i="81" a="1"/>
  <c r="AM51" i="81" a="1"/>
  <c r="Y44" i="81"/>
  <c r="AP32" i="81" a="1"/>
  <c r="W32" i="81"/>
  <c r="V19" i="81"/>
  <c r="N33" i="81" a="1"/>
  <c r="N22" i="81" a="1"/>
  <c r="AI62" i="81"/>
  <c r="AP35" i="81" a="1"/>
  <c r="AP45" i="81" a="1"/>
  <c r="V47" i="81"/>
  <c r="T26" i="81"/>
  <c r="AP62" i="81" a="1"/>
  <c r="Y52" i="81"/>
  <c r="J4" i="81"/>
  <c r="AI38" i="81"/>
  <c r="Y56" i="81"/>
  <c r="J54" i="81"/>
  <c r="S18" i="81"/>
  <c r="N23" i="81" a="1"/>
  <c r="L55" i="81"/>
  <c r="Z37" i="81"/>
  <c r="N4" i="81" a="1"/>
  <c r="AK2" i="81" a="1"/>
  <c r="AK59" i="81" a="1"/>
  <c r="AK33" i="81" a="1"/>
  <c r="W43" i="81"/>
  <c r="V12" i="81"/>
  <c r="Z34" i="81"/>
  <c r="T29" i="81"/>
  <c r="AP29" i="81" a="1"/>
  <c r="Y26" i="81"/>
  <c r="T7" i="81"/>
  <c r="G21" i="81" a="1"/>
  <c r="V60" i="81"/>
  <c r="N13" i="81" a="1"/>
  <c r="Z53" i="81"/>
  <c r="V8" i="81"/>
  <c r="Y24" i="81"/>
  <c r="AP58" i="81" a="1"/>
  <c r="Z46" i="81"/>
  <c r="AI47" i="81"/>
  <c r="Y49" i="81"/>
  <c r="S44" i="81"/>
  <c r="T64" i="81"/>
  <c r="T52" i="81"/>
  <c r="AI35" i="81"/>
  <c r="Z60" i="81"/>
  <c r="AP8" i="81" a="1"/>
  <c r="Z32" i="81"/>
  <c r="G20" i="81" a="1"/>
  <c r="AD46" i="81" a="1"/>
  <c r="AK42" i="81" a="1"/>
  <c r="AK14" i="81" a="1"/>
  <c r="AK12" i="81" a="1"/>
  <c r="L62" i="81"/>
  <c r="J65" i="81"/>
  <c r="AI64" i="81"/>
  <c r="W15" i="81"/>
  <c r="Y38" i="81"/>
  <c r="AK65" i="81" a="1"/>
  <c r="Z11" i="81"/>
  <c r="S59" i="81"/>
  <c r="Y23" i="81"/>
  <c r="S16" i="81"/>
  <c r="V54" i="81"/>
  <c r="AM60" i="81" a="1"/>
  <c r="N41" i="81" a="1"/>
  <c r="AI3" i="81"/>
  <c r="L29" i="81"/>
  <c r="Y30" i="81"/>
  <c r="AP51" i="81" a="1"/>
  <c r="J3" i="81"/>
  <c r="J26" i="81"/>
  <c r="AD45" i="81" a="1"/>
  <c r="AK53" i="81" a="1"/>
  <c r="S61" i="81"/>
  <c r="L11" i="81"/>
  <c r="V56" i="81"/>
  <c r="N62" i="81" a="1"/>
  <c r="Y51" i="81"/>
  <c r="N45" i="81" a="1"/>
  <c r="Z65" i="81"/>
  <c r="N61" i="81" a="1"/>
  <c r="Z4" i="81"/>
  <c r="S41" i="81"/>
  <c r="AM27" i="81" a="1"/>
  <c r="AI49" i="81"/>
  <c r="V38" i="81"/>
  <c r="J7" i="81"/>
  <c r="L65" i="81"/>
  <c r="N54" i="81" a="1"/>
  <c r="Z19" i="81"/>
  <c r="V40" i="81"/>
  <c r="V62" i="81"/>
  <c r="T18" i="81"/>
  <c r="V57" i="81"/>
  <c r="J23" i="81"/>
  <c r="T13" i="81"/>
  <c r="L35" i="81"/>
  <c r="AK44" i="81" a="1"/>
  <c r="AK23" i="81" a="1"/>
  <c r="S39" i="81"/>
  <c r="AI22" i="81"/>
  <c r="L52" i="81"/>
  <c r="G37" i="81" a="1"/>
  <c r="L40" i="81"/>
  <c r="S13" i="81"/>
  <c r="AK57" i="81" a="1"/>
  <c r="AP27" i="81" a="1"/>
  <c r="W34" i="81"/>
  <c r="AK36" i="81" a="1"/>
  <c r="W24" i="81"/>
  <c r="AM19" i="81" a="1"/>
  <c r="Z64" i="81"/>
  <c r="G8" i="81" a="1"/>
  <c r="J49" i="81"/>
  <c r="AM8" i="81" a="1"/>
  <c r="AM46" i="81" a="1"/>
  <c r="G41" i="81" a="1"/>
  <c r="J50" i="81"/>
  <c r="T57" i="81"/>
  <c r="AD19" i="81" a="1"/>
  <c r="AM26" i="81" a="1"/>
  <c r="AP15" i="81" a="1"/>
  <c r="AP16" i="81" a="1"/>
  <c r="T23" i="81"/>
  <c r="G24" i="81" a="1"/>
  <c r="Z61" i="81"/>
  <c r="AD41" i="81" a="1"/>
  <c r="AM43" i="81" a="1"/>
  <c r="N9" i="81" a="1"/>
  <c r="AI56" i="81"/>
  <c r="L20" i="81"/>
  <c r="W46" i="81"/>
  <c r="V55" i="81"/>
  <c r="AI20" i="81"/>
  <c r="G5" i="81" a="1"/>
  <c r="G3" i="81" a="1"/>
  <c r="L54" i="81"/>
  <c r="L44" i="81"/>
  <c r="T55" i="81"/>
  <c r="T60" i="81"/>
  <c r="V10" i="81"/>
  <c r="N51" i="81" a="1"/>
  <c r="N43" i="81" a="1"/>
  <c r="L49" i="81"/>
  <c r="AM49" i="81" a="1"/>
  <c r="J24" i="81"/>
  <c r="AP7" i="81" a="1"/>
  <c r="AI32" i="81"/>
  <c r="L30" i="81"/>
  <c r="G52" i="81" a="1"/>
  <c r="AI13" i="81"/>
  <c r="L25" i="81"/>
  <c r="W57" i="81"/>
  <c r="Z47" i="81"/>
  <c r="L46" i="81"/>
  <c r="V39" i="81"/>
  <c r="Y35" i="81"/>
  <c r="S3" i="81"/>
  <c r="V3" i="81"/>
  <c r="L31" i="81"/>
  <c r="N17" i="81" a="1"/>
  <c r="S14" i="81"/>
  <c r="AM52" i="81" a="1"/>
  <c r="AM28" i="81" a="1"/>
  <c r="W59" i="81"/>
  <c r="AI5" i="81"/>
  <c r="T47" i="81"/>
  <c r="V21" i="81"/>
  <c r="J27" i="81"/>
  <c r="AK58" i="81" a="1"/>
  <c r="AM2" i="81" a="1"/>
  <c r="AP49" i="81" a="1"/>
  <c r="AK8" i="81" a="1"/>
  <c r="G36" i="81" a="1"/>
  <c r="G6" i="81" a="1"/>
  <c r="N64" i="81" a="1"/>
  <c r="AP3" i="81" a="1"/>
  <c r="W65" i="81"/>
  <c r="Y57" i="81"/>
  <c r="T24" i="81"/>
  <c r="V15" i="81"/>
  <c r="Z59" i="81"/>
  <c r="G56" i="81" a="1"/>
  <c r="AD42" i="81" a="1"/>
  <c r="G23" i="81" a="1"/>
  <c r="N3" i="81" a="1"/>
  <c r="Y47" i="81"/>
  <c r="Z26" i="81"/>
  <c r="N18" i="81" a="1"/>
  <c r="AI59" i="81"/>
  <c r="AK54" i="81" a="1"/>
  <c r="AK47" i="81" a="1"/>
  <c r="AK49" i="81" a="1"/>
  <c r="AM3" i="81" a="1"/>
  <c r="G45" i="81" a="1"/>
  <c r="W33" i="81"/>
  <c r="S9" i="81"/>
  <c r="AM47" i="81" a="1"/>
  <c r="AM11" i="81" a="1"/>
  <c r="G32" i="81" a="1"/>
  <c r="V30" i="81"/>
  <c r="AD27" i="81" a="1"/>
  <c r="V24" i="81"/>
  <c r="AM37" i="81" a="1"/>
  <c r="V34" i="81"/>
  <c r="AM36" i="81" a="1"/>
  <c r="S12" i="81"/>
  <c r="S2" i="81"/>
  <c r="J21" i="81"/>
  <c r="T10" i="81"/>
  <c r="N58" i="81" a="1"/>
  <c r="AK24" i="81" a="1"/>
  <c r="T20" i="81"/>
  <c r="Z42" i="81"/>
  <c r="G33" i="81" a="1"/>
  <c r="Z18" i="81"/>
  <c r="L42" i="81"/>
  <c r="N14" i="81" a="1"/>
  <c r="AK48" i="81" a="1"/>
  <c r="N27" i="81" a="1"/>
  <c r="T9" i="81"/>
  <c r="T38" i="81"/>
  <c r="W11" i="81"/>
  <c r="V51" i="81"/>
  <c r="AM64" i="81" a="1"/>
  <c r="AK22" i="81" a="1"/>
  <c r="Z48" i="81"/>
  <c r="Y5" i="81"/>
  <c r="AP42" i="81" a="1"/>
  <c r="W35" i="81"/>
  <c r="T32" i="81"/>
  <c r="J11" i="81"/>
  <c r="L13" i="81"/>
  <c r="AK63" i="81" a="1"/>
  <c r="L3" i="81"/>
  <c r="J43" i="81"/>
  <c r="AI21" i="81"/>
  <c r="G55" i="81" a="1"/>
  <c r="J47" i="81"/>
  <c r="AP57" i="81" a="1"/>
  <c r="G28" i="81" a="1"/>
  <c r="N8" i="81" a="1"/>
  <c r="G34" i="81" a="1"/>
  <c r="AI57" i="81"/>
  <c r="V31" i="81"/>
  <c r="N28" i="81" a="1"/>
  <c r="AP18" i="81" a="1"/>
  <c r="J53" i="81"/>
  <c r="AP52" i="81" a="1"/>
  <c r="L34" i="81"/>
  <c r="J2" i="81"/>
  <c r="W8" i="81"/>
  <c r="J12" i="81"/>
  <c r="Z25" i="81"/>
  <c r="N57" i="81" a="1"/>
  <c r="J45" i="81"/>
  <c r="Z51" i="81"/>
  <c r="Y42" i="81"/>
  <c r="T48" i="81"/>
  <c r="W19" i="81"/>
  <c r="Z8" i="81"/>
  <c r="AP11" i="81" a="1"/>
  <c r="G25" i="81" a="1"/>
  <c r="AM32" i="81" a="1"/>
  <c r="Y31" i="81"/>
  <c r="N50" i="81" a="1"/>
  <c r="J41" i="81"/>
  <c r="S5" i="81"/>
  <c r="W30" i="81"/>
  <c r="N37" i="81" a="1"/>
  <c r="AM65" i="81" a="1"/>
  <c r="AM17" i="81" a="1"/>
  <c r="S49" i="81"/>
  <c r="AI44" i="81"/>
  <c r="AI50" i="81"/>
  <c r="Z16" i="81"/>
  <c r="T33" i="81"/>
  <c r="Y18" i="81"/>
  <c r="W5" i="81"/>
  <c r="G13" i="81" a="1"/>
  <c r="AD12" i="81" a="1"/>
  <c r="AD61" i="81" a="1"/>
  <c r="T61" i="81"/>
  <c r="AP46" i="81" a="1"/>
  <c r="T31" i="81"/>
  <c r="N38" i="81" a="1"/>
  <c r="T58" i="81"/>
  <c r="Z21" i="81"/>
  <c r="S32" i="81"/>
  <c r="W64" i="81"/>
  <c r="AK16" i="81" a="1"/>
  <c r="AD21" i="81" a="1"/>
  <c r="V33" i="81"/>
  <c r="L47" i="81"/>
  <c r="P41" i="81" l="1"/>
  <c r="P7" i="81"/>
  <c r="P59" i="81"/>
  <c r="P56" i="81"/>
  <c r="P42" i="81"/>
  <c r="P35" i="81"/>
  <c r="P5" i="81"/>
  <c r="P21" i="81"/>
  <c r="P57" i="81"/>
  <c r="P29" i="81"/>
  <c r="P28" i="81"/>
  <c r="P46" i="81"/>
  <c r="P4" i="81"/>
  <c r="P33" i="81"/>
  <c r="P52" i="81"/>
  <c r="P12" i="81"/>
  <c r="P25" i="81"/>
  <c r="P63" i="81"/>
  <c r="P26" i="81"/>
  <c r="P38" i="81"/>
  <c r="P27" i="81"/>
  <c r="P49" i="81"/>
  <c r="P54" i="81"/>
  <c r="P53" i="81"/>
  <c r="P62" i="81"/>
  <c r="P8" i="81"/>
  <c r="P23" i="81"/>
  <c r="P19" i="81"/>
  <c r="P16" i="81"/>
  <c r="P32" i="81"/>
  <c r="P64" i="81"/>
  <c r="P9" i="81"/>
  <c r="P6" i="81"/>
  <c r="P36" i="81"/>
  <c r="P17" i="81"/>
  <c r="P58" i="81"/>
  <c r="P44" i="81"/>
  <c r="P22" i="81"/>
  <c r="P51" i="81"/>
  <c r="P31" i="81"/>
  <c r="P30" i="81"/>
  <c r="P18" i="81"/>
  <c r="P24" i="81"/>
  <c r="P20" i="81"/>
  <c r="P34" i="81"/>
  <c r="P13" i="81"/>
  <c r="P10" i="81"/>
  <c r="P14" i="81"/>
  <c r="P3" i="81"/>
  <c r="P40" i="81"/>
  <c r="P50" i="81"/>
  <c r="P37" i="81"/>
  <c r="P11" i="81"/>
  <c r="P55" i="81"/>
  <c r="P60" i="81"/>
  <c r="P15" i="81"/>
  <c r="P48" i="81"/>
  <c r="P65" i="81"/>
  <c r="P47" i="81"/>
  <c r="P39" i="81"/>
  <c r="P45" i="81"/>
  <c r="P43" i="81"/>
  <c r="P61" i="81"/>
  <c r="P2" i="81"/>
  <c r="AC2" i="81"/>
  <c r="AM56" i="81"/>
  <c r="AM32" i="81"/>
  <c r="AM20" i="81"/>
  <c r="AM55" i="81"/>
  <c r="AM31" i="81"/>
  <c r="AM19" i="81"/>
  <c r="AM54" i="81"/>
  <c r="AM36" i="81"/>
  <c r="AM18" i="81"/>
  <c r="AM65" i="81"/>
  <c r="AM47" i="81"/>
  <c r="AM29" i="81"/>
  <c r="AM17" i="81"/>
  <c r="AM52" i="81"/>
  <c r="AM46" i="81"/>
  <c r="AM40" i="81"/>
  <c r="AM34" i="81"/>
  <c r="AM28" i="81"/>
  <c r="AM22" i="81"/>
  <c r="AM16" i="81"/>
  <c r="AM10" i="81"/>
  <c r="AM62" i="81"/>
  <c r="AM44" i="81"/>
  <c r="AM14" i="81"/>
  <c r="AM61" i="81"/>
  <c r="AM43" i="81"/>
  <c r="AM25" i="81"/>
  <c r="AM60" i="81"/>
  <c r="AM42" i="81"/>
  <c r="AM24" i="81"/>
  <c r="AM53" i="81"/>
  <c r="AM23" i="81"/>
  <c r="AM64" i="81"/>
  <c r="AM50" i="81"/>
  <c r="AM38" i="81"/>
  <c r="AM26" i="81"/>
  <c r="AM49" i="81"/>
  <c r="AM37" i="81"/>
  <c r="AM13" i="81"/>
  <c r="AM48" i="81"/>
  <c r="AM30" i="81"/>
  <c r="AM12" i="81"/>
  <c r="AM59" i="81"/>
  <c r="AM41" i="81"/>
  <c r="AM35" i="81"/>
  <c r="AM11" i="81"/>
  <c r="AM58" i="81"/>
  <c r="AM63" i="81"/>
  <c r="AM57" i="81"/>
  <c r="AM51" i="81"/>
  <c r="AM45" i="81"/>
  <c r="AM39" i="81"/>
  <c r="AM33" i="81"/>
  <c r="AM27" i="81"/>
  <c r="AM21" i="81"/>
  <c r="AM15" i="81"/>
  <c r="AM9" i="81"/>
  <c r="AM8" i="81"/>
  <c r="AM4" i="81"/>
  <c r="AM3" i="81"/>
  <c r="AM7" i="81"/>
  <c r="AM6" i="81"/>
  <c r="AM5" i="81"/>
  <c r="AM2" i="81"/>
  <c r="AK62" i="81"/>
  <c r="AK38" i="81"/>
  <c r="AK56" i="81"/>
  <c r="AK32" i="81"/>
  <c r="AK26" i="81"/>
  <c r="AK50" i="81"/>
  <c r="AK20" i="81"/>
  <c r="AK44" i="81"/>
  <c r="AK14" i="81"/>
  <c r="AK8" i="81"/>
  <c r="AK61" i="81"/>
  <c r="AK55" i="81"/>
  <c r="AK49" i="81"/>
  <c r="AK43" i="81"/>
  <c r="AK37" i="81"/>
  <c r="AK31" i="81"/>
  <c r="AK25" i="81"/>
  <c r="AK19" i="81"/>
  <c r="AK13" i="81"/>
  <c r="AK7" i="81"/>
  <c r="AK60" i="81"/>
  <c r="AK54" i="81"/>
  <c r="AK48" i="81"/>
  <c r="AK42" i="81"/>
  <c r="AK36" i="81"/>
  <c r="AK30" i="81"/>
  <c r="AK24" i="81"/>
  <c r="AK18" i="81"/>
  <c r="AK12" i="81"/>
  <c r="AK6" i="81"/>
  <c r="AK65" i="81"/>
  <c r="AK59" i="81"/>
  <c r="AK53" i="81"/>
  <c r="AK47" i="81"/>
  <c r="AK41" i="81"/>
  <c r="AK35" i="81"/>
  <c r="AK29" i="81"/>
  <c r="AK23" i="81"/>
  <c r="AK17" i="81"/>
  <c r="AK11" i="81"/>
  <c r="AK5" i="81"/>
  <c r="AK64" i="81"/>
  <c r="AK58" i="81"/>
  <c r="AK52" i="81"/>
  <c r="AK46" i="81"/>
  <c r="AK40" i="81"/>
  <c r="AK34" i="81"/>
  <c r="AK28" i="81"/>
  <c r="AK22" i="81"/>
  <c r="AK16" i="81"/>
  <c r="AK10" i="81"/>
  <c r="AK4" i="81"/>
  <c r="AK63" i="81"/>
  <c r="AK57" i="81"/>
  <c r="AK51" i="81"/>
  <c r="AK45" i="81"/>
  <c r="AK39" i="81"/>
  <c r="AK33" i="81"/>
  <c r="AK27" i="81"/>
  <c r="AK21" i="81"/>
  <c r="AK15" i="81"/>
  <c r="AK9" i="81"/>
  <c r="AK3" i="81"/>
  <c r="AK2" i="81"/>
  <c r="AC53" i="81"/>
  <c r="AC13" i="81"/>
  <c r="AC45" i="81"/>
  <c r="AC11" i="81"/>
  <c r="AC16" i="81"/>
  <c r="AC5" i="81"/>
  <c r="AC44" i="81"/>
  <c r="AC40" i="81"/>
  <c r="AC6" i="81"/>
  <c r="AC7" i="81"/>
  <c r="AC37" i="81"/>
  <c r="AC28" i="81"/>
  <c r="AC33" i="81"/>
  <c r="AC51" i="81"/>
  <c r="AC25" i="81"/>
  <c r="AC34" i="81"/>
  <c r="AC29" i="81"/>
  <c r="AC23" i="81"/>
  <c r="AC32" i="81"/>
  <c r="AC58" i="81"/>
  <c r="AC30" i="81"/>
  <c r="AC39" i="81"/>
  <c r="AC55" i="81"/>
  <c r="AC27" i="81"/>
  <c r="AC64" i="81"/>
  <c r="AC36" i="81"/>
  <c r="AC46" i="81"/>
  <c r="AC56" i="81"/>
  <c r="AC26" i="81"/>
  <c r="AC35" i="81"/>
  <c r="AC62" i="81"/>
  <c r="AC19" i="81"/>
  <c r="AC22" i="81"/>
  <c r="AC31" i="81"/>
  <c r="AC14" i="81"/>
  <c r="AC57" i="81"/>
  <c r="AC50" i="81"/>
  <c r="AC47" i="81"/>
  <c r="AC63" i="81"/>
  <c r="AC48" i="81"/>
  <c r="AC60" i="81"/>
  <c r="AC15" i="81"/>
  <c r="AC49" i="81"/>
  <c r="AC8" i="81"/>
  <c r="AC52" i="81"/>
  <c r="AC10" i="81"/>
  <c r="AC18" i="81"/>
  <c r="AC61" i="81"/>
  <c r="AC65" i="81"/>
  <c r="AC41" i="81"/>
  <c r="AC54" i="81"/>
  <c r="AC42" i="81"/>
  <c r="AC38" i="81"/>
  <c r="AC17" i="81"/>
  <c r="AC12" i="81"/>
  <c r="AC9" i="81"/>
  <c r="AC24" i="81"/>
  <c r="AC21" i="81"/>
  <c r="AC3" i="81"/>
  <c r="AC20" i="81"/>
  <c r="AC4" i="81"/>
  <c r="AC43" i="81"/>
  <c r="AC59" i="81"/>
  <c r="N3" i="81"/>
  <c r="R3" i="81" s="1"/>
  <c r="AP38" i="81"/>
  <c r="N5" i="81"/>
  <c r="R5" i="81" s="1"/>
  <c r="AP10" i="81"/>
  <c r="G21" i="81"/>
  <c r="K21" i="81" s="1"/>
  <c r="N19" i="81"/>
  <c r="R19" i="81" s="1"/>
  <c r="AP44" i="81"/>
  <c r="G58" i="81"/>
  <c r="K58" i="81" s="1"/>
  <c r="G17" i="81"/>
  <c r="K17" i="81" s="1"/>
  <c r="G39" i="81"/>
  <c r="K39" i="81" s="1"/>
  <c r="N39" i="81"/>
  <c r="R39" i="81" s="1"/>
  <c r="G45" i="81"/>
  <c r="K45" i="81" s="1"/>
  <c r="AD5" i="81"/>
  <c r="AH5" i="81" s="1"/>
  <c r="AP7" i="81"/>
  <c r="AP48" i="81"/>
  <c r="AP2" i="81"/>
  <c r="AP13" i="81"/>
  <c r="G23" i="81"/>
  <c r="K23" i="81" s="1"/>
  <c r="AP58" i="81"/>
  <c r="N40" i="81"/>
  <c r="R40" i="81" s="1"/>
  <c r="G49" i="81"/>
  <c r="K49" i="81" s="1"/>
  <c r="G56" i="81"/>
  <c r="K56" i="81" s="1"/>
  <c r="AP9" i="81"/>
  <c r="N43" i="81"/>
  <c r="R43" i="81" s="1"/>
  <c r="N8" i="81"/>
  <c r="R8" i="81" s="1"/>
  <c r="AD16" i="81"/>
  <c r="AH16" i="81" s="1"/>
  <c r="AP6" i="81"/>
  <c r="N15" i="81"/>
  <c r="R15" i="81" s="1"/>
  <c r="N11" i="81"/>
  <c r="R11" i="81" s="1"/>
  <c r="G37" i="81"/>
  <c r="K37" i="81" s="1"/>
  <c r="G7" i="81"/>
  <c r="K7" i="81" s="1"/>
  <c r="G13" i="81"/>
  <c r="K13" i="81" s="1"/>
  <c r="AP17" i="81"/>
  <c r="AD19" i="81"/>
  <c r="AH19" i="81" s="1"/>
  <c r="AP62" i="81"/>
  <c r="AD3" i="81"/>
  <c r="AH3" i="81" s="1"/>
  <c r="AP4" i="81"/>
  <c r="AD15" i="81"/>
  <c r="AH15" i="81" s="1"/>
  <c r="AD9" i="81"/>
  <c r="AH9" i="81" s="1"/>
  <c r="G63" i="81"/>
  <c r="K63" i="81" s="1"/>
  <c r="N12" i="81"/>
  <c r="R12" i="81" s="1"/>
  <c r="AD20" i="81"/>
  <c r="AH20" i="81" s="1"/>
  <c r="AP14" i="81"/>
  <c r="N18" i="81"/>
  <c r="R18" i="81" s="1"/>
  <c r="G20" i="81"/>
  <c r="K20" i="81" s="1"/>
  <c r="G36" i="81"/>
  <c r="K36" i="81" s="1"/>
  <c r="AD6" i="81"/>
  <c r="AH6" i="81" s="1"/>
  <c r="AD12" i="81"/>
  <c r="AH12" i="81" s="1"/>
  <c r="N14" i="81"/>
  <c r="R14" i="81" s="1"/>
  <c r="AP20" i="81"/>
  <c r="G11" i="81"/>
  <c r="K11" i="81" s="1"/>
  <c r="AP11" i="81"/>
  <c r="AD13" i="81"/>
  <c r="AH13" i="81" s="1"/>
  <c r="N16" i="81"/>
  <c r="R16" i="81" s="1"/>
  <c r="G25" i="81"/>
  <c r="K25" i="81" s="1"/>
  <c r="G32" i="81"/>
  <c r="K32" i="81" s="1"/>
  <c r="G33" i="81"/>
  <c r="K33" i="81" s="1"/>
  <c r="G34" i="81"/>
  <c r="K34" i="81" s="1"/>
  <c r="AD2" i="81"/>
  <c r="AH2" i="81" s="1"/>
  <c r="AD4" i="81"/>
  <c r="AH4" i="81" s="1"/>
  <c r="G8" i="81"/>
  <c r="K8" i="81" s="1"/>
  <c r="AD10" i="81"/>
  <c r="AH10" i="81" s="1"/>
  <c r="AP18" i="81"/>
  <c r="G29" i="81"/>
  <c r="K29" i="81" s="1"/>
  <c r="G30" i="81"/>
  <c r="K30" i="81" s="1"/>
  <c r="G31" i="81"/>
  <c r="K31" i="81" s="1"/>
  <c r="N42" i="81"/>
  <c r="R42" i="81" s="1"/>
  <c r="G53" i="81"/>
  <c r="K53" i="81" s="1"/>
  <c r="G59" i="81"/>
  <c r="K59" i="81" s="1"/>
  <c r="G62" i="81"/>
  <c r="K62" i="81" s="1"/>
  <c r="N6" i="81"/>
  <c r="R6" i="81" s="1"/>
  <c r="AD7" i="81"/>
  <c r="AH7" i="81" s="1"/>
  <c r="G15" i="81"/>
  <c r="K15" i="81" s="1"/>
  <c r="AP15" i="81"/>
  <c r="AD17" i="81"/>
  <c r="AH17" i="81" s="1"/>
  <c r="N20" i="81"/>
  <c r="R20" i="81" s="1"/>
  <c r="N2" i="81"/>
  <c r="R2" i="81" s="1"/>
  <c r="N4" i="81"/>
  <c r="R4" i="81" s="1"/>
  <c r="G12" i="81"/>
  <c r="K12" i="81" s="1"/>
  <c r="AD14" i="81"/>
  <c r="AH14" i="81" s="1"/>
  <c r="G26" i="81"/>
  <c r="K26" i="81" s="1"/>
  <c r="G27" i="81"/>
  <c r="K27" i="81" s="1"/>
  <c r="AP3" i="81"/>
  <c r="AP5" i="81"/>
  <c r="G9" i="81"/>
  <c r="K9" i="81" s="1"/>
  <c r="N10" i="81"/>
  <c r="R10" i="81" s="1"/>
  <c r="AD11" i="81"/>
  <c r="AH11" i="81" s="1"/>
  <c r="G19" i="81"/>
  <c r="K19" i="81" s="1"/>
  <c r="AP19" i="81"/>
  <c r="N7" i="81"/>
  <c r="R7" i="81" s="1"/>
  <c r="AD8" i="81"/>
  <c r="AH8" i="81" s="1"/>
  <c r="G16" i="81"/>
  <c r="K16" i="81" s="1"/>
  <c r="AD18" i="81"/>
  <c r="AH18" i="81" s="1"/>
  <c r="N21" i="81"/>
  <c r="R21" i="81" s="1"/>
  <c r="AD38" i="81"/>
  <c r="AH38" i="81" s="1"/>
  <c r="G50" i="81"/>
  <c r="K50" i="81" s="1"/>
  <c r="K2" i="81"/>
  <c r="G3" i="81"/>
  <c r="K3" i="81" s="1"/>
  <c r="G4" i="81"/>
  <c r="K4" i="81" s="1"/>
  <c r="G5" i="81"/>
  <c r="K5" i="81" s="1"/>
  <c r="G6" i="81"/>
  <c r="K6" i="81" s="1"/>
  <c r="AP8" i="81"/>
  <c r="N9" i="81"/>
  <c r="R9" i="81" s="1"/>
  <c r="G10" i="81"/>
  <c r="K10" i="81" s="1"/>
  <c r="AP12" i="81"/>
  <c r="N13" i="81"/>
  <c r="R13" i="81" s="1"/>
  <c r="G14" i="81"/>
  <c r="K14" i="81" s="1"/>
  <c r="AP16" i="81"/>
  <c r="N17" i="81"/>
  <c r="R17" i="81" s="1"/>
  <c r="G18" i="81"/>
  <c r="K18" i="81" s="1"/>
  <c r="G22" i="81"/>
  <c r="K22" i="81" s="1"/>
  <c r="G24" i="81"/>
  <c r="K24" i="81" s="1"/>
  <c r="G28" i="81"/>
  <c r="K28" i="81" s="1"/>
  <c r="AP52" i="81"/>
  <c r="AP55" i="81"/>
  <c r="G35" i="81"/>
  <c r="K35" i="81" s="1"/>
  <c r="G46" i="81"/>
  <c r="K46" i="81" s="1"/>
  <c r="N41" i="81"/>
  <c r="R41" i="81" s="1"/>
  <c r="G54" i="81"/>
  <c r="K54" i="81" s="1"/>
  <c r="AP39" i="81"/>
  <c r="AP43" i="81"/>
  <c r="AP47" i="81"/>
  <c r="AP51" i="81"/>
  <c r="AP59" i="81"/>
  <c r="AP63" i="81"/>
  <c r="N38" i="81"/>
  <c r="R38" i="81" s="1"/>
  <c r="AP40" i="81"/>
  <c r="AP41" i="81"/>
  <c r="AP42" i="81"/>
  <c r="AP37" i="81"/>
  <c r="G44" i="81"/>
  <c r="K44" i="81" s="1"/>
  <c r="G48" i="81"/>
  <c r="K48" i="81" s="1"/>
  <c r="G52" i="81"/>
  <c r="K52" i="81" s="1"/>
  <c r="G60" i="81"/>
  <c r="K60" i="81" s="1"/>
  <c r="G64" i="81"/>
  <c r="K64" i="81" s="1"/>
  <c r="G40" i="81"/>
  <c r="K40" i="81" s="1"/>
  <c r="AP46" i="81"/>
  <c r="AP50" i="81"/>
  <c r="AP54" i="81"/>
  <c r="AP56" i="81"/>
  <c r="AP60" i="81"/>
  <c r="AP64" i="81"/>
  <c r="AD39" i="81"/>
  <c r="AH39" i="81" s="1"/>
  <c r="G41" i="81"/>
  <c r="K41" i="81" s="1"/>
  <c r="G42" i="81"/>
  <c r="K42" i="81" s="1"/>
  <c r="G43" i="81"/>
  <c r="K43" i="81" s="1"/>
  <c r="AP21" i="81"/>
  <c r="AP22" i="81"/>
  <c r="AP23" i="81"/>
  <c r="AP24" i="81"/>
  <c r="AP25" i="81"/>
  <c r="AP26" i="81"/>
  <c r="AP27" i="81"/>
  <c r="AP28" i="81"/>
  <c r="AP29" i="81"/>
  <c r="AP30" i="81"/>
  <c r="AP31" i="81"/>
  <c r="AP32" i="81"/>
  <c r="AP33" i="81"/>
  <c r="AP34" i="81"/>
  <c r="AP35" i="81"/>
  <c r="AP36" i="81"/>
  <c r="AD37" i="81"/>
  <c r="AH37" i="81" s="1"/>
  <c r="G38" i="81"/>
  <c r="K38" i="81" s="1"/>
  <c r="G47" i="81"/>
  <c r="K47" i="81" s="1"/>
  <c r="G51" i="81"/>
  <c r="K51" i="81" s="1"/>
  <c r="G55" i="81"/>
  <c r="K55" i="81" s="1"/>
  <c r="G57" i="81"/>
  <c r="K57" i="81" s="1"/>
  <c r="G61" i="81"/>
  <c r="K61" i="81" s="1"/>
  <c r="G65" i="81"/>
  <c r="K65" i="81" s="1"/>
  <c r="AD21" i="81"/>
  <c r="AH21" i="81" s="1"/>
  <c r="N22" i="81"/>
  <c r="R22" i="81" s="1"/>
  <c r="AD22" i="81"/>
  <c r="AH22" i="81" s="1"/>
  <c r="N23" i="81"/>
  <c r="R23" i="81" s="1"/>
  <c r="AD23" i="81"/>
  <c r="AH23" i="81" s="1"/>
  <c r="N24" i="81"/>
  <c r="R24" i="81" s="1"/>
  <c r="AD24" i="81"/>
  <c r="AH24" i="81" s="1"/>
  <c r="N25" i="81"/>
  <c r="R25" i="81" s="1"/>
  <c r="AD25" i="81"/>
  <c r="AH25" i="81" s="1"/>
  <c r="N26" i="81"/>
  <c r="R26" i="81" s="1"/>
  <c r="AD26" i="81"/>
  <c r="AH26" i="81" s="1"/>
  <c r="N27" i="81"/>
  <c r="R27" i="81" s="1"/>
  <c r="AD27" i="81"/>
  <c r="AH27" i="81" s="1"/>
  <c r="N28" i="81"/>
  <c r="R28" i="81" s="1"/>
  <c r="AD28" i="81"/>
  <c r="AH28" i="81" s="1"/>
  <c r="N29" i="81"/>
  <c r="R29" i="81" s="1"/>
  <c r="AD29" i="81"/>
  <c r="AH29" i="81" s="1"/>
  <c r="N30" i="81"/>
  <c r="R30" i="81" s="1"/>
  <c r="AD30" i="81"/>
  <c r="AH30" i="81" s="1"/>
  <c r="N31" i="81"/>
  <c r="R31" i="81" s="1"/>
  <c r="AD31" i="81"/>
  <c r="AH31" i="81" s="1"/>
  <c r="N32" i="81"/>
  <c r="R32" i="81" s="1"/>
  <c r="AD32" i="81"/>
  <c r="AH32" i="81" s="1"/>
  <c r="N33" i="81"/>
  <c r="R33" i="81" s="1"/>
  <c r="AD33" i="81"/>
  <c r="AH33" i="81" s="1"/>
  <c r="N34" i="81"/>
  <c r="R34" i="81" s="1"/>
  <c r="AD34" i="81"/>
  <c r="AH34" i="81" s="1"/>
  <c r="N35" i="81"/>
  <c r="R35" i="81" s="1"/>
  <c r="AD35" i="81"/>
  <c r="AH35" i="81" s="1"/>
  <c r="N36" i="81"/>
  <c r="R36" i="81" s="1"/>
  <c r="AD36" i="81"/>
  <c r="AH36" i="81" s="1"/>
  <c r="N37" i="81"/>
  <c r="R37" i="81" s="1"/>
  <c r="AD40" i="81"/>
  <c r="AH40" i="81" s="1"/>
  <c r="AD41" i="81"/>
  <c r="AH41" i="81" s="1"/>
  <c r="AD42" i="81"/>
  <c r="AH42" i="81" s="1"/>
  <c r="AP45" i="81"/>
  <c r="AP49" i="81"/>
  <c r="AP53" i="81"/>
  <c r="AP57" i="81"/>
  <c r="AP61" i="81"/>
  <c r="AP65" i="81"/>
  <c r="AD43" i="81"/>
  <c r="AH43" i="81" s="1"/>
  <c r="N44" i="81"/>
  <c r="R44" i="81" s="1"/>
  <c r="AD44" i="81"/>
  <c r="AH44" i="81" s="1"/>
  <c r="N45" i="81"/>
  <c r="R45" i="81" s="1"/>
  <c r="AD45" i="81"/>
  <c r="AH45" i="81" s="1"/>
  <c r="N46" i="81"/>
  <c r="R46" i="81" s="1"/>
  <c r="AD46" i="81"/>
  <c r="AH46" i="81" s="1"/>
  <c r="N47" i="81"/>
  <c r="R47" i="81" s="1"/>
  <c r="AD47" i="81"/>
  <c r="AH47" i="81" s="1"/>
  <c r="N48" i="81"/>
  <c r="R48" i="81" s="1"/>
  <c r="AD48" i="81"/>
  <c r="AH48" i="81" s="1"/>
  <c r="N49" i="81"/>
  <c r="R49" i="81" s="1"/>
  <c r="AD49" i="81"/>
  <c r="AH49" i="81" s="1"/>
  <c r="N50" i="81"/>
  <c r="R50" i="81" s="1"/>
  <c r="AD50" i="81"/>
  <c r="AH50" i="81" s="1"/>
  <c r="N51" i="81"/>
  <c r="R51" i="81" s="1"/>
  <c r="AD51" i="81"/>
  <c r="AH51" i="81" s="1"/>
  <c r="N52" i="81"/>
  <c r="R52" i="81" s="1"/>
  <c r="AD52" i="81"/>
  <c r="AH52" i="81" s="1"/>
  <c r="N53" i="81"/>
  <c r="R53" i="81" s="1"/>
  <c r="AD53" i="81"/>
  <c r="AH53" i="81" s="1"/>
  <c r="N54" i="81"/>
  <c r="R54" i="81" s="1"/>
  <c r="AD54" i="81"/>
  <c r="AH54" i="81" s="1"/>
  <c r="N55" i="81"/>
  <c r="R55" i="81" s="1"/>
  <c r="AD55" i="81"/>
  <c r="AH55" i="81" s="1"/>
  <c r="N56" i="81"/>
  <c r="R56" i="81" s="1"/>
  <c r="AD56" i="81"/>
  <c r="AH56" i="81" s="1"/>
  <c r="N57" i="81"/>
  <c r="R57" i="81" s="1"/>
  <c r="AD57" i="81"/>
  <c r="AH57" i="81" s="1"/>
  <c r="N58" i="81"/>
  <c r="R58" i="81" s="1"/>
  <c r="AD58" i="81"/>
  <c r="AH58" i="81" s="1"/>
  <c r="N59" i="81"/>
  <c r="R59" i="81" s="1"/>
  <c r="AD59" i="81"/>
  <c r="AH59" i="81" s="1"/>
  <c r="N60" i="81"/>
  <c r="R60" i="81" s="1"/>
  <c r="AD60" i="81"/>
  <c r="AH60" i="81" s="1"/>
  <c r="N61" i="81"/>
  <c r="R61" i="81" s="1"/>
  <c r="AD61" i="81"/>
  <c r="AH61" i="81" s="1"/>
  <c r="N62" i="81"/>
  <c r="R62" i="81" s="1"/>
  <c r="AD62" i="81"/>
  <c r="AH62" i="81" s="1"/>
  <c r="N63" i="81"/>
  <c r="R63" i="81" s="1"/>
  <c r="AD63" i="81"/>
  <c r="AH63" i="81" s="1"/>
  <c r="N64" i="81"/>
  <c r="R64" i="81" s="1"/>
  <c r="AD64" i="81"/>
  <c r="AH64" i="81" s="1"/>
  <c r="N65" i="81"/>
  <c r="R65" i="81" s="1"/>
  <c r="AD65" i="81"/>
  <c r="AH65" i="81" s="1"/>
  <c r="AO19" i="81" l="1"/>
  <c r="AO12" i="81"/>
  <c r="AO58" i="81"/>
  <c r="AO50" i="81"/>
  <c r="AO47" i="81"/>
  <c r="AO54" i="81"/>
  <c r="AO8" i="81"/>
  <c r="AO55" i="81"/>
  <c r="AO53" i="81"/>
  <c r="AO14" i="81"/>
  <c r="AO59" i="81"/>
  <c r="AO44" i="81"/>
  <c r="AO64" i="81"/>
  <c r="AO24" i="81"/>
  <c r="AO28" i="81"/>
  <c r="AO27" i="81"/>
  <c r="AO41" i="81"/>
  <c r="AO33" i="81"/>
  <c r="AO60" i="81"/>
  <c r="AO45" i="81"/>
  <c r="AO13" i="81"/>
  <c r="AO5" i="81"/>
  <c r="AO25" i="81"/>
  <c r="AO31" i="81"/>
  <c r="AO42" i="81"/>
  <c r="AO34" i="81"/>
  <c r="AO40" i="81"/>
  <c r="AO39" i="81"/>
  <c r="AO46" i="81"/>
  <c r="AO20" i="81"/>
  <c r="AO65" i="81"/>
  <c r="AO22" i="81"/>
  <c r="AO21" i="81"/>
  <c r="AO52" i="81"/>
  <c r="AO7" i="81"/>
  <c r="AO51" i="81"/>
  <c r="AO6" i="81"/>
  <c r="AO63" i="81"/>
  <c r="AO26" i="81"/>
  <c r="AO4" i="81"/>
  <c r="AO3" i="81"/>
  <c r="AO10" i="81"/>
  <c r="AO17" i="81"/>
  <c r="AO37" i="81"/>
  <c r="AO56" i="81"/>
  <c r="AO2" i="81"/>
  <c r="AO11" i="81"/>
  <c r="AO18" i="81"/>
  <c r="AO32" i="81"/>
  <c r="AO9" i="81"/>
  <c r="AO16" i="81"/>
  <c r="AO23" i="81"/>
  <c r="AO30" i="81"/>
  <c r="AO43" i="81"/>
  <c r="AO38" i="81"/>
  <c r="AO57" i="81"/>
  <c r="AO15" i="81"/>
  <c r="AO29" i="81"/>
  <c r="AO36" i="81"/>
  <c r="AO49" i="81"/>
  <c r="AO62" i="81"/>
  <c r="AO35" i="81"/>
  <c r="AO48" i="81"/>
  <c r="AO61" i="81"/>
  <c r="AA13" i="81" a="1"/>
  <c r="U45" i="81" a="1"/>
  <c r="X58" i="81" a="1"/>
  <c r="U57" i="81" a="1"/>
  <c r="AN43" i="81"/>
  <c r="AN63" i="81"/>
  <c r="X32" i="81" a="1"/>
  <c r="AA50" i="81" a="1"/>
  <c r="AA25" i="81" a="1"/>
  <c r="AA17" i="81" a="1"/>
  <c r="X23" i="81" a="1"/>
  <c r="U2" i="81" a="1"/>
  <c r="X54" i="81" a="1"/>
  <c r="X65" i="81" a="1"/>
  <c r="AA48" i="81" a="1"/>
  <c r="AN32" i="81"/>
  <c r="AA23" i="81" a="1"/>
  <c r="U39" i="81" a="1"/>
  <c r="X62" i="81" a="1"/>
  <c r="AN7" i="81"/>
  <c r="X51" i="81" a="1"/>
  <c r="AA59" i="81" a="1"/>
  <c r="AA12" i="81" a="1"/>
  <c r="AA43" i="81" a="1"/>
  <c r="AA27" i="81" a="1"/>
  <c r="AA63" i="81" a="1"/>
  <c r="X22" i="81" a="1"/>
  <c r="AN4" i="81"/>
  <c r="U28" i="81" a="1"/>
  <c r="X46" i="81" a="1"/>
  <c r="AA35" i="81" a="1"/>
  <c r="U7" i="81" a="1"/>
  <c r="AN57" i="81"/>
  <c r="AA60" i="81" a="1"/>
  <c r="AA8" i="81" a="1"/>
  <c r="U11" i="81" a="1"/>
  <c r="AN29" i="81"/>
  <c r="U53" i="81" a="1"/>
  <c r="AA19" i="81" a="1"/>
  <c r="AA47" i="81" a="1"/>
  <c r="U24" i="81" a="1"/>
  <c r="U33" i="81" a="1"/>
  <c r="AN33" i="81"/>
  <c r="AA10" i="81" a="1"/>
  <c r="U41" i="81" a="1"/>
  <c r="AA45" i="81" a="1"/>
  <c r="AA5" i="81" a="1"/>
  <c r="X48" i="81" a="1"/>
  <c r="AA15" i="81" a="1"/>
  <c r="X44" i="81" a="1"/>
  <c r="AN16" i="81"/>
  <c r="AN19" i="81"/>
  <c r="AN44" i="81"/>
  <c r="AA40" i="81" a="1"/>
  <c r="AA46" i="81" a="1"/>
  <c r="X47" i="81" a="1"/>
  <c r="AA49" i="81" a="1"/>
  <c r="U62" i="81" a="1"/>
  <c r="AN24" i="81"/>
  <c r="AN30" i="81"/>
  <c r="X19" i="81" a="1"/>
  <c r="AA56" i="81" a="1"/>
  <c r="AA53" i="81" a="1"/>
  <c r="AA6" i="81" a="1"/>
  <c r="AN60" i="81"/>
  <c r="X55" i="81" a="1"/>
  <c r="X35" i="81" a="1"/>
  <c r="AA26" i="81" a="1"/>
  <c r="U27" i="81" a="1"/>
  <c r="AA33" i="81" a="1"/>
  <c r="X63" i="81" a="1"/>
  <c r="X2" i="81" a="1"/>
  <c r="U46" i="81" a="1"/>
  <c r="AA61" i="81" a="1"/>
  <c r="X52" i="81" a="1"/>
  <c r="AN20" i="81"/>
  <c r="X60" i="81" a="1"/>
  <c r="X49" i="81" a="1"/>
  <c r="AN14" i="81"/>
  <c r="X39" i="81" a="1"/>
  <c r="AN2" i="81"/>
  <c r="X29" i="81" a="1"/>
  <c r="AA41" i="81" a="1"/>
  <c r="X36" i="81" a="1"/>
  <c r="U60" i="81" a="1"/>
  <c r="AA4" i="81" a="1"/>
  <c r="X59" i="81" a="1"/>
  <c r="U25" i="81" a="1"/>
  <c r="AA51" i="81" a="1"/>
  <c r="AN3" i="81"/>
  <c r="U55" i="81" a="1"/>
  <c r="AA24" i="81" a="1"/>
  <c r="AN55" i="81"/>
  <c r="AA2" i="81" a="1"/>
  <c r="U17" i="81" a="1"/>
  <c r="X34" i="81" a="1"/>
  <c r="AA65" i="81" a="1"/>
  <c r="U21" i="81" a="1"/>
  <c r="AN47" i="81"/>
  <c r="X26" i="81" a="1"/>
  <c r="X15" i="81" a="1"/>
  <c r="X27" i="81" a="1"/>
  <c r="U58" i="81" a="1"/>
  <c r="AA11" i="81" a="1"/>
  <c r="AA62" i="81" a="1"/>
  <c r="AA57" i="81" a="1"/>
  <c r="X56" i="81" a="1"/>
  <c r="U23" i="81" a="1"/>
  <c r="X42" i="81" a="1"/>
  <c r="AA20" i="81" a="1"/>
  <c r="AN12" i="81"/>
  <c r="U5" i="81" a="1"/>
  <c r="AA38" i="81" a="1"/>
  <c r="AA52" i="81" a="1"/>
  <c r="AN26" i="81"/>
  <c r="U10" i="81" a="1"/>
  <c r="U52" i="81" a="1"/>
  <c r="U29" i="81" a="1"/>
  <c r="U31" i="81" a="1"/>
  <c r="U37" i="81" a="1"/>
  <c r="U48" i="81" a="1"/>
  <c r="AA54" i="81" a="1"/>
  <c r="X11" i="81" a="1"/>
  <c r="U8" i="81" a="1"/>
  <c r="AA55" i="81" a="1"/>
  <c r="AA14" i="81" a="1"/>
  <c r="AA16" i="81" a="1"/>
  <c r="X38" i="81" a="1"/>
  <c r="AN46" i="81"/>
  <c r="X4" i="81" a="1"/>
  <c r="U22" i="81" a="1"/>
  <c r="X25" i="81" a="1"/>
  <c r="AA39" i="81" a="1"/>
  <c r="U4" i="81" a="1"/>
  <c r="U19" i="81" a="1"/>
  <c r="U49" i="81" a="1"/>
  <c r="AN6" i="81"/>
  <c r="AN38" i="81"/>
  <c r="AA37" i="81" a="1"/>
  <c r="X53" i="81" a="1"/>
  <c r="X64" i="81" a="1"/>
  <c r="X14" i="81" a="1"/>
  <c r="X41" i="81" a="1"/>
  <c r="X21" i="81" a="1"/>
  <c r="U44" i="81" a="1"/>
  <c r="U13" i="81" a="1"/>
  <c r="AN49" i="81"/>
  <c r="X9" i="81" a="1"/>
  <c r="AA34" i="81" a="1"/>
  <c r="AA9" i="81" a="1"/>
  <c r="X50" i="81" a="1"/>
  <c r="AA18" i="81" a="1"/>
  <c r="U40" i="81" a="1"/>
  <c r="AA29" i="81" a="1"/>
  <c r="X37" i="81" a="1"/>
  <c r="X57" i="81" a="1"/>
  <c r="AA7" i="81" a="1"/>
  <c r="U26" i="81" a="1"/>
  <c r="U12" i="81" a="1"/>
  <c r="U15" i="81" a="1"/>
  <c r="U54" i="81" a="1"/>
  <c r="X7" i="81" a="1"/>
  <c r="AN48" i="81"/>
  <c r="X18" i="81" a="1"/>
  <c r="AN39" i="81"/>
  <c r="X10" i="81" a="1"/>
  <c r="AN27" i="81"/>
  <c r="U18" i="81" a="1"/>
  <c r="AA30" i="81" a="1"/>
  <c r="U16" i="81" a="1"/>
  <c r="X45" i="81" a="1"/>
  <c r="X6" i="81" a="1"/>
  <c r="X12" i="81" a="1"/>
  <c r="U36" i="81" a="1"/>
  <c r="X3" i="81" a="1"/>
  <c r="AN22" i="81"/>
  <c r="X13" i="81" a="1"/>
  <c r="U6" i="81" a="1"/>
  <c r="U20" i="81" a="1"/>
  <c r="AA58" i="81" a="1"/>
  <c r="U42" i="81" a="1"/>
  <c r="U50" i="81" a="1"/>
  <c r="AA44" i="81" a="1"/>
  <c r="X43" i="81" a="1"/>
  <c r="X8" i="81" a="1"/>
  <c r="U43" i="81" a="1"/>
  <c r="AN17" i="81"/>
  <c r="AN34" i="81"/>
  <c r="AN58" i="81"/>
  <c r="AN61" i="81"/>
  <c r="X30" i="81" a="1"/>
  <c r="AN25" i="81"/>
  <c r="X5" i="81" a="1"/>
  <c r="X33" i="81" a="1"/>
  <c r="X28" i="81" a="1"/>
  <c r="U32" i="81" a="1"/>
  <c r="U51" i="81" a="1"/>
  <c r="AN52" i="81"/>
  <c r="U63" i="81" a="1"/>
  <c r="U34" i="81" a="1"/>
  <c r="X16" i="81" a="1"/>
  <c r="U47" i="81" a="1"/>
  <c r="AN56" i="81"/>
  <c r="AA36" i="81" a="1"/>
  <c r="X17" i="81" a="1"/>
  <c r="X31" i="81" a="1"/>
  <c r="U56" i="81" a="1"/>
  <c r="AN23" i="81"/>
  <c r="AA32" i="81" a="1"/>
  <c r="AN37" i="81"/>
  <c r="X24" i="81" a="1"/>
  <c r="X20" i="81" a="1"/>
  <c r="AA42" i="81" a="1"/>
  <c r="U3" i="81" a="1"/>
  <c r="AA21" i="81" a="1"/>
  <c r="AN40" i="81"/>
  <c r="AA3" i="81" a="1"/>
  <c r="U38" i="81" a="1"/>
  <c r="U14" i="81" a="1"/>
  <c r="AA64" i="81" a="1"/>
  <c r="AN31" i="81"/>
  <c r="X40" i="81" a="1"/>
  <c r="AA31" i="81" a="1"/>
  <c r="X61" i="81" a="1"/>
  <c r="U61" i="81" a="1"/>
  <c r="AA22" i="81" a="1"/>
  <c r="U35" i="81" a="1"/>
  <c r="U9" i="81" a="1"/>
  <c r="U65" i="81" a="1"/>
  <c r="U30" i="81" a="1"/>
  <c r="U64" i="81" a="1"/>
  <c r="U59" i="81" a="1"/>
  <c r="AA28" i="81" a="1"/>
  <c r="X2" i="81" l="1"/>
  <c r="AA2" i="81"/>
  <c r="U2" i="81"/>
  <c r="AA61" i="81"/>
  <c r="U38" i="81"/>
  <c r="AA23" i="81"/>
  <c r="AA8" i="81"/>
  <c r="AA18" i="81"/>
  <c r="U30" i="81"/>
  <c r="AA16" i="81"/>
  <c r="AA10" i="81"/>
  <c r="AA60" i="81"/>
  <c r="AA50" i="81"/>
  <c r="AA22" i="81"/>
  <c r="U41" i="81"/>
  <c r="X31" i="81"/>
  <c r="U28" i="81"/>
  <c r="X61" i="81"/>
  <c r="X49" i="81"/>
  <c r="AA47" i="81"/>
  <c r="AA21" i="81"/>
  <c r="X5" i="81"/>
  <c r="AA58" i="81"/>
  <c r="AA32" i="81"/>
  <c r="U40" i="81"/>
  <c r="U18" i="81"/>
  <c r="U53" i="81"/>
  <c r="X47" i="81"/>
  <c r="AA31" i="81"/>
  <c r="AA37" i="81"/>
  <c r="U48" i="81"/>
  <c r="X17" i="81"/>
  <c r="X6" i="81"/>
  <c r="AA6" i="81"/>
  <c r="X21" i="81"/>
  <c r="X46" i="81"/>
  <c r="U54" i="81"/>
  <c r="AA30" i="81"/>
  <c r="X9" i="81"/>
  <c r="U16" i="81"/>
  <c r="AA49" i="81"/>
  <c r="X3" i="81"/>
  <c r="X57" i="81"/>
  <c r="U50" i="81"/>
  <c r="AA29" i="81"/>
  <c r="U4" i="81"/>
  <c r="AA53" i="81"/>
  <c r="U31" i="81"/>
  <c r="U22" i="81"/>
  <c r="X44" i="81"/>
  <c r="U46" i="81"/>
  <c r="AA41" i="81"/>
  <c r="AA28" i="81"/>
  <c r="AA55" i="81"/>
  <c r="U51" i="81"/>
  <c r="X39" i="81"/>
  <c r="X25" i="81"/>
  <c r="U36" i="81"/>
  <c r="X12" i="81"/>
  <c r="X22" i="81"/>
  <c r="AA12" i="81"/>
  <c r="U56" i="81"/>
  <c r="U63" i="81"/>
  <c r="AA27" i="81"/>
  <c r="U55" i="81"/>
  <c r="X24" i="81"/>
  <c r="X7" i="81"/>
  <c r="U9" i="81"/>
  <c r="U12" i="81"/>
  <c r="U52" i="81"/>
  <c r="U27" i="81"/>
  <c r="AA26" i="81"/>
  <c r="X35" i="81"/>
  <c r="X63" i="81"/>
  <c r="X51" i="81"/>
  <c r="AA35" i="81"/>
  <c r="X32" i="81"/>
  <c r="U21" i="81"/>
  <c r="U25" i="81"/>
  <c r="X62" i="81"/>
  <c r="X50" i="81"/>
  <c r="AA34" i="81"/>
  <c r="AA48" i="81"/>
  <c r="U8" i="81"/>
  <c r="AA59" i="81"/>
  <c r="AA33" i="81"/>
  <c r="X30" i="81"/>
  <c r="U44" i="81"/>
  <c r="X19" i="81"/>
  <c r="X11" i="81"/>
  <c r="AA56" i="81"/>
  <c r="AA9" i="81"/>
  <c r="AA17" i="81"/>
  <c r="X60" i="81"/>
  <c r="X48" i="81"/>
  <c r="X29" i="81"/>
  <c r="U10" i="81"/>
  <c r="AA5" i="81"/>
  <c r="X10" i="81"/>
  <c r="U26" i="81"/>
  <c r="AA13" i="81"/>
  <c r="AA57" i="81"/>
  <c r="X59" i="81"/>
  <c r="AA46" i="81"/>
  <c r="U62" i="81"/>
  <c r="AA39" i="81"/>
  <c r="AA44" i="81"/>
  <c r="X28" i="81"/>
  <c r="U5" i="81"/>
  <c r="U7" i="81"/>
  <c r="X58" i="81"/>
  <c r="AA43" i="81"/>
  <c r="X27" i="81"/>
  <c r="X4" i="81"/>
  <c r="U45" i="81"/>
  <c r="X45" i="81"/>
  <c r="AA42" i="81"/>
  <c r="U58" i="81"/>
  <c r="X26" i="81"/>
  <c r="U32" i="81"/>
  <c r="U37" i="81"/>
  <c r="U13" i="81"/>
  <c r="AA15" i="81"/>
  <c r="U23" i="81"/>
  <c r="U39" i="81"/>
  <c r="X18" i="81"/>
  <c r="X56" i="81"/>
  <c r="AA3" i="81"/>
  <c r="U17" i="81"/>
  <c r="U29" i="81"/>
  <c r="X20" i="81"/>
  <c r="AA65" i="81"/>
  <c r="X55" i="81"/>
  <c r="X43" i="81"/>
  <c r="AA40" i="81"/>
  <c r="U47" i="81"/>
  <c r="X36" i="81"/>
  <c r="U3" i="81"/>
  <c r="X15" i="81"/>
  <c r="U64" i="81"/>
  <c r="AA38" i="81"/>
  <c r="AA4" i="81"/>
  <c r="X14" i="81"/>
  <c r="AA64" i="81"/>
  <c r="X54" i="81"/>
  <c r="X42" i="81"/>
  <c r="U43" i="81"/>
  <c r="X23" i="81"/>
  <c r="U14" i="81"/>
  <c r="U6" i="81"/>
  <c r="U20" i="81"/>
  <c r="U24" i="81"/>
  <c r="X8" i="81"/>
  <c r="AA11" i="81"/>
  <c r="U15" i="81"/>
  <c r="U35" i="81"/>
  <c r="U11" i="81"/>
  <c r="X37" i="81"/>
  <c r="AA20" i="81"/>
  <c r="AA63" i="81"/>
  <c r="X65" i="81"/>
  <c r="X53" i="81"/>
  <c r="X41" i="81"/>
  <c r="AA54" i="81"/>
  <c r="X38" i="81"/>
  <c r="U59" i="81"/>
  <c r="AA25" i="81"/>
  <c r="AA52" i="81"/>
  <c r="X34" i="81"/>
  <c r="U65" i="81"/>
  <c r="U61" i="81"/>
  <c r="AA19" i="81"/>
  <c r="U49" i="81"/>
  <c r="AA14" i="81"/>
  <c r="U33" i="81"/>
  <c r="X16" i="81"/>
  <c r="X13" i="81"/>
  <c r="AA62" i="81"/>
  <c r="X64" i="81"/>
  <c r="X52" i="81"/>
  <c r="X40" i="81"/>
  <c r="AA51" i="81"/>
  <c r="AA36" i="81"/>
  <c r="AA24" i="81"/>
  <c r="U42" i="81"/>
  <c r="X33" i="81"/>
  <c r="U60" i="81"/>
  <c r="U57" i="81"/>
  <c r="U34" i="81"/>
  <c r="U19" i="81"/>
  <c r="AA45" i="81"/>
  <c r="AA7" i="81"/>
  <c r="AN62" i="81"/>
  <c r="AN18" i="81"/>
  <c r="AN21" i="81"/>
  <c r="AN50" i="81"/>
  <c r="AN54" i="81"/>
  <c r="AN65" i="81"/>
  <c r="AN11" i="81"/>
  <c r="AN15" i="81"/>
  <c r="AN59" i="81"/>
  <c r="AN13" i="81"/>
  <c r="AN8" i="81"/>
  <c r="AN36" i="81"/>
  <c r="AN42" i="81"/>
  <c r="AN10" i="81"/>
  <c r="AN53" i="81"/>
  <c r="AN35" i="81"/>
  <c r="AN45" i="81"/>
  <c r="AN64" i="81"/>
  <c r="AN41" i="81"/>
  <c r="AN28" i="81"/>
  <c r="AN5" i="81"/>
  <c r="AN51" i="81"/>
  <c r="AN9" i="81"/>
  <c r="AB2" i="81" l="1"/>
  <c r="AB17" i="81"/>
  <c r="AB57" i="81"/>
  <c r="AB22" i="81"/>
  <c r="AB56" i="81"/>
  <c r="AB7" i="81"/>
  <c r="AB47" i="81"/>
  <c r="AB28" i="81"/>
  <c r="AB65" i="81"/>
  <c r="AB61" i="81"/>
  <c r="AB44" i="81"/>
  <c r="AB38" i="81"/>
  <c r="AB46" i="81"/>
  <c r="AB16" i="81"/>
  <c r="AB26" i="81"/>
  <c r="AB13" i="81"/>
  <c r="AB53" i="81"/>
  <c r="AB11" i="81"/>
  <c r="AB18" i="81"/>
  <c r="AB32" i="81"/>
  <c r="AB8" i="81"/>
  <c r="AB23" i="81"/>
  <c r="AB63" i="81"/>
  <c r="AB41" i="81"/>
  <c r="AB37" i="81"/>
  <c r="AB5" i="81"/>
  <c r="AB10" i="81"/>
  <c r="AB35" i="81"/>
  <c r="AB31" i="81"/>
  <c r="AB54" i="81"/>
  <c r="AB40" i="81"/>
  <c r="AB15" i="81"/>
  <c r="AB27" i="81"/>
  <c r="AB19" i="81"/>
  <c r="AB59" i="81"/>
  <c r="AB29" i="81"/>
  <c r="AB58" i="81"/>
  <c r="AB52" i="81"/>
  <c r="AB36" i="81"/>
  <c r="AB34" i="81"/>
  <c r="AB62" i="81"/>
  <c r="AB12" i="81"/>
  <c r="AB4" i="81"/>
  <c r="AB24" i="81"/>
  <c r="AB64" i="81"/>
  <c r="AB9" i="81"/>
  <c r="AB30" i="81"/>
  <c r="AB60" i="81"/>
  <c r="AB33" i="81"/>
  <c r="AB20" i="81"/>
  <c r="AB45" i="81"/>
  <c r="AB25" i="81"/>
  <c r="AB51" i="81"/>
  <c r="AB50" i="81"/>
  <c r="AB6" i="81"/>
  <c r="AB3" i="81"/>
  <c r="AB21" i="81"/>
  <c r="AB48" i="81"/>
  <c r="AB42" i="81"/>
  <c r="AB49" i="81"/>
  <c r="AB14" i="81"/>
  <c r="AB39" i="81"/>
  <c r="AB55" i="81"/>
  <c r="AB43" i="8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<sst xmlns="http://schemas.openxmlformats.org/spreadsheetml/2006/main" count="3257" uniqueCount="223">
  <si>
    <t>Name</t>
  </si>
  <si>
    <t>Score</t>
  </si>
  <si>
    <t>Episodes</t>
  </si>
  <si>
    <t>Ranked</t>
  </si>
  <si>
    <t>Popularity</t>
  </si>
  <si>
    <t>Members</t>
  </si>
  <si>
    <t>Favorites</t>
  </si>
  <si>
    <t>Watching</t>
  </si>
  <si>
    <t>Completed</t>
  </si>
  <si>
    <t>On-Hold</t>
  </si>
  <si>
    <t>Dropped</t>
  </si>
  <si>
    <t>Plan
 to Watch</t>
  </si>
  <si>
    <t>Trinity Blood</t>
  </si>
  <si>
    <t>Dragon Ball</t>
  </si>
  <si>
    <t>Metal Panic</t>
  </si>
  <si>
    <t>First Stage</t>
  </si>
  <si>
    <t>Great Teacher</t>
  </si>
  <si>
    <t>Hungry Heart</t>
  </si>
  <si>
    <t>Fourth Stage</t>
  </si>
  <si>
    <t>Neon Genesis</t>
  </si>
  <si>
    <t>Kidou Tenshi</t>
  </si>
  <si>
    <t>Monster Hunter</t>
  </si>
  <si>
    <t>Magical Warfare</t>
  </si>
  <si>
    <t>Fafnar Weapon</t>
  </si>
  <si>
    <t>Queen Kingdom</t>
  </si>
  <si>
    <t>Fighting Animal</t>
  </si>
  <si>
    <t>Beating Music</t>
  </si>
  <si>
    <t>Helping Alice</t>
  </si>
  <si>
    <t>Mobile Phone</t>
  </si>
  <si>
    <t>Attacking Titan</t>
  </si>
  <si>
    <t>Ultra Generation</t>
  </si>
  <si>
    <t>Travel World</t>
  </si>
  <si>
    <t>Assassian World</t>
  </si>
  <si>
    <t>King Ranking</t>
  </si>
  <si>
    <t>Cursing Notebook</t>
  </si>
  <si>
    <t>Different Life</t>
  </si>
  <si>
    <t>Ultimate horror</t>
  </si>
  <si>
    <t>Legendary Forks</t>
  </si>
  <si>
    <t>Connect Angel</t>
  </si>
  <si>
    <t>Black Cats</t>
  </si>
  <si>
    <t>Best Humanity</t>
  </si>
  <si>
    <t>Cereal Name</t>
  </si>
  <si>
    <t>Natural Bran</t>
  </si>
  <si>
    <t>Cap Crunch</t>
  </si>
  <si>
    <t>Post Nat</t>
  </si>
  <si>
    <t>Fruity Pebbles</t>
  </si>
  <si>
    <t>Mini Wheats</t>
  </si>
  <si>
    <t>Bran Chex</t>
  </si>
  <si>
    <t>Cinnamon Toast</t>
  </si>
  <si>
    <t>Froot Loops</t>
  </si>
  <si>
    <t>Almond Delight</t>
  </si>
  <si>
    <t>Golden Crisp</t>
  </si>
  <si>
    <t>Sweet Combo</t>
  </si>
  <si>
    <t>Honey Nut</t>
  </si>
  <si>
    <t>Corn Favorite</t>
  </si>
  <si>
    <t>Smile Maker</t>
  </si>
  <si>
    <t>Wonderful Chex</t>
  </si>
  <si>
    <t>Almond Raisin</t>
  </si>
  <si>
    <t>Colorful Bran</t>
  </si>
  <si>
    <t>Wheat Cream</t>
  </si>
  <si>
    <t>Frosted Flakes</t>
  </si>
  <si>
    <t>Lucky Charms</t>
  </si>
  <si>
    <t>Raisin Bran</t>
  </si>
  <si>
    <t>Apple Jacks</t>
  </si>
  <si>
    <t>Count Chocula</t>
  </si>
  <si>
    <t>Grape Flakes</t>
  </si>
  <si>
    <t>Oatmeal Crisp</t>
  </si>
  <si>
    <t>Puffed Rice</t>
  </si>
  <si>
    <t>Double Chex</t>
  </si>
  <si>
    <t>Fruit Fibre</t>
  </si>
  <si>
    <t>Quaker Squares</t>
  </si>
  <si>
    <t>Fat</t>
  </si>
  <si>
    <t>Protein</t>
  </si>
  <si>
    <t>Calories</t>
  </si>
  <si>
    <t>Sodium</t>
  </si>
  <si>
    <t>Fiber</t>
  </si>
  <si>
    <t>Carbo</t>
  </si>
  <si>
    <t>Sugars</t>
  </si>
  <si>
    <t>Potassium</t>
  </si>
  <si>
    <t>Iron</t>
  </si>
  <si>
    <t>Vitamins</t>
  </si>
  <si>
    <t>Candy Name</t>
  </si>
  <si>
    <t>Laffy Taffy</t>
  </si>
  <si>
    <t>Boston Beans</t>
  </si>
  <si>
    <t>One Dime</t>
  </si>
  <si>
    <t>Reese Pieces</t>
  </si>
  <si>
    <t>Air Heads</t>
  </si>
  <si>
    <t>Lemon Head</t>
  </si>
  <si>
    <t>Crunch Time</t>
  </si>
  <si>
    <t>Berry Chews</t>
  </si>
  <si>
    <t>Now Later</t>
  </si>
  <si>
    <t>Good Bar</t>
  </si>
  <si>
    <t>Junior Mints</t>
  </si>
  <si>
    <t>Gob Stopper</t>
  </si>
  <si>
    <t>Cheese Bears</t>
  </si>
  <si>
    <t>Haribo Cola</t>
  </si>
  <si>
    <t>Milk Duds</t>
  </si>
  <si>
    <t>Fruit Chews</t>
  </si>
  <si>
    <t>Root Barrels</t>
  </si>
  <si>
    <t>Hersheys Kisses</t>
  </si>
  <si>
    <t>Pixie Sticks</t>
  </si>
  <si>
    <t>Pop Rocks</t>
  </si>
  <si>
    <t>Life Savers</t>
  </si>
  <si>
    <t>Rolo Chiclets</t>
  </si>
  <si>
    <t>Red Vines</t>
  </si>
  <si>
    <t>Quarter World</t>
  </si>
  <si>
    <t>Caramel Apple</t>
  </si>
  <si>
    <t>Jaw Busters</t>
  </si>
  <si>
    <t>Baby Ruth</t>
  </si>
  <si>
    <t>Fun Dips</t>
  </si>
  <si>
    <t>Gold Bears</t>
  </si>
  <si>
    <t>Chocolate</t>
  </si>
  <si>
    <t>Fruity</t>
  </si>
  <si>
    <t>Caramel</t>
  </si>
  <si>
    <t>Almond</t>
  </si>
  <si>
    <t>Nougat</t>
  </si>
  <si>
    <t>Hard</t>
  </si>
  <si>
    <t>Bar</t>
  </si>
  <si>
    <t>Pluribus</t>
  </si>
  <si>
    <t>Sugar
Percent</t>
  </si>
  <si>
    <t>Rating</t>
  </si>
  <si>
    <t>Price</t>
  </si>
  <si>
    <t>Film</t>
  </si>
  <si>
    <t>End Tour</t>
  </si>
  <si>
    <t>Red Army</t>
  </si>
  <si>
    <t>Black Sea</t>
  </si>
  <si>
    <t>Ricki Flash</t>
  </si>
  <si>
    <t>Still Alice</t>
  </si>
  <si>
    <t xml:space="preserve">Irrational Man </t>
  </si>
  <si>
    <t>My Dreams</t>
  </si>
  <si>
    <t>Flights Up</t>
  </si>
  <si>
    <t>Hot Pursuit</t>
  </si>
  <si>
    <t>Welcome Home</t>
  </si>
  <si>
    <t>Running Night</t>
  </si>
  <si>
    <t>Tomorrow land</t>
  </si>
  <si>
    <t>Mapping Stars</t>
  </si>
  <si>
    <t>Crazy Adventure</t>
  </si>
  <si>
    <t>About Elly</t>
  </si>
  <si>
    <t>Saint Laurent</t>
  </si>
  <si>
    <t>Love Mercy</t>
  </si>
  <si>
    <t>Water Diviner</t>
  </si>
  <si>
    <t>Divergent Series</t>
  </si>
  <si>
    <t>Fantastic Four</t>
  </si>
  <si>
    <t>Next Door</t>
  </si>
  <si>
    <t>Black White</t>
  </si>
  <si>
    <t>South Paw</t>
  </si>
  <si>
    <t>Pitch Perfect</t>
  </si>
  <si>
    <t>Adaline Age</t>
  </si>
  <si>
    <t xml:space="preserve">Teenage Girl </t>
  </si>
  <si>
    <t>Wild Tales</t>
  </si>
  <si>
    <t>Project Almanac</t>
  </si>
  <si>
    <t>Hunting Ground</t>
  </si>
  <si>
    <t>Rotten
Tomatoes</t>
  </si>
  <si>
    <t>MrQE</t>
  </si>
  <si>
    <t>Metacritic</t>
  </si>
  <si>
    <t>Netflix</t>
  </si>
  <si>
    <t>IMDB</t>
  </si>
  <si>
    <t>Hulu</t>
  </si>
  <si>
    <t>Film
 Comment</t>
  </si>
  <si>
    <t>Roger Ebert</t>
  </si>
  <si>
    <t>PluggedIn</t>
  </si>
  <si>
    <t>Naver</t>
  </si>
  <si>
    <t>Fandango</t>
  </si>
  <si>
    <t>anime</t>
  </si>
  <si>
    <t>J</t>
  </si>
  <si>
    <t>I</t>
  </si>
  <si>
    <t>L</t>
  </si>
  <si>
    <t>F</t>
  </si>
  <si>
    <t>D</t>
  </si>
  <si>
    <t>G</t>
  </si>
  <si>
    <t>E</t>
  </si>
  <si>
    <t>K</t>
  </si>
  <si>
    <t>cereal</t>
  </si>
  <si>
    <t>H</t>
  </si>
  <si>
    <t>candy</t>
  </si>
  <si>
    <t>movie</t>
  </si>
  <si>
    <t>zebra</t>
  </si>
  <si>
    <t>plain</t>
  </si>
  <si>
    <t>bar</t>
  </si>
  <si>
    <t>C</t>
  </si>
  <si>
    <t>Table PNG</t>
  </si>
  <si>
    <t>Topic</t>
  </si>
  <si>
    <t>color</t>
  </si>
  <si>
    <t>Condition</t>
  </si>
  <si>
    <t>Repetition</t>
  </si>
  <si>
    <t xml:space="preserve">Sodium       </t>
  </si>
  <si>
    <t>Table Rendering</t>
  </si>
  <si>
    <t>Dataset Number</t>
  </si>
  <si>
    <t xml:space="preserve">T3 Answer1 </t>
  </si>
  <si>
    <t>T3 Second Row Index</t>
  </si>
  <si>
    <t>T3 Highest Row Index</t>
  </si>
  <si>
    <t>T3 Answer2</t>
  </si>
  <si>
    <t>T3 Third Row Index</t>
  </si>
  <si>
    <t>T3 Answer3</t>
  </si>
  <si>
    <t xml:space="preserve">T4 Prompt </t>
  </si>
  <si>
    <t>T4 Answer</t>
  </si>
  <si>
    <t>T5 Row Index</t>
  </si>
  <si>
    <t>T5 Prompt</t>
  </si>
  <si>
    <t>T5 Answer</t>
  </si>
  <si>
    <t xml:space="preserve"> </t>
  </si>
  <si>
    <t>Highest Value</t>
  </si>
  <si>
    <t>Third Highest Value</t>
  </si>
  <si>
    <t>Second Highest Value</t>
  </si>
  <si>
    <t>Expected Answer</t>
  </si>
  <si>
    <t>`</t>
  </si>
  <si>
    <t>Header</t>
  </si>
  <si>
    <t xml:space="preserve"> Column</t>
  </si>
  <si>
    <t>Par1</t>
  </si>
  <si>
    <t>Par 2</t>
  </si>
  <si>
    <t xml:space="preserve"> Prompt </t>
  </si>
  <si>
    <t xml:space="preserve"> Answer</t>
  </si>
  <si>
    <t>Par 1</t>
  </si>
  <si>
    <t xml:space="preserve"> Answer Column / Row</t>
  </si>
  <si>
    <t xml:space="preserve"> Header</t>
  </si>
  <si>
    <t>Par2</t>
  </si>
  <si>
    <t>Task 4</t>
  </si>
  <si>
    <t>Task 3</t>
  </si>
  <si>
    <t>highest</t>
  </si>
  <si>
    <t>Second</t>
  </si>
  <si>
    <t>Third</t>
  </si>
  <si>
    <t>Task 1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</si>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</sst>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846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0" fillId="8" borderId="0" xfId="0" applyFill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/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quotePrefix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quotePrefix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left" vertical="top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/>
    <xf numFmtId="0" fontId="0" fillId="10" borderId="2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quotePrefix="1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top"/>
    </xf>
    <xf numFmtId="0" fontId="0" fillId="10" borderId="11" xfId="0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top"/>
    </xf>
    <xf numFmtId="0" fontId="0" fillId="9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846F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BCDB-6226-4D6B-B71E-627B7D8D5892}">
  <sheetPr codeName="Sheet5"/>
  <dimension ref="A1:BP65"/>
  <sheetViews>
    <sheetView topLeftCell="AI1" zoomScale="89" workbookViewId="0">
      <selection activeCell="AQ12" sqref="AQ12"/>
    </sheetView>
  </sheetViews>
  <sheetFormatPr defaultRowHeight="14.5" x14ac:dyDescent="0.35"/>
  <cols>
    <col min="1" max="1" width="26.54296875" customWidth="1"/>
    <col min="2" max="2" width="23.453125" customWidth="1"/>
    <col min="3" max="3" width="22.26953125" customWidth="1"/>
    <col min="5" max="5" width="14.453125" customWidth="1"/>
    <col min="6" max="6" width="15.26953125" customWidth="1"/>
    <col min="7" max="7" width="17.26953125" style="29" customWidth="1"/>
    <col min="8" max="8" width="16" customWidth="1"/>
    <col min="9" max="9" width="13.453125" customWidth="1"/>
    <col min="10" max="10" width="11.81640625" style="5" customWidth="1"/>
    <col min="11" max="11" width="85.81640625" bestFit="1" customWidth="1"/>
    <col min="12" max="12" width="18.453125" style="29" customWidth="1"/>
    <col min="13" max="13" width="27.7265625" bestFit="1" customWidth="1"/>
    <col min="14" max="14" width="19.54296875" customWidth="1"/>
    <col min="15" max="16" width="21.1796875" customWidth="1"/>
    <col min="17" max="17" width="14.54296875" customWidth="1"/>
    <col min="18" max="18" width="99" bestFit="1" customWidth="1"/>
    <col min="19" max="19" width="10.26953125" style="4" customWidth="1"/>
    <col min="20" max="20" width="10" customWidth="1"/>
    <col min="21" max="21" width="19.7265625" customWidth="1"/>
    <col min="22" max="22" width="17.7265625" customWidth="1"/>
    <col min="23" max="23" width="10" customWidth="1"/>
    <col min="24" max="24" width="21.1796875" customWidth="1"/>
    <col min="25" max="25" width="13.81640625" customWidth="1"/>
    <col min="26" max="26" width="9.7265625" customWidth="1"/>
    <col min="27" max="27" width="17.7265625" style="29" customWidth="1"/>
    <col min="28" max="28" width="53.54296875" bestFit="1" customWidth="1"/>
    <col min="29" max="29" width="29.26953125" bestFit="1" customWidth="1"/>
    <col min="30" max="30" width="18.81640625" bestFit="1" customWidth="1"/>
    <col min="31" max="31" width="25.453125" customWidth="1"/>
    <col min="32" max="32" width="16.81640625" customWidth="1"/>
    <col min="33" max="33" width="10.1796875" customWidth="1"/>
    <col min="34" max="34" width="86.7265625" bestFit="1" customWidth="1"/>
    <col min="35" max="35" width="15.453125" style="29" customWidth="1"/>
    <col min="36" max="36" width="29.26953125" bestFit="1" customWidth="1"/>
    <col min="37" max="37" width="18.54296875" style="49" customWidth="1"/>
    <col min="38" max="38" width="18.54296875" style="4" customWidth="1"/>
    <col min="39" max="39" width="12" customWidth="1"/>
    <col min="40" max="40" width="12.7265625" bestFit="1" customWidth="1"/>
    <col min="41" max="41" width="79.26953125" bestFit="1" customWidth="1"/>
    <col min="42" max="42" width="18.1796875" customWidth="1"/>
    <col min="43" max="43" width="17.54296875" customWidth="1"/>
    <col min="44" max="68" width="8.7265625" style="50"/>
  </cols>
  <sheetData>
    <row r="1" spans="1:68" s="8" customFormat="1" x14ac:dyDescent="0.35">
      <c r="A1" s="18" t="s">
        <v>180</v>
      </c>
      <c r="B1" s="18" t="s">
        <v>186</v>
      </c>
      <c r="C1" s="18" t="s">
        <v>187</v>
      </c>
      <c r="D1" s="18" t="s">
        <v>181</v>
      </c>
      <c r="E1" s="18" t="s">
        <v>183</v>
      </c>
      <c r="F1" s="18" t="s">
        <v>184</v>
      </c>
      <c r="G1" s="27" t="s">
        <v>205</v>
      </c>
      <c r="H1" s="19" t="s">
        <v>206</v>
      </c>
      <c r="I1" s="19" t="s">
        <v>211</v>
      </c>
      <c r="J1" s="19" t="s">
        <v>208</v>
      </c>
      <c r="K1" s="19" t="s">
        <v>209</v>
      </c>
      <c r="L1" s="19" t="s">
        <v>210</v>
      </c>
      <c r="M1" s="19" t="s">
        <v>212</v>
      </c>
      <c r="N1" s="30" t="s">
        <v>205</v>
      </c>
      <c r="O1" s="21" t="s">
        <v>206</v>
      </c>
      <c r="P1" s="21" t="s">
        <v>211</v>
      </c>
      <c r="Q1" s="21" t="s">
        <v>208</v>
      </c>
      <c r="R1" s="21" t="s">
        <v>209</v>
      </c>
      <c r="S1" s="21" t="s">
        <v>200</v>
      </c>
      <c r="T1" s="21" t="s">
        <v>190</v>
      </c>
      <c r="U1" s="21" t="s">
        <v>188</v>
      </c>
      <c r="V1" s="21" t="s">
        <v>202</v>
      </c>
      <c r="W1" s="21" t="s">
        <v>189</v>
      </c>
      <c r="X1" s="21" t="s">
        <v>191</v>
      </c>
      <c r="Y1" s="21" t="s">
        <v>201</v>
      </c>
      <c r="Z1" s="21" t="s">
        <v>192</v>
      </c>
      <c r="AA1" s="21" t="s">
        <v>193</v>
      </c>
      <c r="AB1" s="21" t="s">
        <v>203</v>
      </c>
      <c r="AC1" s="21" t="s">
        <v>212</v>
      </c>
      <c r="AD1" s="31" t="s">
        <v>213</v>
      </c>
      <c r="AE1" s="22" t="s">
        <v>206</v>
      </c>
      <c r="AF1" s="22" t="s">
        <v>211</v>
      </c>
      <c r="AG1" s="22" t="s">
        <v>208</v>
      </c>
      <c r="AH1" s="22" t="s">
        <v>194</v>
      </c>
      <c r="AI1" s="22" t="s">
        <v>195</v>
      </c>
      <c r="AJ1" s="22" t="s">
        <v>212</v>
      </c>
      <c r="AK1" s="47" t="s">
        <v>213</v>
      </c>
      <c r="AL1" s="23" t="s">
        <v>206</v>
      </c>
      <c r="AM1" s="23" t="s">
        <v>207</v>
      </c>
      <c r="AN1" s="23" t="s">
        <v>214</v>
      </c>
      <c r="AO1" s="23" t="s">
        <v>197</v>
      </c>
      <c r="AP1" s="23" t="s">
        <v>198</v>
      </c>
      <c r="AQ1" s="23" t="s">
        <v>196</v>
      </c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</row>
    <row r="2" spans="1:68" s="32" customFormat="1" x14ac:dyDescent="0.35">
      <c r="A2" s="32" t="str">
        <f>"DS"&amp;C2 &amp;"_"&amp;D2 &amp;"_"&amp;E2 &amp;F2&amp;".png"</f>
        <v>DS1_anime_color1.png</v>
      </c>
      <c r="B2" s="33">
        <v>1</v>
      </c>
      <c r="C2" s="33">
        <v>1</v>
      </c>
      <c r="D2" s="33" t="s">
        <v>163</v>
      </c>
      <c r="E2" s="33" t="s">
        <v>182</v>
      </c>
      <c r="F2" s="33">
        <v>1</v>
      </c>
      <c r="G2" s="34" t="str" cm="1">
        <f t="array" aca="1" ref="G2" ca="1">INDIRECT("dataset"&amp;C2&amp;"_"&amp;E2&amp;"!"&amp;H2&amp;"2")</f>
        <v>Watching</v>
      </c>
      <c r="H2" s="33" t="s">
        <v>164</v>
      </c>
      <c r="I2" s="33">
        <v>80</v>
      </c>
      <c r="J2" s="33">
        <f ca="1">COUNTIF(INDIRECT("'dataset"&amp;C2&amp;"_"&amp;E2&amp;"'!"&amp;H2&amp;"2:"&amp;H2&amp;"32"), I2)</f>
        <v>0</v>
      </c>
      <c r="K2" s="35" t="str">
        <f t="shared" ref="K2:K33" ca="1" si="0">"In the '"&amp;G2&amp; "' column, count how many cells exceed the value of '" &amp; I2&amp; "' "</f>
        <v xml:space="preserve">In the 'Watching' column, count how many cells exceed the value of '80' </v>
      </c>
      <c r="L2" s="33">
        <f ca="1">COUNTIF(INDIRECT("'dataset"&amp;C2&amp;"_"&amp;E2&amp;"'!"&amp;H2&amp;"2:"&amp;H2&amp;"31"), "&gt;"&amp;I2)</f>
        <v>7</v>
      </c>
      <c r="M2" s="33" t="s">
        <v>164</v>
      </c>
      <c r="N2" s="34" t="str" cm="1">
        <f t="array" aca="1" ref="N2" ca="1">INDIRECT("dataset"&amp;C2&amp;"_"&amp;E2&amp;"!"&amp;O2&amp;"2")</f>
        <v>Dropped</v>
      </c>
      <c r="O2" s="33" t="s">
        <v>166</v>
      </c>
      <c r="P2" s="33" t="str">
        <f ca="1">S2&amp;" "&amp;V2&amp;" "&amp;Y2</f>
        <v>60 56 53</v>
      </c>
      <c r="Q2" s="33"/>
      <c r="R2" s="36" t="str">
        <f ca="1">"In the '"&amp;N2&amp;"' column, give the row names of the "&amp;D2&amp;"s with the highest 3 values in descending order "</f>
        <v xml:space="preserve">In the 'Dropped' column, give the row names of the animes with the highest 3 values in descending order </v>
      </c>
      <c r="S2" s="33">
        <f ca="1">MAX(INDIRECT("'dataset"&amp;C2&amp;"_"&amp;E2&amp;"'!"&amp;O2&amp;"2:"&amp;O2&amp;"31"))</f>
        <v>60</v>
      </c>
      <c r="T2" s="33">
        <f ca="1">MATCH(MAX(INDIRECT("'dataset"&amp;C2&amp;"_"&amp;E2&amp;"'!"&amp;O2&amp;"2:"&amp;O2&amp;"31")), INDIRECT("'dataset"&amp;C2&amp;"_"&amp;E2&amp;"'!"&amp;O2&amp;"2:"&amp;O2&amp;"31"), 0) + 1</f>
        <v>13</v>
      </c>
      <c r="U2" s="33" t="str" cm="1">
        <f t="array" aca="1" ref="U2" ca="1">INDIRECT("dataset"&amp;C2&amp;"_"&amp;E2&amp;"!"&amp;"B"&amp;T2)</f>
        <v>Fafnar Weapon</v>
      </c>
      <c r="V2" s="33">
        <f ca="1">LARGE(INDIRECT("'dataset"&amp;C2&amp;"_"&amp;E2&amp;"'!"&amp;O2&amp;"2:"&amp;O2&amp;"31"), 2)</f>
        <v>56</v>
      </c>
      <c r="W2" s="33">
        <f ca="1">MATCH(LARGE(INDIRECT("'dataset"&amp;C2&amp;"_"&amp;E2&amp;"'!"&amp;O2&amp;"2:"&amp;O2&amp;"31"), 2), INDIRECT("'dataset"&amp;C2&amp;"_"&amp;E2&amp;"'!"&amp;O2&amp;"2:"&amp;O2&amp;"31"), 0)+1</f>
        <v>18</v>
      </c>
      <c r="X2" s="33" t="str" cm="1">
        <f t="array" aca="1" ref="X2" ca="1">INDIRECT("dataset"&amp;C2&amp;"_"&amp;E2&amp;"!"&amp;"B"&amp;W2)</f>
        <v>Connect Angel</v>
      </c>
      <c r="Y2" s="33">
        <f ca="1">LARGE(INDIRECT("'dataset"&amp;C2&amp;"_"&amp;E2&amp;"'!"&amp;O2&amp;"2:"&amp;O2&amp;"31"), 3)</f>
        <v>53</v>
      </c>
      <c r="Z2" s="33">
        <f ca="1">MATCH(LARGE(INDIRECT("'dataset"&amp;C2&amp;"_"&amp;E2&amp;"'!"&amp;O2&amp;"2:"&amp;O2&amp;"31"), 3), INDIRECT("'dataset"&amp;C2&amp;"_"&amp;E2&amp;"'!"&amp;O2&amp;"2:"&amp;O2&amp;"31"), 0)+1</f>
        <v>27</v>
      </c>
      <c r="AA2" s="33" t="str" cm="1">
        <f t="array" aca="1" ref="AA2" ca="1">INDIRECT("dataset"&amp;C2&amp;"_"&amp;E2&amp;"!"&amp;"B"&amp;Z2)</f>
        <v>Dragon Ball</v>
      </c>
      <c r="AB2" s="33" t="str">
        <f ca="1">U2&amp;"-"&amp;X2&amp;"-"&amp;AA2</f>
        <v>Fafnar Weapon-Connect Angel-Dragon Ball</v>
      </c>
      <c r="AC2" s="33" t="str">
        <f ca="1">T2&amp;" "&amp;W2&amp;" "&amp;Z2</f>
        <v>13 18 27</v>
      </c>
      <c r="AD2" s="34" t="str" cm="1">
        <f t="array" aca="1" ref="AD2" ca="1">INDIRECT("dataset"&amp;C2&amp;"_"&amp;E2&amp;"!"&amp;AE2&amp;"2")</f>
        <v>Score</v>
      </c>
      <c r="AE2" s="33" t="s">
        <v>168</v>
      </c>
      <c r="AF2" s="33"/>
      <c r="AG2" s="33"/>
      <c r="AH2" s="37" t="str">
        <f ca="1">"In the '"&amp;AD2&amp;"' column, calculate a rough estimate of the average value"</f>
        <v>In the 'Score' column, calculate a rough estimate of the average value</v>
      </c>
      <c r="AI2" s="77">
        <f ca="1">AVERAGE(INDIRECT("'dataset"&amp;C2&amp;"_"&amp;E2&amp;"'!"&amp;AE2&amp;":"&amp;AE2))</f>
        <v>28.896551724137932</v>
      </c>
      <c r="AJ2" s="33" t="s">
        <v>168</v>
      </c>
      <c r="AK2" s="48" t="str" cm="1">
        <f t="array" aca="1" ref="AK2" ca="1">INDIRECT("dataset"&amp;C2&amp;"_"&amp;E2&amp;"!"&amp;AL2&amp;"2")</f>
        <v>Members</v>
      </c>
      <c r="AL2" s="33" t="s">
        <v>169</v>
      </c>
      <c r="AM2" s="33" cm="1">
        <f t="array" aca="1" ref="AM2" ca="1">INDIRECT("dataset"&amp;C2&amp;"_"&amp;E2&amp;"!"&amp;AL2&amp;AQ2)</f>
        <v>15</v>
      </c>
      <c r="AN2" s="33">
        <f ca="1">COUNTIF(INDIRECT("'dataset"&amp;C2&amp;"_"&amp;E2&amp;"'!"&amp;AL2&amp;":"&amp;AL2), AM2)</f>
        <v>1</v>
      </c>
      <c r="AO2" s="36" t="str">
        <f ca="1">"In the '"&amp;AK2&amp; "' column, find the "&amp;D2&amp;" with a value equal to '" &amp; AM2&amp; "' "</f>
        <v xml:space="preserve">In the 'Members' column, find the anime with a value equal to '15' </v>
      </c>
      <c r="AP2" s="32" t="str" cm="1">
        <f t="array" aca="1" ref="AP2" ca="1">INDIRECT("dataset"&amp;C2&amp;"_"&amp;E2&amp;"!"&amp;"B"&amp;AQ2)</f>
        <v>Metal Panic</v>
      </c>
      <c r="AQ2" s="33">
        <v>16</v>
      </c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</row>
    <row r="3" spans="1:68" s="32" customFormat="1" x14ac:dyDescent="0.35">
      <c r="A3" s="32" t="str">
        <f t="shared" ref="A3:A49" si="1">"DS"&amp;C3 &amp;"_"&amp;D3 &amp;"_"&amp;E3 &amp;F3&amp;".png"</f>
        <v>DS2_anime_color2.png</v>
      </c>
      <c r="B3" s="33">
        <v>2</v>
      </c>
      <c r="C3" s="33">
        <v>2</v>
      </c>
      <c r="D3" s="33" t="s">
        <v>163</v>
      </c>
      <c r="E3" s="33" t="s">
        <v>182</v>
      </c>
      <c r="F3" s="33">
        <v>2</v>
      </c>
      <c r="G3" s="34" t="str" cm="1">
        <f t="array" aca="1" ref="G3" ca="1">INDIRECT("dataset"&amp;C3&amp;"_"&amp;E3&amp;"!"&amp;H3&amp;"2")</f>
        <v>Popularity</v>
      </c>
      <c r="H3" s="33" t="s">
        <v>165</v>
      </c>
      <c r="I3" s="33">
        <v>70</v>
      </c>
      <c r="J3" s="33">
        <f t="shared" ref="J3:J65" ca="1" si="2">COUNTIF(INDIRECT("'dataset"&amp;C3&amp;"_"&amp;E3&amp;"'!"&amp;H3&amp;"2:"&amp;H3&amp;"31"), I3)</f>
        <v>0</v>
      </c>
      <c r="K3" s="35" t="str">
        <f t="shared" ca="1" si="0"/>
        <v xml:space="preserve">In the 'Popularity' column, count how many cells exceed the value of '70' </v>
      </c>
      <c r="L3" s="33">
        <f ca="1">COUNTIF(INDIRECT("'dataset"&amp;C3&amp;"_"&amp;E3&amp;"'!"&amp;H3&amp;"2:"&amp;H3&amp;"31"), "&gt;"&amp;I3)</f>
        <v>6</v>
      </c>
      <c r="M3" s="33" t="s">
        <v>165</v>
      </c>
      <c r="N3" s="34" t="str" cm="1">
        <f t="array" aca="1" ref="N3" ca="1">INDIRECT("dataset"&amp;C3&amp;"_"&amp;E3&amp;"!"&amp;O3&amp;"2")</f>
        <v>Popularity</v>
      </c>
      <c r="O3" s="33" t="s">
        <v>165</v>
      </c>
      <c r="P3" s="33" t="str">
        <f t="shared" ref="P3:P65" ca="1" si="3">S3&amp;" "&amp;V3&amp;" "&amp;Y3</f>
        <v>88 86 83</v>
      </c>
      <c r="Q3" s="33"/>
      <c r="R3" s="36" t="str">
        <f ca="1">"In the '"&amp;N3&amp;"' column, give the row names of the "&amp;D3&amp;"s with the highest 3 values in descending order "</f>
        <v xml:space="preserve">In the 'Popularity' column, give the row names of the animes with the highest 3 values in descending order </v>
      </c>
      <c r="S3" s="33">
        <f ca="1">MAX(INDIRECT("'dataset"&amp;C3&amp;"_"&amp;E3&amp;"'!"&amp;O3&amp;"2:"&amp;O3&amp;"31"))</f>
        <v>88</v>
      </c>
      <c r="T3" s="33">
        <f ca="1">MATCH(MAX(INDIRECT("'dataset"&amp;C3&amp;"_"&amp;E3&amp;"'!"&amp;O3&amp;"2:"&amp;O3&amp;"31")), INDIRECT("'dataset"&amp;C3&amp;"_"&amp;E3&amp;"'!"&amp;O3&amp;"2:"&amp;O3&amp;"31"), 0) + 1</f>
        <v>5</v>
      </c>
      <c r="U3" s="33" t="str" cm="1">
        <f t="array" aca="1" ref="U3" ca="1">INDIRECT("dataset"&amp;C3&amp;"_"&amp;E3&amp;"!"&amp;"B"&amp;T3)</f>
        <v>Different Life</v>
      </c>
      <c r="V3" s="33">
        <f ca="1">LARGE(INDIRECT("'dataset"&amp;C3&amp;"_"&amp;E3&amp;"'!"&amp;O3&amp;"2:"&amp;O3&amp;"31"), 2)</f>
        <v>86</v>
      </c>
      <c r="W3" s="33">
        <f ca="1">MATCH(LARGE(INDIRECT("'dataset"&amp;C3&amp;"_"&amp;E3&amp;"'!"&amp;O3&amp;"2:"&amp;O3&amp;"31"), 2), INDIRECT("'dataset"&amp;C3&amp;"_"&amp;E3&amp;"'!"&amp;O3&amp;"2:"&amp;O3&amp;"31"), 0)+1</f>
        <v>18</v>
      </c>
      <c r="X3" s="33" t="str" cm="1">
        <f t="array" aca="1" ref="X3" ca="1">INDIRECT("dataset"&amp;C3&amp;"_"&amp;E3&amp;"!"&amp;"B"&amp;W3)</f>
        <v>Connect Angel</v>
      </c>
      <c r="Y3" s="33">
        <f ca="1">LARGE(INDIRECT("'dataset"&amp;C3&amp;"_"&amp;E3&amp;"'!"&amp;O3&amp;"2:"&amp;O3&amp;"31"), 3)</f>
        <v>83</v>
      </c>
      <c r="Z3" s="33">
        <f ca="1">MATCH(LARGE(INDIRECT("'dataset"&amp;C3&amp;"_"&amp;E3&amp;"'!"&amp;O3&amp;"2:"&amp;O3&amp;"31"), 3), INDIRECT("'dataset"&amp;C3&amp;"_"&amp;E3&amp;"'!"&amp;O3&amp;"2:"&amp;O3&amp;"31"), 0)+1</f>
        <v>6</v>
      </c>
      <c r="AA3" s="33" t="str" cm="1">
        <f t="array" aca="1" ref="AA3" ca="1">INDIRECT("dataset"&amp;C3&amp;"_"&amp;E3&amp;"!"&amp;"B"&amp;Z3)</f>
        <v>Assassian World</v>
      </c>
      <c r="AB3" s="33" t="str">
        <f t="shared" ref="AB3:AB65" ca="1" si="4">U3&amp;"-"&amp;X3&amp;"-"&amp;AA3</f>
        <v>Different Life-Connect Angel-Assassian World</v>
      </c>
      <c r="AC3" s="33" t="str">
        <f t="shared" ref="AC3:AC65" ca="1" si="5">T3&amp;" "&amp;W3&amp;" "&amp;Z3</f>
        <v>5 18 6</v>
      </c>
      <c r="AD3" s="34" t="str" cm="1">
        <f t="array" aca="1" ref="AD3" ca="1">INDIRECT("dataset"&amp;C3&amp;"_"&amp;E3&amp;"!"&amp;AE3&amp;"2")</f>
        <v>Episodes</v>
      </c>
      <c r="AE3" s="33" t="s">
        <v>167</v>
      </c>
      <c r="AF3" s="33"/>
      <c r="AG3" s="33"/>
      <c r="AH3" s="37" t="str">
        <f t="shared" ref="AH3:AH65" ca="1" si="6">"In the '"&amp;AD3&amp;"' column, calculate a rough estimate of the average value"</f>
        <v>In the 'Episodes' column, calculate a rough estimate of the average value</v>
      </c>
      <c r="AI3" s="33">
        <f ca="1">AVERAGE(INDIRECT("'dataset"&amp;C3&amp;"_"&amp;E3&amp;"'!"&amp;AE3&amp;":"&amp;AE3))</f>
        <v>66.902143522833185</v>
      </c>
      <c r="AJ3" s="33" t="s">
        <v>167</v>
      </c>
      <c r="AK3" s="48" t="str" cm="1">
        <f t="array" aca="1" ref="AK3" ca="1">INDIRECT("dataset"&amp;C3&amp;"_"&amp;E3&amp;"!"&amp;AL3&amp;"2")</f>
        <v>Ranked</v>
      </c>
      <c r="AL3" s="33" t="s">
        <v>173</v>
      </c>
      <c r="AM3" s="33" cm="1">
        <f t="array" aca="1" ref="AM3" ca="1">INDIRECT("dataset"&amp;C3&amp;"_"&amp;E3&amp;"!"&amp;AL3&amp;AQ3)</f>
        <v>26</v>
      </c>
      <c r="AN3" s="33">
        <f ca="1">COUNTIF(INDIRECT("'dataset"&amp;C3&amp;"_"&amp;E3&amp;"'!"&amp;AL3&amp;":"&amp;AL3), AM3)</f>
        <v>1</v>
      </c>
      <c r="AO3" s="36" t="str">
        <f ca="1">"In the '"&amp;AK3&amp; "' column, find the "&amp;D3&amp;" with a value equal to '" &amp; AM3&amp; "' "</f>
        <v xml:space="preserve">In the 'Ranked' column, find the anime with a value equal to '26' </v>
      </c>
      <c r="AP3" s="32" t="str" cm="1">
        <f t="array" aca="1" ref="AP3" ca="1">INDIRECT("dataset"&amp;C3&amp;"_"&amp;E3&amp;"!"&amp;"B"&amp;AQ3)</f>
        <v>Monster Hunter</v>
      </c>
      <c r="AQ3" s="33">
        <v>20</v>
      </c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</row>
    <row r="4" spans="1:68" s="32" customFormat="1" x14ac:dyDescent="0.35">
      <c r="A4" s="32" t="str">
        <f t="shared" si="1"/>
        <v>DS3_anime_color3.png</v>
      </c>
      <c r="B4" s="33">
        <v>3</v>
      </c>
      <c r="C4" s="33">
        <v>3</v>
      </c>
      <c r="D4" s="33" t="s">
        <v>163</v>
      </c>
      <c r="E4" s="33" t="s">
        <v>182</v>
      </c>
      <c r="F4" s="33">
        <v>3</v>
      </c>
      <c r="G4" s="34" t="str" cm="1">
        <f t="array" aca="1" ref="G4" ca="1">INDIRECT("dataset"&amp;C4&amp;"_"&amp;E4&amp;"!"&amp;H4&amp;"2")</f>
        <v>Watching</v>
      </c>
      <c r="H4" s="33" t="s">
        <v>169</v>
      </c>
      <c r="I4" s="33">
        <v>88</v>
      </c>
      <c r="J4" s="33">
        <f t="shared" ca="1" si="2"/>
        <v>0</v>
      </c>
      <c r="K4" s="35" t="str">
        <f t="shared" ca="1" si="0"/>
        <v xml:space="preserve">In the 'Watching' column, count how many cells exceed the value of '88' </v>
      </c>
      <c r="L4" s="33">
        <f t="shared" ref="L4:L16" ca="1" si="7">COUNTIF(INDIRECT("'dataset"&amp;C4&amp;"_"&amp;E4&amp;"'!"&amp;H4&amp;"2:"&amp;H4&amp;"31"), "&gt;"&amp;I4)</f>
        <v>5</v>
      </c>
      <c r="M4" s="33" t="s">
        <v>169</v>
      </c>
      <c r="N4" s="34" t="str" cm="1">
        <f t="array" aca="1" ref="N4" ca="1">INDIRECT("dataset"&amp;C4&amp;"_"&amp;E4&amp;"!"&amp;O4&amp;"2")</f>
        <v>On-Hold</v>
      </c>
      <c r="O4" s="33" t="s">
        <v>164</v>
      </c>
      <c r="P4" s="33" t="str">
        <f t="shared" ca="1" si="3"/>
        <v>75 73 71</v>
      </c>
      <c r="Q4" s="33"/>
      <c r="R4" s="36" t="str">
        <f ca="1">"In the '"&amp;N4&amp;"' column, give the row names of the "&amp;D4&amp;"s with the highest 3 values in descending order "</f>
        <v xml:space="preserve">In the 'On-Hold' column, give the row names of the animes with the highest 3 values in descending order </v>
      </c>
      <c r="S4" s="33">
        <f ca="1">MAX(INDIRECT("'dataset"&amp;C4&amp;"_"&amp;E4&amp;"'!"&amp;O4&amp;"2:"&amp;O4&amp;"31"))</f>
        <v>75</v>
      </c>
      <c r="T4" s="33">
        <f ca="1">MATCH(MAX(INDIRECT("'dataset"&amp;C4&amp;"_"&amp;E4&amp;"'!"&amp;O4&amp;"2:"&amp;O4&amp;"31")), INDIRECT("'dataset"&amp;C4&amp;"_"&amp;E4&amp;"'!"&amp;O4&amp;"2:"&amp;O4&amp;"31"), 0) + 1</f>
        <v>5</v>
      </c>
      <c r="U4" s="33" t="str" cm="1">
        <f t="array" aca="1" ref="U4" ca="1">INDIRECT("dataset"&amp;C4&amp;"_"&amp;E4&amp;"!"&amp;"B"&amp;T4)</f>
        <v>Dragon Ball</v>
      </c>
      <c r="V4" s="33">
        <f ca="1">LARGE(INDIRECT("'dataset"&amp;C4&amp;"_"&amp;E4&amp;"'!"&amp;O4&amp;"2:"&amp;O4&amp;"31"), 2)</f>
        <v>73</v>
      </c>
      <c r="W4" s="33">
        <f ca="1">MATCH(LARGE(INDIRECT("'dataset"&amp;C4&amp;"_"&amp;E4&amp;"'!"&amp;O4&amp;"2:"&amp;O4&amp;"31"), 2), INDIRECT("'dataset"&amp;C4&amp;"_"&amp;E4&amp;"'!"&amp;O4&amp;"2:"&amp;O4&amp;"31"), 0)+1</f>
        <v>10</v>
      </c>
      <c r="X4" s="33" t="str" cm="1">
        <f t="array" aca="1" ref="X4" ca="1">INDIRECT("dataset"&amp;C4&amp;"_"&amp;E4&amp;"!"&amp;"B"&amp;W4)</f>
        <v>Different Life</v>
      </c>
      <c r="Y4" s="33">
        <f ca="1">LARGE(INDIRECT("'dataset"&amp;C4&amp;"_"&amp;E4&amp;"'!"&amp;O4&amp;"2:"&amp;O4&amp;"31"), 3)</f>
        <v>71</v>
      </c>
      <c r="Z4" s="33">
        <f ca="1">MATCH(LARGE(INDIRECT("'dataset"&amp;C4&amp;"_"&amp;E4&amp;"'!"&amp;O4&amp;"2:"&amp;O4&amp;"31"), 3), INDIRECT("'dataset"&amp;C4&amp;"_"&amp;E4&amp;"'!"&amp;O4&amp;"2:"&amp;O4&amp;"31"), 0)+1</f>
        <v>11</v>
      </c>
      <c r="AA4" s="33" t="str" cm="1">
        <f t="array" aca="1" ref="AA4" ca="1">INDIRECT("dataset"&amp;C4&amp;"_"&amp;E4&amp;"!"&amp;"B"&amp;Z4)</f>
        <v>Connect Angel</v>
      </c>
      <c r="AB4" s="33" t="str">
        <f t="shared" ca="1" si="4"/>
        <v>Dragon Ball-Different Life-Connect Angel</v>
      </c>
      <c r="AC4" s="33" t="str">
        <f t="shared" ca="1" si="5"/>
        <v>5 10 11</v>
      </c>
      <c r="AD4" s="34" t="str" cm="1">
        <f t="array" aca="1" ref="AD4" ca="1">INDIRECT("dataset"&amp;C4&amp;"_"&amp;E4&amp;"!"&amp;AE4&amp;"2")</f>
        <v>Members</v>
      </c>
      <c r="AE4" s="33" t="s">
        <v>170</v>
      </c>
      <c r="AF4" s="33"/>
      <c r="AG4" s="33"/>
      <c r="AH4" s="37" t="str">
        <f t="shared" ca="1" si="6"/>
        <v>In the 'Members' column, calculate a rough estimate of the average value</v>
      </c>
      <c r="AI4" s="33">
        <f ca="1">AVERAGE(INDIRECT("'dataset"&amp;C4&amp;"_"&amp;E4&amp;"'!"&amp;AE4&amp;":"&amp;AE4))</f>
        <v>37.862068965517238</v>
      </c>
      <c r="AJ4" s="33" t="s">
        <v>170</v>
      </c>
      <c r="AK4" s="48" t="str" cm="1">
        <f t="array" aca="1" ref="AK4" ca="1">INDIRECT("dataset"&amp;C4&amp;"_"&amp;E4&amp;"!"&amp;AL4&amp;"2")</f>
        <v>Dropped</v>
      </c>
      <c r="AL4" s="33" t="s">
        <v>165</v>
      </c>
      <c r="AM4" s="33" cm="1">
        <f t="array" aca="1" ref="AM4" ca="1">INDIRECT("dataset"&amp;C4&amp;"_"&amp;E4&amp;"!"&amp;AL4&amp;AQ4)</f>
        <v>17</v>
      </c>
      <c r="AN4" s="33">
        <f ca="1">COUNTIF(INDIRECT("'dataset"&amp;C4&amp;"_"&amp;E4&amp;"'!"&amp;AL4&amp;":"&amp;AL4), AM4)</f>
        <v>1</v>
      </c>
      <c r="AO4" s="36" t="str">
        <f ca="1">"In the '"&amp;AK4&amp; "' column, find the "&amp;D4&amp;" with a value equal to '" &amp; AM4&amp; "' "</f>
        <v xml:space="preserve">In the 'Dropped' column, find the anime with a value equal to '17' </v>
      </c>
      <c r="AP4" s="32" t="str" cm="1">
        <f t="array" aca="1" ref="AP4" ca="1">INDIRECT("dataset"&amp;C4&amp;"_"&amp;E4&amp;"!"&amp;"B"&amp;AQ4)</f>
        <v>Magical Warfare</v>
      </c>
      <c r="AQ4" s="33">
        <v>16</v>
      </c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</row>
    <row r="5" spans="1:68" s="32" customFormat="1" x14ac:dyDescent="0.35">
      <c r="A5" s="32" t="str">
        <f t="shared" si="1"/>
        <v>DS4_anime_color4.png</v>
      </c>
      <c r="B5" s="33">
        <v>4</v>
      </c>
      <c r="C5" s="33">
        <v>4</v>
      </c>
      <c r="D5" s="33" t="s">
        <v>163</v>
      </c>
      <c r="E5" s="33" t="s">
        <v>182</v>
      </c>
      <c r="F5" s="33">
        <v>4</v>
      </c>
      <c r="G5" s="34" t="str" cm="1">
        <f t="array" aca="1" ref="G5" ca="1">INDIRECT("dataset"&amp;C5&amp;"_"&amp;E5&amp;"!"&amp;H5&amp;"2")</f>
        <v>Members</v>
      </c>
      <c r="H5" s="33" t="s">
        <v>171</v>
      </c>
      <c r="I5" s="33">
        <v>43</v>
      </c>
      <c r="J5" s="33">
        <f t="shared" ca="1" si="2"/>
        <v>0</v>
      </c>
      <c r="K5" s="35" t="str">
        <f t="shared" ca="1" si="0"/>
        <v xml:space="preserve">In the 'Members' column, count how many cells exceed the value of '43' </v>
      </c>
      <c r="L5" s="33">
        <f t="shared" ca="1" si="7"/>
        <v>8</v>
      </c>
      <c r="M5" s="33" t="s">
        <v>171</v>
      </c>
      <c r="N5" s="34" t="str" cm="1">
        <f t="array" aca="1" ref="N5" ca="1">INDIRECT("dataset"&amp;C5&amp;"_"&amp;E5&amp;"!"&amp;O5&amp;"2")</f>
        <v>Members</v>
      </c>
      <c r="O5" s="33" t="s">
        <v>171</v>
      </c>
      <c r="P5" s="33" t="str">
        <f t="shared" ca="1" si="3"/>
        <v>74 73 70</v>
      </c>
      <c r="Q5" s="33"/>
      <c r="R5" s="36" t="str">
        <f ca="1">"In the '"&amp;N5&amp;"' column, give the row names of the "&amp;D5&amp;"s with the highest 3 values in descending order "</f>
        <v xml:space="preserve">In the 'Members' column, give the row names of the animes with the highest 3 values in descending order </v>
      </c>
      <c r="S5" s="33">
        <f ca="1">MAX(INDIRECT("'dataset"&amp;C5&amp;"_"&amp;E5&amp;"'!"&amp;O5&amp;"2:"&amp;O5&amp;"31"))</f>
        <v>74</v>
      </c>
      <c r="T5" s="33">
        <f ca="1">MATCH(MAX(INDIRECT("'dataset"&amp;C5&amp;"_"&amp;E5&amp;"'!"&amp;O5&amp;"2:"&amp;O5&amp;"31")), INDIRECT("'dataset"&amp;C5&amp;"_"&amp;E5&amp;"'!"&amp;O5&amp;"2:"&amp;O5&amp;"31"), 0) + 1</f>
        <v>6</v>
      </c>
      <c r="U5" s="33" t="str" cm="1">
        <f t="array" aca="1" ref="U5" ca="1">INDIRECT("dataset"&amp;C5&amp;"_"&amp;E5&amp;"!"&amp;"B"&amp;T5)</f>
        <v>Different Life</v>
      </c>
      <c r="V5" s="33">
        <f ca="1">LARGE(INDIRECT("'dataset"&amp;C5&amp;"_"&amp;E5&amp;"'!"&amp;O5&amp;"2:"&amp;O5&amp;"31"), 2)</f>
        <v>73</v>
      </c>
      <c r="W5" s="33">
        <f ca="1">MATCH(LARGE(INDIRECT("'dataset"&amp;C5&amp;"_"&amp;E5&amp;"'!"&amp;O5&amp;"2:"&amp;O5&amp;"31"), 2), INDIRECT("'dataset"&amp;C5&amp;"_"&amp;E5&amp;"'!"&amp;O5&amp;"2:"&amp;O5&amp;"31"), 0)+1</f>
        <v>24</v>
      </c>
      <c r="X5" s="33" t="str" cm="1">
        <f t="array" aca="1" ref="X5" ca="1">INDIRECT("dataset"&amp;C5&amp;"_"&amp;E5&amp;"!"&amp;"B"&amp;W5)</f>
        <v>Fafnar Weapon</v>
      </c>
      <c r="Y5" s="33">
        <f ca="1">LARGE(INDIRECT("'dataset"&amp;C5&amp;"_"&amp;E5&amp;"'!"&amp;O5&amp;"2:"&amp;O5&amp;"31"), 3)</f>
        <v>70</v>
      </c>
      <c r="Z5" s="33">
        <f ca="1">MATCH(LARGE(INDIRECT("'dataset"&amp;C5&amp;"_"&amp;E5&amp;"'!"&amp;O5&amp;"2:"&amp;O5&amp;"31"), 3), INDIRECT("'dataset"&amp;C5&amp;"_"&amp;E5&amp;"'!"&amp;O5&amp;"2:"&amp;O5&amp;"31"), 0)+1</f>
        <v>22</v>
      </c>
      <c r="AA5" s="33" t="str" cm="1">
        <f t="array" aca="1" ref="AA5" ca="1">INDIRECT("dataset"&amp;C5&amp;"_"&amp;E5&amp;"!"&amp;"B"&amp;Z5)</f>
        <v>Travel World</v>
      </c>
      <c r="AB5" s="33" t="str">
        <f t="shared" ca="1" si="4"/>
        <v>Different Life-Fafnar Weapon-Travel World</v>
      </c>
      <c r="AC5" s="33" t="str">
        <f t="shared" ca="1" si="5"/>
        <v>6 24 22</v>
      </c>
      <c r="AD5" s="34" t="str" cm="1">
        <f t="array" aca="1" ref="AD5" ca="1">INDIRECT("dataset"&amp;C5&amp;"_"&amp;E5&amp;"!"&amp;AE5&amp;"2")</f>
        <v>Favorites</v>
      </c>
      <c r="AE5" s="33" t="s">
        <v>169</v>
      </c>
      <c r="AF5" s="33"/>
      <c r="AG5" s="33"/>
      <c r="AH5" s="37" t="str">
        <f t="shared" ca="1" si="6"/>
        <v>In the 'Favorites' column, calculate a rough estimate of the average value</v>
      </c>
      <c r="AI5" s="33">
        <f ca="1">AVERAGE(INDIRECT("'dataset"&amp;C5&amp;"_"&amp;E5&amp;"'!"&amp;AE5&amp;":"&amp;AE5))</f>
        <v>47.655172413793103</v>
      </c>
      <c r="AJ5" s="33" t="s">
        <v>169</v>
      </c>
      <c r="AK5" s="48" t="str" cm="1">
        <f t="array" aca="1" ref="AK5" ca="1">INDIRECT("dataset"&amp;C5&amp;"_"&amp;E5&amp;"!"&amp;AL5&amp;"2")</f>
        <v>Dropped</v>
      </c>
      <c r="AL5" s="33" t="s">
        <v>164</v>
      </c>
      <c r="AM5" s="33" cm="1">
        <f t="array" aca="1" ref="AM5" ca="1">INDIRECT("dataset"&amp;C5&amp;"_"&amp;E5&amp;"!"&amp;AL5&amp;AQ5)</f>
        <v>12</v>
      </c>
      <c r="AN5" s="33">
        <f ca="1">COUNTIF(INDIRECT("'dataset"&amp;C5&amp;"_"&amp;E5&amp;"'!"&amp;AL5&amp;":"&amp;AL5), AM5)</f>
        <v>1</v>
      </c>
      <c r="AO5" s="36" t="str">
        <f ca="1">"In the '"&amp;AK5&amp; "' column, find the "&amp;D5&amp;" with a value equal to '" &amp; AM5&amp; "' "</f>
        <v xml:space="preserve">In the 'Dropped' column, find the anime with a value equal to '12' </v>
      </c>
      <c r="AP5" s="32" t="str" cm="1">
        <f t="array" aca="1" ref="AP5" ca="1">INDIRECT("dataset"&amp;C5&amp;"_"&amp;E5&amp;"!"&amp;"B"&amp;AQ5)</f>
        <v>Metal Panic</v>
      </c>
      <c r="AQ5" s="33">
        <v>18</v>
      </c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</row>
    <row r="6" spans="1:68" s="50" customFormat="1" x14ac:dyDescent="0.35">
      <c r="A6" s="50" t="str">
        <f t="shared" si="1"/>
        <v>DS5_cereal_color1.png</v>
      </c>
      <c r="B6" s="51">
        <v>5</v>
      </c>
      <c r="C6" s="51">
        <v>5</v>
      </c>
      <c r="D6" s="51" t="s">
        <v>172</v>
      </c>
      <c r="E6" s="51" t="s">
        <v>182</v>
      </c>
      <c r="F6" s="51">
        <v>1</v>
      </c>
      <c r="G6" s="52" t="str" cm="1">
        <f t="array" aca="1" ref="G6" ca="1">INDIRECT("dataset"&amp;C6&amp;"_"&amp;E6&amp;"!"&amp;H6&amp;"2")</f>
        <v>Sodium</v>
      </c>
      <c r="H6" s="51" t="s">
        <v>165</v>
      </c>
      <c r="I6" s="51">
        <v>57</v>
      </c>
      <c r="J6" s="51">
        <f t="shared" ca="1" si="2"/>
        <v>0</v>
      </c>
      <c r="K6" s="53" t="str">
        <f t="shared" ca="1" si="0"/>
        <v xml:space="preserve">In the 'Sodium' column, count how many cells exceed the value of '57' </v>
      </c>
      <c r="L6" s="51">
        <f t="shared" ca="1" si="7"/>
        <v>8</v>
      </c>
      <c r="M6" s="51" t="s">
        <v>165</v>
      </c>
      <c r="N6" s="52" t="str" cm="1">
        <f t="array" aca="1" ref="N6" ca="1">INDIRECT("dataset"&amp;C6&amp;"_"&amp;E6&amp;"!"&amp;O6&amp;"2")</f>
        <v>Calories</v>
      </c>
      <c r="O6" s="51" t="s">
        <v>173</v>
      </c>
      <c r="P6" s="51" t="str">
        <f t="shared" ca="1" si="3"/>
        <v>88 86 83</v>
      </c>
      <c r="Q6" s="51"/>
      <c r="R6" s="54" t="str">
        <f ca="1">"In the '"&amp;N6&amp;"' column, give the row names of the "&amp;D6&amp;"s with the highest 3 values in descending order "</f>
        <v xml:space="preserve">In the 'Calories' column, give the row names of the cereals with the highest 3 values in descending order </v>
      </c>
      <c r="S6" s="51">
        <f ca="1">MAX(INDIRECT("'dataset"&amp;C6&amp;"_"&amp;E6&amp;"'!"&amp;O6&amp;"2:"&amp;O6&amp;"31"))</f>
        <v>88</v>
      </c>
      <c r="T6" s="51">
        <f ca="1">MATCH(MAX(INDIRECT("'dataset"&amp;C6&amp;"_"&amp;E6&amp;"'!"&amp;O6&amp;"2:"&amp;O6&amp;"31")), INDIRECT("'dataset"&amp;C6&amp;"_"&amp;E6&amp;"'!"&amp;O6&amp;"2:"&amp;O6&amp;"31"), 0) + 1</f>
        <v>5</v>
      </c>
      <c r="U6" s="51" t="str" cm="1">
        <f t="array" aca="1" ref="U6" ca="1">INDIRECT("dataset"&amp;C6&amp;"_"&amp;E6&amp;"!"&amp;"B"&amp;T6)</f>
        <v>Natural Bran</v>
      </c>
      <c r="V6" s="51">
        <f ca="1">LARGE(INDIRECT("'dataset"&amp;C6&amp;"_"&amp;E6&amp;"'!"&amp;O6&amp;"2:"&amp;O6&amp;"31"), 2)</f>
        <v>86</v>
      </c>
      <c r="W6" s="51">
        <f ca="1">MATCH(LARGE(INDIRECT("'dataset"&amp;C6&amp;"_"&amp;E6&amp;"'!"&amp;O6&amp;"2:"&amp;O6&amp;"31"), 2), INDIRECT("'dataset"&amp;C6&amp;"_"&amp;E6&amp;"'!"&amp;O6&amp;"2:"&amp;O6&amp;"31"), 0)+1</f>
        <v>19</v>
      </c>
      <c r="X6" s="51" t="str" cm="1">
        <f t="array" aca="1" ref="X6" ca="1">INDIRECT("dataset"&amp;C6&amp;"_"&amp;E6&amp;"!"&amp;"B"&amp;W6)</f>
        <v>Almond Raisin</v>
      </c>
      <c r="Y6" s="51">
        <f ca="1">LARGE(INDIRECT("'dataset"&amp;C6&amp;"_"&amp;E6&amp;"'!"&amp;O6&amp;"2:"&amp;O6&amp;"31"), 3)</f>
        <v>83</v>
      </c>
      <c r="Z6" s="51">
        <f ca="1">MATCH(LARGE(INDIRECT("'dataset"&amp;C6&amp;"_"&amp;E6&amp;"'!"&amp;O6&amp;"2:"&amp;O6&amp;"31"), 3), INDIRECT("'dataset"&amp;C6&amp;"_"&amp;E6&amp;"'!"&amp;O6&amp;"2:"&amp;O6&amp;"31"), 0)+1</f>
        <v>20</v>
      </c>
      <c r="AA6" s="51" t="str" cm="1">
        <f t="array" aca="1" ref="AA6" ca="1">INDIRECT("dataset"&amp;C6&amp;"_"&amp;E6&amp;"!"&amp;"B"&amp;Z6)</f>
        <v>Fruity Pebbles</v>
      </c>
      <c r="AB6" s="51" t="str">
        <f t="shared" ca="1" si="4"/>
        <v>Natural Bran-Almond Raisin-Fruity Pebbles</v>
      </c>
      <c r="AC6" s="51" t="str">
        <f t="shared" ca="1" si="5"/>
        <v>5 19 20</v>
      </c>
      <c r="AD6" s="52" t="str" cm="1">
        <f t="array" aca="1" ref="AD6" ca="1">INDIRECT("dataset"&amp;C6&amp;"_"&amp;E6&amp;"!"&amp;AE6&amp;"2")</f>
        <v>Vitamins</v>
      </c>
      <c r="AE6" s="51" t="s">
        <v>167</v>
      </c>
      <c r="AF6" s="51"/>
      <c r="AG6" s="51"/>
      <c r="AH6" s="55" t="str">
        <f t="shared" ca="1" si="6"/>
        <v>In the 'Vitamins' column, calculate a rough estimate of the average value</v>
      </c>
      <c r="AI6" s="51">
        <f ca="1">AVERAGE(INDIRECT("'dataset"&amp;C6&amp;"_"&amp;E6&amp;"'!"&amp;AE6&amp;":"&amp;AE6))</f>
        <v>56.931034482758619</v>
      </c>
      <c r="AJ6" s="51" t="s">
        <v>167</v>
      </c>
      <c r="AK6" s="56" t="str" cm="1">
        <f t="array" aca="1" ref="AK6" ca="1">INDIRECT("dataset"&amp;C6&amp;"_"&amp;E6&amp;"!"&amp;AL6&amp;"2")</f>
        <v>Iron</v>
      </c>
      <c r="AL6" s="51" t="s">
        <v>171</v>
      </c>
      <c r="AM6" s="51" cm="1">
        <f t="array" aca="1" ref="AM6" ca="1">INDIRECT("dataset"&amp;C6&amp;"_"&amp;E6&amp;"!"&amp;AL6&amp;AQ6)</f>
        <v>51</v>
      </c>
      <c r="AN6" s="51">
        <f ca="1">COUNTIF(INDIRECT("'dataset"&amp;C6&amp;"_"&amp;E6&amp;"'!"&amp;AL6&amp;":"&amp;AL6), AM6)</f>
        <v>1</v>
      </c>
      <c r="AO6" s="36" t="str">
        <f ca="1">"In the '"&amp;AK6&amp; "' column, find the "&amp;D6&amp;" with a value equal to '" &amp; AM6&amp; "' "</f>
        <v xml:space="preserve">In the 'Iron' column, find the cereal with a value equal to '51' </v>
      </c>
      <c r="AP6" s="50" t="str" cm="1">
        <f t="array" aca="1" ref="AP6" ca="1">INDIRECT("dataset"&amp;C6&amp;"_"&amp;E6&amp;"!"&amp;"B"&amp;AQ6)</f>
        <v>Corn Favorite</v>
      </c>
      <c r="AQ6" s="51">
        <v>17</v>
      </c>
    </row>
    <row r="7" spans="1:68" s="50" customFormat="1" x14ac:dyDescent="0.35">
      <c r="A7" s="50" t="str">
        <f t="shared" si="1"/>
        <v>DS6_cereal_color2.png</v>
      </c>
      <c r="B7" s="51">
        <v>6</v>
      </c>
      <c r="C7" s="51">
        <v>6</v>
      </c>
      <c r="D7" s="51" t="s">
        <v>172</v>
      </c>
      <c r="E7" s="51" t="s">
        <v>182</v>
      </c>
      <c r="F7" s="51">
        <v>2</v>
      </c>
      <c r="G7" s="52" t="str" cm="1">
        <f t="array" aca="1" ref="G7" ca="1">INDIRECT("dataset"&amp;C7&amp;"_"&amp;E7&amp;"!"&amp;H7&amp;"2")</f>
        <v>Carbo</v>
      </c>
      <c r="H7" s="51" t="s">
        <v>173</v>
      </c>
      <c r="I7" s="51">
        <v>70</v>
      </c>
      <c r="J7" s="51">
        <f t="shared" ca="1" si="2"/>
        <v>0</v>
      </c>
      <c r="K7" s="53" t="str">
        <f t="shared" ca="1" si="0"/>
        <v xml:space="preserve">In the 'Carbo' column, count how many cells exceed the value of '70' </v>
      </c>
      <c r="L7" s="51">
        <f t="shared" ca="1" si="7"/>
        <v>5</v>
      </c>
      <c r="M7" s="51" t="s">
        <v>173</v>
      </c>
      <c r="N7" s="52" t="str" cm="1">
        <f t="array" aca="1" ref="N7" ca="1">INDIRECT("dataset"&amp;C7&amp;"_"&amp;E7&amp;"!"&amp;O7&amp;"2")</f>
        <v>Potassium</v>
      </c>
      <c r="O7" s="51" t="s">
        <v>165</v>
      </c>
      <c r="P7" s="51" t="str">
        <f t="shared" ca="1" si="3"/>
        <v>71 70 68</v>
      </c>
      <c r="Q7" s="51"/>
      <c r="R7" s="54" t="str">
        <f ca="1">"In the '"&amp;N7&amp;"' column, give the row names of the "&amp;D7&amp;"s with the highest 3 values in descending order "</f>
        <v xml:space="preserve">In the 'Potassium' column, give the row names of the cereals with the highest 3 values in descending order </v>
      </c>
      <c r="S7" s="51">
        <f ca="1">MAX(INDIRECT("'dataset"&amp;C7&amp;"_"&amp;E7&amp;"'!"&amp;O7&amp;"2:"&amp;O7&amp;"31"))</f>
        <v>71</v>
      </c>
      <c r="T7" s="51">
        <f ca="1">MATCH(MAX(INDIRECT("'dataset"&amp;C7&amp;"_"&amp;E7&amp;"'!"&amp;O7&amp;"2:"&amp;O7&amp;"31")), INDIRECT("'dataset"&amp;C7&amp;"_"&amp;E7&amp;"'!"&amp;O7&amp;"2:"&amp;O7&amp;"31"), 0) + 1</f>
        <v>22</v>
      </c>
      <c r="U7" s="51" t="str" cm="1">
        <f t="array" aca="1" ref="U7" ca="1">INDIRECT("dataset"&amp;C7&amp;"_"&amp;E7&amp;"!"&amp;"B"&amp;T7)</f>
        <v>Colorful Bran</v>
      </c>
      <c r="V7" s="51">
        <f ca="1">LARGE(INDIRECT("'dataset"&amp;C7&amp;"_"&amp;E7&amp;"'!"&amp;O7&amp;"2:"&amp;O7&amp;"31"), 2)</f>
        <v>70</v>
      </c>
      <c r="W7" s="51">
        <f ca="1">MATCH(LARGE(INDIRECT("'dataset"&amp;C7&amp;"_"&amp;E7&amp;"'!"&amp;O7&amp;"2:"&amp;O7&amp;"31"), 2), INDIRECT("'dataset"&amp;C7&amp;"_"&amp;E7&amp;"'!"&amp;O7&amp;"2:"&amp;O7&amp;"31"), 0)+1</f>
        <v>3</v>
      </c>
      <c r="X7" s="51" t="str" cm="1">
        <f t="array" aca="1" ref="X7" ca="1">INDIRECT("dataset"&amp;C7&amp;"_"&amp;E7&amp;"!"&amp;"B"&amp;W7)</f>
        <v>Apple Jacks</v>
      </c>
      <c r="Y7" s="51">
        <f ca="1">LARGE(INDIRECT("'dataset"&amp;C7&amp;"_"&amp;E7&amp;"'!"&amp;O7&amp;"2:"&amp;O7&amp;"31"), 3)</f>
        <v>68</v>
      </c>
      <c r="Z7" s="51">
        <f ca="1">MATCH(LARGE(INDIRECT("'dataset"&amp;C7&amp;"_"&amp;E7&amp;"'!"&amp;O7&amp;"2:"&amp;O7&amp;"31"), 3), INDIRECT("'dataset"&amp;C7&amp;"_"&amp;E7&amp;"'!"&amp;O7&amp;"2:"&amp;O7&amp;"31"), 0)+1</f>
        <v>7</v>
      </c>
      <c r="AA7" s="51" t="str" cm="1">
        <f t="array" aca="1" ref="AA7" ca="1">INDIRECT("dataset"&amp;C7&amp;"_"&amp;E7&amp;"!"&amp;"B"&amp;Z7)</f>
        <v>Wheat Cream</v>
      </c>
      <c r="AB7" s="51" t="str">
        <f t="shared" ca="1" si="4"/>
        <v>Colorful Bran-Apple Jacks-Wheat Cream</v>
      </c>
      <c r="AC7" s="51" t="str">
        <f t="shared" ca="1" si="5"/>
        <v>22 3 7</v>
      </c>
      <c r="AD7" s="52" t="str" cm="1">
        <f t="array" aca="1" ref="AD7" ca="1">INDIRECT("dataset"&amp;C7&amp;"_"&amp;E7&amp;"!"&amp;AE7&amp;"2")</f>
        <v>Score</v>
      </c>
      <c r="AE7" s="51" t="s">
        <v>170</v>
      </c>
      <c r="AF7" s="51"/>
      <c r="AG7" s="51"/>
      <c r="AH7" s="55" t="str">
        <f t="shared" ca="1" si="6"/>
        <v>In the 'Score' column, calculate a rough estimate of the average value</v>
      </c>
      <c r="AI7" s="51">
        <f ca="1">AVERAGE(INDIRECT("'dataset"&amp;C7&amp;"_"&amp;E7&amp;"'!"&amp;AE7&amp;":"&amp;AE7))</f>
        <v>42.103448275862071</v>
      </c>
      <c r="AJ7" s="51" t="s">
        <v>170</v>
      </c>
      <c r="AK7" s="56" t="str" cm="1">
        <f t="array" aca="1" ref="AK7" ca="1">INDIRECT("dataset"&amp;C7&amp;"_"&amp;E7&amp;"!"&amp;AL7&amp;"2")</f>
        <v>Carbo</v>
      </c>
      <c r="AL7" s="51" t="s">
        <v>173</v>
      </c>
      <c r="AM7" s="51" cm="1">
        <f t="array" aca="1" ref="AM7" ca="1">INDIRECT("dataset"&amp;C7&amp;"_"&amp;E7&amp;"!"&amp;AL7&amp;AQ7)</f>
        <v>32</v>
      </c>
      <c r="AN7" s="51">
        <f ca="1">COUNTIF(INDIRECT("'dataset"&amp;C7&amp;"_"&amp;E7&amp;"'!"&amp;AL7&amp;":"&amp;AL7), AM7)</f>
        <v>1</v>
      </c>
      <c r="AO7" s="36" t="str">
        <f ca="1">"In the '"&amp;AK7&amp; "' column, find the "&amp;D7&amp;" with a value equal to '" &amp; AM7&amp; "' "</f>
        <v xml:space="preserve">In the 'Carbo' column, find the cereal with a value equal to '32' </v>
      </c>
      <c r="AP7" s="50" t="str" cm="1">
        <f t="array" aca="1" ref="AP7" ca="1">INDIRECT("dataset"&amp;C7&amp;"_"&amp;E7&amp;"!"&amp;"B"&amp;AQ7)</f>
        <v>Fruity Pebbles</v>
      </c>
      <c r="AQ7" s="51">
        <v>19</v>
      </c>
    </row>
    <row r="8" spans="1:68" s="50" customFormat="1" x14ac:dyDescent="0.35">
      <c r="A8" s="50" t="str">
        <f t="shared" si="1"/>
        <v>DS7_cereal_color3.png</v>
      </c>
      <c r="B8" s="51">
        <v>7</v>
      </c>
      <c r="C8" s="51">
        <v>7</v>
      </c>
      <c r="D8" s="51" t="s">
        <v>172</v>
      </c>
      <c r="E8" s="51" t="s">
        <v>182</v>
      </c>
      <c r="F8" s="51">
        <v>3</v>
      </c>
      <c r="G8" s="52" t="str" cm="1">
        <f t="array" aca="1" ref="G8" ca="1">INDIRECT("dataset"&amp;C8&amp;"_"&amp;E8&amp;"!"&amp;H8&amp;"2")</f>
        <v>Protein</v>
      </c>
      <c r="H8" s="51" t="s">
        <v>164</v>
      </c>
      <c r="I8" s="51">
        <v>45</v>
      </c>
      <c r="J8" s="51">
        <f t="shared" ca="1" si="2"/>
        <v>0</v>
      </c>
      <c r="K8" s="53" t="str">
        <f t="shared" ca="1" si="0"/>
        <v xml:space="preserve">In the 'Protein' column, count how many cells exceed the value of '45' </v>
      </c>
      <c r="L8" s="51">
        <f t="shared" ca="1" si="7"/>
        <v>6</v>
      </c>
      <c r="M8" s="51" t="s">
        <v>164</v>
      </c>
      <c r="N8" s="52" t="str" cm="1">
        <f t="array" aca="1" ref="N8" ca="1">INDIRECT("dataset"&amp;C8&amp;"_"&amp;E8&amp;"!"&amp;O8&amp;"2")</f>
        <v>Protein</v>
      </c>
      <c r="O8" s="51" t="s">
        <v>164</v>
      </c>
      <c r="P8" s="51" t="str">
        <f t="shared" ca="1" si="3"/>
        <v>60 56 53</v>
      </c>
      <c r="Q8" s="51"/>
      <c r="R8" s="54" t="str">
        <f ca="1">"In the '"&amp;N8&amp;"' column, give the row names of the "&amp;D8&amp;"s with the highest 3 values in descending order "</f>
        <v xml:space="preserve">In the 'Protein' column, give the row names of the cereals with the highest 3 values in descending order </v>
      </c>
      <c r="S8" s="51">
        <f ca="1">MAX(INDIRECT("'dataset"&amp;C8&amp;"_"&amp;E8&amp;"'!"&amp;O8&amp;"2:"&amp;O8&amp;"31"))</f>
        <v>60</v>
      </c>
      <c r="T8" s="51">
        <f ca="1">MATCH(MAX(INDIRECT("'dataset"&amp;C8&amp;"_"&amp;E8&amp;"'!"&amp;O8&amp;"2:"&amp;O8&amp;"31")), INDIRECT("'dataset"&amp;C8&amp;"_"&amp;E8&amp;"'!"&amp;O8&amp;"2:"&amp;O8&amp;"31"), 0) + 1</f>
        <v>7</v>
      </c>
      <c r="U8" s="51" t="str" cm="1">
        <f t="array" aca="1" ref="U8" ca="1">INDIRECT("dataset"&amp;C8&amp;"_"&amp;E8&amp;"!"&amp;"B"&amp;T8)</f>
        <v>Natural Bran</v>
      </c>
      <c r="V8" s="51">
        <f ca="1">LARGE(INDIRECT("'dataset"&amp;C8&amp;"_"&amp;E8&amp;"'!"&amp;O8&amp;"2:"&amp;O8&amp;"31"), 2)</f>
        <v>56</v>
      </c>
      <c r="W8" s="51">
        <f ca="1">MATCH(LARGE(INDIRECT("'dataset"&amp;C8&amp;"_"&amp;E8&amp;"'!"&amp;O8&amp;"2:"&amp;O8&amp;"31"), 2), INDIRECT("'dataset"&amp;C8&amp;"_"&amp;E8&amp;"'!"&amp;O8&amp;"2:"&amp;O8&amp;"31"), 0)+1</f>
        <v>23</v>
      </c>
      <c r="X8" s="51" t="str" cm="1">
        <f t="array" aca="1" ref="X8" ca="1">INDIRECT("dataset"&amp;C8&amp;"_"&amp;E8&amp;"!"&amp;"B"&amp;W8)</f>
        <v>Golden Crisp</v>
      </c>
      <c r="Y8" s="51">
        <f ca="1">LARGE(INDIRECT("'dataset"&amp;C8&amp;"_"&amp;E8&amp;"'!"&amp;O8&amp;"2:"&amp;O8&amp;"31"), 3)</f>
        <v>53</v>
      </c>
      <c r="Z8" s="51">
        <f ca="1">MATCH(LARGE(INDIRECT("'dataset"&amp;C8&amp;"_"&amp;E8&amp;"'!"&amp;O8&amp;"2:"&amp;O8&amp;"31"), 3), INDIRECT("'dataset"&amp;C8&amp;"_"&amp;E8&amp;"'!"&amp;O8&amp;"2:"&amp;O8&amp;"31"), 0)+1</f>
        <v>18</v>
      </c>
      <c r="AA8" s="51" t="str" cm="1">
        <f t="array" aca="1" ref="AA8" ca="1">INDIRECT("dataset"&amp;C8&amp;"_"&amp;E8&amp;"!"&amp;"B"&amp;Z8)</f>
        <v>Wonderful Chex</v>
      </c>
      <c r="AB8" s="51" t="str">
        <f t="shared" ca="1" si="4"/>
        <v>Natural Bran-Golden Crisp-Wonderful Chex</v>
      </c>
      <c r="AC8" s="51" t="str">
        <f t="shared" ca="1" si="5"/>
        <v>7 23 18</v>
      </c>
      <c r="AD8" s="52" t="str" cm="1">
        <f t="array" aca="1" ref="AD8" ca="1">INDIRECT("dataset"&amp;C8&amp;"_"&amp;E8&amp;"!"&amp;AE8&amp;"2")</f>
        <v>Fat</v>
      </c>
      <c r="AE8" s="51" t="s">
        <v>168</v>
      </c>
      <c r="AF8" s="51"/>
      <c r="AG8" s="51"/>
      <c r="AH8" s="55" t="str">
        <f t="shared" ca="1" si="6"/>
        <v>In the 'Fat' column, calculate a rough estimate of the average value</v>
      </c>
      <c r="AI8" s="75">
        <f ca="1">AVERAGE(INDIRECT("'dataset"&amp;C8&amp;"_"&amp;E8&amp;"'!"&amp;AE8&amp;":"&amp;AE8))</f>
        <v>35.620689655172413</v>
      </c>
      <c r="AJ8" s="51" t="s">
        <v>168</v>
      </c>
      <c r="AK8" s="56" t="str" cm="1">
        <f t="array" aca="1" ref="AK8" ca="1">INDIRECT("dataset"&amp;C8&amp;"_"&amp;E8&amp;"!"&amp;AL8&amp;"2")</f>
        <v>Potassium</v>
      </c>
      <c r="AL8" s="51" t="s">
        <v>165</v>
      </c>
      <c r="AM8" s="51" cm="1">
        <f t="array" aca="1" ref="AM8" ca="1">INDIRECT("dataset"&amp;C8&amp;"_"&amp;E8&amp;"!"&amp;AL8&amp;AQ8)</f>
        <v>83</v>
      </c>
      <c r="AN8" s="51">
        <f ca="1">COUNTIF(INDIRECT("'dataset"&amp;C8&amp;"_"&amp;E8&amp;"'!"&amp;AL8&amp;":"&amp;AL8), AM8)</f>
        <v>1</v>
      </c>
      <c r="AO8" s="36" t="str">
        <f ca="1">"In the '"&amp;AK8&amp; "' column, find the "&amp;D8&amp;" with a value equal to '" &amp; AM8&amp; "' "</f>
        <v xml:space="preserve">In the 'Potassium' column, find the cereal with a value equal to '83' </v>
      </c>
      <c r="AP8" s="50" t="str" cm="1">
        <f t="array" aca="1" ref="AP8" ca="1">INDIRECT("dataset"&amp;C8&amp;"_"&amp;E8&amp;"!"&amp;"B"&amp;AQ8)</f>
        <v>Corn Favorite</v>
      </c>
      <c r="AQ8" s="51">
        <v>17</v>
      </c>
    </row>
    <row r="9" spans="1:68" s="50" customFormat="1" x14ac:dyDescent="0.35">
      <c r="A9" s="50" t="str">
        <f t="shared" si="1"/>
        <v>DS8_cereal_color4.png</v>
      </c>
      <c r="B9" s="51">
        <v>8</v>
      </c>
      <c r="C9" s="51">
        <v>8</v>
      </c>
      <c r="D9" s="51" t="s">
        <v>172</v>
      </c>
      <c r="E9" s="51" t="s">
        <v>182</v>
      </c>
      <c r="F9" s="51">
        <v>4</v>
      </c>
      <c r="G9" s="52" t="str" cm="1">
        <f t="array" aca="1" ref="G9" ca="1">INDIRECT("dataset"&amp;C9&amp;"_"&amp;E9&amp;"!"&amp;H9&amp;"2")</f>
        <v>Fat</v>
      </c>
      <c r="H9" s="51" t="s">
        <v>171</v>
      </c>
      <c r="I9" s="51">
        <v>60</v>
      </c>
      <c r="J9" s="51">
        <f t="shared" ca="1" si="2"/>
        <v>0</v>
      </c>
      <c r="K9" s="53" t="str">
        <f t="shared" ca="1" si="0"/>
        <v xml:space="preserve">In the 'Fat' column, count how many cells exceed the value of '60' </v>
      </c>
      <c r="L9" s="51">
        <f t="shared" ca="1" si="7"/>
        <v>7</v>
      </c>
      <c r="M9" s="51" t="s">
        <v>171</v>
      </c>
      <c r="N9" s="52" t="str" cm="1">
        <f t="array" aca="1" ref="N9" ca="1">INDIRECT("dataset"&amp;C9&amp;"_"&amp;E9&amp;"!"&amp;O9&amp;"2")</f>
        <v>Fat</v>
      </c>
      <c r="O9" s="51" t="s">
        <v>171</v>
      </c>
      <c r="P9" s="51" t="str">
        <f t="shared" ca="1" si="3"/>
        <v>75 73 71</v>
      </c>
      <c r="Q9" s="51"/>
      <c r="R9" s="54" t="str">
        <f ca="1">"In the '"&amp;N9&amp;"' column, give the row names of the "&amp;D9&amp;"s with the highest 3 values in descending order "</f>
        <v xml:space="preserve">In the 'Fat' column, give the row names of the cereals with the highest 3 values in descending order </v>
      </c>
      <c r="S9" s="51">
        <f ca="1">MAX(INDIRECT("'dataset"&amp;C9&amp;"_"&amp;E9&amp;"'!"&amp;O9&amp;"2:"&amp;O9&amp;"31"))</f>
        <v>75</v>
      </c>
      <c r="T9" s="51">
        <f ca="1">MATCH(MAX(INDIRECT("'dataset"&amp;C9&amp;"_"&amp;E9&amp;"'!"&amp;O9&amp;"2:"&amp;O9&amp;"31")), INDIRECT("'dataset"&amp;C9&amp;"_"&amp;E9&amp;"'!"&amp;O9&amp;"2:"&amp;O9&amp;"31"), 0) + 1</f>
        <v>16</v>
      </c>
      <c r="U9" s="51" t="str" cm="1">
        <f t="array" aca="1" ref="U9" ca="1">INDIRECT("dataset"&amp;C9&amp;"_"&amp;E9&amp;"!"&amp;"B"&amp;T9)</f>
        <v>Grape Flakes</v>
      </c>
      <c r="V9" s="51">
        <f ca="1">LARGE(INDIRECT("'dataset"&amp;C9&amp;"_"&amp;E9&amp;"'!"&amp;O9&amp;"2:"&amp;O9&amp;"31"), 2)</f>
        <v>73</v>
      </c>
      <c r="W9" s="51">
        <f ca="1">MATCH(LARGE(INDIRECT("'dataset"&amp;C9&amp;"_"&amp;E9&amp;"'!"&amp;O9&amp;"2:"&amp;O9&amp;"31"), 2), INDIRECT("'dataset"&amp;C9&amp;"_"&amp;E9&amp;"'!"&amp;O9&amp;"2:"&amp;O9&amp;"31"), 0)+1</f>
        <v>10</v>
      </c>
      <c r="X9" s="51" t="str" cm="1">
        <f t="array" aca="1" ref="X9" ca="1">INDIRECT("dataset"&amp;C9&amp;"_"&amp;E9&amp;"!"&amp;"B"&amp;W9)</f>
        <v>Count Chocula</v>
      </c>
      <c r="Y9" s="51">
        <f ca="1">LARGE(INDIRECT("'dataset"&amp;C9&amp;"_"&amp;E9&amp;"'!"&amp;O9&amp;"2:"&amp;O9&amp;"31"), 3)</f>
        <v>71</v>
      </c>
      <c r="Z9" s="51">
        <f ca="1">MATCH(LARGE(INDIRECT("'dataset"&amp;C9&amp;"_"&amp;E9&amp;"'!"&amp;O9&amp;"2:"&amp;O9&amp;"31"), 3), INDIRECT("'dataset"&amp;C9&amp;"_"&amp;E9&amp;"'!"&amp;O9&amp;"2:"&amp;O9&amp;"31"), 0)+1</f>
        <v>19</v>
      </c>
      <c r="AA9" s="51" t="str" cm="1">
        <f t="array" aca="1" ref="AA9" ca="1">INDIRECT("dataset"&amp;C9&amp;"_"&amp;E9&amp;"!"&amp;"B"&amp;Z9)</f>
        <v>Golden Crisp</v>
      </c>
      <c r="AB9" s="51" t="str">
        <f t="shared" ca="1" si="4"/>
        <v>Grape Flakes-Count Chocula-Golden Crisp</v>
      </c>
      <c r="AC9" s="51" t="str">
        <f t="shared" ca="1" si="5"/>
        <v>16 10 19</v>
      </c>
      <c r="AD9" s="52" t="str" cm="1">
        <f t="array" aca="1" ref="AD9" ca="1">INDIRECT("dataset"&amp;C9&amp;"_"&amp;E9&amp;"!"&amp;AE9&amp;"2")</f>
        <v>Calories</v>
      </c>
      <c r="AE9" s="51" t="s">
        <v>170</v>
      </c>
      <c r="AF9" s="51"/>
      <c r="AG9" s="51"/>
      <c r="AH9" s="55" t="str">
        <f t="shared" ca="1" si="6"/>
        <v>In the 'Calories' column, calculate a rough estimate of the average value</v>
      </c>
      <c r="AI9" s="51">
        <f ca="1">AVERAGE(INDIRECT("'dataset"&amp;C9&amp;"_"&amp;E9&amp;"'!"&amp;AE9&amp;":"&amp;AE9))</f>
        <v>52.310344827586206</v>
      </c>
      <c r="AJ9" s="51" t="s">
        <v>170</v>
      </c>
      <c r="AK9" s="56" t="str" cm="1">
        <f t="array" aca="1" ref="AK9" ca="1">INDIRECT("dataset"&amp;C9&amp;"_"&amp;E9&amp;"!"&amp;AL9&amp;"2")</f>
        <v>Fat</v>
      </c>
      <c r="AL9" s="51" t="s">
        <v>171</v>
      </c>
      <c r="AM9" s="51" cm="1">
        <f t="array" aca="1" ref="AM9" ca="1">INDIRECT("dataset"&amp;C9&amp;"_"&amp;E9&amp;"!"&amp;AL9&amp;AQ9)</f>
        <v>26</v>
      </c>
      <c r="AN9" s="51">
        <f ca="1">COUNTIF(INDIRECT("'dataset"&amp;C9&amp;"_"&amp;E9&amp;"'!"&amp;AL9&amp;":"&amp;AL9), AM9)</f>
        <v>1</v>
      </c>
      <c r="AO9" s="36" t="str">
        <f ca="1">"In the '"&amp;AK9&amp; "' column, find the "&amp;D9&amp;" with a value equal to '" &amp; AM9&amp; "' "</f>
        <v xml:space="preserve">In the 'Fat' column, find the cereal with a value equal to '26' </v>
      </c>
      <c r="AP9" s="50" t="str" cm="1">
        <f t="array" aca="1" ref="AP9" ca="1">INDIRECT("dataset"&amp;C9&amp;"_"&amp;E9&amp;"!"&amp;"B"&amp;AQ9)</f>
        <v>Wonderful Chex</v>
      </c>
      <c r="AQ9" s="51">
        <v>20</v>
      </c>
    </row>
    <row r="10" spans="1:68" x14ac:dyDescent="0.35">
      <c r="A10" s="24" t="str">
        <f t="shared" si="1"/>
        <v>DS9_candy_color1.png</v>
      </c>
      <c r="B10" s="16">
        <v>9</v>
      </c>
      <c r="C10" s="16">
        <v>9</v>
      </c>
      <c r="D10" s="16" t="s">
        <v>174</v>
      </c>
      <c r="E10" s="16" t="s">
        <v>182</v>
      </c>
      <c r="F10" s="16">
        <v>1</v>
      </c>
      <c r="G10" s="28" t="str" cm="1">
        <f t="array" aca="1" ref="G10" ca="1">INDIRECT("dataset"&amp;C10&amp;"_"&amp;E10&amp;"!"&amp;H10&amp;"2")</f>
        <v>Hard</v>
      </c>
      <c r="H10" s="16" t="s">
        <v>171</v>
      </c>
      <c r="I10" s="16">
        <v>66</v>
      </c>
      <c r="J10" s="16">
        <f t="shared" ca="1" si="2"/>
        <v>0</v>
      </c>
      <c r="K10" s="17" t="str">
        <f t="shared" ca="1" si="0"/>
        <v xml:space="preserve">In the 'Hard' column, count how many cells exceed the value of '66' </v>
      </c>
      <c r="L10" s="16">
        <f t="shared" ca="1" si="7"/>
        <v>5</v>
      </c>
      <c r="M10" s="16" t="s">
        <v>171</v>
      </c>
      <c r="N10" s="28" t="str" cm="1">
        <f t="array" aca="1" ref="N10" ca="1">INDIRECT("dataset"&amp;C10&amp;"_"&amp;E10&amp;"!"&amp;O10&amp;"2")</f>
        <v>Caramel</v>
      </c>
      <c r="O10" s="16" t="s">
        <v>165</v>
      </c>
      <c r="P10" s="16" t="str">
        <f t="shared" ca="1" si="3"/>
        <v>98 97 95</v>
      </c>
      <c r="Q10" s="16"/>
      <c r="R10" s="25" t="str">
        <f ca="1">"In the '"&amp;N10&amp;"' column, give the row names of the "&amp;D10&amp;"s with the highest 3 values in descending order "</f>
        <v xml:space="preserve">In the 'Caramel' column, give the row names of the candys with the highest 3 values in descending order </v>
      </c>
      <c r="S10" s="16">
        <f ca="1">MAX(INDIRECT("'dataset"&amp;C10&amp;"_"&amp;E10&amp;"'!"&amp;O10&amp;"2:"&amp;O10&amp;"31"))</f>
        <v>98</v>
      </c>
      <c r="T10" s="16">
        <f ca="1">MATCH(MAX(INDIRECT("'dataset"&amp;C10&amp;"_"&amp;E10&amp;"'!"&amp;O10&amp;"2:"&amp;O10&amp;"31")), INDIRECT("'dataset"&amp;C10&amp;"_"&amp;E10&amp;"'!"&amp;O10&amp;"2:"&amp;O10&amp;"31"), 0) + 1</f>
        <v>27</v>
      </c>
      <c r="U10" s="16" t="str" cm="1">
        <f t="array" aca="1" ref="U10" ca="1">INDIRECT("dataset"&amp;C10&amp;"_"&amp;E10&amp;"!"&amp;"B"&amp;T10)</f>
        <v>Hersheys Kisses</v>
      </c>
      <c r="V10" s="16">
        <f ca="1">LARGE(INDIRECT("'dataset"&amp;C10&amp;"_"&amp;E10&amp;"'!"&amp;O10&amp;"2:"&amp;O10&amp;"31"), 2)</f>
        <v>97</v>
      </c>
      <c r="W10" s="16">
        <f ca="1">MATCH(LARGE(INDIRECT("'dataset"&amp;C10&amp;"_"&amp;E10&amp;"'!"&amp;O10&amp;"2:"&amp;O10&amp;"31"), 2), INDIRECT("'dataset"&amp;C10&amp;"_"&amp;E10&amp;"'!"&amp;O10&amp;"2:"&amp;O10&amp;"31"), 0)+1</f>
        <v>31</v>
      </c>
      <c r="X10" s="16" t="str" cm="1">
        <f t="array" aca="1" ref="X10" ca="1">INDIRECT("dataset"&amp;C10&amp;"_"&amp;E10&amp;"!"&amp;"B"&amp;W10)</f>
        <v>Pixie Sticks</v>
      </c>
      <c r="Y10" s="16">
        <f ca="1">LARGE(INDIRECT("'dataset"&amp;C10&amp;"_"&amp;E10&amp;"'!"&amp;O10&amp;"2:"&amp;O10&amp;"31"), 3)</f>
        <v>95</v>
      </c>
      <c r="Z10" s="16">
        <f ca="1">MATCH(LARGE(INDIRECT("'dataset"&amp;C10&amp;"_"&amp;E10&amp;"'!"&amp;O10&amp;"2:"&amp;O10&amp;"31"), 3), INDIRECT("'dataset"&amp;C10&amp;"_"&amp;E10&amp;"'!"&amp;O10&amp;"2:"&amp;O10&amp;"31"), 0)+1</f>
        <v>20</v>
      </c>
      <c r="AA10" s="16" t="str" cm="1">
        <f t="array" aca="1" ref="AA10" ca="1">INDIRECT("dataset"&amp;C10&amp;"_"&amp;E10&amp;"!"&amp;"B"&amp;Z10)</f>
        <v>Crunch Time</v>
      </c>
      <c r="AB10" s="16" t="str">
        <f t="shared" ca="1" si="4"/>
        <v>Hersheys Kisses-Pixie Sticks-Crunch Time</v>
      </c>
      <c r="AC10" s="16" t="str">
        <f t="shared" ca="1" si="5"/>
        <v>27 31 20</v>
      </c>
      <c r="AD10" s="28" t="str" cm="1">
        <f t="array" aca="1" ref="AD10" ca="1">INDIRECT("dataset"&amp;C10&amp;"_"&amp;E10&amp;"!"&amp;AE10&amp;"2")</f>
        <v>Price</v>
      </c>
      <c r="AE10" s="16" t="s">
        <v>169</v>
      </c>
      <c r="AF10" s="16"/>
      <c r="AG10" s="16"/>
      <c r="AH10" s="26" t="str">
        <f t="shared" ca="1" si="6"/>
        <v>In the 'Price' column, calculate a rough estimate of the average value</v>
      </c>
      <c r="AI10" s="16">
        <f ca="1">AVERAGE(INDIRECT("'dataset"&amp;C10&amp;"_"&amp;E10&amp;"'!"&amp;AE10&amp;":"&amp;AE10))</f>
        <v>37.862068965517238</v>
      </c>
      <c r="AJ10" s="16" t="s">
        <v>169</v>
      </c>
      <c r="AK10" s="66" t="str" cm="1">
        <f t="array" aca="1" ref="AK10" ca="1">INDIRECT("dataset"&amp;C10&amp;"_"&amp;E10&amp;"!"&amp;AL10&amp;"2")</f>
        <v>Bar</v>
      </c>
      <c r="AL10" s="16" t="s">
        <v>164</v>
      </c>
      <c r="AM10" s="16" cm="1">
        <f t="array" aca="1" ref="AM10" ca="1">INDIRECT("dataset"&amp;C10&amp;"_"&amp;E10&amp;"!"&amp;AL10&amp;AQ10)</f>
        <v>32</v>
      </c>
      <c r="AN10" s="16">
        <f ca="1">COUNTIF(INDIRECT("'dataset"&amp;C10&amp;"_"&amp;E10&amp;"'!"&amp;AL10&amp;":"&amp;AL10), AM10)</f>
        <v>1</v>
      </c>
      <c r="AO10" s="36" t="str">
        <f ca="1">"In the '"&amp;AK10&amp; "' column, find the "&amp;D10&amp;" with a value equal to '" &amp; AM10&amp; "' "</f>
        <v xml:space="preserve">In the 'Bar' column, find the candy with a value equal to '32' </v>
      </c>
      <c r="AP10" s="24" t="str" cm="1">
        <f t="array" aca="1" ref="AP10" ca="1">INDIRECT("dataset"&amp;C10&amp;"_"&amp;E10&amp;"!"&amp;"B"&amp;AQ10)</f>
        <v>Jaw Busters</v>
      </c>
      <c r="AQ10" s="16">
        <v>19</v>
      </c>
    </row>
    <row r="11" spans="1:68" x14ac:dyDescent="0.35">
      <c r="A11" s="24" t="str">
        <f t="shared" si="1"/>
        <v>DS10_candy_color2.png</v>
      </c>
      <c r="B11" s="16">
        <v>10</v>
      </c>
      <c r="C11" s="16">
        <v>10</v>
      </c>
      <c r="D11" s="16" t="s">
        <v>174</v>
      </c>
      <c r="E11" s="16" t="s">
        <v>182</v>
      </c>
      <c r="F11" s="16">
        <v>2</v>
      </c>
      <c r="G11" s="28" t="str" cm="1">
        <f t="array" aca="1" ref="G11" ca="1">INDIRECT("dataset"&amp;C11&amp;"_"&amp;E11&amp;"!"&amp;H11&amp;"2")</f>
        <v>Sugar
Percent</v>
      </c>
      <c r="H11" s="16" t="s">
        <v>164</v>
      </c>
      <c r="I11" s="16">
        <v>38</v>
      </c>
      <c r="J11" s="16">
        <f t="shared" ca="1" si="2"/>
        <v>0</v>
      </c>
      <c r="K11" s="17" t="str">
        <f t="shared" ca="1" si="0"/>
        <v xml:space="preserve">In the 'Sugar
Percent' column, count how many cells exceed the value of '38' </v>
      </c>
      <c r="L11" s="16">
        <f t="shared" ca="1" si="7"/>
        <v>8</v>
      </c>
      <c r="M11" s="16" t="s">
        <v>164</v>
      </c>
      <c r="N11" s="28" t="str" cm="1">
        <f t="array" aca="1" ref="N11" ca="1">INDIRECT("dataset"&amp;C11&amp;"_"&amp;E11&amp;"!"&amp;O11&amp;"2")</f>
        <v>Bar</v>
      </c>
      <c r="O11" s="16" t="s">
        <v>171</v>
      </c>
      <c r="P11" s="16" t="str">
        <f t="shared" ca="1" si="3"/>
        <v>75 73 71</v>
      </c>
      <c r="Q11" s="16"/>
      <c r="R11" s="25" t="str">
        <f ca="1">"In the '"&amp;N11&amp;"' column, give the row names of the "&amp;D11&amp;"s with the highest 3 values in descending order "</f>
        <v xml:space="preserve">In the 'Bar' column, give the row names of the candys with the highest 3 values in descending order </v>
      </c>
      <c r="S11" s="16">
        <f ca="1">MAX(INDIRECT("'dataset"&amp;C11&amp;"_"&amp;E11&amp;"'!"&amp;O11&amp;"2:"&amp;O11&amp;"31"))</f>
        <v>75</v>
      </c>
      <c r="T11" s="16">
        <f ca="1">MATCH(MAX(INDIRECT("'dataset"&amp;C11&amp;"_"&amp;E11&amp;"'!"&amp;O11&amp;"2:"&amp;O11&amp;"31")), INDIRECT("'dataset"&amp;C11&amp;"_"&amp;E11&amp;"'!"&amp;O11&amp;"2:"&amp;O11&amp;"31"), 0) + 1</f>
        <v>31</v>
      </c>
      <c r="U11" s="16" t="str" cm="1">
        <f t="array" aca="1" ref="U11" ca="1">INDIRECT("dataset"&amp;C11&amp;"_"&amp;E11&amp;"!"&amp;"B"&amp;T11)</f>
        <v>Quarter World</v>
      </c>
      <c r="V11" s="16">
        <f ca="1">LARGE(INDIRECT("'dataset"&amp;C11&amp;"_"&amp;E11&amp;"'!"&amp;O11&amp;"2:"&amp;O11&amp;"31"), 2)</f>
        <v>73</v>
      </c>
      <c r="W11" s="16">
        <f ca="1">MATCH(LARGE(INDIRECT("'dataset"&amp;C11&amp;"_"&amp;E11&amp;"'!"&amp;O11&amp;"2:"&amp;O11&amp;"31"), 2), INDIRECT("'dataset"&amp;C11&amp;"_"&amp;E11&amp;"'!"&amp;O11&amp;"2:"&amp;O11&amp;"31"), 0)+1</f>
        <v>8</v>
      </c>
      <c r="X11" s="16" t="str" cm="1">
        <f t="array" aca="1" ref="X11" ca="1">INDIRECT("dataset"&amp;C11&amp;"_"&amp;E11&amp;"!"&amp;"B"&amp;W11)</f>
        <v>Caramel Apple</v>
      </c>
      <c r="Y11" s="16">
        <f ca="1">LARGE(INDIRECT("'dataset"&amp;C11&amp;"_"&amp;E11&amp;"'!"&amp;O11&amp;"2:"&amp;O11&amp;"31"), 3)</f>
        <v>71</v>
      </c>
      <c r="Z11" s="16">
        <f ca="1">MATCH(LARGE(INDIRECT("'dataset"&amp;C11&amp;"_"&amp;E11&amp;"'!"&amp;O11&amp;"2:"&amp;O11&amp;"31"), 3), INDIRECT("'dataset"&amp;C11&amp;"_"&amp;E11&amp;"'!"&amp;O11&amp;"2:"&amp;O11&amp;"31"), 0)+1</f>
        <v>26</v>
      </c>
      <c r="AA11" s="16" t="str" cm="1">
        <f t="array" aca="1" ref="AA11" ca="1">INDIRECT("dataset"&amp;C11&amp;"_"&amp;E11&amp;"!"&amp;"B"&amp;Z11)</f>
        <v>Life Savers</v>
      </c>
      <c r="AB11" s="16" t="str">
        <f t="shared" ca="1" si="4"/>
        <v>Quarter World-Caramel Apple-Life Savers</v>
      </c>
      <c r="AC11" s="16" t="str">
        <f t="shared" ca="1" si="5"/>
        <v>31 8 26</v>
      </c>
      <c r="AD11" s="28" t="str" cm="1">
        <f t="array" aca="1" ref="AD11" ca="1">INDIRECT("dataset"&amp;C11&amp;"_"&amp;E11&amp;"!"&amp;AE11&amp;"2")</f>
        <v>Pluribus</v>
      </c>
      <c r="AE11" s="16" t="s">
        <v>168</v>
      </c>
      <c r="AF11" s="16"/>
      <c r="AG11" s="16"/>
      <c r="AH11" s="26" t="str">
        <f t="shared" ca="1" si="6"/>
        <v>In the 'Pluribus' column, calculate a rough estimate of the average value</v>
      </c>
      <c r="AI11" s="75">
        <f ca="1">AVERAGE(INDIRECT("'dataset"&amp;C11&amp;"_"&amp;E11&amp;"'!"&amp;AE11&amp;":"&amp;AE11))</f>
        <v>35.620689655172413</v>
      </c>
      <c r="AJ11" s="16" t="s">
        <v>168</v>
      </c>
      <c r="AK11" s="66" t="str" cm="1">
        <f t="array" aca="1" ref="AK11" ca="1">INDIRECT("dataset"&amp;C11&amp;"_"&amp;E11&amp;"!"&amp;AL11&amp;"2")</f>
        <v>Bar</v>
      </c>
      <c r="AL11" s="16" t="s">
        <v>171</v>
      </c>
      <c r="AM11" s="16" cm="1">
        <f t="array" aca="1" ref="AM11" ca="1">INDIRECT("dataset"&amp;C11&amp;"_"&amp;E11&amp;"!"&amp;AL11&amp;AQ11)</f>
        <v>68</v>
      </c>
      <c r="AN11" s="16">
        <f ca="1">COUNTIF(INDIRECT("'dataset"&amp;C11&amp;"_"&amp;E11&amp;"'!"&amp;AL11&amp;":"&amp;AL11), AM11)</f>
        <v>1</v>
      </c>
      <c r="AO11" s="36" t="str">
        <f ca="1">"In the '"&amp;AK11&amp; "' column, find the "&amp;D11&amp;" with a value equal to '" &amp; AM11&amp; "' "</f>
        <v xml:space="preserve">In the 'Bar' column, find the candy with a value equal to '68' </v>
      </c>
      <c r="AP11" s="24" t="str" cm="1">
        <f t="array" aca="1" ref="AP11" ca="1">INDIRECT("dataset"&amp;C11&amp;"_"&amp;E11&amp;"!"&amp;"B"&amp;AQ11)</f>
        <v>Haribo Cola</v>
      </c>
      <c r="AQ11" s="16">
        <v>17</v>
      </c>
    </row>
    <row r="12" spans="1:68" x14ac:dyDescent="0.35">
      <c r="A12" s="24" t="str">
        <f t="shared" si="1"/>
        <v>DS11_candy_color3.png</v>
      </c>
      <c r="B12" s="16">
        <v>11</v>
      </c>
      <c r="C12" s="16">
        <v>11</v>
      </c>
      <c r="D12" s="16" t="s">
        <v>174</v>
      </c>
      <c r="E12" s="16" t="s">
        <v>182</v>
      </c>
      <c r="F12" s="16">
        <v>3</v>
      </c>
      <c r="G12" s="28" t="str" cm="1">
        <f t="array" aca="1" ref="G12" ca="1">INDIRECT("dataset"&amp;C12&amp;"_"&amp;E12&amp;"!"&amp;H12&amp;"2")</f>
        <v>Caramel</v>
      </c>
      <c r="H12" s="16" t="s">
        <v>169</v>
      </c>
      <c r="I12" s="16">
        <v>50</v>
      </c>
      <c r="J12" s="16">
        <f t="shared" ca="1" si="2"/>
        <v>0</v>
      </c>
      <c r="K12" s="17" t="str">
        <f t="shared" ca="1" si="0"/>
        <v xml:space="preserve">In the 'Caramel' column, count how many cells exceed the value of '50' </v>
      </c>
      <c r="L12" s="16">
        <f t="shared" ca="1" si="7"/>
        <v>7</v>
      </c>
      <c r="M12" s="16" t="s">
        <v>169</v>
      </c>
      <c r="N12" s="28" t="str" cm="1">
        <f t="array" aca="1" ref="N12" ca="1">INDIRECT("dataset"&amp;C12&amp;"_"&amp;E12&amp;"!"&amp;O12&amp;"2")</f>
        <v>Bar</v>
      </c>
      <c r="O12" s="16" t="s">
        <v>173</v>
      </c>
      <c r="P12" s="16" t="str">
        <f t="shared" ca="1" si="3"/>
        <v>98 84 80</v>
      </c>
      <c r="Q12" s="16"/>
      <c r="R12" s="25" t="str">
        <f ca="1">"In the '"&amp;N12&amp;"' column, give the row names of the "&amp;D12&amp;"s with the highest 3 values in descending order "</f>
        <v xml:space="preserve">In the 'Bar' column, give the row names of the candys with the highest 3 values in descending order </v>
      </c>
      <c r="S12" s="16">
        <f ca="1">MAX(INDIRECT("'dataset"&amp;C12&amp;"_"&amp;E12&amp;"'!"&amp;O12&amp;"2:"&amp;O12&amp;"31"))</f>
        <v>98</v>
      </c>
      <c r="T12" s="16">
        <f ca="1">MATCH(MAX(INDIRECT("'dataset"&amp;C12&amp;"_"&amp;E12&amp;"'!"&amp;O12&amp;"2:"&amp;O12&amp;"31")), INDIRECT("'dataset"&amp;C12&amp;"_"&amp;E12&amp;"'!"&amp;O12&amp;"2:"&amp;O12&amp;"31"), 0) + 1</f>
        <v>22</v>
      </c>
      <c r="U12" s="16" t="str" cm="1">
        <f t="array" aca="1" ref="U12" ca="1">INDIRECT("dataset"&amp;C12&amp;"_"&amp;E12&amp;"!"&amp;"B"&amp;T12)</f>
        <v>Gob Stopper</v>
      </c>
      <c r="V12" s="16">
        <f ca="1">LARGE(INDIRECT("'dataset"&amp;C12&amp;"_"&amp;E12&amp;"'!"&amp;O12&amp;"2:"&amp;O12&amp;"31"), 2)</f>
        <v>84</v>
      </c>
      <c r="W12" s="16">
        <f ca="1">MATCH(LARGE(INDIRECT("'dataset"&amp;C12&amp;"_"&amp;E12&amp;"'!"&amp;O12&amp;"2:"&amp;O12&amp;"31"), 2), INDIRECT("'dataset"&amp;C12&amp;"_"&amp;E12&amp;"'!"&amp;O12&amp;"2:"&amp;O12&amp;"31"), 0)+1</f>
        <v>30</v>
      </c>
      <c r="X12" s="16" t="str" cm="1">
        <f t="array" aca="1" ref="X12" ca="1">INDIRECT("dataset"&amp;C12&amp;"_"&amp;E12&amp;"!"&amp;"B"&amp;W12)</f>
        <v>One Dime</v>
      </c>
      <c r="Y12" s="16">
        <f ca="1">LARGE(INDIRECT("'dataset"&amp;C12&amp;"_"&amp;E12&amp;"'!"&amp;O12&amp;"2:"&amp;O12&amp;"31"), 3)</f>
        <v>80</v>
      </c>
      <c r="Z12" s="16">
        <f ca="1">MATCH(LARGE(INDIRECT("'dataset"&amp;C12&amp;"_"&amp;E12&amp;"'!"&amp;O12&amp;"2:"&amp;O12&amp;"31"), 3), INDIRECT("'dataset"&amp;C12&amp;"_"&amp;E12&amp;"'!"&amp;O12&amp;"2:"&amp;O12&amp;"31"), 0)+1</f>
        <v>14</v>
      </c>
      <c r="AA12" s="16" t="str" cm="1">
        <f t="array" aca="1" ref="AA12" ca="1">INDIRECT("dataset"&amp;C12&amp;"_"&amp;E12&amp;"!"&amp;"B"&amp;Z12)</f>
        <v>Red Vines</v>
      </c>
      <c r="AB12" s="16" t="str">
        <f t="shared" ca="1" si="4"/>
        <v>Gob Stopper-One Dime-Red Vines</v>
      </c>
      <c r="AC12" s="16" t="str">
        <f t="shared" ca="1" si="5"/>
        <v>22 30 14</v>
      </c>
      <c r="AD12" s="28" t="str" cm="1">
        <f t="array" aca="1" ref="AD12" ca="1">INDIRECT("dataset"&amp;C12&amp;"_"&amp;E12&amp;"!"&amp;AE12&amp;"2")</f>
        <v>Nougat</v>
      </c>
      <c r="AE12" s="16" t="s">
        <v>167</v>
      </c>
      <c r="AF12" s="16"/>
      <c r="AG12" s="16"/>
      <c r="AH12" s="26" t="str">
        <f t="shared" ca="1" si="6"/>
        <v>In the 'Nougat' column, calculate a rough estimate of the average value</v>
      </c>
      <c r="AI12" s="16">
        <f ca="1">AVERAGE(INDIRECT("'dataset"&amp;C12&amp;"_"&amp;E12&amp;"'!"&amp;AE12&amp;":"&amp;AE12))</f>
        <v>50.241379310344826</v>
      </c>
      <c r="AJ12" s="16" t="s">
        <v>167</v>
      </c>
      <c r="AK12" s="66" t="str" cm="1">
        <f t="array" aca="1" ref="AK12" ca="1">INDIRECT("dataset"&amp;C12&amp;"_"&amp;E12&amp;"!"&amp;AL12&amp;"2")</f>
        <v>Sugar
Percent</v>
      </c>
      <c r="AL12" s="16" t="s">
        <v>166</v>
      </c>
      <c r="AM12" s="16" cm="1">
        <f t="array" aca="1" ref="AM12" ca="1">INDIRECT("dataset"&amp;C12&amp;"_"&amp;E12&amp;"!"&amp;AL12&amp;AQ12)</f>
        <v>26</v>
      </c>
      <c r="AN12" s="16">
        <f ca="1">COUNTIF(INDIRECT("'dataset"&amp;C12&amp;"_"&amp;E12&amp;"'!"&amp;AL12&amp;":"&amp;AL12), AM12)</f>
        <v>1</v>
      </c>
      <c r="AO12" s="36" t="str">
        <f ca="1">"In the '"&amp;AK12&amp; "' column, find the "&amp;D12&amp;" with a value equal to '" &amp; AM12&amp; "' "</f>
        <v xml:space="preserve">In the 'Sugar
Percent' column, find the candy with a value equal to '26' </v>
      </c>
      <c r="AP12" s="24" t="str" cm="1">
        <f t="array" aca="1" ref="AP12" ca="1">INDIRECT("dataset"&amp;C12&amp;"_"&amp;E12&amp;"!"&amp;"B"&amp;AQ12)</f>
        <v>Hersheys Kisses</v>
      </c>
      <c r="AQ12" s="16">
        <v>11</v>
      </c>
    </row>
    <row r="13" spans="1:68" x14ac:dyDescent="0.35">
      <c r="A13" s="24" t="str">
        <f t="shared" si="1"/>
        <v>DS12_candy_color4.png</v>
      </c>
      <c r="B13" s="16">
        <v>12</v>
      </c>
      <c r="C13" s="16">
        <v>12</v>
      </c>
      <c r="D13" s="16" t="s">
        <v>174</v>
      </c>
      <c r="E13" s="16" t="s">
        <v>182</v>
      </c>
      <c r="F13" s="16">
        <v>4</v>
      </c>
      <c r="G13" s="28" t="str" cm="1">
        <f t="array" aca="1" ref="G13" ca="1">INDIRECT("dataset"&amp;C13&amp;"_"&amp;E13&amp;"!"&amp;H13&amp;"2")</f>
        <v>Sugar
Percent</v>
      </c>
      <c r="H13" s="16" t="s">
        <v>165</v>
      </c>
      <c r="I13" s="16">
        <v>57</v>
      </c>
      <c r="J13" s="16">
        <f t="shared" ca="1" si="2"/>
        <v>0</v>
      </c>
      <c r="K13" s="17" t="str">
        <f t="shared" ca="1" si="0"/>
        <v xml:space="preserve">In the 'Sugar
Percent' column, count how many cells exceed the value of '57' </v>
      </c>
      <c r="L13" s="16">
        <f t="shared" ca="1" si="7"/>
        <v>6</v>
      </c>
      <c r="M13" s="16" t="s">
        <v>165</v>
      </c>
      <c r="N13" s="28" t="str" cm="1">
        <f t="array" aca="1" ref="N13" ca="1">INDIRECT("dataset"&amp;C13&amp;"_"&amp;E13&amp;"!"&amp;O13&amp;"2")</f>
        <v>Fruity</v>
      </c>
      <c r="O13" s="16" t="s">
        <v>166</v>
      </c>
      <c r="P13" s="16" t="str">
        <f t="shared" ca="1" si="3"/>
        <v>60 56 53</v>
      </c>
      <c r="Q13" s="16"/>
      <c r="R13" s="25" t="str">
        <f ca="1">"In the '"&amp;N13&amp;"' column, give the row names of the "&amp;D13&amp;"s with the highest 3 values in descending order "</f>
        <v xml:space="preserve">In the 'Fruity' column, give the row names of the candys with the highest 3 values in descending order </v>
      </c>
      <c r="S13" s="16">
        <f ca="1">MAX(INDIRECT("'dataset"&amp;C13&amp;"_"&amp;E13&amp;"'!"&amp;O13&amp;"2:"&amp;O13&amp;"31"))</f>
        <v>60</v>
      </c>
      <c r="T13" s="16">
        <f ca="1">MATCH(MAX(INDIRECT("'dataset"&amp;C13&amp;"_"&amp;E13&amp;"'!"&amp;O13&amp;"2:"&amp;O13&amp;"31")), INDIRECT("'dataset"&amp;C13&amp;"_"&amp;E13&amp;"'!"&amp;O13&amp;"2:"&amp;O13&amp;"31"), 0) + 1</f>
        <v>9</v>
      </c>
      <c r="U13" s="16" t="str" cm="1">
        <f t="array" aca="1" ref="U13" ca="1">INDIRECT("dataset"&amp;C13&amp;"_"&amp;E13&amp;"!"&amp;"B"&amp;T13)</f>
        <v>Laffy Taffy</v>
      </c>
      <c r="V13" s="16">
        <f ca="1">LARGE(INDIRECT("'dataset"&amp;C13&amp;"_"&amp;E13&amp;"'!"&amp;O13&amp;"2:"&amp;O13&amp;"31"), 2)</f>
        <v>56</v>
      </c>
      <c r="W13" s="16">
        <f ca="1">MATCH(LARGE(INDIRECT("'dataset"&amp;C13&amp;"_"&amp;E13&amp;"'!"&amp;O13&amp;"2:"&amp;O13&amp;"31"), 2), INDIRECT("'dataset"&amp;C13&amp;"_"&amp;E13&amp;"'!"&amp;O13&amp;"2:"&amp;O13&amp;"31"), 0)+1</f>
        <v>28</v>
      </c>
      <c r="X13" s="16" t="str" cm="1">
        <f t="array" aca="1" ref="X13" ca="1">INDIRECT("dataset"&amp;C13&amp;"_"&amp;E13&amp;"!"&amp;"B"&amp;W13)</f>
        <v>Good Bar</v>
      </c>
      <c r="Y13" s="16">
        <f ca="1">LARGE(INDIRECT("'dataset"&amp;C13&amp;"_"&amp;E13&amp;"'!"&amp;O13&amp;"2:"&amp;O13&amp;"31"), 3)</f>
        <v>53</v>
      </c>
      <c r="Z13" s="16">
        <f ca="1">MATCH(LARGE(INDIRECT("'dataset"&amp;C13&amp;"_"&amp;E13&amp;"'!"&amp;O13&amp;"2:"&amp;O13&amp;"31"), 3), INDIRECT("'dataset"&amp;C13&amp;"_"&amp;E13&amp;"'!"&amp;O13&amp;"2:"&amp;O13&amp;"31"), 0)+1</f>
        <v>12</v>
      </c>
      <c r="AA13" s="16" t="str" cm="1">
        <f t="array" aca="1" ref="AA13" ca="1">INDIRECT("dataset"&amp;C13&amp;"_"&amp;E13&amp;"!"&amp;"B"&amp;Z13)</f>
        <v>Milk Duds</v>
      </c>
      <c r="AB13" s="16" t="str">
        <f t="shared" ca="1" si="4"/>
        <v>Laffy Taffy-Good Bar-Milk Duds</v>
      </c>
      <c r="AC13" s="16" t="str">
        <f t="shared" ca="1" si="5"/>
        <v>9 28 12</v>
      </c>
      <c r="AD13" s="28" t="str" cm="1">
        <f t="array" aca="1" ref="AD13" ca="1">INDIRECT("dataset"&amp;C13&amp;"_"&amp;E13&amp;"!"&amp;AE13&amp;"2")</f>
        <v>Price</v>
      </c>
      <c r="AE13" s="16" t="s">
        <v>169</v>
      </c>
      <c r="AF13" s="16"/>
      <c r="AG13" s="16"/>
      <c r="AH13" s="26" t="str">
        <f t="shared" ca="1" si="6"/>
        <v>In the 'Price' column, calculate a rough estimate of the average value</v>
      </c>
      <c r="AI13" s="16">
        <f ca="1">AVERAGE(INDIRECT("'dataset"&amp;C13&amp;"_"&amp;E13&amp;"'!"&amp;AE13&amp;":"&amp;AE13))</f>
        <v>37.862068965517238</v>
      </c>
      <c r="AJ13" s="16" t="s">
        <v>169</v>
      </c>
      <c r="AK13" s="66" t="str" cm="1">
        <f t="array" aca="1" ref="AK13" ca="1">INDIRECT("dataset"&amp;C13&amp;"_"&amp;E13&amp;"!"&amp;AL13&amp;"2")</f>
        <v>Pluribus</v>
      </c>
      <c r="AL13" s="16" t="s">
        <v>171</v>
      </c>
      <c r="AM13" s="16" cm="1">
        <f t="array" aca="1" ref="AM13" ca="1">INDIRECT("dataset"&amp;C13&amp;"_"&amp;E13&amp;"!"&amp;AL13&amp;AQ13)</f>
        <v>15</v>
      </c>
      <c r="AN13" s="16">
        <f ca="1">COUNTIF(INDIRECT("'dataset"&amp;C13&amp;"_"&amp;E13&amp;"'!"&amp;AL13&amp;":"&amp;AL13), AM13)</f>
        <v>1</v>
      </c>
      <c r="AO13" s="36" t="str">
        <f ca="1">"In the '"&amp;AK13&amp; "' column, find the "&amp;D13&amp;" with a value equal to '" &amp; AM13&amp; "' "</f>
        <v xml:space="preserve">In the 'Pluribus' column, find the candy with a value equal to '15' </v>
      </c>
      <c r="AP13" s="24" t="str" cm="1">
        <f t="array" aca="1" ref="AP13" ca="1">INDIRECT("dataset"&amp;C13&amp;"_"&amp;E13&amp;"!"&amp;"B"&amp;AQ13)</f>
        <v>Red Vines</v>
      </c>
      <c r="AQ13" s="16">
        <v>15</v>
      </c>
    </row>
    <row r="14" spans="1:68" s="50" customFormat="1" x14ac:dyDescent="0.35">
      <c r="A14" s="50" t="str">
        <f t="shared" si="1"/>
        <v>DS13_movie_color1.png</v>
      </c>
      <c r="B14" s="51">
        <v>13</v>
      </c>
      <c r="C14" s="51">
        <v>13</v>
      </c>
      <c r="D14" s="51" t="s">
        <v>175</v>
      </c>
      <c r="E14" s="51" t="s">
        <v>182</v>
      </c>
      <c r="F14" s="51">
        <v>1</v>
      </c>
      <c r="G14" s="52" t="str" cm="1">
        <f t="array" aca="1" ref="G14" ca="1">INDIRECT("dataset"&amp;C14&amp;"_"&amp;E14&amp;"!"&amp;H14&amp;"2")</f>
        <v>Metacritic</v>
      </c>
      <c r="H14" s="51" t="s">
        <v>173</v>
      </c>
      <c r="I14" s="51">
        <v>70</v>
      </c>
      <c r="J14" s="51">
        <f t="shared" ca="1" si="2"/>
        <v>0</v>
      </c>
      <c r="K14" s="53" t="str">
        <f t="shared" ca="1" si="0"/>
        <v xml:space="preserve">In the 'Metacritic' column, count how many cells exceed the value of '70' </v>
      </c>
      <c r="L14" s="51">
        <f t="shared" ca="1" si="7"/>
        <v>5</v>
      </c>
      <c r="M14" s="51" t="s">
        <v>173</v>
      </c>
      <c r="N14" s="52" t="str" cm="1">
        <f t="array" aca="1" ref="N14" ca="1">INDIRECT("dataset"&amp;C14&amp;"_"&amp;E14&amp;"!"&amp;O14&amp;"2")</f>
        <v>Naver</v>
      </c>
      <c r="O14" s="51" t="s">
        <v>165</v>
      </c>
      <c r="P14" s="51" t="str">
        <f t="shared" ca="1" si="3"/>
        <v>71 70 68</v>
      </c>
      <c r="Q14" s="51"/>
      <c r="R14" s="54" t="str">
        <f ca="1">"In the '"&amp;N14&amp;"' column, give the row names of the "&amp;D14&amp;"s with the highest 3 values in descending order "</f>
        <v xml:space="preserve">In the 'Naver' column, give the row names of the movies with the highest 3 values in descending order </v>
      </c>
      <c r="S14" s="51">
        <f ca="1">MAX(INDIRECT("'dataset"&amp;C14&amp;"_"&amp;E14&amp;"'!"&amp;O14&amp;"2:"&amp;O14&amp;"31"))</f>
        <v>71</v>
      </c>
      <c r="T14" s="51">
        <f ca="1">MATCH(MAX(INDIRECT("'dataset"&amp;C14&amp;"_"&amp;E14&amp;"'!"&amp;O14&amp;"2:"&amp;O14&amp;"31")), INDIRECT("'dataset"&amp;C14&amp;"_"&amp;E14&amp;"'!"&amp;O14&amp;"2:"&amp;O14&amp;"31"), 0) + 1</f>
        <v>21</v>
      </c>
      <c r="U14" s="51" t="str" cm="1">
        <f t="array" aca="1" ref="U14" ca="1">INDIRECT("dataset"&amp;C14&amp;"_"&amp;E14&amp;"!"&amp;"B"&amp;T14)</f>
        <v>Welcome Home</v>
      </c>
      <c r="V14" s="51">
        <f ca="1">LARGE(INDIRECT("'dataset"&amp;C14&amp;"_"&amp;E14&amp;"'!"&amp;O14&amp;"2:"&amp;O14&amp;"31"), 2)</f>
        <v>70</v>
      </c>
      <c r="W14" s="51">
        <f ca="1">MATCH(LARGE(INDIRECT("'dataset"&amp;C14&amp;"_"&amp;E14&amp;"'!"&amp;O14&amp;"2:"&amp;O14&amp;"31"), 2), INDIRECT("'dataset"&amp;C14&amp;"_"&amp;E14&amp;"'!"&amp;O14&amp;"2:"&amp;O14&amp;"31"), 0)+1</f>
        <v>16</v>
      </c>
      <c r="X14" s="51" t="str" cm="1">
        <f t="array" aca="1" ref="X14" ca="1">INDIRECT("dataset"&amp;C14&amp;"_"&amp;E14&amp;"!"&amp;"B"&amp;W14)</f>
        <v>Saint Laurent</v>
      </c>
      <c r="Y14" s="51">
        <f ca="1">LARGE(INDIRECT("'dataset"&amp;C14&amp;"_"&amp;E14&amp;"'!"&amp;O14&amp;"2:"&amp;O14&amp;"31"), 3)</f>
        <v>68</v>
      </c>
      <c r="Z14" s="51">
        <f ca="1">MATCH(LARGE(INDIRECT("'dataset"&amp;C14&amp;"_"&amp;E14&amp;"'!"&amp;O14&amp;"2:"&amp;O14&amp;"31"), 3), INDIRECT("'dataset"&amp;C14&amp;"_"&amp;E14&amp;"'!"&amp;O14&amp;"2:"&amp;O14&amp;"31"), 0)+1</f>
        <v>17</v>
      </c>
      <c r="AA14" s="51" t="str" cm="1">
        <f t="array" aca="1" ref="AA14" ca="1">INDIRECT("dataset"&amp;C14&amp;"_"&amp;E14&amp;"!"&amp;"B"&amp;Z14)</f>
        <v>Red Army</v>
      </c>
      <c r="AB14" s="51" t="str">
        <f t="shared" ca="1" si="4"/>
        <v>Welcome Home-Saint Laurent-Red Army</v>
      </c>
      <c r="AC14" s="51" t="str">
        <f t="shared" ca="1" si="5"/>
        <v>21 16 17</v>
      </c>
      <c r="AD14" s="52" t="str" cm="1">
        <f t="array" aca="1" ref="AD14" ca="1">INDIRECT("dataset"&amp;C14&amp;"_"&amp;E14&amp;"!"&amp;AE14&amp;"2")</f>
        <v>Fandango</v>
      </c>
      <c r="AE14" s="51" t="s">
        <v>170</v>
      </c>
      <c r="AF14" s="51"/>
      <c r="AG14" s="51"/>
      <c r="AH14" s="55" t="str">
        <f t="shared" ca="1" si="6"/>
        <v>In the 'Fandango' column, calculate a rough estimate of the average value</v>
      </c>
      <c r="AI14" s="51">
        <f ca="1">AVERAGE(INDIRECT("'dataset"&amp;C14&amp;"_"&amp;E14&amp;"'!"&amp;AE14&amp;":"&amp;AE14))</f>
        <v>52.310344827586206</v>
      </c>
      <c r="AJ14" s="51" t="s">
        <v>170</v>
      </c>
      <c r="AK14" s="56" t="str" cm="1">
        <f t="array" aca="1" ref="AK14" ca="1">INDIRECT("dataset"&amp;C14&amp;"_"&amp;E14&amp;"!"&amp;AL14&amp;"2")</f>
        <v>PluggedIn</v>
      </c>
      <c r="AL14" s="51" t="s">
        <v>164</v>
      </c>
      <c r="AM14" s="51" cm="1">
        <f t="array" aca="1" ref="AM14" ca="1">INDIRECT("dataset"&amp;C14&amp;"_"&amp;E14&amp;"!"&amp;AL14&amp;AQ14)</f>
        <v>67</v>
      </c>
      <c r="AN14" s="51">
        <f ca="1">COUNTIF(INDIRECT("'dataset"&amp;C14&amp;"_"&amp;E14&amp;"'!"&amp;AL14&amp;":"&amp;AL14), AM14)</f>
        <v>1</v>
      </c>
      <c r="AO14" s="36" t="str">
        <f ca="1">"In the '"&amp;AK14&amp; "' column, find the "&amp;D14&amp;" with a value equal to '" &amp; AM14&amp; "' "</f>
        <v xml:space="preserve">In the 'PluggedIn' column, find the movie with a value equal to '67' </v>
      </c>
      <c r="AP14" s="50" t="str" cm="1">
        <f t="array" aca="1" ref="AP14" ca="1">INDIRECT("dataset"&amp;C14&amp;"_"&amp;E14&amp;"!"&amp;"B"&amp;AQ14)</f>
        <v>Running Night</v>
      </c>
      <c r="AQ14" s="51">
        <v>20</v>
      </c>
    </row>
    <row r="15" spans="1:68" s="50" customFormat="1" x14ac:dyDescent="0.35">
      <c r="A15" s="50" t="str">
        <f t="shared" si="1"/>
        <v>DS14_movie_color2.png</v>
      </c>
      <c r="B15" s="51">
        <v>14</v>
      </c>
      <c r="C15" s="51">
        <v>14</v>
      </c>
      <c r="D15" s="51" t="s">
        <v>175</v>
      </c>
      <c r="E15" s="51" t="s">
        <v>182</v>
      </c>
      <c r="F15" s="51">
        <v>2</v>
      </c>
      <c r="G15" s="52" t="str" cm="1">
        <f t="array" aca="1" ref="G15" ca="1">INDIRECT("dataset"&amp;C15&amp;"_"&amp;E15&amp;"!"&amp;H15&amp;"2")</f>
        <v>Netflix</v>
      </c>
      <c r="H15" s="51" t="s">
        <v>165</v>
      </c>
      <c r="I15" s="51">
        <v>76</v>
      </c>
      <c r="J15" s="51">
        <f t="shared" ca="1" si="2"/>
        <v>0</v>
      </c>
      <c r="K15" s="53" t="str">
        <f t="shared" ca="1" si="0"/>
        <v xml:space="preserve">In the 'Netflix' column, count how many cells exceed the value of '76' </v>
      </c>
      <c r="L15" s="51">
        <f t="shared" ca="1" si="7"/>
        <v>8</v>
      </c>
      <c r="M15" s="51" t="s">
        <v>165</v>
      </c>
      <c r="N15" s="52" t="str" cm="1">
        <f t="array" aca="1" ref="N15" ca="1">INDIRECT("dataset"&amp;C15&amp;"_"&amp;E15&amp;"!"&amp;O15&amp;"2")</f>
        <v>Film
 Comment</v>
      </c>
      <c r="O15" s="51" t="s">
        <v>171</v>
      </c>
      <c r="P15" s="51" t="str">
        <f t="shared" ca="1" si="3"/>
        <v>75 73 71</v>
      </c>
      <c r="Q15" s="51"/>
      <c r="R15" s="54" t="str">
        <f ca="1">"In the '"&amp;N15&amp;"' column, give the row names of the "&amp;D15&amp;"s with the highest 3 values in descending order "</f>
        <v xml:space="preserve">In the 'Film
 Comment' column, give the row names of the movies with the highest 3 values in descending order </v>
      </c>
      <c r="S15" s="51">
        <f ca="1">MAX(INDIRECT("'dataset"&amp;C15&amp;"_"&amp;E15&amp;"'!"&amp;O15&amp;"2:"&amp;O15&amp;"31"))</f>
        <v>75</v>
      </c>
      <c r="T15" s="51">
        <f ca="1">MATCH(MAX(INDIRECT("'dataset"&amp;C15&amp;"_"&amp;E15&amp;"'!"&amp;O15&amp;"2:"&amp;O15&amp;"31")), INDIRECT("'dataset"&amp;C15&amp;"_"&amp;E15&amp;"'!"&amp;O15&amp;"2:"&amp;O15&amp;"31"), 0) + 1</f>
        <v>5</v>
      </c>
      <c r="U15" s="51" t="str" cm="1">
        <f t="array" aca="1" ref="U15" ca="1">INDIRECT("dataset"&amp;C15&amp;"_"&amp;E15&amp;"!"&amp;"B"&amp;T15)</f>
        <v>About Elly</v>
      </c>
      <c r="V15" s="51">
        <f ca="1">LARGE(INDIRECT("'dataset"&amp;C15&amp;"_"&amp;E15&amp;"'!"&amp;O15&amp;"2:"&amp;O15&amp;"31"), 2)</f>
        <v>73</v>
      </c>
      <c r="W15" s="51">
        <f ca="1">MATCH(LARGE(INDIRECT("'dataset"&amp;C15&amp;"_"&amp;E15&amp;"'!"&amp;O15&amp;"2:"&amp;O15&amp;"31"), 2), INDIRECT("'dataset"&amp;C15&amp;"_"&amp;E15&amp;"'!"&amp;O15&amp;"2:"&amp;O15&amp;"31"), 0)+1</f>
        <v>21</v>
      </c>
      <c r="X15" s="51" t="str" cm="1">
        <f t="array" aca="1" ref="X15" ca="1">INDIRECT("dataset"&amp;C15&amp;"_"&amp;E15&amp;"!"&amp;"B"&amp;W15)</f>
        <v>Love Mercy</v>
      </c>
      <c r="Y15" s="51">
        <f ca="1">LARGE(INDIRECT("'dataset"&amp;C15&amp;"_"&amp;E15&amp;"'!"&amp;O15&amp;"2:"&amp;O15&amp;"31"), 3)</f>
        <v>71</v>
      </c>
      <c r="Z15" s="51">
        <f ca="1">MATCH(LARGE(INDIRECT("'dataset"&amp;C15&amp;"_"&amp;E15&amp;"'!"&amp;O15&amp;"2:"&amp;O15&amp;"31"), 3), INDIRECT("'dataset"&amp;C15&amp;"_"&amp;E15&amp;"'!"&amp;O15&amp;"2:"&amp;O15&amp;"31"), 0)+1</f>
        <v>20</v>
      </c>
      <c r="AA15" s="51" t="str" cm="1">
        <f t="array" aca="1" ref="AA15" ca="1">INDIRECT("dataset"&amp;C15&amp;"_"&amp;E15&amp;"!"&amp;"B"&amp;Z15)</f>
        <v>Welcome Home</v>
      </c>
      <c r="AB15" s="51" t="str">
        <f t="shared" ca="1" si="4"/>
        <v>About Elly-Love Mercy-Welcome Home</v>
      </c>
      <c r="AC15" s="51" t="str">
        <f t="shared" ca="1" si="5"/>
        <v>5 21 20</v>
      </c>
      <c r="AD15" s="52" t="str" cm="1">
        <f t="array" aca="1" ref="AD15" ca="1">INDIRECT("dataset"&amp;C15&amp;"_"&amp;E15&amp;"!"&amp;AE15&amp;"2")</f>
        <v>MrQE</v>
      </c>
      <c r="AE15" s="51" t="s">
        <v>169</v>
      </c>
      <c r="AF15" s="51"/>
      <c r="AG15" s="51"/>
      <c r="AH15" s="55" t="str">
        <f t="shared" ca="1" si="6"/>
        <v>In the 'MrQE' column, calculate a rough estimate of the average value</v>
      </c>
      <c r="AI15" s="51">
        <f ca="1">AVERAGE(INDIRECT("'dataset"&amp;C15&amp;"_"&amp;E15&amp;"'!"&amp;AE15&amp;":"&amp;AE15))</f>
        <v>37.862068965517238</v>
      </c>
      <c r="AJ15" s="51" t="s">
        <v>169</v>
      </c>
      <c r="AK15" s="56" t="str" cm="1">
        <f t="array" aca="1" ref="AK15" ca="1">INDIRECT("dataset"&amp;C15&amp;"_"&amp;E15&amp;"!"&amp;AL15&amp;"2")</f>
        <v>Netflix</v>
      </c>
      <c r="AL15" s="51" t="s">
        <v>165</v>
      </c>
      <c r="AM15" s="51" cm="1">
        <f t="array" aca="1" ref="AM15" ca="1">INDIRECT("dataset"&amp;C15&amp;"_"&amp;E15&amp;"!"&amp;AL15&amp;AQ15)</f>
        <v>79</v>
      </c>
      <c r="AN15" s="51">
        <f ca="1">COUNTIF(INDIRECT("'dataset"&amp;C15&amp;"_"&amp;E15&amp;"'!"&amp;AL15&amp;":"&amp;AL15), AM15)</f>
        <v>1</v>
      </c>
      <c r="AO15" s="36" t="str">
        <f ca="1">"In the '"&amp;AK15&amp; "' column, find the "&amp;D15&amp;" with a value equal to '" &amp; AM15&amp; "' "</f>
        <v xml:space="preserve">In the 'Netflix' column, find the movie with a value equal to '79' </v>
      </c>
      <c r="AP15" s="50" t="str" cm="1">
        <f t="array" aca="1" ref="AP15" ca="1">INDIRECT("dataset"&amp;C15&amp;"_"&amp;E15&amp;"!"&amp;"B"&amp;AQ15)</f>
        <v>End Tour</v>
      </c>
      <c r="AQ15" s="51">
        <v>18</v>
      </c>
    </row>
    <row r="16" spans="1:68" s="50" customFormat="1" x14ac:dyDescent="0.35">
      <c r="A16" s="50" t="str">
        <f t="shared" si="1"/>
        <v>DS15_movie_color3.png</v>
      </c>
      <c r="B16" s="51">
        <v>15</v>
      </c>
      <c r="C16" s="51">
        <v>15</v>
      </c>
      <c r="D16" s="51" t="s">
        <v>175</v>
      </c>
      <c r="E16" s="51" t="s">
        <v>182</v>
      </c>
      <c r="F16" s="51">
        <v>3</v>
      </c>
      <c r="G16" s="52" t="str" cm="1">
        <f t="array" aca="1" ref="G16" ca="1">INDIRECT("dataset"&amp;C16&amp;"_"&amp;E16&amp;"!"&amp;H16&amp;"2")</f>
        <v>Fandango</v>
      </c>
      <c r="H16" s="51" t="s">
        <v>164</v>
      </c>
      <c r="I16" s="51">
        <v>54</v>
      </c>
      <c r="J16" s="51">
        <f t="shared" ca="1" si="2"/>
        <v>0</v>
      </c>
      <c r="K16" s="53" t="str">
        <f t="shared" ca="1" si="0"/>
        <v xml:space="preserve">In the 'Fandango' column, count how many cells exceed the value of '54' </v>
      </c>
      <c r="L16" s="51">
        <f t="shared" ca="1" si="7"/>
        <v>7</v>
      </c>
      <c r="M16" s="51" t="s">
        <v>164</v>
      </c>
      <c r="N16" s="52" t="str" cm="1">
        <f t="array" aca="1" ref="N16" ca="1">INDIRECT("dataset"&amp;C16&amp;"_"&amp;E16&amp;"!"&amp;O16&amp;"2")</f>
        <v>PluggedIn</v>
      </c>
      <c r="O16" s="51" t="s">
        <v>173</v>
      </c>
      <c r="P16" s="51" t="str">
        <f t="shared" ca="1" si="3"/>
        <v>98 84 80</v>
      </c>
      <c r="Q16" s="51"/>
      <c r="R16" s="54" t="str">
        <f ca="1">"In the '"&amp;N16&amp;"' column, give the row names of the "&amp;D16&amp;"s with the highest 3 values in descending order "</f>
        <v xml:space="preserve">In the 'PluggedIn' column, give the row names of the movies with the highest 3 values in descending order </v>
      </c>
      <c r="S16" s="51">
        <f ca="1">MAX(INDIRECT("'dataset"&amp;C16&amp;"_"&amp;E16&amp;"'!"&amp;O16&amp;"2:"&amp;O16&amp;"31"))</f>
        <v>98</v>
      </c>
      <c r="T16" s="51">
        <f ca="1">MATCH(MAX(INDIRECT("'dataset"&amp;C16&amp;"_"&amp;E16&amp;"'!"&amp;O16&amp;"2:"&amp;O16&amp;"31")), INDIRECT("'dataset"&amp;C16&amp;"_"&amp;E16&amp;"'!"&amp;O16&amp;"2:"&amp;O16&amp;"31"), 0) + 1</f>
        <v>10</v>
      </c>
      <c r="U16" s="51" t="str" cm="1">
        <f t="array" aca="1" ref="U16" ca="1">INDIRECT("dataset"&amp;C16&amp;"_"&amp;E16&amp;"!"&amp;"B"&amp;T16)</f>
        <v>Tomorrow land</v>
      </c>
      <c r="V16" s="51">
        <f ca="1">LARGE(INDIRECT("'dataset"&amp;C16&amp;"_"&amp;E16&amp;"'!"&amp;O16&amp;"2:"&amp;O16&amp;"31"), 2)</f>
        <v>84</v>
      </c>
      <c r="W16" s="51">
        <f ca="1">MATCH(LARGE(INDIRECT("'dataset"&amp;C16&amp;"_"&amp;E16&amp;"'!"&amp;O16&amp;"2:"&amp;O16&amp;"31"), 2), INDIRECT("'dataset"&amp;C16&amp;"_"&amp;E16&amp;"'!"&amp;O16&amp;"2:"&amp;O16&amp;"31"), 0)+1</f>
        <v>9</v>
      </c>
      <c r="X16" s="51" t="str" cm="1">
        <f t="array" aca="1" ref="X16" ca="1">INDIRECT("dataset"&amp;C16&amp;"_"&amp;E16&amp;"!"&amp;"B"&amp;W16)</f>
        <v>Black Sea</v>
      </c>
      <c r="Y16" s="51">
        <f ca="1">LARGE(INDIRECT("'dataset"&amp;C16&amp;"_"&amp;E16&amp;"'!"&amp;O16&amp;"2:"&amp;O16&amp;"31"), 3)</f>
        <v>80</v>
      </c>
      <c r="Z16" s="51">
        <f ca="1">MATCH(LARGE(INDIRECT("'dataset"&amp;C16&amp;"_"&amp;E16&amp;"'!"&amp;O16&amp;"2:"&amp;O16&amp;"31"), 3), INDIRECT("'dataset"&amp;C16&amp;"_"&amp;E16&amp;"'!"&amp;O16&amp;"2:"&amp;O16&amp;"31"), 0)+1</f>
        <v>20</v>
      </c>
      <c r="AA16" s="51" t="str" cm="1">
        <f t="array" aca="1" ref="AA16" ca="1">INDIRECT("dataset"&amp;C16&amp;"_"&amp;E16&amp;"!"&amp;"B"&amp;Z16)</f>
        <v>South Paw</v>
      </c>
      <c r="AB16" s="51" t="str">
        <f t="shared" ca="1" si="4"/>
        <v>Tomorrow land-Black Sea-South Paw</v>
      </c>
      <c r="AC16" s="51" t="str">
        <f t="shared" ca="1" si="5"/>
        <v>10 9 20</v>
      </c>
      <c r="AD16" s="52" t="str" cm="1">
        <f t="array" aca="1" ref="AD16" ca="1">INDIRECT("dataset"&amp;C16&amp;"_"&amp;E16&amp;"!"&amp;AE16&amp;"2")</f>
        <v>Rotten
Tomatoes</v>
      </c>
      <c r="AE16" s="51" t="s">
        <v>167</v>
      </c>
      <c r="AF16" s="51"/>
      <c r="AG16" s="51"/>
      <c r="AH16" s="55" t="str">
        <f t="shared" ca="1" si="6"/>
        <v>In the 'Rotten
Tomatoes' column, calculate a rough estimate of the average value</v>
      </c>
      <c r="AI16" s="51">
        <f ca="1">AVERAGE(INDIRECT("'dataset"&amp;C16&amp;"_"&amp;E16&amp;"'!"&amp;AE16&amp;":"&amp;AE16))</f>
        <v>50.241379310344826</v>
      </c>
      <c r="AJ16" s="51" t="s">
        <v>167</v>
      </c>
      <c r="AK16" s="56" t="str" cm="1">
        <f t="array" aca="1" ref="AK16" ca="1">INDIRECT("dataset"&amp;C16&amp;"_"&amp;E16&amp;"!"&amp;AL16&amp;"2")</f>
        <v>Naver</v>
      </c>
      <c r="AL16" s="51" t="s">
        <v>166</v>
      </c>
      <c r="AM16" s="51" cm="1">
        <f t="array" aca="1" ref="AM16" ca="1">INDIRECT("dataset"&amp;C16&amp;"_"&amp;E16&amp;"!"&amp;AL16&amp;AQ16)</f>
        <v>73</v>
      </c>
      <c r="AN16" s="51">
        <f ca="1">COUNTIF(INDIRECT("'dataset"&amp;C16&amp;"_"&amp;E16&amp;"'!"&amp;AL16&amp;":"&amp;AL16), AM16)</f>
        <v>1</v>
      </c>
      <c r="AO16" s="36" t="str">
        <f ca="1">"In the '"&amp;AK16&amp; "' column, find the "&amp;D16&amp;" with a value equal to '" &amp; AM16&amp; "' "</f>
        <v xml:space="preserve">In the 'Naver' column, find the movie with a value equal to '73' </v>
      </c>
      <c r="AP16" s="50" t="str" cm="1">
        <f t="array" aca="1" ref="AP16" ca="1">INDIRECT("dataset"&amp;C16&amp;"_"&amp;E16&amp;"!"&amp;"B"&amp;AQ16)</f>
        <v>Love Mercy</v>
      </c>
      <c r="AQ16" s="51">
        <v>19</v>
      </c>
    </row>
    <row r="17" spans="1:68" s="57" customFormat="1" ht="15" thickBot="1" x14ac:dyDescent="0.4">
      <c r="A17" s="57" t="str">
        <f t="shared" si="1"/>
        <v>DS16_movie_color4.png</v>
      </c>
      <c r="B17" s="59">
        <v>16</v>
      </c>
      <c r="C17" s="59">
        <v>16</v>
      </c>
      <c r="D17" s="59" t="s">
        <v>175</v>
      </c>
      <c r="E17" s="59" t="s">
        <v>182</v>
      </c>
      <c r="F17" s="59">
        <v>4</v>
      </c>
      <c r="G17" s="60" t="str" cm="1">
        <f t="array" aca="1" ref="G17" ca="1">INDIRECT("dataset"&amp;C17&amp;"_"&amp;E17&amp;"!"&amp;H17&amp;"2")</f>
        <v>Naver</v>
      </c>
      <c r="H17" s="59" t="s">
        <v>169</v>
      </c>
      <c r="I17" s="59">
        <v>57</v>
      </c>
      <c r="J17" s="59">
        <f t="shared" ca="1" si="2"/>
        <v>0</v>
      </c>
      <c r="K17" s="61" t="str">
        <f t="shared" ca="1" si="0"/>
        <v xml:space="preserve">In the 'Naver' column, count how many cells exceed the value of '57' </v>
      </c>
      <c r="L17" s="59">
        <f ca="1">COUNTIF(INDIRECT("'dataset"&amp;C17&amp;"_"&amp;E17&amp;"'!"&amp;H17&amp;"2:"&amp;H17&amp;"31"), "&gt;"&amp;I17)</f>
        <v>6</v>
      </c>
      <c r="M17" s="59" t="s">
        <v>169</v>
      </c>
      <c r="N17" s="60" t="str" cm="1">
        <f t="array" aca="1" ref="N17" ca="1">INDIRECT("dataset"&amp;C17&amp;"_"&amp;E17&amp;"!"&amp;O17&amp;"2")</f>
        <v>Netflix</v>
      </c>
      <c r="O17" s="59" t="s">
        <v>164</v>
      </c>
      <c r="P17" s="59" t="str">
        <f t="shared" ca="1" si="3"/>
        <v>71 70 68</v>
      </c>
      <c r="Q17" s="59"/>
      <c r="R17" s="62" t="str">
        <f ca="1">"In the '"&amp;N17&amp;"' column, give the row names of the "&amp;D17&amp;"s with the highest 3 values in descending order "</f>
        <v xml:space="preserve">In the 'Netflix' column, give the row names of the movies with the highest 3 values in descending order </v>
      </c>
      <c r="S17" s="59">
        <f ca="1">MAX(INDIRECT("'dataset"&amp;C17&amp;"_"&amp;E17&amp;"'!"&amp;O17&amp;"2:"&amp;O17&amp;"31"))</f>
        <v>71</v>
      </c>
      <c r="T17" s="59">
        <f ca="1">MATCH(MAX(INDIRECT("'dataset"&amp;C17&amp;"_"&amp;E17&amp;"'!"&amp;O17&amp;"2:"&amp;O17&amp;"31")), INDIRECT("'dataset"&amp;C17&amp;"_"&amp;E17&amp;"'!"&amp;O17&amp;"2:"&amp;O17&amp;"31"), 0) + 1</f>
        <v>18</v>
      </c>
      <c r="U17" s="59" t="str" cm="1">
        <f t="array" aca="1" ref="U17" ca="1">INDIRECT("dataset"&amp;C17&amp;"_"&amp;E17&amp;"!"&amp;"B"&amp;T17)</f>
        <v>Welcome Home</v>
      </c>
      <c r="V17" s="59">
        <f ca="1">LARGE(INDIRECT("'dataset"&amp;C17&amp;"_"&amp;E17&amp;"'!"&amp;O17&amp;"2:"&amp;O17&amp;"31"), 2)</f>
        <v>70</v>
      </c>
      <c r="W17" s="59">
        <f ca="1">MATCH(LARGE(INDIRECT("'dataset"&amp;C17&amp;"_"&amp;E17&amp;"'!"&amp;O17&amp;"2:"&amp;O17&amp;"31"), 2), INDIRECT("'dataset"&amp;C17&amp;"_"&amp;E17&amp;"'!"&amp;O17&amp;"2:"&amp;O17&amp;"31"), 0)+1</f>
        <v>6</v>
      </c>
      <c r="X17" s="59" t="str" cm="1">
        <f t="array" aca="1" ref="X17" ca="1">INDIRECT("dataset"&amp;C17&amp;"_"&amp;E17&amp;"!"&amp;"B"&amp;W17)</f>
        <v>Saint Laurent</v>
      </c>
      <c r="Y17" s="59">
        <f ca="1">LARGE(INDIRECT("'dataset"&amp;C17&amp;"_"&amp;E17&amp;"'!"&amp;O17&amp;"2:"&amp;O17&amp;"31"), 3)</f>
        <v>68</v>
      </c>
      <c r="Z17" s="59">
        <f ca="1">MATCH(LARGE(INDIRECT("'dataset"&amp;C17&amp;"_"&amp;E17&amp;"'!"&amp;O17&amp;"2:"&amp;O17&amp;"31"), 3), INDIRECT("'dataset"&amp;C17&amp;"_"&amp;E17&amp;"'!"&amp;O17&amp;"2:"&amp;O17&amp;"31"), 0)+1</f>
        <v>10</v>
      </c>
      <c r="AA17" s="59" t="str" cm="1">
        <f t="array" aca="1" ref="AA17" ca="1">INDIRECT("dataset"&amp;C17&amp;"_"&amp;E17&amp;"!"&amp;"B"&amp;Z17)</f>
        <v>Red Army</v>
      </c>
      <c r="AB17" s="59" t="str">
        <f t="shared" ca="1" si="4"/>
        <v>Welcome Home-Saint Laurent-Red Army</v>
      </c>
      <c r="AC17" s="59" t="str">
        <f t="shared" ca="1" si="5"/>
        <v>18 6 10</v>
      </c>
      <c r="AD17" s="60" t="str" cm="1">
        <f t="array" aca="1" ref="AD17" ca="1">INDIRECT("dataset"&amp;C17&amp;"_"&amp;E17&amp;"!"&amp;AE17&amp;"2")</f>
        <v>IMDB</v>
      </c>
      <c r="AE17" s="59" t="s">
        <v>170</v>
      </c>
      <c r="AF17" s="59"/>
      <c r="AG17" s="59"/>
      <c r="AH17" s="63" t="str">
        <f t="shared" ca="1" si="6"/>
        <v>In the 'IMDB' column, calculate a rough estimate of the average value</v>
      </c>
      <c r="AI17" s="59">
        <f ca="1">AVERAGE(INDIRECT("'dataset"&amp;C17&amp;"_"&amp;E17&amp;"'!"&amp;AE17&amp;":"&amp;AE17))</f>
        <v>52.310344827586206</v>
      </c>
      <c r="AJ17" s="59" t="s">
        <v>170</v>
      </c>
      <c r="AK17" s="64" t="str" cm="1">
        <f t="array" aca="1" ref="AK17" ca="1">INDIRECT("dataset"&amp;C17&amp;"_"&amp;E17&amp;"!"&amp;AL17&amp;"2")</f>
        <v>Hulu</v>
      </c>
      <c r="AL17" s="59" t="s">
        <v>171</v>
      </c>
      <c r="AM17" s="59" cm="1">
        <f t="array" aca="1" ref="AM17" ca="1">INDIRECT("dataset"&amp;C17&amp;"_"&amp;E17&amp;"!"&amp;AL17&amp;AQ17)</f>
        <v>31</v>
      </c>
      <c r="AN17" s="59">
        <f ca="1">COUNTIF(INDIRECT("'dataset"&amp;C17&amp;"_"&amp;E17&amp;"'!"&amp;AL17&amp;":"&amp;AL17), AM17)</f>
        <v>1</v>
      </c>
      <c r="AO17" s="36" t="str">
        <f ca="1">"In the '"&amp;AK17&amp; "' column, find the "&amp;D17&amp;" with a value equal to '" &amp; AM17&amp; "' "</f>
        <v xml:space="preserve">In the 'Hulu' column, find the movie with a value equal to '31' </v>
      </c>
      <c r="AP17" s="57" t="str" cm="1">
        <f t="array" aca="1" ref="AP17" ca="1">INDIRECT("dataset"&amp;C17&amp;"_"&amp;E17&amp;"!"&amp;"B"&amp;AQ17)</f>
        <v>Ricki Flash</v>
      </c>
      <c r="AQ17" s="59">
        <v>17</v>
      </c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</row>
    <row r="18" spans="1:68" x14ac:dyDescent="0.35">
      <c r="A18" s="24" t="str">
        <f t="shared" si="1"/>
        <v>DS1_anime_zebra1.png</v>
      </c>
      <c r="B18" s="16">
        <v>17</v>
      </c>
      <c r="C18" s="16">
        <v>1</v>
      </c>
      <c r="D18" s="16" t="s">
        <v>163</v>
      </c>
      <c r="E18" s="16" t="s">
        <v>176</v>
      </c>
      <c r="F18" s="16">
        <v>1</v>
      </c>
      <c r="G18" s="28" t="str" cm="1">
        <f t="array" aca="1" ref="G18" ca="1">INDIRECT("dataset"&amp;C18&amp;"_"&amp;E18&amp;"!"&amp;H18&amp;"2")</f>
        <v>On-Hold</v>
      </c>
      <c r="H18" s="16" t="s">
        <v>164</v>
      </c>
      <c r="I18" s="16">
        <v>80</v>
      </c>
      <c r="J18" s="16">
        <f t="shared" ca="1" si="2"/>
        <v>0</v>
      </c>
      <c r="K18" s="17" t="str">
        <f t="shared" ca="1" si="0"/>
        <v xml:space="preserve">In the 'On-Hold' column, count how many cells exceed the value of '80' </v>
      </c>
      <c r="L18" s="16">
        <f t="shared" ref="L18:L65" ca="1" si="8">COUNTIF(INDIRECT("'dataset"&amp;C18&amp;"_"&amp;E18&amp;"'!"&amp;H18&amp;"2:"&amp;H18&amp;"31"), "&gt;"&amp;I18)</f>
        <v>7</v>
      </c>
      <c r="M18" s="16" t="s">
        <v>164</v>
      </c>
      <c r="N18" s="28" t="str" cm="1">
        <f t="array" aca="1" ref="N18" ca="1">INDIRECT("dataset"&amp;C18&amp;"_"&amp;E18&amp;"!"&amp;O18&amp;"2")</f>
        <v>Completed</v>
      </c>
      <c r="O18" s="16" t="s">
        <v>166</v>
      </c>
      <c r="P18" s="16" t="str">
        <f t="shared" ca="1" si="3"/>
        <v>60 56 53</v>
      </c>
      <c r="Q18" s="16"/>
      <c r="R18" s="25" t="str">
        <f ca="1">"In the '"&amp;N18&amp;"' column, give the row names of the "&amp;D18&amp;"s with the highest 3 values in descending order "</f>
        <v xml:space="preserve">In the 'Completed' column, give the row names of the animes with the highest 3 values in descending order </v>
      </c>
      <c r="S18" s="16">
        <f ca="1">MAX(INDIRECT("'dataset"&amp;C18&amp;"_"&amp;E18&amp;"'!"&amp;O18&amp;"2:"&amp;O18&amp;"31"))</f>
        <v>60</v>
      </c>
      <c r="T18" s="16">
        <f ca="1">MATCH(MAX(INDIRECT("'dataset"&amp;C18&amp;"_"&amp;E18&amp;"'!"&amp;O18&amp;"2:"&amp;O18&amp;"31")), INDIRECT("'dataset"&amp;C18&amp;"_"&amp;E18&amp;"'!"&amp;O18&amp;"2:"&amp;O18&amp;"31"), 0) + 1</f>
        <v>13</v>
      </c>
      <c r="U18" s="16" t="str" cm="1">
        <f t="array" aca="1" ref="U18" ca="1">INDIRECT("dataset"&amp;C18&amp;"_"&amp;E18&amp;"!"&amp;"B"&amp;T18)</f>
        <v>Hungry Heart</v>
      </c>
      <c r="V18" s="16">
        <f ca="1">LARGE(INDIRECT("'dataset"&amp;C18&amp;"_"&amp;E18&amp;"'!"&amp;O18&amp;"2:"&amp;O18&amp;"31"), 2)</f>
        <v>56</v>
      </c>
      <c r="W18" s="16">
        <f ca="1">MATCH(LARGE(INDIRECT("'dataset"&amp;C18&amp;"_"&amp;E18&amp;"'!"&amp;O18&amp;"2:"&amp;O18&amp;"31"), 2), INDIRECT("'dataset"&amp;C18&amp;"_"&amp;E18&amp;"'!"&amp;O18&amp;"2:"&amp;O18&amp;"31"), 0)+1</f>
        <v>18</v>
      </c>
      <c r="X18" s="16" t="str" cm="1">
        <f t="array" aca="1" ref="X18" ca="1">INDIRECT("dataset"&amp;C18&amp;"_"&amp;E18&amp;"!"&amp;"B"&amp;W18)</f>
        <v>Fighting Animal</v>
      </c>
      <c r="Y18" s="16">
        <f ca="1">LARGE(INDIRECT("'dataset"&amp;C18&amp;"_"&amp;E18&amp;"'!"&amp;O18&amp;"2:"&amp;O18&amp;"31"), 3)</f>
        <v>53</v>
      </c>
      <c r="Z18" s="16">
        <f ca="1">MATCH(LARGE(INDIRECT("'dataset"&amp;C18&amp;"_"&amp;E18&amp;"'!"&amp;O18&amp;"2:"&amp;O18&amp;"31"), 3), INDIRECT("'dataset"&amp;C18&amp;"_"&amp;E18&amp;"'!"&amp;O18&amp;"2:"&amp;O18&amp;"31"), 0)+1</f>
        <v>27</v>
      </c>
      <c r="AA18" s="16" t="str" cm="1">
        <f t="array" aca="1" ref="AA18" ca="1">INDIRECT("dataset"&amp;C18&amp;"_"&amp;E18&amp;"!"&amp;"B"&amp;Z18)</f>
        <v>Trinity Blood</v>
      </c>
      <c r="AB18" s="16" t="str">
        <f t="shared" ca="1" si="4"/>
        <v>Hungry Heart-Fighting Animal-Trinity Blood</v>
      </c>
      <c r="AC18" s="16" t="str">
        <f t="shared" ca="1" si="5"/>
        <v>13 18 27</v>
      </c>
      <c r="AD18" s="28" t="str" cm="1">
        <f t="array" aca="1" ref="AD18" ca="1">INDIRECT("dataset"&amp;C18&amp;"_"&amp;E18&amp;"!"&amp;AE18&amp;"2")</f>
        <v>Episodes</v>
      </c>
      <c r="AE18" s="16" t="s">
        <v>168</v>
      </c>
      <c r="AF18" s="16"/>
      <c r="AG18" s="16"/>
      <c r="AH18" s="26" t="str">
        <f t="shared" ca="1" si="6"/>
        <v>In the 'Episodes' column, calculate a rough estimate of the average value</v>
      </c>
      <c r="AI18" s="16">
        <f ca="1">AVERAGE(INDIRECT("'dataset"&amp;C18&amp;"_"&amp;E18&amp;"'!"&amp;AE18&amp;":"&amp;AE18))</f>
        <v>28.896551724137932</v>
      </c>
      <c r="AJ18" s="16" t="s">
        <v>168</v>
      </c>
      <c r="AK18" s="66" t="str" cm="1">
        <f t="array" aca="1" ref="AK18" ca="1">INDIRECT("dataset"&amp;C18&amp;"_"&amp;E18&amp;"!"&amp;AL18&amp;"2")</f>
        <v>Popularity</v>
      </c>
      <c r="AL18" s="16" t="s">
        <v>169</v>
      </c>
      <c r="AM18" s="16" cm="1">
        <f t="array" aca="1" ref="AM18" ca="1">INDIRECT("dataset"&amp;C18&amp;"_"&amp;E18&amp;"!"&amp;AL18&amp;AQ18)</f>
        <v>15</v>
      </c>
      <c r="AN18" s="16">
        <f ca="1">COUNTIF(INDIRECT("'dataset"&amp;C18&amp;"_"&amp;E18&amp;"'!"&amp;AL18&amp;":"&amp;AL18), AM18)</f>
        <v>1</v>
      </c>
      <c r="AO18" s="36" t="str">
        <f ca="1">"In the '"&amp;AK18&amp; "' column, find the "&amp;D18&amp;" with a value equal to '" &amp; AM18&amp; "' "</f>
        <v xml:space="preserve">In the 'Popularity' column, find the anime with a value equal to '15' </v>
      </c>
      <c r="AP18" s="24" t="str" cm="1">
        <f t="array" aca="1" ref="AP18" ca="1">INDIRECT("dataset"&amp;C18&amp;"_"&amp;E18&amp;"!"&amp;"B"&amp;AQ18)</f>
        <v>Attacking Titan</v>
      </c>
      <c r="AQ18" s="16">
        <v>16</v>
      </c>
    </row>
    <row r="19" spans="1:68" x14ac:dyDescent="0.35">
      <c r="A19" s="24" t="str">
        <f t="shared" si="1"/>
        <v>DS2_anime_zebra2.png</v>
      </c>
      <c r="B19" s="16">
        <v>18</v>
      </c>
      <c r="C19" s="16">
        <v>2</v>
      </c>
      <c r="D19" s="16" t="s">
        <v>163</v>
      </c>
      <c r="E19" s="16" t="s">
        <v>176</v>
      </c>
      <c r="F19" s="16">
        <v>2</v>
      </c>
      <c r="G19" s="28" t="str" cm="1">
        <f t="array" aca="1" ref="G19" ca="1">INDIRECT("dataset"&amp;C19&amp;"_"&amp;E19&amp;"!"&amp;H19&amp;"2")</f>
        <v>Favorites</v>
      </c>
      <c r="H19" s="16" t="s">
        <v>165</v>
      </c>
      <c r="I19" s="16">
        <v>70</v>
      </c>
      <c r="J19" s="16">
        <f t="shared" ca="1" si="2"/>
        <v>0</v>
      </c>
      <c r="K19" s="17" t="str">
        <f t="shared" ca="1" si="0"/>
        <v xml:space="preserve">In the 'Favorites' column, count how many cells exceed the value of '70' </v>
      </c>
      <c r="L19" s="16">
        <f t="shared" ca="1" si="8"/>
        <v>6</v>
      </c>
      <c r="M19" s="16" t="s">
        <v>165</v>
      </c>
      <c r="N19" s="28" t="str" cm="1">
        <f t="array" aca="1" ref="N19" ca="1">INDIRECT("dataset"&amp;C19&amp;"_"&amp;E19&amp;"!"&amp;O19&amp;"2")</f>
        <v>Favorites</v>
      </c>
      <c r="O19" s="16" t="s">
        <v>165</v>
      </c>
      <c r="P19" s="16" t="str">
        <f t="shared" ca="1" si="3"/>
        <v>88 86 83</v>
      </c>
      <c r="Q19" s="16"/>
      <c r="R19" s="25" t="str">
        <f ca="1">"In the '"&amp;N19&amp;"' column, give the row names of the "&amp;D19&amp;"s with the highest 3 values in descending order "</f>
        <v xml:space="preserve">In the 'Favorites' column, give the row names of the animes with the highest 3 values in descending order </v>
      </c>
      <c r="S19" s="16">
        <f ca="1">MAX(INDIRECT("'dataset"&amp;C19&amp;"_"&amp;E19&amp;"'!"&amp;O19&amp;"2:"&amp;O19&amp;"31"))</f>
        <v>88</v>
      </c>
      <c r="T19" s="16">
        <f ca="1">MATCH(MAX(INDIRECT("'dataset"&amp;C19&amp;"_"&amp;E19&amp;"'!"&amp;O19&amp;"2:"&amp;O19&amp;"31")), INDIRECT("'dataset"&amp;C19&amp;"_"&amp;E19&amp;"'!"&amp;O19&amp;"2:"&amp;O19&amp;"31"), 0) + 1</f>
        <v>5</v>
      </c>
      <c r="U19" s="16" t="str" cm="1">
        <f t="array" aca="1" ref="U19" ca="1">INDIRECT("dataset"&amp;C19&amp;"_"&amp;E19&amp;"!"&amp;"B"&amp;T19)</f>
        <v>Cursing Notebook</v>
      </c>
      <c r="V19" s="16">
        <f ca="1">LARGE(INDIRECT("'dataset"&amp;C19&amp;"_"&amp;E19&amp;"'!"&amp;O19&amp;"2:"&amp;O19&amp;"31"), 2)</f>
        <v>86</v>
      </c>
      <c r="W19" s="16">
        <f ca="1">MATCH(LARGE(INDIRECT("'dataset"&amp;C19&amp;"_"&amp;E19&amp;"'!"&amp;O19&amp;"2:"&amp;O19&amp;"31"), 2), INDIRECT("'dataset"&amp;C19&amp;"_"&amp;E19&amp;"'!"&amp;O19&amp;"2:"&amp;O19&amp;"31"), 0)+1</f>
        <v>18</v>
      </c>
      <c r="X19" s="16" t="str" cm="1">
        <f t="array" aca="1" ref="X19" ca="1">INDIRECT("dataset"&amp;C19&amp;"_"&amp;E19&amp;"!"&amp;"B"&amp;W19)</f>
        <v>Fourth Stage</v>
      </c>
      <c r="Y19" s="16">
        <f ca="1">LARGE(INDIRECT("'dataset"&amp;C19&amp;"_"&amp;E19&amp;"'!"&amp;O19&amp;"2:"&amp;O19&amp;"31"), 3)</f>
        <v>83</v>
      </c>
      <c r="Z19" s="16">
        <f ca="1">MATCH(LARGE(INDIRECT("'dataset"&amp;C19&amp;"_"&amp;E19&amp;"'!"&amp;O19&amp;"2:"&amp;O19&amp;"31"), 3), INDIRECT("'dataset"&amp;C19&amp;"_"&amp;E19&amp;"'!"&amp;O19&amp;"2:"&amp;O19&amp;"31"), 0)+1</f>
        <v>6</v>
      </c>
      <c r="AA19" s="16" t="str" cm="1">
        <f t="array" aca="1" ref="AA19" ca="1">INDIRECT("dataset"&amp;C19&amp;"_"&amp;E19&amp;"!"&amp;"B"&amp;Z19)</f>
        <v>Hungry Heart</v>
      </c>
      <c r="AB19" s="16" t="str">
        <f t="shared" ca="1" si="4"/>
        <v>Cursing Notebook-Fourth Stage-Hungry Heart</v>
      </c>
      <c r="AC19" s="16" t="str">
        <f t="shared" ca="1" si="5"/>
        <v>5 18 6</v>
      </c>
      <c r="AD19" s="28" t="str" cm="1">
        <f t="array" aca="1" ref="AD19" ca="1">INDIRECT("dataset"&amp;C19&amp;"_"&amp;E19&amp;"!"&amp;AE19&amp;"2")</f>
        <v>Members</v>
      </c>
      <c r="AE19" s="16" t="s">
        <v>167</v>
      </c>
      <c r="AF19" s="16"/>
      <c r="AG19" s="16"/>
      <c r="AH19" s="26" t="str">
        <f t="shared" ca="1" si="6"/>
        <v>In the 'Members' column, calculate a rough estimate of the average value</v>
      </c>
      <c r="AI19" s="16">
        <f ca="1">AVERAGE(INDIRECT("'dataset"&amp;C19&amp;"_"&amp;E19&amp;"'!"&amp;AE19&amp;":"&amp;AE19))</f>
        <v>62.379310344827587</v>
      </c>
      <c r="AJ19" s="16" t="s">
        <v>167</v>
      </c>
      <c r="AK19" s="66" t="str" cm="1">
        <f t="array" aca="1" ref="AK19" ca="1">INDIRECT("dataset"&amp;C19&amp;"_"&amp;E19&amp;"!"&amp;AL19&amp;"2")</f>
        <v>On-Hold</v>
      </c>
      <c r="AL19" s="16" t="s">
        <v>173</v>
      </c>
      <c r="AM19" s="16" cm="1">
        <f t="array" aca="1" ref="AM19" ca="1">INDIRECT("dataset"&amp;C19&amp;"_"&amp;E19&amp;"!"&amp;AL19&amp;AQ19)</f>
        <v>26</v>
      </c>
      <c r="AN19" s="16">
        <f ca="1">COUNTIF(INDIRECT("'dataset"&amp;C19&amp;"_"&amp;E19&amp;"'!"&amp;AL19&amp;":"&amp;AL19), AM19)</f>
        <v>1</v>
      </c>
      <c r="AO19" s="36" t="str">
        <f ca="1">"In the '"&amp;AK19&amp; "' column, find the "&amp;D19&amp;" with a value equal to '" &amp; AM19&amp; "' "</f>
        <v xml:space="preserve">In the 'On-Hold' column, find the anime with a value equal to '26' </v>
      </c>
      <c r="AP19" s="24" t="str" cm="1">
        <f t="array" aca="1" ref="AP19" ca="1">INDIRECT("dataset"&amp;C19&amp;"_"&amp;E19&amp;"!"&amp;"B"&amp;AQ19)</f>
        <v>Helping Alice</v>
      </c>
      <c r="AQ19" s="16">
        <v>20</v>
      </c>
    </row>
    <row r="20" spans="1:68" x14ac:dyDescent="0.35">
      <c r="A20" s="24" t="str">
        <f t="shared" si="1"/>
        <v>DS3_anime_zebra3.png</v>
      </c>
      <c r="B20" s="16">
        <v>19</v>
      </c>
      <c r="C20" s="16">
        <v>3</v>
      </c>
      <c r="D20" s="16" t="s">
        <v>163</v>
      </c>
      <c r="E20" s="16" t="s">
        <v>176</v>
      </c>
      <c r="F20" s="16">
        <v>3</v>
      </c>
      <c r="G20" s="28" t="str" cm="1">
        <f t="array" aca="1" ref="G20" ca="1">INDIRECT("dataset"&amp;C20&amp;"_"&amp;E20&amp;"!"&amp;H20&amp;"2")</f>
        <v>On-Hold</v>
      </c>
      <c r="H20" s="16" t="s">
        <v>169</v>
      </c>
      <c r="I20" s="16">
        <v>88</v>
      </c>
      <c r="J20" s="16">
        <f t="shared" ca="1" si="2"/>
        <v>0</v>
      </c>
      <c r="K20" s="17" t="str">
        <f t="shared" ca="1" si="0"/>
        <v xml:space="preserve">In the 'On-Hold' column, count how many cells exceed the value of '88' </v>
      </c>
      <c r="L20" s="16">
        <f t="shared" ca="1" si="8"/>
        <v>5</v>
      </c>
      <c r="M20" s="16" t="s">
        <v>169</v>
      </c>
      <c r="N20" s="28" t="str" cm="1">
        <f t="array" aca="1" ref="N20" ca="1">INDIRECT("dataset"&amp;C20&amp;"_"&amp;E20&amp;"!"&amp;O20&amp;"2")</f>
        <v>Episodes</v>
      </c>
      <c r="O20" s="16" t="s">
        <v>164</v>
      </c>
      <c r="P20" s="16" t="str">
        <f t="shared" ca="1" si="3"/>
        <v>75 73 71</v>
      </c>
      <c r="Q20" s="16"/>
      <c r="R20" s="25" t="str">
        <f ca="1">"In the '"&amp;N20&amp;"' column, give the row names of the "&amp;D20&amp;"s with the highest 3 values in descending order "</f>
        <v xml:space="preserve">In the 'Episodes' column, give the row names of the animes with the highest 3 values in descending order </v>
      </c>
      <c r="S20" s="16">
        <f ca="1">MAX(INDIRECT("'dataset"&amp;C20&amp;"_"&amp;E20&amp;"'!"&amp;O20&amp;"2:"&amp;O20&amp;"31"))</f>
        <v>75</v>
      </c>
      <c r="T20" s="16">
        <f ca="1">MATCH(MAX(INDIRECT("'dataset"&amp;C20&amp;"_"&amp;E20&amp;"'!"&amp;O20&amp;"2:"&amp;O20&amp;"31")), INDIRECT("'dataset"&amp;C20&amp;"_"&amp;E20&amp;"'!"&amp;O20&amp;"2:"&amp;O20&amp;"31"), 0) + 1</f>
        <v>5</v>
      </c>
      <c r="U20" s="16" t="str" cm="1">
        <f t="array" aca="1" ref="U20" ca="1">INDIRECT("dataset"&amp;C20&amp;"_"&amp;E20&amp;"!"&amp;"B"&amp;T20)</f>
        <v>Fighting Animal</v>
      </c>
      <c r="V20" s="16">
        <f ca="1">LARGE(INDIRECT("'dataset"&amp;C20&amp;"_"&amp;E20&amp;"'!"&amp;O20&amp;"2:"&amp;O20&amp;"31"), 2)</f>
        <v>73</v>
      </c>
      <c r="W20" s="16">
        <f ca="1">MATCH(LARGE(INDIRECT("'dataset"&amp;C20&amp;"_"&amp;E20&amp;"'!"&amp;O20&amp;"2:"&amp;O20&amp;"31"), 2), INDIRECT("'dataset"&amp;C20&amp;"_"&amp;E20&amp;"'!"&amp;O20&amp;"2:"&amp;O20&amp;"31"), 0)+1</f>
        <v>10</v>
      </c>
      <c r="X20" s="16" t="str" cm="1">
        <f t="array" aca="1" ref="X20" ca="1">INDIRECT("dataset"&amp;C20&amp;"_"&amp;E20&amp;"!"&amp;"B"&amp;W20)</f>
        <v>Legendary Forks</v>
      </c>
      <c r="Y20" s="16">
        <f ca="1">LARGE(INDIRECT("'dataset"&amp;C20&amp;"_"&amp;E20&amp;"'!"&amp;O20&amp;"2:"&amp;O20&amp;"31"), 3)</f>
        <v>71</v>
      </c>
      <c r="Z20" s="16">
        <f ca="1">MATCH(LARGE(INDIRECT("'dataset"&amp;C20&amp;"_"&amp;E20&amp;"'!"&amp;O20&amp;"2:"&amp;O20&amp;"31"), 3), INDIRECT("'dataset"&amp;C20&amp;"_"&amp;E20&amp;"'!"&amp;O20&amp;"2:"&amp;O20&amp;"31"), 0)+1</f>
        <v>11</v>
      </c>
      <c r="AA20" s="16" t="str" cm="1">
        <f t="array" aca="1" ref="AA20" ca="1">INDIRECT("dataset"&amp;C20&amp;"_"&amp;E20&amp;"!"&amp;"B"&amp;Z20)</f>
        <v>First Stage</v>
      </c>
      <c r="AB20" s="16" t="str">
        <f t="shared" ca="1" si="4"/>
        <v>Fighting Animal-Legendary Forks-First Stage</v>
      </c>
      <c r="AC20" s="16" t="str">
        <f t="shared" ca="1" si="5"/>
        <v>5 10 11</v>
      </c>
      <c r="AD20" s="28" t="str" cm="1">
        <f t="array" aca="1" ref="AD20" ca="1">INDIRECT("dataset"&amp;C20&amp;"_"&amp;E20&amp;"!"&amp;AE20&amp;"2")</f>
        <v>Completed</v>
      </c>
      <c r="AE20" s="16" t="s">
        <v>170</v>
      </c>
      <c r="AF20" s="16"/>
      <c r="AG20" s="16"/>
      <c r="AH20" s="26" t="str">
        <f t="shared" ca="1" si="6"/>
        <v>In the 'Completed' column, calculate a rough estimate of the average value</v>
      </c>
      <c r="AI20" s="16">
        <f ca="1">AVERAGE(INDIRECT("'dataset"&amp;C20&amp;"_"&amp;E20&amp;"'!"&amp;AE20&amp;":"&amp;AE20))</f>
        <v>37.862068965517238</v>
      </c>
      <c r="AJ20" s="16" t="s">
        <v>170</v>
      </c>
      <c r="AK20" s="66" t="str" cm="1">
        <f t="array" aca="1" ref="AK20" ca="1">INDIRECT("dataset"&amp;C20&amp;"_"&amp;E20&amp;"!"&amp;AL20&amp;"2")</f>
        <v>Watching</v>
      </c>
      <c r="AL20" s="16" t="s">
        <v>165</v>
      </c>
      <c r="AM20" s="16" cm="1">
        <f t="array" aca="1" ref="AM20" ca="1">INDIRECT("dataset"&amp;C20&amp;"_"&amp;E20&amp;"!"&amp;AL20&amp;AQ20)</f>
        <v>17</v>
      </c>
      <c r="AN20" s="16">
        <f ca="1">COUNTIF(INDIRECT("'dataset"&amp;C20&amp;"_"&amp;E20&amp;"'!"&amp;AL20&amp;":"&amp;AL20), AM20)</f>
        <v>1</v>
      </c>
      <c r="AO20" s="36" t="str">
        <f ca="1">"In the '"&amp;AK20&amp; "' column, find the "&amp;D20&amp;" with a value equal to '" &amp; AM20&amp; "' "</f>
        <v xml:space="preserve">In the 'Watching' column, find the anime with a value equal to '17' </v>
      </c>
      <c r="AP20" s="24" t="str" cm="1">
        <f t="array" aca="1" ref="AP20" ca="1">INDIRECT("dataset"&amp;C20&amp;"_"&amp;E20&amp;"!"&amp;"B"&amp;AQ20)</f>
        <v>Beating Music</v>
      </c>
      <c r="AQ20" s="16">
        <v>16</v>
      </c>
    </row>
    <row r="21" spans="1:68" x14ac:dyDescent="0.35">
      <c r="A21" s="24" t="str">
        <f t="shared" si="1"/>
        <v>DS4_anime_zebra4.png</v>
      </c>
      <c r="B21" s="16">
        <v>20</v>
      </c>
      <c r="C21" s="16">
        <v>4</v>
      </c>
      <c r="D21" s="16" t="s">
        <v>163</v>
      </c>
      <c r="E21" s="16" t="s">
        <v>176</v>
      </c>
      <c r="F21" s="16">
        <v>4</v>
      </c>
      <c r="G21" s="28" t="str" cm="1">
        <f t="array" aca="1" ref="G21" ca="1">INDIRECT("dataset"&amp;C21&amp;"_"&amp;E21&amp;"!"&amp;H21&amp;"2")</f>
        <v>Score</v>
      </c>
      <c r="H21" s="16" t="s">
        <v>171</v>
      </c>
      <c r="I21" s="16">
        <v>43</v>
      </c>
      <c r="J21" s="16">
        <f t="shared" ca="1" si="2"/>
        <v>0</v>
      </c>
      <c r="K21" s="17" t="str">
        <f t="shared" ca="1" si="0"/>
        <v xml:space="preserve">In the 'Score' column, count how many cells exceed the value of '43' </v>
      </c>
      <c r="L21" s="16">
        <f t="shared" ca="1" si="8"/>
        <v>8</v>
      </c>
      <c r="M21" s="16" t="s">
        <v>171</v>
      </c>
      <c r="N21" s="28" t="str" cm="1">
        <f t="array" aca="1" ref="N21" ca="1">INDIRECT("dataset"&amp;C21&amp;"_"&amp;E21&amp;"!"&amp;O21&amp;"2")</f>
        <v>Score</v>
      </c>
      <c r="O21" s="16" t="s">
        <v>171</v>
      </c>
      <c r="P21" s="16" t="str">
        <f t="shared" ca="1" si="3"/>
        <v>74 73 70</v>
      </c>
      <c r="Q21" s="16"/>
      <c r="R21" s="25" t="str">
        <f ca="1">"In the '"&amp;N21&amp;"' column, give the row names of the "&amp;D21&amp;"s with the highest 3 values in descending order "</f>
        <v xml:space="preserve">In the 'Score' column, give the row names of the animes with the highest 3 values in descending order </v>
      </c>
      <c r="S21" s="16">
        <f ca="1">MAX(INDIRECT("'dataset"&amp;C21&amp;"_"&amp;E21&amp;"'!"&amp;O21&amp;"2:"&amp;O21&amp;"31"))</f>
        <v>74</v>
      </c>
      <c r="T21" s="16">
        <f ca="1">MATCH(MAX(INDIRECT("'dataset"&amp;C21&amp;"_"&amp;E21&amp;"'!"&amp;O21&amp;"2:"&amp;O21&amp;"31")), INDIRECT("'dataset"&amp;C21&amp;"_"&amp;E21&amp;"'!"&amp;O21&amp;"2:"&amp;O21&amp;"31"), 0) + 1</f>
        <v>6</v>
      </c>
      <c r="U21" s="16" t="str" cm="1">
        <f t="array" aca="1" ref="U21" ca="1">INDIRECT("dataset"&amp;C21&amp;"_"&amp;E21&amp;"!"&amp;"B"&amp;T21)</f>
        <v>Helping Alice</v>
      </c>
      <c r="V21" s="16">
        <f ca="1">LARGE(INDIRECT("'dataset"&amp;C21&amp;"_"&amp;E21&amp;"'!"&amp;O21&amp;"2:"&amp;O21&amp;"31"), 2)</f>
        <v>73</v>
      </c>
      <c r="W21" s="16">
        <f ca="1">MATCH(LARGE(INDIRECT("'dataset"&amp;C21&amp;"_"&amp;E21&amp;"'!"&amp;O21&amp;"2:"&amp;O21&amp;"31"), 2), INDIRECT("'dataset"&amp;C21&amp;"_"&amp;E21&amp;"'!"&amp;O21&amp;"2:"&amp;O21&amp;"31"), 0)+1</f>
        <v>24</v>
      </c>
      <c r="X21" s="16" t="str" cm="1">
        <f t="array" aca="1" ref="X21" ca="1">INDIRECT("dataset"&amp;C21&amp;"_"&amp;E21&amp;"!"&amp;"B"&amp;W21)</f>
        <v>Neon Genesis</v>
      </c>
      <c r="Y21" s="16">
        <f ca="1">LARGE(INDIRECT("'dataset"&amp;C21&amp;"_"&amp;E21&amp;"'!"&amp;O21&amp;"2:"&amp;O21&amp;"31"), 3)</f>
        <v>70</v>
      </c>
      <c r="Z21" s="16">
        <f ca="1">MATCH(LARGE(INDIRECT("'dataset"&amp;C21&amp;"_"&amp;E21&amp;"'!"&amp;O21&amp;"2:"&amp;O21&amp;"31"), 3), INDIRECT("'dataset"&amp;C21&amp;"_"&amp;E21&amp;"'!"&amp;O21&amp;"2:"&amp;O21&amp;"31"), 0)+1</f>
        <v>22</v>
      </c>
      <c r="AA21" s="16" t="str" cm="1">
        <f t="array" aca="1" ref="AA21" ca="1">INDIRECT("dataset"&amp;C21&amp;"_"&amp;E21&amp;"!"&amp;"B"&amp;Z21)</f>
        <v>Queen Kingdom</v>
      </c>
      <c r="AB21" s="16" t="str">
        <f t="shared" ca="1" si="4"/>
        <v>Helping Alice-Neon Genesis-Queen Kingdom</v>
      </c>
      <c r="AC21" s="16" t="str">
        <f t="shared" ca="1" si="5"/>
        <v>6 24 22</v>
      </c>
      <c r="AD21" s="28" t="str" cm="1">
        <f t="array" aca="1" ref="AD21" ca="1">INDIRECT("dataset"&amp;C21&amp;"_"&amp;E21&amp;"!"&amp;AE21&amp;"2")</f>
        <v>Members</v>
      </c>
      <c r="AE21" s="16" t="s">
        <v>169</v>
      </c>
      <c r="AF21" s="16"/>
      <c r="AG21" s="16"/>
      <c r="AH21" s="26" t="str">
        <f t="shared" ca="1" si="6"/>
        <v>In the 'Members' column, calculate a rough estimate of the average value</v>
      </c>
      <c r="AI21" s="16">
        <f ca="1">AVERAGE(INDIRECT("'dataset"&amp;C21&amp;"_"&amp;E21&amp;"'!"&amp;AE21&amp;":"&amp;AE21))</f>
        <v>47.655172413793103</v>
      </c>
      <c r="AJ21" s="16" t="s">
        <v>169</v>
      </c>
      <c r="AK21" s="66" t="str" cm="1">
        <f t="array" aca="1" ref="AK21" ca="1">INDIRECT("dataset"&amp;C21&amp;"_"&amp;E21&amp;"!"&amp;AL21&amp;"2")</f>
        <v>On-Hold</v>
      </c>
      <c r="AL21" s="16" t="s">
        <v>164</v>
      </c>
      <c r="AM21" s="16" cm="1">
        <f t="array" aca="1" ref="AM21" ca="1">INDIRECT("dataset"&amp;C21&amp;"_"&amp;E21&amp;"!"&amp;AL21&amp;AQ21)</f>
        <v>12</v>
      </c>
      <c r="AN21" s="16">
        <f ca="1">COUNTIF(INDIRECT("'dataset"&amp;C21&amp;"_"&amp;E21&amp;"'!"&amp;AL21&amp;":"&amp;AL21), AM21)</f>
        <v>1</v>
      </c>
      <c r="AO21" s="36" t="str">
        <f ca="1">"In the '"&amp;AK21&amp; "' column, find the "&amp;D21&amp;" with a value equal to '" &amp; AM21&amp; "' "</f>
        <v xml:space="preserve">In the 'On-Hold' column, find the anime with a value equal to '12' </v>
      </c>
      <c r="AP21" s="24" t="str" cm="1">
        <f t="array" aca="1" ref="AP21" ca="1">INDIRECT("dataset"&amp;C21&amp;"_"&amp;E21&amp;"!"&amp;"B"&amp;AQ21)</f>
        <v>Fafnar Weapon</v>
      </c>
      <c r="AQ21" s="16">
        <v>18</v>
      </c>
    </row>
    <row r="22" spans="1:68" s="32" customFormat="1" x14ac:dyDescent="0.35">
      <c r="A22" s="32" t="str">
        <f t="shared" si="1"/>
        <v>DS5_cereal_zebra1.png</v>
      </c>
      <c r="B22" s="33">
        <v>21</v>
      </c>
      <c r="C22" s="33">
        <v>5</v>
      </c>
      <c r="D22" s="33" t="s">
        <v>172</v>
      </c>
      <c r="E22" s="33" t="s">
        <v>176</v>
      </c>
      <c r="F22" s="33">
        <v>1</v>
      </c>
      <c r="G22" s="34" t="str" cm="1">
        <f t="array" aca="1" ref="G22" ca="1">INDIRECT("dataset"&amp;C22&amp;"_"&amp;E22&amp;"!"&amp;H22&amp;"2")</f>
        <v>Sodium</v>
      </c>
      <c r="H22" s="33" t="s">
        <v>165</v>
      </c>
      <c r="I22" s="33">
        <v>57</v>
      </c>
      <c r="J22" s="33">
        <f t="shared" ca="1" si="2"/>
        <v>0</v>
      </c>
      <c r="K22" s="35" t="str">
        <f t="shared" ca="1" si="0"/>
        <v xml:space="preserve">In the 'Sodium' column, count how many cells exceed the value of '57' </v>
      </c>
      <c r="L22" s="33">
        <f t="shared" ca="1" si="8"/>
        <v>8</v>
      </c>
      <c r="M22" s="33" t="s">
        <v>165</v>
      </c>
      <c r="N22" s="34" t="str" cm="1">
        <f t="array" aca="1" ref="N22" ca="1">INDIRECT("dataset"&amp;C22&amp;"_"&amp;E22&amp;"!"&amp;O22&amp;"2")</f>
        <v>Vitamins</v>
      </c>
      <c r="O22" s="33" t="s">
        <v>173</v>
      </c>
      <c r="P22" s="33" t="str">
        <f t="shared" ca="1" si="3"/>
        <v>88 86 83</v>
      </c>
      <c r="Q22" s="33"/>
      <c r="R22" s="36" t="str">
        <f ca="1">"In the '"&amp;N22&amp;"' column, give the row names of the "&amp;D22&amp;"s with the highest 3 values in descending order "</f>
        <v xml:space="preserve">In the 'Vitamins' column, give the row names of the cereals with the highest 3 values in descending order </v>
      </c>
      <c r="S22" s="33">
        <f ca="1">MAX(INDIRECT("'dataset"&amp;C22&amp;"_"&amp;E22&amp;"'!"&amp;O22&amp;"2:"&amp;O22&amp;"31"))</f>
        <v>88</v>
      </c>
      <c r="T22" s="33">
        <f ca="1">MATCH(MAX(INDIRECT("'dataset"&amp;C22&amp;"_"&amp;E22&amp;"'!"&amp;O22&amp;"2:"&amp;O22&amp;"31")), INDIRECT("'dataset"&amp;C22&amp;"_"&amp;E22&amp;"'!"&amp;O22&amp;"2:"&amp;O22&amp;"31"), 0) + 1</f>
        <v>5</v>
      </c>
      <c r="U22" s="33" t="str" cm="1">
        <f t="array" aca="1" ref="U22" ca="1">INDIRECT("dataset"&amp;C22&amp;"_"&amp;E22&amp;"!"&amp;"B"&amp;T22)</f>
        <v>Cap Crunch</v>
      </c>
      <c r="V22" s="33">
        <f ca="1">LARGE(INDIRECT("'dataset"&amp;C22&amp;"_"&amp;E22&amp;"'!"&amp;O22&amp;"2:"&amp;O22&amp;"31"), 2)</f>
        <v>86</v>
      </c>
      <c r="W22" s="33">
        <f ca="1">MATCH(LARGE(INDIRECT("'dataset"&amp;C22&amp;"_"&amp;E22&amp;"'!"&amp;O22&amp;"2:"&amp;O22&amp;"31"), 2), INDIRECT("'dataset"&amp;C22&amp;"_"&amp;E22&amp;"'!"&amp;O22&amp;"2:"&amp;O22&amp;"31"), 0)+1</f>
        <v>19</v>
      </c>
      <c r="X22" s="33" t="str" cm="1">
        <f t="array" aca="1" ref="X22" ca="1">INDIRECT("dataset"&amp;C22&amp;"_"&amp;E22&amp;"!"&amp;"B"&amp;W22)</f>
        <v>Corn Favorite</v>
      </c>
      <c r="Y22" s="33">
        <f ca="1">LARGE(INDIRECT("'dataset"&amp;C22&amp;"_"&amp;E22&amp;"'!"&amp;O22&amp;"2:"&amp;O22&amp;"31"), 3)</f>
        <v>83</v>
      </c>
      <c r="Z22" s="33">
        <f ca="1">MATCH(LARGE(INDIRECT("'dataset"&amp;C22&amp;"_"&amp;E22&amp;"'!"&amp;O22&amp;"2:"&amp;O22&amp;"31"), 3), INDIRECT("'dataset"&amp;C22&amp;"_"&amp;E22&amp;"'!"&amp;O22&amp;"2:"&amp;O22&amp;"31"), 0)+1</f>
        <v>20</v>
      </c>
      <c r="AA22" s="33" t="str" cm="1">
        <f t="array" aca="1" ref="AA22" ca="1">INDIRECT("dataset"&amp;C22&amp;"_"&amp;E22&amp;"!"&amp;"B"&amp;Z22)</f>
        <v>Raisin Bran</v>
      </c>
      <c r="AB22" s="33" t="str">
        <f t="shared" ca="1" si="4"/>
        <v>Cap Crunch-Corn Favorite-Raisin Bran</v>
      </c>
      <c r="AC22" s="33" t="str">
        <f t="shared" ca="1" si="5"/>
        <v>5 19 20</v>
      </c>
      <c r="AD22" s="34" t="str" cm="1">
        <f t="array" aca="1" ref="AD22" ca="1">INDIRECT("dataset"&amp;C22&amp;"_"&amp;E22&amp;"!"&amp;AE22&amp;"2")</f>
        <v>Fiber</v>
      </c>
      <c r="AE22" s="33" t="s">
        <v>167</v>
      </c>
      <c r="AF22" s="33"/>
      <c r="AG22" s="33"/>
      <c r="AH22" s="37" t="str">
        <f t="shared" ca="1" si="6"/>
        <v>In the 'Fiber' column, calculate a rough estimate of the average value</v>
      </c>
      <c r="AI22" s="33">
        <f ca="1">AVERAGE(INDIRECT("'dataset"&amp;C22&amp;"_"&amp;E22&amp;"'!"&amp;AE22&amp;":"&amp;AE22))</f>
        <v>56.931034482758619</v>
      </c>
      <c r="AJ22" s="33" t="s">
        <v>167</v>
      </c>
      <c r="AK22" s="48" t="str" cm="1">
        <f t="array" aca="1" ref="AK22" ca="1">INDIRECT("dataset"&amp;C22&amp;"_"&amp;E22&amp;"!"&amp;AL22&amp;"2")</f>
        <v>Sugars</v>
      </c>
      <c r="AL22" s="33" t="s">
        <v>171</v>
      </c>
      <c r="AM22" s="33" cm="1">
        <f t="array" aca="1" ref="AM22" ca="1">INDIRECT("dataset"&amp;C22&amp;"_"&amp;E22&amp;"!"&amp;AL22&amp;AQ22)</f>
        <v>51</v>
      </c>
      <c r="AN22" s="33">
        <f ca="1">COUNTIF(INDIRECT("'dataset"&amp;C22&amp;"_"&amp;E22&amp;"'!"&amp;AL22&amp;":"&amp;AL22), AM22)</f>
        <v>1</v>
      </c>
      <c r="AO22" s="36" t="str">
        <f ca="1">"In the '"&amp;AK22&amp; "' column, find the "&amp;D22&amp;" with a value equal to '" &amp; AM22&amp; "' "</f>
        <v xml:space="preserve">In the 'Sugars' column, find the cereal with a value equal to '51' </v>
      </c>
      <c r="AP22" s="32" t="str" cm="1">
        <f t="array" aca="1" ref="AP22" ca="1">INDIRECT("dataset"&amp;C22&amp;"_"&amp;E22&amp;"!"&amp;"B"&amp;AQ22)</f>
        <v>Wonderful Chex</v>
      </c>
      <c r="AQ22" s="33">
        <v>17</v>
      </c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</row>
    <row r="23" spans="1:68" s="32" customFormat="1" x14ac:dyDescent="0.35">
      <c r="A23" s="32" t="str">
        <f t="shared" si="1"/>
        <v>DS6_cereal_zebra2.png</v>
      </c>
      <c r="B23" s="33">
        <v>22</v>
      </c>
      <c r="C23" s="33">
        <v>6</v>
      </c>
      <c r="D23" s="33" t="s">
        <v>172</v>
      </c>
      <c r="E23" s="33" t="s">
        <v>176</v>
      </c>
      <c r="F23" s="33">
        <v>2</v>
      </c>
      <c r="G23" s="34" t="str" cm="1">
        <f t="array" aca="1" ref="G23" ca="1">INDIRECT("dataset"&amp;C23&amp;"_"&amp;E23&amp;"!"&amp;H23&amp;"2")</f>
        <v>Score</v>
      </c>
      <c r="H23" s="33" t="s">
        <v>173</v>
      </c>
      <c r="I23" s="33">
        <v>70</v>
      </c>
      <c r="J23" s="33">
        <f t="shared" ca="1" si="2"/>
        <v>0</v>
      </c>
      <c r="K23" s="35" t="str">
        <f t="shared" ca="1" si="0"/>
        <v xml:space="preserve">In the 'Score' column, count how many cells exceed the value of '70' </v>
      </c>
      <c r="L23" s="33">
        <f t="shared" ca="1" si="8"/>
        <v>5</v>
      </c>
      <c r="M23" s="33" t="s">
        <v>173</v>
      </c>
      <c r="N23" s="34" t="str" cm="1">
        <f t="array" aca="1" ref="N23" ca="1">INDIRECT("dataset"&amp;C23&amp;"_"&amp;E23&amp;"!"&amp;O23&amp;"2")</f>
        <v>Protein</v>
      </c>
      <c r="O23" s="33" t="s">
        <v>165</v>
      </c>
      <c r="P23" s="33" t="str">
        <f t="shared" ca="1" si="3"/>
        <v>71 70 68</v>
      </c>
      <c r="Q23" s="33"/>
      <c r="R23" s="36" t="str">
        <f ca="1">"In the '"&amp;N23&amp;"' column, give the row names of the "&amp;D23&amp;"s with the highest 3 values in descending order "</f>
        <v xml:space="preserve">In the 'Protein' column, give the row names of the cereals with the highest 3 values in descending order </v>
      </c>
      <c r="S23" s="33">
        <f ca="1">MAX(INDIRECT("'dataset"&amp;C23&amp;"_"&amp;E23&amp;"'!"&amp;O23&amp;"2:"&amp;O23&amp;"31"))</f>
        <v>71</v>
      </c>
      <c r="T23" s="33">
        <f ca="1">MATCH(MAX(INDIRECT("'dataset"&amp;C23&amp;"_"&amp;E23&amp;"'!"&amp;O23&amp;"2:"&amp;O23&amp;"31")), INDIRECT("'dataset"&amp;C23&amp;"_"&amp;E23&amp;"'!"&amp;O23&amp;"2:"&amp;O23&amp;"31"), 0) + 1</f>
        <v>22</v>
      </c>
      <c r="U23" s="33" t="str" cm="1">
        <f t="array" aca="1" ref="U23" ca="1">INDIRECT("dataset"&amp;C23&amp;"_"&amp;E23&amp;"!"&amp;"B"&amp;T23)</f>
        <v>Smile Maker</v>
      </c>
      <c r="V23" s="33">
        <f ca="1">LARGE(INDIRECT("'dataset"&amp;C23&amp;"_"&amp;E23&amp;"'!"&amp;O23&amp;"2:"&amp;O23&amp;"31"), 2)</f>
        <v>70</v>
      </c>
      <c r="W23" s="33">
        <f ca="1">MATCH(LARGE(INDIRECT("'dataset"&amp;C23&amp;"_"&amp;E23&amp;"'!"&amp;O23&amp;"2:"&amp;O23&amp;"31"), 2), INDIRECT("'dataset"&amp;C23&amp;"_"&amp;E23&amp;"'!"&amp;O23&amp;"2:"&amp;O23&amp;"31"), 0)+1</f>
        <v>3</v>
      </c>
      <c r="X23" s="33" t="str" cm="1">
        <f t="array" aca="1" ref="X23" ca="1">INDIRECT("dataset"&amp;C23&amp;"_"&amp;E23&amp;"!"&amp;"B"&amp;W23)</f>
        <v>Natural Bran</v>
      </c>
      <c r="Y23" s="33">
        <f ca="1">LARGE(INDIRECT("'dataset"&amp;C23&amp;"_"&amp;E23&amp;"'!"&amp;O23&amp;"2:"&amp;O23&amp;"31"), 3)</f>
        <v>68</v>
      </c>
      <c r="Z23" s="33">
        <f ca="1">MATCH(LARGE(INDIRECT("'dataset"&amp;C23&amp;"_"&amp;E23&amp;"'!"&amp;O23&amp;"2:"&amp;O23&amp;"31"), 3), INDIRECT("'dataset"&amp;C23&amp;"_"&amp;E23&amp;"'!"&amp;O23&amp;"2:"&amp;O23&amp;"31"), 0)+1</f>
        <v>7</v>
      </c>
      <c r="AA23" s="33" t="str" cm="1">
        <f t="array" aca="1" ref="AA23" ca="1">INDIRECT("dataset"&amp;C23&amp;"_"&amp;E23&amp;"!"&amp;"B"&amp;Z23)</f>
        <v>Fruity Pebbles</v>
      </c>
      <c r="AB23" s="33" t="str">
        <f t="shared" ca="1" si="4"/>
        <v>Smile Maker-Natural Bran-Fruity Pebbles</v>
      </c>
      <c r="AC23" s="33" t="str">
        <f t="shared" ca="1" si="5"/>
        <v>22 3 7</v>
      </c>
      <c r="AD23" s="34" t="str" cm="1">
        <f t="array" aca="1" ref="AD23" ca="1">INDIRECT("dataset"&amp;C23&amp;"_"&amp;E23&amp;"!"&amp;AE23&amp;"2")</f>
        <v>Fiber</v>
      </c>
      <c r="AE23" s="33" t="s">
        <v>169</v>
      </c>
      <c r="AF23" s="33"/>
      <c r="AG23" s="33"/>
      <c r="AH23" s="37" t="str">
        <f t="shared" ca="1" si="6"/>
        <v>In the 'Fiber' column, calculate a rough estimate of the average value</v>
      </c>
      <c r="AI23" s="33">
        <f ca="1">AVERAGE(INDIRECT("'dataset"&amp;C23&amp;"_"&amp;E23&amp;"'!"&amp;AE23&amp;":"&amp;AE23))</f>
        <v>52.310344827586206</v>
      </c>
      <c r="AJ23" s="33" t="s">
        <v>169</v>
      </c>
      <c r="AK23" s="48" t="str" cm="1">
        <f t="array" aca="1" ref="AK23" ca="1">INDIRECT("dataset"&amp;C23&amp;"_"&amp;E23&amp;"!"&amp;AL23&amp;"2")</f>
        <v>Score</v>
      </c>
      <c r="AL23" s="33" t="s">
        <v>173</v>
      </c>
      <c r="AM23" s="33" cm="1">
        <f t="array" aca="1" ref="AM23" ca="1">INDIRECT("dataset"&amp;C23&amp;"_"&amp;E23&amp;"!"&amp;AL23&amp;AQ23)</f>
        <v>32</v>
      </c>
      <c r="AN23" s="33">
        <f ca="1">COUNTIF(INDIRECT("'dataset"&amp;C23&amp;"_"&amp;E23&amp;"'!"&amp;AL23&amp;":"&amp;AL23), AM23)</f>
        <v>1</v>
      </c>
      <c r="AO23" s="36" t="str">
        <f ca="1">"In the '"&amp;AK23&amp; "' column, find the "&amp;D23&amp;" with a value equal to '" &amp; AM23&amp; "' "</f>
        <v xml:space="preserve">In the 'Score' column, find the cereal with a value equal to '32' </v>
      </c>
      <c r="AP23" s="32" t="str" cm="1">
        <f t="array" aca="1" ref="AP23" ca="1">INDIRECT("dataset"&amp;C23&amp;"_"&amp;E23&amp;"!"&amp;"B"&amp;AQ23)</f>
        <v>Wheat Cream</v>
      </c>
      <c r="AQ23" s="33">
        <v>19</v>
      </c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</row>
    <row r="24" spans="1:68" s="32" customFormat="1" x14ac:dyDescent="0.35">
      <c r="A24" s="32" t="str">
        <f t="shared" si="1"/>
        <v>DS7_cereal_zebra3.png</v>
      </c>
      <c r="B24" s="33">
        <v>23</v>
      </c>
      <c r="C24" s="33">
        <v>7</v>
      </c>
      <c r="D24" s="33" t="s">
        <v>172</v>
      </c>
      <c r="E24" s="33" t="s">
        <v>176</v>
      </c>
      <c r="F24" s="33">
        <v>3</v>
      </c>
      <c r="G24" s="34" t="str" cm="1">
        <f t="array" aca="1" ref="G24" ca="1">INDIRECT("dataset"&amp;C24&amp;"_"&amp;E24&amp;"!"&amp;H24&amp;"2")</f>
        <v>Carbo</v>
      </c>
      <c r="H24" s="33" t="s">
        <v>164</v>
      </c>
      <c r="I24" s="33">
        <v>45</v>
      </c>
      <c r="J24" s="33">
        <f t="shared" ca="1" si="2"/>
        <v>0</v>
      </c>
      <c r="K24" s="35" t="str">
        <f t="shared" ca="1" si="0"/>
        <v xml:space="preserve">In the 'Carbo' column, count how many cells exceed the value of '45' </v>
      </c>
      <c r="L24" s="33">
        <f t="shared" ca="1" si="8"/>
        <v>6</v>
      </c>
      <c r="M24" s="33" t="s">
        <v>164</v>
      </c>
      <c r="N24" s="34" t="str" cm="1">
        <f t="array" aca="1" ref="N24" ca="1">INDIRECT("dataset"&amp;C24&amp;"_"&amp;E24&amp;"!"&amp;O24&amp;"2")</f>
        <v>Carbo</v>
      </c>
      <c r="O24" s="33" t="s">
        <v>164</v>
      </c>
      <c r="P24" s="33" t="str">
        <f t="shared" ca="1" si="3"/>
        <v>60 56 53</v>
      </c>
      <c r="Q24" s="33"/>
      <c r="R24" s="36" t="str">
        <f ca="1">"In the '"&amp;N24&amp;"' column, give the row names of the "&amp;D24&amp;"s with the highest 3 values in descending order "</f>
        <v xml:space="preserve">In the 'Carbo' column, give the row names of the cereals with the highest 3 values in descending order </v>
      </c>
      <c r="S24" s="33">
        <f ca="1">MAX(INDIRECT("'dataset"&amp;C24&amp;"_"&amp;E24&amp;"'!"&amp;O24&amp;"2:"&amp;O24&amp;"31"))</f>
        <v>60</v>
      </c>
      <c r="T24" s="33">
        <f ca="1">MATCH(MAX(INDIRECT("'dataset"&amp;C24&amp;"_"&amp;E24&amp;"'!"&amp;O24&amp;"2:"&amp;O24&amp;"31")), INDIRECT("'dataset"&amp;C24&amp;"_"&amp;E24&amp;"'!"&amp;O24&amp;"2:"&amp;O24&amp;"31"), 0) + 1</f>
        <v>7</v>
      </c>
      <c r="U24" s="33" t="str" cm="1">
        <f t="array" aca="1" ref="U24" ca="1">INDIRECT("dataset"&amp;C24&amp;"_"&amp;E24&amp;"!"&amp;"B"&amp;T24)</f>
        <v>Cinnamon Toast</v>
      </c>
      <c r="V24" s="33">
        <f ca="1">LARGE(INDIRECT("'dataset"&amp;C24&amp;"_"&amp;E24&amp;"'!"&amp;O24&amp;"2:"&amp;O24&amp;"31"), 2)</f>
        <v>56</v>
      </c>
      <c r="W24" s="33">
        <f ca="1">MATCH(LARGE(INDIRECT("'dataset"&amp;C24&amp;"_"&amp;E24&amp;"'!"&amp;O24&amp;"2:"&amp;O24&amp;"31"), 2), INDIRECT("'dataset"&amp;C24&amp;"_"&amp;E24&amp;"'!"&amp;O24&amp;"2:"&amp;O24&amp;"31"), 0)+1</f>
        <v>23</v>
      </c>
      <c r="X24" s="33" t="str" cm="1">
        <f t="array" aca="1" ref="X24" ca="1">INDIRECT("dataset"&amp;C24&amp;"_"&amp;E24&amp;"!"&amp;"B"&amp;W24)</f>
        <v>Cap Crunch</v>
      </c>
      <c r="Y24" s="33">
        <f ca="1">LARGE(INDIRECT("'dataset"&amp;C24&amp;"_"&amp;E24&amp;"'!"&amp;O24&amp;"2:"&amp;O24&amp;"31"), 3)</f>
        <v>53</v>
      </c>
      <c r="Z24" s="33">
        <f ca="1">MATCH(LARGE(INDIRECT("'dataset"&amp;C24&amp;"_"&amp;E24&amp;"'!"&amp;O24&amp;"2:"&amp;O24&amp;"31"), 3), INDIRECT("'dataset"&amp;C24&amp;"_"&amp;E24&amp;"'!"&amp;O24&amp;"2:"&amp;O24&amp;"31"), 0)+1</f>
        <v>18</v>
      </c>
      <c r="AA24" s="33" t="str" cm="1">
        <f t="array" aca="1" ref="AA24" ca="1">INDIRECT("dataset"&amp;C24&amp;"_"&amp;E24&amp;"!"&amp;"B"&amp;Z24)</f>
        <v>Mini Wheats</v>
      </c>
      <c r="AB24" s="33" t="str">
        <f t="shared" ca="1" si="4"/>
        <v>Cinnamon Toast-Cap Crunch-Mini Wheats</v>
      </c>
      <c r="AC24" s="33" t="str">
        <f t="shared" ca="1" si="5"/>
        <v>7 23 18</v>
      </c>
      <c r="AD24" s="34" t="str" cm="1">
        <f t="array" aca="1" ref="AD24" ca="1">INDIRECT("dataset"&amp;C24&amp;"_"&amp;E24&amp;"!"&amp;AE24&amp;"2")</f>
        <v>Sugars</v>
      </c>
      <c r="AE24" s="33" t="s">
        <v>168</v>
      </c>
      <c r="AF24" s="33"/>
      <c r="AG24" s="33"/>
      <c r="AH24" s="37" t="str">
        <f t="shared" ca="1" si="6"/>
        <v>In the 'Sugars' column, calculate a rough estimate of the average value</v>
      </c>
      <c r="AI24" s="33">
        <f ca="1">AVERAGE(INDIRECT("'dataset"&amp;C24&amp;"_"&amp;E24&amp;"'!"&amp;AE24&amp;":"&amp;AE24))</f>
        <v>35.620689655172413</v>
      </c>
      <c r="AJ24" s="33" t="s">
        <v>168</v>
      </c>
      <c r="AK24" s="48" t="str" cm="1">
        <f t="array" aca="1" ref="AK24" ca="1">INDIRECT("dataset"&amp;C24&amp;"_"&amp;E24&amp;"!"&amp;AL24&amp;"2")</f>
        <v>Protein</v>
      </c>
      <c r="AL24" s="33" t="s">
        <v>165</v>
      </c>
      <c r="AM24" s="33" cm="1">
        <f t="array" aca="1" ref="AM24" ca="1">INDIRECT("dataset"&amp;C24&amp;"_"&amp;E24&amp;"!"&amp;AL24&amp;AQ24)</f>
        <v>83</v>
      </c>
      <c r="AN24" s="33">
        <f ca="1">COUNTIF(INDIRECT("'dataset"&amp;C24&amp;"_"&amp;E24&amp;"'!"&amp;AL24&amp;":"&amp;AL24), AM24)</f>
        <v>1</v>
      </c>
      <c r="AO24" s="36" t="str">
        <f ca="1">"In the '"&amp;AK24&amp; "' column, find the "&amp;D24&amp;" with a value equal to '" &amp; AM24&amp; "' "</f>
        <v xml:space="preserve">In the 'Protein' column, find the cereal with a value equal to '83' </v>
      </c>
      <c r="AP24" s="32" t="str" cm="1">
        <f t="array" aca="1" ref="AP24" ca="1">INDIRECT("dataset"&amp;C24&amp;"_"&amp;E24&amp;"!"&amp;"B"&amp;AQ24)</f>
        <v>Lucky Charms</v>
      </c>
      <c r="AQ24" s="33">
        <v>17</v>
      </c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</row>
    <row r="25" spans="1:68" s="32" customFormat="1" x14ac:dyDescent="0.35">
      <c r="A25" s="32" t="str">
        <f t="shared" si="1"/>
        <v>DS8_cereal_zebra4.png</v>
      </c>
      <c r="B25" s="33">
        <v>24</v>
      </c>
      <c r="C25" s="33">
        <v>8</v>
      </c>
      <c r="D25" s="33" t="s">
        <v>172</v>
      </c>
      <c r="E25" s="33" t="s">
        <v>176</v>
      </c>
      <c r="F25" s="33">
        <v>4</v>
      </c>
      <c r="G25" s="34" t="str" cm="1">
        <f t="array" aca="1" ref="G25" ca="1">INDIRECT("dataset"&amp;C25&amp;"_"&amp;E25&amp;"!"&amp;H25&amp;"2")</f>
        <v>Sodium</v>
      </c>
      <c r="H25" s="33" t="s">
        <v>171</v>
      </c>
      <c r="I25" s="33">
        <v>60</v>
      </c>
      <c r="J25" s="33">
        <f t="shared" ca="1" si="2"/>
        <v>0</v>
      </c>
      <c r="K25" s="35" t="str">
        <f t="shared" ca="1" si="0"/>
        <v xml:space="preserve">In the 'Sodium' column, count how many cells exceed the value of '60' </v>
      </c>
      <c r="L25" s="33">
        <f t="shared" ca="1" si="8"/>
        <v>7</v>
      </c>
      <c r="M25" s="33" t="s">
        <v>171</v>
      </c>
      <c r="N25" s="34" t="str" cm="1">
        <f t="array" aca="1" ref="N25" ca="1">INDIRECT("dataset"&amp;C25&amp;"_"&amp;E25&amp;"!"&amp;O25&amp;"2")</f>
        <v>Sodium</v>
      </c>
      <c r="O25" s="33" t="s">
        <v>171</v>
      </c>
      <c r="P25" s="33" t="str">
        <f t="shared" ca="1" si="3"/>
        <v>75 73 71</v>
      </c>
      <c r="Q25" s="33"/>
      <c r="R25" s="36" t="str">
        <f ca="1">"In the '"&amp;N25&amp;"' column, give the row names of the "&amp;D25&amp;"s with the highest 3 values in descending order "</f>
        <v xml:space="preserve">In the 'Sodium' column, give the row names of the cereals with the highest 3 values in descending order </v>
      </c>
      <c r="S25" s="33">
        <f ca="1">MAX(INDIRECT("'dataset"&amp;C25&amp;"_"&amp;E25&amp;"'!"&amp;O25&amp;"2:"&amp;O25&amp;"31"))</f>
        <v>75</v>
      </c>
      <c r="T25" s="33">
        <f ca="1">MATCH(MAX(INDIRECT("'dataset"&amp;C25&amp;"_"&amp;E25&amp;"'!"&amp;O25&amp;"2:"&amp;O25&amp;"31")), INDIRECT("'dataset"&amp;C25&amp;"_"&amp;E25&amp;"'!"&amp;O25&amp;"2:"&amp;O25&amp;"31"), 0) + 1</f>
        <v>16</v>
      </c>
      <c r="U25" s="33" t="str" cm="1">
        <f t="array" aca="1" ref="U25" ca="1">INDIRECT("dataset"&amp;C25&amp;"_"&amp;E25&amp;"!"&amp;"B"&amp;T25)</f>
        <v>Wonderful Chex</v>
      </c>
      <c r="V25" s="33">
        <f ca="1">LARGE(INDIRECT("'dataset"&amp;C25&amp;"_"&amp;E25&amp;"'!"&amp;O25&amp;"2:"&amp;O25&amp;"31"), 2)</f>
        <v>73</v>
      </c>
      <c r="W25" s="33">
        <f ca="1">MATCH(LARGE(INDIRECT("'dataset"&amp;C25&amp;"_"&amp;E25&amp;"'!"&amp;O25&amp;"2:"&amp;O25&amp;"31"), 2), INDIRECT("'dataset"&amp;C25&amp;"_"&amp;E25&amp;"'!"&amp;O25&amp;"2:"&amp;O25&amp;"31"), 0)+1</f>
        <v>10</v>
      </c>
      <c r="X25" s="33" t="str" cm="1">
        <f t="array" aca="1" ref="X25" ca="1">INDIRECT("dataset"&amp;C25&amp;"_"&amp;E25&amp;"!"&amp;"B"&amp;W25)</f>
        <v>Bran Chex</v>
      </c>
      <c r="Y25" s="33">
        <f ca="1">LARGE(INDIRECT("'dataset"&amp;C25&amp;"_"&amp;E25&amp;"'!"&amp;O25&amp;"2:"&amp;O25&amp;"31"), 3)</f>
        <v>71</v>
      </c>
      <c r="Z25" s="33">
        <f ca="1">MATCH(LARGE(INDIRECT("'dataset"&amp;C25&amp;"_"&amp;E25&amp;"'!"&amp;O25&amp;"2:"&amp;O25&amp;"31"), 3), INDIRECT("'dataset"&amp;C25&amp;"_"&amp;E25&amp;"'!"&amp;O25&amp;"2:"&amp;O25&amp;"31"), 0)+1</f>
        <v>19</v>
      </c>
      <c r="AA25" s="33" t="str" cm="1">
        <f t="array" aca="1" ref="AA25" ca="1">INDIRECT("dataset"&amp;C25&amp;"_"&amp;E25&amp;"!"&amp;"B"&amp;Z25)</f>
        <v>Raisin Bran</v>
      </c>
      <c r="AB25" s="33" t="str">
        <f t="shared" ca="1" si="4"/>
        <v>Wonderful Chex-Bran Chex-Raisin Bran</v>
      </c>
      <c r="AC25" s="33" t="str">
        <f t="shared" ca="1" si="5"/>
        <v>16 10 19</v>
      </c>
      <c r="AD25" s="34" t="str" cm="1">
        <f t="array" aca="1" ref="AD25" ca="1">INDIRECT("dataset"&amp;C25&amp;"_"&amp;E25&amp;"!"&amp;AE25&amp;"2")</f>
        <v>Score</v>
      </c>
      <c r="AE25" s="33" t="s">
        <v>170</v>
      </c>
      <c r="AF25" s="33"/>
      <c r="AG25" s="33"/>
      <c r="AH25" s="37" t="str">
        <f t="shared" ca="1" si="6"/>
        <v>In the 'Score' column, calculate a rough estimate of the average value</v>
      </c>
      <c r="AI25" s="33">
        <f ca="1">AVERAGE(INDIRECT("'dataset"&amp;C25&amp;"_"&amp;E25&amp;"'!"&amp;AE25&amp;":"&amp;AE25))</f>
        <v>52.310344827586206</v>
      </c>
      <c r="AJ25" s="33" t="s">
        <v>170</v>
      </c>
      <c r="AK25" s="48" t="str" cm="1">
        <f t="array" aca="1" ref="AK25" ca="1">INDIRECT("dataset"&amp;C25&amp;"_"&amp;E25&amp;"!"&amp;AL25&amp;"2")</f>
        <v>Sodium</v>
      </c>
      <c r="AL25" s="33" t="s">
        <v>171</v>
      </c>
      <c r="AM25" s="33" cm="1">
        <f t="array" aca="1" ref="AM25" ca="1">INDIRECT("dataset"&amp;C25&amp;"_"&amp;E25&amp;"!"&amp;AL25&amp;AQ25)</f>
        <v>26</v>
      </c>
      <c r="AN25" s="33">
        <f ca="1">COUNTIF(INDIRECT("'dataset"&amp;C25&amp;"_"&amp;E25&amp;"'!"&amp;AL25&amp;":"&amp;AL25), AM25)</f>
        <v>1</v>
      </c>
      <c r="AO25" s="36" t="str">
        <f ca="1">"In the '"&amp;AK25&amp; "' column, find the "&amp;D25&amp;" with a value equal to '" &amp; AM25&amp; "' "</f>
        <v xml:space="preserve">In the 'Sodium' column, find the cereal with a value equal to '26' </v>
      </c>
      <c r="AP25" s="32" t="str" cm="1">
        <f t="array" aca="1" ref="AP25" ca="1">INDIRECT("dataset"&amp;C25&amp;"_"&amp;E25&amp;"!"&amp;"B"&amp;AQ25)</f>
        <v>Wheat Cream</v>
      </c>
      <c r="AQ25" s="33">
        <v>20</v>
      </c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</row>
    <row r="26" spans="1:68" x14ac:dyDescent="0.35">
      <c r="A26" s="24" t="str">
        <f t="shared" si="1"/>
        <v>DS9_candy_zebra1.png</v>
      </c>
      <c r="B26" s="16">
        <v>25</v>
      </c>
      <c r="C26" s="16">
        <v>9</v>
      </c>
      <c r="D26" s="16" t="s">
        <v>174</v>
      </c>
      <c r="E26" s="16" t="s">
        <v>176</v>
      </c>
      <c r="F26" s="16">
        <v>1</v>
      </c>
      <c r="G26" s="28" t="str" cm="1">
        <f t="array" aca="1" ref="G26" ca="1">INDIRECT("dataset"&amp;C26&amp;"_"&amp;E26&amp;"!"&amp;H26&amp;"2")</f>
        <v>Sugar
Percent</v>
      </c>
      <c r="H26" s="16" t="s">
        <v>171</v>
      </c>
      <c r="I26" s="16">
        <v>66</v>
      </c>
      <c r="J26" s="16">
        <f t="shared" ca="1" si="2"/>
        <v>0</v>
      </c>
      <c r="K26" s="17" t="str">
        <f t="shared" ca="1" si="0"/>
        <v xml:space="preserve">In the 'Sugar
Percent' column, count how many cells exceed the value of '66' </v>
      </c>
      <c r="L26" s="16">
        <f t="shared" ca="1" si="8"/>
        <v>5</v>
      </c>
      <c r="M26" s="16" t="s">
        <v>171</v>
      </c>
      <c r="N26" s="28" t="str" cm="1">
        <f t="array" aca="1" ref="N26" ca="1">INDIRECT("dataset"&amp;C26&amp;"_"&amp;E26&amp;"!"&amp;O26&amp;"2")</f>
        <v>Hard</v>
      </c>
      <c r="O26" s="16" t="s">
        <v>173</v>
      </c>
      <c r="P26" s="16" t="str">
        <f t="shared" ca="1" si="3"/>
        <v>98 84 80</v>
      </c>
      <c r="Q26" s="16"/>
      <c r="R26" s="25" t="str">
        <f ca="1">"In the '"&amp;N26&amp;"' column, give the row names of the "&amp;D26&amp;"s with the highest 3 values in descending order "</f>
        <v xml:space="preserve">In the 'Hard' column, give the row names of the candys with the highest 3 values in descending order </v>
      </c>
      <c r="S26" s="16">
        <f ca="1">MAX(INDIRECT("'dataset"&amp;C26&amp;"_"&amp;E26&amp;"'!"&amp;O26&amp;"2:"&amp;O26&amp;"31"))</f>
        <v>98</v>
      </c>
      <c r="T26" s="16">
        <f ca="1">MATCH(MAX(INDIRECT("'dataset"&amp;C26&amp;"_"&amp;E26&amp;"'!"&amp;O26&amp;"2:"&amp;O26&amp;"31")), INDIRECT("'dataset"&amp;C26&amp;"_"&amp;E26&amp;"'!"&amp;O26&amp;"2:"&amp;O26&amp;"31"), 0) + 1</f>
        <v>30</v>
      </c>
      <c r="U26" s="16" t="str" cm="1">
        <f t="array" aca="1" ref="U26" ca="1">INDIRECT("dataset"&amp;C26&amp;"_"&amp;E26&amp;"!"&amp;"B"&amp;T26)</f>
        <v>Fun Dips</v>
      </c>
      <c r="V26" s="16">
        <f ca="1">LARGE(INDIRECT("'dataset"&amp;C26&amp;"_"&amp;E26&amp;"'!"&amp;O26&amp;"2:"&amp;O26&amp;"31"), 2)</f>
        <v>84</v>
      </c>
      <c r="W26" s="16">
        <f ca="1">MATCH(LARGE(INDIRECT("'dataset"&amp;C26&amp;"_"&amp;E26&amp;"'!"&amp;O26&amp;"2:"&amp;O26&amp;"31"), 2), INDIRECT("'dataset"&amp;C26&amp;"_"&amp;E26&amp;"'!"&amp;O26&amp;"2:"&amp;O26&amp;"31"), 0)+1</f>
        <v>9</v>
      </c>
      <c r="X26" s="16" t="str" cm="1">
        <f t="array" aca="1" ref="X26" ca="1">INDIRECT("dataset"&amp;C26&amp;"_"&amp;E26&amp;"!"&amp;"B"&amp;W26)</f>
        <v>Crunch Time</v>
      </c>
      <c r="Y26" s="16">
        <f ca="1">LARGE(INDIRECT("'dataset"&amp;C26&amp;"_"&amp;E26&amp;"'!"&amp;O26&amp;"2:"&amp;O26&amp;"31"), 3)</f>
        <v>80</v>
      </c>
      <c r="Z26" s="16">
        <f ca="1">MATCH(LARGE(INDIRECT("'dataset"&amp;C26&amp;"_"&amp;E26&amp;"'!"&amp;O26&amp;"2:"&amp;O26&amp;"31"), 3), INDIRECT("'dataset"&amp;C26&amp;"_"&amp;E26&amp;"'!"&amp;O26&amp;"2:"&amp;O26&amp;"31"), 0)+1</f>
        <v>11</v>
      </c>
      <c r="AA26" s="16" t="str" cm="1">
        <f t="array" aca="1" ref="AA26" ca="1">INDIRECT("dataset"&amp;C26&amp;"_"&amp;E26&amp;"!"&amp;"B"&amp;Z26)</f>
        <v>Now Later</v>
      </c>
      <c r="AB26" s="16" t="str">
        <f t="shared" ca="1" si="4"/>
        <v>Fun Dips-Crunch Time-Now Later</v>
      </c>
      <c r="AC26" s="16" t="str">
        <f t="shared" ca="1" si="5"/>
        <v>30 9 11</v>
      </c>
      <c r="AD26" s="28" t="str" cm="1">
        <f t="array" aca="1" ref="AD26" ca="1">INDIRECT("dataset"&amp;C26&amp;"_"&amp;E26&amp;"!"&amp;AE26&amp;"2")</f>
        <v>Nougat</v>
      </c>
      <c r="AE26" s="16" t="s">
        <v>169</v>
      </c>
      <c r="AF26" s="16"/>
      <c r="AG26" s="16"/>
      <c r="AH26" s="26" t="str">
        <f t="shared" ca="1" si="6"/>
        <v>In the 'Nougat' column, calculate a rough estimate of the average value</v>
      </c>
      <c r="AI26" s="16">
        <f ca="1">AVERAGE(INDIRECT("'dataset"&amp;C26&amp;"_"&amp;E26&amp;"'!"&amp;AE26&amp;":"&amp;AE26))</f>
        <v>37.862068965517238</v>
      </c>
      <c r="AJ26" s="16" t="s">
        <v>169</v>
      </c>
      <c r="AK26" s="66" t="str" cm="1">
        <f t="array" aca="1" ref="AK26" ca="1">INDIRECT("dataset"&amp;C26&amp;"_"&amp;E26&amp;"!"&amp;AL26&amp;"2")</f>
        <v>Pluribus</v>
      </c>
      <c r="AL26" s="16" t="s">
        <v>164</v>
      </c>
      <c r="AM26" s="16" cm="1">
        <f t="array" aca="1" ref="AM26" ca="1">INDIRECT("dataset"&amp;C26&amp;"_"&amp;E26&amp;"!"&amp;AL26&amp;AQ26)</f>
        <v>32</v>
      </c>
      <c r="AN26" s="16">
        <f ca="1">COUNTIF(INDIRECT("'dataset"&amp;C26&amp;"_"&amp;E26&amp;"'!"&amp;AL26&amp;":"&amp;AL26), AM26)</f>
        <v>1</v>
      </c>
      <c r="AO26" s="36" t="str">
        <f ca="1">"In the '"&amp;AK26&amp; "' column, find the "&amp;D26&amp;" with a value equal to '" &amp; AM26&amp; "' "</f>
        <v xml:space="preserve">In the 'Pluribus' column, find the candy with a value equal to '32' </v>
      </c>
      <c r="AP26" s="24" t="str" cm="1">
        <f t="array" aca="1" ref="AP26" ca="1">INDIRECT("dataset"&amp;C26&amp;"_"&amp;E26&amp;"!"&amp;"B"&amp;AQ26)</f>
        <v>Root Barrels</v>
      </c>
      <c r="AQ26" s="16">
        <v>19</v>
      </c>
    </row>
    <row r="27" spans="1:68" x14ac:dyDescent="0.35">
      <c r="A27" s="24" t="str">
        <f t="shared" si="1"/>
        <v>DS10_candy_zebra2.png</v>
      </c>
      <c r="B27" s="16">
        <v>26</v>
      </c>
      <c r="C27" s="16">
        <v>10</v>
      </c>
      <c r="D27" s="16" t="s">
        <v>174</v>
      </c>
      <c r="E27" s="16" t="s">
        <v>176</v>
      </c>
      <c r="F27" s="16">
        <v>2</v>
      </c>
      <c r="G27" s="28" t="str" cm="1">
        <f t="array" aca="1" ref="G27" ca="1">INDIRECT("dataset"&amp;C27&amp;"_"&amp;E27&amp;"!"&amp;H27&amp;"2")</f>
        <v>Caramel</v>
      </c>
      <c r="H27" s="16" t="s">
        <v>164</v>
      </c>
      <c r="I27" s="16">
        <v>38</v>
      </c>
      <c r="J27" s="16">
        <f t="shared" ca="1" si="2"/>
        <v>0</v>
      </c>
      <c r="K27" s="17" t="str">
        <f t="shared" ca="1" si="0"/>
        <v xml:space="preserve">In the 'Caramel' column, count how many cells exceed the value of '38' </v>
      </c>
      <c r="L27" s="16">
        <f t="shared" ca="1" si="8"/>
        <v>8</v>
      </c>
      <c r="M27" s="16" t="s">
        <v>164</v>
      </c>
      <c r="N27" s="28" t="str" cm="1">
        <f t="array" aca="1" ref="N27" ca="1">INDIRECT("dataset"&amp;C27&amp;"_"&amp;E27&amp;"!"&amp;O27&amp;"2")</f>
        <v>Almond</v>
      </c>
      <c r="O27" s="16" t="s">
        <v>171</v>
      </c>
      <c r="P27" s="16" t="str">
        <f t="shared" ca="1" si="3"/>
        <v>75 73 71</v>
      </c>
      <c r="Q27" s="16"/>
      <c r="R27" s="25" t="str">
        <f ca="1">"In the '"&amp;N27&amp;"' column, give the row names of the "&amp;D27&amp;"s with the highest 3 values in descending order "</f>
        <v xml:space="preserve">In the 'Almond' column, give the row names of the candys with the highest 3 values in descending order </v>
      </c>
      <c r="S27" s="16">
        <f ca="1">MAX(INDIRECT("'dataset"&amp;C27&amp;"_"&amp;E27&amp;"'!"&amp;O27&amp;"2:"&amp;O27&amp;"31"))</f>
        <v>75</v>
      </c>
      <c r="T27" s="16">
        <f ca="1">MATCH(MAX(INDIRECT("'dataset"&amp;C27&amp;"_"&amp;E27&amp;"'!"&amp;O27&amp;"2:"&amp;O27&amp;"31")), INDIRECT("'dataset"&amp;C27&amp;"_"&amp;E27&amp;"'!"&amp;O27&amp;"2:"&amp;O27&amp;"31"), 0) + 1</f>
        <v>31</v>
      </c>
      <c r="U27" s="16" t="str" cm="1">
        <f t="array" aca="1" ref="U27" ca="1">INDIRECT("dataset"&amp;C27&amp;"_"&amp;E27&amp;"!"&amp;"B"&amp;T27)</f>
        <v>Fun Dips</v>
      </c>
      <c r="V27" s="16">
        <f ca="1">LARGE(INDIRECT("'dataset"&amp;C27&amp;"_"&amp;E27&amp;"'!"&amp;O27&amp;"2:"&amp;O27&amp;"31"), 2)</f>
        <v>73</v>
      </c>
      <c r="W27" s="16">
        <f ca="1">MATCH(LARGE(INDIRECT("'dataset"&amp;C27&amp;"_"&amp;E27&amp;"'!"&amp;O27&amp;"2:"&amp;O27&amp;"31"), 2), INDIRECT("'dataset"&amp;C27&amp;"_"&amp;E27&amp;"'!"&amp;O27&amp;"2:"&amp;O27&amp;"31"), 0)+1</f>
        <v>8</v>
      </c>
      <c r="X27" s="16" t="str" cm="1">
        <f t="array" aca="1" ref="X27" ca="1">INDIRECT("dataset"&amp;C27&amp;"_"&amp;E27&amp;"!"&amp;"B"&amp;W27)</f>
        <v>Laffy Taffy</v>
      </c>
      <c r="Y27" s="16">
        <f ca="1">LARGE(INDIRECT("'dataset"&amp;C27&amp;"_"&amp;E27&amp;"'!"&amp;O27&amp;"2:"&amp;O27&amp;"31"), 3)</f>
        <v>71</v>
      </c>
      <c r="Z27" s="16">
        <f ca="1">MATCH(LARGE(INDIRECT("'dataset"&amp;C27&amp;"_"&amp;E27&amp;"'!"&amp;O27&amp;"2:"&amp;O27&amp;"31"), 3), INDIRECT("'dataset"&amp;C27&amp;"_"&amp;E27&amp;"'!"&amp;O27&amp;"2:"&amp;O27&amp;"31"), 0)+1</f>
        <v>26</v>
      </c>
      <c r="AA27" s="16" t="str" cm="1">
        <f t="array" aca="1" ref="AA27" ca="1">INDIRECT("dataset"&amp;C27&amp;"_"&amp;E27&amp;"!"&amp;"B"&amp;Z27)</f>
        <v>Gold Bears</v>
      </c>
      <c r="AB27" s="16" t="str">
        <f t="shared" ca="1" si="4"/>
        <v>Fun Dips-Laffy Taffy-Gold Bears</v>
      </c>
      <c r="AC27" s="16" t="str">
        <f t="shared" ca="1" si="5"/>
        <v>31 8 26</v>
      </c>
      <c r="AD27" s="28" t="str" cm="1">
        <f t="array" aca="1" ref="AD27" ca="1">INDIRECT("dataset"&amp;C27&amp;"_"&amp;E27&amp;"!"&amp;AE27&amp;"2")</f>
        <v>Nougat</v>
      </c>
      <c r="AE27" s="16" t="s">
        <v>168</v>
      </c>
      <c r="AF27" s="16"/>
      <c r="AG27" s="16"/>
      <c r="AH27" s="26" t="str">
        <f t="shared" ca="1" si="6"/>
        <v>In the 'Nougat' column, calculate a rough estimate of the average value</v>
      </c>
      <c r="AI27" s="16">
        <f ca="1">AVERAGE(INDIRECT("'dataset"&amp;C27&amp;"_"&amp;E27&amp;"'!"&amp;AE27&amp;":"&amp;AE27))</f>
        <v>35.620689655172413</v>
      </c>
      <c r="AJ27" s="16" t="s">
        <v>168</v>
      </c>
      <c r="AK27" s="66" t="str" cm="1">
        <f t="array" aca="1" ref="AK27" ca="1">INDIRECT("dataset"&amp;C27&amp;"_"&amp;E27&amp;"!"&amp;AL27&amp;"2")</f>
        <v>Almond</v>
      </c>
      <c r="AL27" s="16" t="s">
        <v>171</v>
      </c>
      <c r="AM27" s="16" cm="1">
        <f t="array" aca="1" ref="AM27" ca="1">INDIRECT("dataset"&amp;C27&amp;"_"&amp;E27&amp;"!"&amp;AL27&amp;AQ27)</f>
        <v>52</v>
      </c>
      <c r="AN27" s="16">
        <f ca="1">COUNTIF(INDIRECT("'dataset"&amp;C27&amp;"_"&amp;E27&amp;"'!"&amp;AL27&amp;":"&amp;AL27), AM27)</f>
        <v>1</v>
      </c>
      <c r="AO27" s="36" t="str">
        <f ca="1">"In the '"&amp;AK27&amp; "' column, find the "&amp;D27&amp;" with a value equal to '" &amp; AM27&amp; "' "</f>
        <v xml:space="preserve">In the 'Almond' column, find the candy with a value equal to '52' </v>
      </c>
      <c r="AP27" s="24" t="str" cm="1">
        <f t="array" aca="1" ref="AP27" ca="1">INDIRECT("dataset"&amp;C27&amp;"_"&amp;E27&amp;"!"&amp;"B"&amp;AQ27)</f>
        <v>Cheese Bears</v>
      </c>
      <c r="AQ27" s="16">
        <v>16</v>
      </c>
    </row>
    <row r="28" spans="1:68" x14ac:dyDescent="0.35">
      <c r="A28" s="24" t="str">
        <f t="shared" si="1"/>
        <v>DS11_candy_zebra3.png</v>
      </c>
      <c r="B28" s="16">
        <v>27</v>
      </c>
      <c r="C28" s="16">
        <v>11</v>
      </c>
      <c r="D28" s="16" t="s">
        <v>174</v>
      </c>
      <c r="E28" s="16" t="s">
        <v>176</v>
      </c>
      <c r="F28" s="16">
        <v>3</v>
      </c>
      <c r="G28" s="28" t="str" cm="1">
        <f t="array" aca="1" ref="G28" ca="1">INDIRECT("dataset"&amp;C28&amp;"_"&amp;E28&amp;"!"&amp;H28&amp;"2")</f>
        <v>Sugar
Percent</v>
      </c>
      <c r="H28" s="16" t="s">
        <v>169</v>
      </c>
      <c r="I28" s="16">
        <v>50</v>
      </c>
      <c r="J28" s="16">
        <f t="shared" ca="1" si="2"/>
        <v>0</v>
      </c>
      <c r="K28" s="17" t="str">
        <f t="shared" ca="1" si="0"/>
        <v xml:space="preserve">In the 'Sugar
Percent' column, count how many cells exceed the value of '50' </v>
      </c>
      <c r="L28" s="16">
        <f t="shared" ca="1" si="8"/>
        <v>7</v>
      </c>
      <c r="M28" s="16" t="s">
        <v>169</v>
      </c>
      <c r="N28" s="28" t="str" cm="1">
        <f t="array" aca="1" ref="N28" ca="1">INDIRECT("dataset"&amp;C28&amp;"_"&amp;E28&amp;"!"&amp;O28&amp;"2")</f>
        <v>Nougat</v>
      </c>
      <c r="O28" s="16" t="s">
        <v>166</v>
      </c>
      <c r="P28" s="16" t="str">
        <f t="shared" ca="1" si="3"/>
        <v>75 73 71</v>
      </c>
      <c r="Q28" s="16"/>
      <c r="R28" s="25" t="str">
        <f ca="1">"In the '"&amp;N28&amp;"' column, give the row names of the "&amp;D28&amp;"s with the highest 3 values in descending order "</f>
        <v xml:space="preserve">In the 'Nougat' column, give the row names of the candys with the highest 3 values in descending order </v>
      </c>
      <c r="S28" s="16">
        <f ca="1">MAX(INDIRECT("'dataset"&amp;C28&amp;"_"&amp;E28&amp;"'!"&amp;O28&amp;"2:"&amp;O28&amp;"31"))</f>
        <v>75</v>
      </c>
      <c r="T28" s="16">
        <f ca="1">MATCH(MAX(INDIRECT("'dataset"&amp;C28&amp;"_"&amp;E28&amp;"'!"&amp;O28&amp;"2:"&amp;O28&amp;"31")), INDIRECT("'dataset"&amp;C28&amp;"_"&amp;E28&amp;"'!"&amp;O28&amp;"2:"&amp;O28&amp;"31"), 0) + 1</f>
        <v>27</v>
      </c>
      <c r="U28" s="16" t="str" cm="1">
        <f t="array" aca="1" ref="U28" ca="1">INDIRECT("dataset"&amp;C28&amp;"_"&amp;E28&amp;"!"&amp;"B"&amp;T28)</f>
        <v>Gold Bears</v>
      </c>
      <c r="V28" s="16">
        <f ca="1">LARGE(INDIRECT("'dataset"&amp;C28&amp;"_"&amp;E28&amp;"'!"&amp;O28&amp;"2:"&amp;O28&amp;"31"), 2)</f>
        <v>73</v>
      </c>
      <c r="W28" s="16">
        <f ca="1">MATCH(LARGE(INDIRECT("'dataset"&amp;C28&amp;"_"&amp;E28&amp;"'!"&amp;O28&amp;"2:"&amp;O28&amp;"31"), 2), INDIRECT("'dataset"&amp;C28&amp;"_"&amp;E28&amp;"'!"&amp;O28&amp;"2:"&amp;O28&amp;"31"), 0)+1</f>
        <v>12</v>
      </c>
      <c r="X28" s="16" t="str" cm="1">
        <f t="array" aca="1" ref="X28" ca="1">INDIRECT("dataset"&amp;C28&amp;"_"&amp;E28&amp;"!"&amp;"B"&amp;W28)</f>
        <v>Fun Dips</v>
      </c>
      <c r="Y28" s="16">
        <f ca="1">LARGE(INDIRECT("'dataset"&amp;C28&amp;"_"&amp;E28&amp;"'!"&amp;O28&amp;"2:"&amp;O28&amp;"31"), 3)</f>
        <v>71</v>
      </c>
      <c r="Z28" s="16">
        <f ca="1">MATCH(LARGE(INDIRECT("'dataset"&amp;C28&amp;"_"&amp;E28&amp;"'!"&amp;O28&amp;"2:"&amp;O28&amp;"31"), 3), INDIRECT("'dataset"&amp;C28&amp;"_"&amp;E28&amp;"'!"&amp;O28&amp;"2:"&amp;O28&amp;"31"), 0)+1</f>
        <v>28</v>
      </c>
      <c r="AA28" s="16" t="str" cm="1">
        <f t="array" aca="1" ref="AA28" ca="1">INDIRECT("dataset"&amp;C28&amp;"_"&amp;E28&amp;"!"&amp;"B"&amp;Z28)</f>
        <v>Root Barrels</v>
      </c>
      <c r="AB28" s="16" t="str">
        <f t="shared" ca="1" si="4"/>
        <v>Gold Bears-Fun Dips-Root Barrels</v>
      </c>
      <c r="AC28" s="16" t="str">
        <f t="shared" ca="1" si="5"/>
        <v>27 12 28</v>
      </c>
      <c r="AD28" s="28" t="str" cm="1">
        <f t="array" aca="1" ref="AD28" ca="1">INDIRECT("dataset"&amp;C28&amp;"_"&amp;E28&amp;"!"&amp;AE28&amp;"2")</f>
        <v>Price</v>
      </c>
      <c r="AE28" s="16" t="s">
        <v>167</v>
      </c>
      <c r="AF28" s="16"/>
      <c r="AG28" s="16"/>
      <c r="AH28" s="26" t="str">
        <f t="shared" ca="1" si="6"/>
        <v>In the 'Price' column, calculate a rough estimate of the average value</v>
      </c>
      <c r="AI28" s="16">
        <f ca="1">AVERAGE(INDIRECT("'dataset"&amp;C28&amp;"_"&amp;E28&amp;"'!"&amp;AE28&amp;":"&amp;AE28))</f>
        <v>50.241379310344826</v>
      </c>
      <c r="AJ28" s="16" t="s">
        <v>167</v>
      </c>
      <c r="AK28" s="66" t="str" cm="1">
        <f t="array" aca="1" ref="AK28" ca="1">INDIRECT("dataset"&amp;C28&amp;"_"&amp;E28&amp;"!"&amp;AL28&amp;"2")</f>
        <v>Nougat</v>
      </c>
      <c r="AL28" s="16" t="s">
        <v>166</v>
      </c>
      <c r="AM28" s="16" cm="1">
        <f t="array" aca="1" ref="AM28" ca="1">INDIRECT("dataset"&amp;C28&amp;"_"&amp;E28&amp;"!"&amp;AL28&amp;AQ28)</f>
        <v>52</v>
      </c>
      <c r="AN28" s="16">
        <f ca="1">COUNTIF(INDIRECT("'dataset"&amp;C28&amp;"_"&amp;E28&amp;"'!"&amp;AL28&amp;":"&amp;AL28), AM28)</f>
        <v>1</v>
      </c>
      <c r="AO28" s="36" t="str">
        <f ca="1">"In the '"&amp;AK28&amp; "' column, find the "&amp;D28&amp;" with a value equal to '" &amp; AM28&amp; "' "</f>
        <v xml:space="preserve">In the 'Nougat' column, find the candy with a value equal to '52' </v>
      </c>
      <c r="AP28" s="24" t="str" cm="1">
        <f t="array" aca="1" ref="AP28" ca="1">INDIRECT("dataset"&amp;C28&amp;"_"&amp;E28&amp;"!"&amp;"B"&amp;AQ28)</f>
        <v>Milk Duds</v>
      </c>
      <c r="AQ28" s="16">
        <v>15</v>
      </c>
    </row>
    <row r="29" spans="1:68" x14ac:dyDescent="0.35">
      <c r="A29" s="24" t="str">
        <f t="shared" si="1"/>
        <v>DS12_candy_zebra4.png</v>
      </c>
      <c r="B29" s="16">
        <v>28</v>
      </c>
      <c r="C29" s="16">
        <v>12</v>
      </c>
      <c r="D29" s="16" t="s">
        <v>174</v>
      </c>
      <c r="E29" s="16" t="s">
        <v>176</v>
      </c>
      <c r="F29" s="16">
        <v>4</v>
      </c>
      <c r="G29" s="28" t="str" cm="1">
        <f t="array" aca="1" ref="G29" ca="1">INDIRECT("dataset"&amp;C29&amp;"_"&amp;E29&amp;"!"&amp;H29&amp;"2")</f>
        <v>Caramel</v>
      </c>
      <c r="H29" s="16" t="s">
        <v>165</v>
      </c>
      <c r="I29" s="16">
        <v>57</v>
      </c>
      <c r="J29" s="16">
        <f t="shared" ca="1" si="2"/>
        <v>0</v>
      </c>
      <c r="K29" s="17" t="str">
        <f t="shared" ca="1" si="0"/>
        <v xml:space="preserve">In the 'Caramel' column, count how many cells exceed the value of '57' </v>
      </c>
      <c r="L29" s="16">
        <f t="shared" ca="1" si="8"/>
        <v>6</v>
      </c>
      <c r="M29" s="16" t="s">
        <v>165</v>
      </c>
      <c r="N29" s="28" t="str" cm="1">
        <f t="array" aca="1" ref="N29" ca="1">INDIRECT("dataset"&amp;C29&amp;"_"&amp;E29&amp;"!"&amp;O29&amp;"2")</f>
        <v>Fruity</v>
      </c>
      <c r="O29" s="16" t="s">
        <v>164</v>
      </c>
      <c r="P29" s="16" t="str">
        <f t="shared" ca="1" si="3"/>
        <v>98 97 95</v>
      </c>
      <c r="Q29" s="16"/>
      <c r="R29" s="25" t="str">
        <f ca="1">"In the '"&amp;N29&amp;"' column, give the row names of the "&amp;D29&amp;"s with the highest 3 values in descending order "</f>
        <v xml:space="preserve">In the 'Fruity' column, give the row names of the candys with the highest 3 values in descending order </v>
      </c>
      <c r="S29" s="16">
        <f ca="1">MAX(INDIRECT("'dataset"&amp;C29&amp;"_"&amp;E29&amp;"'!"&amp;O29&amp;"2:"&amp;O29&amp;"31"))</f>
        <v>98</v>
      </c>
      <c r="T29" s="16">
        <f ca="1">MATCH(MAX(INDIRECT("'dataset"&amp;C29&amp;"_"&amp;E29&amp;"'!"&amp;O29&amp;"2:"&amp;O29&amp;"31")), INDIRECT("'dataset"&amp;C29&amp;"_"&amp;E29&amp;"'!"&amp;O29&amp;"2:"&amp;O29&amp;"31"), 0) + 1</f>
        <v>30</v>
      </c>
      <c r="U29" s="16" t="str" cm="1">
        <f t="array" aca="1" ref="U29" ca="1">INDIRECT("dataset"&amp;C29&amp;"_"&amp;E29&amp;"!"&amp;"B"&amp;T29)</f>
        <v>Air Heads</v>
      </c>
      <c r="V29" s="16">
        <f ca="1">LARGE(INDIRECT("'dataset"&amp;C29&amp;"_"&amp;E29&amp;"'!"&amp;O29&amp;"2:"&amp;O29&amp;"31"), 2)</f>
        <v>97</v>
      </c>
      <c r="W29" s="16">
        <f ca="1">MATCH(LARGE(INDIRECT("'dataset"&amp;C29&amp;"_"&amp;E29&amp;"'!"&amp;O29&amp;"2:"&amp;O29&amp;"31"), 2), INDIRECT("'dataset"&amp;C29&amp;"_"&amp;E29&amp;"'!"&amp;O29&amp;"2:"&amp;O29&amp;"31"), 0)+1</f>
        <v>19</v>
      </c>
      <c r="X29" s="16" t="str" cm="1">
        <f t="array" aca="1" ref="X29" ca="1">INDIRECT("dataset"&amp;C29&amp;"_"&amp;E29&amp;"!"&amp;"B"&amp;W29)</f>
        <v>Junior Mints</v>
      </c>
      <c r="Y29" s="16">
        <f ca="1">LARGE(INDIRECT("'dataset"&amp;C29&amp;"_"&amp;E29&amp;"'!"&amp;O29&amp;"2:"&amp;O29&amp;"31"), 3)</f>
        <v>95</v>
      </c>
      <c r="Z29" s="16">
        <f ca="1">MATCH(LARGE(INDIRECT("'dataset"&amp;C29&amp;"_"&amp;E29&amp;"'!"&amp;O29&amp;"2:"&amp;O29&amp;"31"), 3), INDIRECT("'dataset"&amp;C29&amp;"_"&amp;E29&amp;"'!"&amp;O29&amp;"2:"&amp;O29&amp;"31"), 0)+1</f>
        <v>16</v>
      </c>
      <c r="AA29" s="16" t="str" cm="1">
        <f t="array" aca="1" ref="AA29" ca="1">INDIRECT("dataset"&amp;C29&amp;"_"&amp;E29&amp;"!"&amp;"B"&amp;Z29)</f>
        <v>Haribo Cola</v>
      </c>
      <c r="AB29" s="16" t="str">
        <f t="shared" ca="1" si="4"/>
        <v>Air Heads-Junior Mints-Haribo Cola</v>
      </c>
      <c r="AC29" s="16" t="str">
        <f t="shared" ca="1" si="5"/>
        <v>30 19 16</v>
      </c>
      <c r="AD29" s="28" t="str" cm="1">
        <f t="array" aca="1" ref="AD29" ca="1">INDIRECT("dataset"&amp;C29&amp;"_"&amp;E29&amp;"!"&amp;AE29&amp;"2")</f>
        <v>Almond</v>
      </c>
      <c r="AE29" s="16" t="s">
        <v>169</v>
      </c>
      <c r="AF29" s="16"/>
      <c r="AG29" s="16"/>
      <c r="AH29" s="26" t="str">
        <f t="shared" ca="1" si="6"/>
        <v>In the 'Almond' column, calculate a rough estimate of the average value</v>
      </c>
      <c r="AI29" s="16">
        <f ca="1">AVERAGE(INDIRECT("'dataset"&amp;C29&amp;"_"&amp;E29&amp;"'!"&amp;AE29&amp;":"&amp;AE29))</f>
        <v>37.862068965517238</v>
      </c>
      <c r="AJ29" s="16" t="s">
        <v>169</v>
      </c>
      <c r="AK29" s="66" t="str" cm="1">
        <f t="array" aca="1" ref="AK29" ca="1">INDIRECT("dataset"&amp;C29&amp;"_"&amp;E29&amp;"!"&amp;AL29&amp;"2")</f>
        <v>Nougat</v>
      </c>
      <c r="AL29" s="16" t="s">
        <v>171</v>
      </c>
      <c r="AM29" s="16" cm="1">
        <f t="array" aca="1" ref="AM29" ca="1">INDIRECT("dataset"&amp;C29&amp;"_"&amp;E29&amp;"!"&amp;AL29&amp;AQ29)</f>
        <v>59</v>
      </c>
      <c r="AN29" s="16">
        <f ca="1">COUNTIF(INDIRECT("'dataset"&amp;C29&amp;"_"&amp;E29&amp;"'!"&amp;AL29&amp;":"&amp;AL29), AM29)</f>
        <v>1</v>
      </c>
      <c r="AO29" s="36" t="str">
        <f ca="1">"In the '"&amp;AK29&amp; "' column, find the "&amp;D29&amp;" with a value equal to '" &amp; AM29&amp; "' "</f>
        <v xml:space="preserve">In the 'Nougat' column, find the candy with a value equal to '59' </v>
      </c>
      <c r="AP29" s="24" t="str" cm="1">
        <f t="array" aca="1" ref="AP29" ca="1">INDIRECT("dataset"&amp;C29&amp;"_"&amp;E29&amp;"!"&amp;"B"&amp;AQ29)</f>
        <v>Haribo Cola</v>
      </c>
      <c r="AQ29" s="16">
        <v>16</v>
      </c>
    </row>
    <row r="30" spans="1:68" s="50" customFormat="1" x14ac:dyDescent="0.35">
      <c r="A30" s="50" t="str">
        <f t="shared" si="1"/>
        <v>DS13_movie_zebra1.png</v>
      </c>
      <c r="B30" s="51">
        <v>29</v>
      </c>
      <c r="C30" s="51">
        <v>13</v>
      </c>
      <c r="D30" s="51" t="s">
        <v>175</v>
      </c>
      <c r="E30" s="51" t="s">
        <v>176</v>
      </c>
      <c r="F30" s="51">
        <v>1</v>
      </c>
      <c r="G30" s="52" t="str" cm="1">
        <f t="array" aca="1" ref="G30" ca="1">INDIRECT("dataset"&amp;C30&amp;"_"&amp;E30&amp;"!"&amp;H30&amp;"2")</f>
        <v>Fandango</v>
      </c>
      <c r="H30" s="51" t="s">
        <v>173</v>
      </c>
      <c r="I30" s="51">
        <v>70</v>
      </c>
      <c r="J30" s="51">
        <f t="shared" ca="1" si="2"/>
        <v>0</v>
      </c>
      <c r="K30" s="53" t="str">
        <f t="shared" ca="1" si="0"/>
        <v xml:space="preserve">In the 'Fandango' column, count how many cells exceed the value of '70' </v>
      </c>
      <c r="L30" s="51">
        <f t="shared" ca="1" si="8"/>
        <v>5</v>
      </c>
      <c r="M30" s="51" t="s">
        <v>173</v>
      </c>
      <c r="N30" s="52" t="str" cm="1">
        <f t="array" aca="1" ref="N30" ca="1">INDIRECT("dataset"&amp;C30&amp;"_"&amp;E30&amp;"!"&amp;O30&amp;"2")</f>
        <v>Roger Ebert</v>
      </c>
      <c r="O30" s="51" t="s">
        <v>165</v>
      </c>
      <c r="P30" s="51" t="str">
        <f t="shared" ca="1" si="3"/>
        <v>71 70 68</v>
      </c>
      <c r="Q30" s="51"/>
      <c r="R30" s="54" t="str">
        <f ca="1">"In the '"&amp;N30&amp;"' column, give the row names of the "&amp;D30&amp;"s with the highest 3 values in descending order "</f>
        <v xml:space="preserve">In the 'Roger Ebert' column, give the row names of the movies with the highest 3 values in descending order </v>
      </c>
      <c r="S30" s="51">
        <f ca="1">MAX(INDIRECT("'dataset"&amp;C30&amp;"_"&amp;E30&amp;"'!"&amp;O30&amp;"2:"&amp;O30&amp;"31"))</f>
        <v>71</v>
      </c>
      <c r="T30" s="51">
        <f ca="1">MATCH(MAX(INDIRECT("'dataset"&amp;C30&amp;"_"&amp;E30&amp;"'!"&amp;O30&amp;"2:"&amp;O30&amp;"31")), INDIRECT("'dataset"&amp;C30&amp;"_"&amp;E30&amp;"'!"&amp;O30&amp;"2:"&amp;O30&amp;"31"), 0) + 1</f>
        <v>21</v>
      </c>
      <c r="U30" s="51" t="str" cm="1">
        <f t="array" aca="1" ref="U30" ca="1">INDIRECT("dataset"&amp;C30&amp;"_"&amp;E30&amp;"!"&amp;"B"&amp;T30)</f>
        <v>End Tour</v>
      </c>
      <c r="V30" s="51">
        <f ca="1">LARGE(INDIRECT("'dataset"&amp;C30&amp;"_"&amp;E30&amp;"'!"&amp;O30&amp;"2:"&amp;O30&amp;"31"), 2)</f>
        <v>70</v>
      </c>
      <c r="W30" s="51">
        <f ca="1">MATCH(LARGE(INDIRECT("'dataset"&amp;C30&amp;"_"&amp;E30&amp;"'!"&amp;O30&amp;"2:"&amp;O30&amp;"31"), 2), INDIRECT("'dataset"&amp;C30&amp;"_"&amp;E30&amp;"'!"&amp;O30&amp;"2:"&amp;O30&amp;"31"), 0)+1</f>
        <v>16</v>
      </c>
      <c r="X30" s="51" t="str" cm="1">
        <f t="array" aca="1" ref="X30" ca="1">INDIRECT("dataset"&amp;C30&amp;"_"&amp;E30&amp;"!"&amp;"B"&amp;W30)</f>
        <v>Black White</v>
      </c>
      <c r="Y30" s="51">
        <f ca="1">LARGE(INDIRECT("'dataset"&amp;C30&amp;"_"&amp;E30&amp;"'!"&amp;O30&amp;"2:"&amp;O30&amp;"31"), 3)</f>
        <v>68</v>
      </c>
      <c r="Z30" s="51">
        <f ca="1">MATCH(LARGE(INDIRECT("'dataset"&amp;C30&amp;"_"&amp;E30&amp;"'!"&amp;O30&amp;"2:"&amp;O30&amp;"31"), 3), INDIRECT("'dataset"&amp;C30&amp;"_"&amp;E30&amp;"'!"&amp;O30&amp;"2:"&amp;O30&amp;"31"), 0)+1</f>
        <v>17</v>
      </c>
      <c r="AA30" s="51" t="str" cm="1">
        <f t="array" aca="1" ref="AA30" ca="1">INDIRECT("dataset"&amp;C30&amp;"_"&amp;E30&amp;"!"&amp;"B"&amp;Z30)</f>
        <v>My Dreams</v>
      </c>
      <c r="AB30" s="51" t="str">
        <f t="shared" ca="1" si="4"/>
        <v>End Tour-Black White-My Dreams</v>
      </c>
      <c r="AC30" s="51" t="str">
        <f t="shared" ca="1" si="5"/>
        <v>21 16 17</v>
      </c>
      <c r="AD30" s="52" t="str" cm="1">
        <f t="array" aca="1" ref="AD30" ca="1">INDIRECT("dataset"&amp;C30&amp;"_"&amp;E30&amp;"!"&amp;AE30&amp;"2")</f>
        <v>MrQE</v>
      </c>
      <c r="AE30" s="51" t="s">
        <v>170</v>
      </c>
      <c r="AF30" s="51"/>
      <c r="AG30" s="51"/>
      <c r="AH30" s="55" t="str">
        <f t="shared" ca="1" si="6"/>
        <v>In the 'MrQE' column, calculate a rough estimate of the average value</v>
      </c>
      <c r="AI30" s="51">
        <f ca="1">AVERAGE(INDIRECT("'dataset"&amp;C30&amp;"_"&amp;E30&amp;"'!"&amp;AE30&amp;":"&amp;AE30))</f>
        <v>52.310344827586206</v>
      </c>
      <c r="AJ30" s="51" t="s">
        <v>170</v>
      </c>
      <c r="AK30" s="56" t="str" cm="1">
        <f t="array" aca="1" ref="AK30" ca="1">INDIRECT("dataset"&amp;C30&amp;"_"&amp;E30&amp;"!"&amp;AL30&amp;"2")</f>
        <v>Film
 Comment</v>
      </c>
      <c r="AL30" s="51" t="s">
        <v>164</v>
      </c>
      <c r="AM30" s="51" cm="1">
        <f t="array" aca="1" ref="AM30" ca="1">INDIRECT("dataset"&amp;C30&amp;"_"&amp;E30&amp;"!"&amp;AL30&amp;AQ30)</f>
        <v>67</v>
      </c>
      <c r="AN30" s="51">
        <f ca="1">COUNTIF(INDIRECT("'dataset"&amp;C30&amp;"_"&amp;E30&amp;"'!"&amp;AL30&amp;":"&amp;AL30), AM30)</f>
        <v>1</v>
      </c>
      <c r="AO30" s="36" t="str">
        <f ca="1">"In the '"&amp;AK30&amp; "' column, find the "&amp;D30&amp;" with a value equal to '" &amp; AM30&amp; "' "</f>
        <v xml:space="preserve">In the 'Film
 Comment' column, find the movie with a value equal to '67' </v>
      </c>
      <c r="AP30" s="50" t="str" cm="1">
        <f t="array" aca="1" ref="AP30" ca="1">INDIRECT("dataset"&amp;C30&amp;"_"&amp;E30&amp;"!"&amp;"B"&amp;AQ30)</f>
        <v>Black Sea</v>
      </c>
      <c r="AQ30" s="51">
        <v>20</v>
      </c>
    </row>
    <row r="31" spans="1:68" s="50" customFormat="1" x14ac:dyDescent="0.35">
      <c r="A31" s="50" t="str">
        <f t="shared" si="1"/>
        <v>DS14_movie_zebra2.png</v>
      </c>
      <c r="B31" s="51">
        <v>30</v>
      </c>
      <c r="C31" s="51">
        <v>14</v>
      </c>
      <c r="D31" s="51" t="s">
        <v>175</v>
      </c>
      <c r="E31" s="51" t="s">
        <v>176</v>
      </c>
      <c r="F31" s="51">
        <v>2</v>
      </c>
      <c r="G31" s="52" t="str" cm="1">
        <f t="array" aca="1" ref="G31" ca="1">INDIRECT("dataset"&amp;C31&amp;"_"&amp;E31&amp;"!"&amp;H31&amp;"2")</f>
        <v>PluggedIn</v>
      </c>
      <c r="H31" s="51" t="s">
        <v>165</v>
      </c>
      <c r="I31" s="51">
        <v>76</v>
      </c>
      <c r="J31" s="51">
        <f t="shared" ca="1" si="2"/>
        <v>0</v>
      </c>
      <c r="K31" s="53" t="str">
        <f t="shared" ca="1" si="0"/>
        <v xml:space="preserve">In the 'PluggedIn' column, count how many cells exceed the value of '76' </v>
      </c>
      <c r="L31" s="51">
        <f t="shared" ca="1" si="8"/>
        <v>8</v>
      </c>
      <c r="M31" s="51" t="s">
        <v>165</v>
      </c>
      <c r="N31" s="52" t="str" cm="1">
        <f t="array" aca="1" ref="N31" ca="1">INDIRECT("dataset"&amp;C31&amp;"_"&amp;E31&amp;"!"&amp;O31&amp;"2")</f>
        <v>Fandango</v>
      </c>
      <c r="O31" s="51" t="s">
        <v>171</v>
      </c>
      <c r="P31" s="51" t="str">
        <f t="shared" ca="1" si="3"/>
        <v>75 73 71</v>
      </c>
      <c r="Q31" s="51"/>
      <c r="R31" s="54" t="str">
        <f ca="1">"In the '"&amp;N31&amp;"' column, give the row names of the "&amp;D31&amp;"s with the highest 3 values in descending order "</f>
        <v xml:space="preserve">In the 'Fandango' column, give the row names of the movies with the highest 3 values in descending order </v>
      </c>
      <c r="S31" s="51">
        <f ca="1">MAX(INDIRECT("'dataset"&amp;C31&amp;"_"&amp;E31&amp;"'!"&amp;O31&amp;"2:"&amp;O31&amp;"31"))</f>
        <v>75</v>
      </c>
      <c r="T31" s="51">
        <f ca="1">MATCH(MAX(INDIRECT("'dataset"&amp;C31&amp;"_"&amp;E31&amp;"'!"&amp;O31&amp;"2:"&amp;O31&amp;"31")), INDIRECT("'dataset"&amp;C31&amp;"_"&amp;E31&amp;"'!"&amp;O31&amp;"2:"&amp;O31&amp;"31"), 0) + 1</f>
        <v>5</v>
      </c>
      <c r="U31" s="51" t="str" cm="1">
        <f t="array" aca="1" ref="U31" ca="1">INDIRECT("dataset"&amp;C31&amp;"_"&amp;E31&amp;"!"&amp;"B"&amp;T31)</f>
        <v>Black Sea</v>
      </c>
      <c r="V31" s="51">
        <f ca="1">LARGE(INDIRECT("'dataset"&amp;C31&amp;"_"&amp;E31&amp;"'!"&amp;O31&amp;"2:"&amp;O31&amp;"31"), 2)</f>
        <v>73</v>
      </c>
      <c r="W31" s="51">
        <f ca="1">MATCH(LARGE(INDIRECT("'dataset"&amp;C31&amp;"_"&amp;E31&amp;"'!"&amp;O31&amp;"2:"&amp;O31&amp;"31"), 2), INDIRECT("'dataset"&amp;C31&amp;"_"&amp;E31&amp;"'!"&amp;O31&amp;"2:"&amp;O31&amp;"31"), 0)+1</f>
        <v>21</v>
      </c>
      <c r="X31" s="51" t="str" cm="1">
        <f t="array" aca="1" ref="X31" ca="1">INDIRECT("dataset"&amp;C31&amp;"_"&amp;E31&amp;"!"&amp;"B"&amp;W31)</f>
        <v>Water Diviner</v>
      </c>
      <c r="Y31" s="51">
        <f ca="1">LARGE(INDIRECT("'dataset"&amp;C31&amp;"_"&amp;E31&amp;"'!"&amp;O31&amp;"2:"&amp;O31&amp;"31"), 3)</f>
        <v>71</v>
      </c>
      <c r="Z31" s="51">
        <f ca="1">MATCH(LARGE(INDIRECT("'dataset"&amp;C31&amp;"_"&amp;E31&amp;"'!"&amp;O31&amp;"2:"&amp;O31&amp;"31"), 3), INDIRECT("'dataset"&amp;C31&amp;"_"&amp;E31&amp;"'!"&amp;O31&amp;"2:"&amp;O31&amp;"31"), 0)+1</f>
        <v>20</v>
      </c>
      <c r="AA31" s="51" t="str" cm="1">
        <f t="array" aca="1" ref="AA31" ca="1">INDIRECT("dataset"&amp;C31&amp;"_"&amp;E31&amp;"!"&amp;"B"&amp;Z31)</f>
        <v>Hunting Ground</v>
      </c>
      <c r="AB31" s="51" t="str">
        <f t="shared" ca="1" si="4"/>
        <v>Black Sea-Water Diviner-Hunting Ground</v>
      </c>
      <c r="AC31" s="51" t="str">
        <f t="shared" ca="1" si="5"/>
        <v>5 21 20</v>
      </c>
      <c r="AD31" s="52" t="str" cm="1">
        <f t="array" aca="1" ref="AD31" ca="1">INDIRECT("dataset"&amp;C31&amp;"_"&amp;E31&amp;"!"&amp;AE31&amp;"2")</f>
        <v>IMDB</v>
      </c>
      <c r="AE31" s="51" t="s">
        <v>169</v>
      </c>
      <c r="AF31" s="51"/>
      <c r="AG31" s="51"/>
      <c r="AH31" s="55" t="str">
        <f t="shared" ca="1" si="6"/>
        <v>In the 'IMDB' column, calculate a rough estimate of the average value</v>
      </c>
      <c r="AI31" s="51">
        <f ca="1">AVERAGE(INDIRECT("'dataset"&amp;C31&amp;"_"&amp;E31&amp;"'!"&amp;AE31&amp;":"&amp;AE31))</f>
        <v>37.862068965517238</v>
      </c>
      <c r="AJ31" s="51" t="s">
        <v>169</v>
      </c>
      <c r="AK31" s="56" t="str" cm="1">
        <f t="array" aca="1" ref="AK31" ca="1">INDIRECT("dataset"&amp;C31&amp;"_"&amp;E31&amp;"!"&amp;AL31&amp;"2")</f>
        <v>PluggedIn</v>
      </c>
      <c r="AL31" s="51" t="s">
        <v>165</v>
      </c>
      <c r="AM31" s="51" cm="1">
        <f t="array" aca="1" ref="AM31" ca="1">INDIRECT("dataset"&amp;C31&amp;"_"&amp;E31&amp;"!"&amp;AL31&amp;AQ31)</f>
        <v>79</v>
      </c>
      <c r="AN31" s="51">
        <f ca="1">COUNTIF(INDIRECT("'dataset"&amp;C31&amp;"_"&amp;E31&amp;"'!"&amp;AL31&amp;":"&amp;AL31), AM31)</f>
        <v>1</v>
      </c>
      <c r="AO31" s="36" t="str">
        <f ca="1">"In the '"&amp;AK31&amp; "' column, find the "&amp;D31&amp;" with a value equal to '" &amp; AM31&amp; "' "</f>
        <v xml:space="preserve">In the 'PluggedIn' column, find the movie with a value equal to '79' </v>
      </c>
      <c r="AP31" s="50" t="str" cm="1">
        <f t="array" aca="1" ref="AP31" ca="1">INDIRECT("dataset"&amp;C31&amp;"_"&amp;E31&amp;"!"&amp;"B"&amp;AQ31)</f>
        <v>Hot Pursuit</v>
      </c>
      <c r="AQ31" s="51">
        <v>18</v>
      </c>
    </row>
    <row r="32" spans="1:68" s="50" customFormat="1" x14ac:dyDescent="0.35">
      <c r="A32" s="50" t="str">
        <f t="shared" si="1"/>
        <v>DS15_movie_zebra3.png</v>
      </c>
      <c r="B32" s="51">
        <v>31</v>
      </c>
      <c r="C32" s="51">
        <v>15</v>
      </c>
      <c r="D32" s="51" t="s">
        <v>175</v>
      </c>
      <c r="E32" s="51" t="s">
        <v>176</v>
      </c>
      <c r="F32" s="51">
        <v>3</v>
      </c>
      <c r="G32" s="52" t="str" cm="1">
        <f t="array" aca="1" ref="G32" ca="1">INDIRECT("dataset"&amp;C32&amp;"_"&amp;E32&amp;"!"&amp;H32&amp;"2")</f>
        <v>Hulu</v>
      </c>
      <c r="H32" s="51" t="s">
        <v>164</v>
      </c>
      <c r="I32" s="51">
        <v>54</v>
      </c>
      <c r="J32" s="51">
        <f t="shared" ca="1" si="2"/>
        <v>0</v>
      </c>
      <c r="K32" s="53" t="str">
        <f t="shared" ca="1" si="0"/>
        <v xml:space="preserve">In the 'Hulu' column, count how many cells exceed the value of '54' </v>
      </c>
      <c r="L32" s="51">
        <f t="shared" ca="1" si="8"/>
        <v>7</v>
      </c>
      <c r="M32" s="51" t="s">
        <v>164</v>
      </c>
      <c r="N32" s="52" t="str" cm="1">
        <f t="array" aca="1" ref="N32" ca="1">INDIRECT("dataset"&amp;C32&amp;"_"&amp;E32&amp;"!"&amp;O32&amp;"2")</f>
        <v>Rotten
Tomatoes</v>
      </c>
      <c r="O32" s="51" t="s">
        <v>173</v>
      </c>
      <c r="P32" s="51" t="str">
        <f t="shared" ca="1" si="3"/>
        <v>98 84 80</v>
      </c>
      <c r="Q32" s="51"/>
      <c r="R32" s="54" t="str">
        <f ca="1">"In the '"&amp;N32&amp;"' column, give the row names of the "&amp;D32&amp;"s with the highest 3 values in descending order "</f>
        <v xml:space="preserve">In the 'Rotten
Tomatoes' column, give the row names of the movies with the highest 3 values in descending order </v>
      </c>
      <c r="S32" s="51">
        <f ca="1">MAX(INDIRECT("'dataset"&amp;C32&amp;"_"&amp;E32&amp;"'!"&amp;O32&amp;"2:"&amp;O32&amp;"31"))</f>
        <v>98</v>
      </c>
      <c r="T32" s="51">
        <f ca="1">MATCH(MAX(INDIRECT("'dataset"&amp;C32&amp;"_"&amp;E32&amp;"'!"&amp;O32&amp;"2:"&amp;O32&amp;"31")), INDIRECT("'dataset"&amp;C32&amp;"_"&amp;E32&amp;"'!"&amp;O32&amp;"2:"&amp;O32&amp;"31"), 0) + 1</f>
        <v>10</v>
      </c>
      <c r="U32" s="51" t="str" cm="1">
        <f t="array" aca="1" ref="U32" ca="1">INDIRECT("dataset"&amp;C32&amp;"_"&amp;E32&amp;"!"&amp;"B"&amp;T32)</f>
        <v>Crazy Adventure</v>
      </c>
      <c r="V32" s="51">
        <f ca="1">LARGE(INDIRECT("'dataset"&amp;C32&amp;"_"&amp;E32&amp;"'!"&amp;O32&amp;"2:"&amp;O32&amp;"31"), 2)</f>
        <v>84</v>
      </c>
      <c r="W32" s="51">
        <f ca="1">MATCH(LARGE(INDIRECT("'dataset"&amp;C32&amp;"_"&amp;E32&amp;"'!"&amp;O32&amp;"2:"&amp;O32&amp;"31"), 2), INDIRECT("'dataset"&amp;C32&amp;"_"&amp;E32&amp;"'!"&amp;O32&amp;"2:"&amp;O32&amp;"31"), 0)+1</f>
        <v>9</v>
      </c>
      <c r="X32" s="51" t="str" cm="1">
        <f t="array" aca="1" ref="X32" ca="1">INDIRECT("dataset"&amp;C32&amp;"_"&amp;E32&amp;"!"&amp;"B"&amp;W32)</f>
        <v>Fantastic Four</v>
      </c>
      <c r="Y32" s="51">
        <f ca="1">LARGE(INDIRECT("'dataset"&amp;C32&amp;"_"&amp;E32&amp;"'!"&amp;O32&amp;"2:"&amp;O32&amp;"31"), 3)</f>
        <v>80</v>
      </c>
      <c r="Z32" s="51">
        <f ca="1">MATCH(LARGE(INDIRECT("'dataset"&amp;C32&amp;"_"&amp;E32&amp;"'!"&amp;O32&amp;"2:"&amp;O32&amp;"31"), 3), INDIRECT("'dataset"&amp;C32&amp;"_"&amp;E32&amp;"'!"&amp;O32&amp;"2:"&amp;O32&amp;"31"), 0)+1</f>
        <v>20</v>
      </c>
      <c r="AA32" s="51" t="str" cm="1">
        <f t="array" aca="1" ref="AA32" ca="1">INDIRECT("dataset"&amp;C32&amp;"_"&amp;E32&amp;"!"&amp;"B"&amp;Z32)</f>
        <v>Black Sea</v>
      </c>
      <c r="AB32" s="51" t="str">
        <f t="shared" ca="1" si="4"/>
        <v>Crazy Adventure-Fantastic Four-Black Sea</v>
      </c>
      <c r="AC32" s="51" t="str">
        <f t="shared" ca="1" si="5"/>
        <v>10 9 20</v>
      </c>
      <c r="AD32" s="52" t="str" cm="1">
        <f t="array" aca="1" ref="AD32" ca="1">INDIRECT("dataset"&amp;C32&amp;"_"&amp;E32&amp;"!"&amp;AE32&amp;"2")</f>
        <v>Netflix</v>
      </c>
      <c r="AE32" s="51" t="s">
        <v>167</v>
      </c>
      <c r="AF32" s="51"/>
      <c r="AG32" s="51"/>
      <c r="AH32" s="55" t="str">
        <f t="shared" ca="1" si="6"/>
        <v>In the 'Netflix' column, calculate a rough estimate of the average value</v>
      </c>
      <c r="AI32" s="51">
        <f ca="1">AVERAGE(INDIRECT("'dataset"&amp;C32&amp;"_"&amp;E32&amp;"'!"&amp;AE32&amp;":"&amp;AE32))</f>
        <v>50.241379310344826</v>
      </c>
      <c r="AJ32" s="51" t="s">
        <v>167</v>
      </c>
      <c r="AK32" s="56" t="str" cm="1">
        <f t="array" aca="1" ref="AK32" ca="1">INDIRECT("dataset"&amp;C32&amp;"_"&amp;E32&amp;"!"&amp;AL32&amp;"2")</f>
        <v>Naver</v>
      </c>
      <c r="AL32" s="51" t="s">
        <v>166</v>
      </c>
      <c r="AM32" s="51" cm="1">
        <f t="array" aca="1" ref="AM32" ca="1">INDIRECT("dataset"&amp;C32&amp;"_"&amp;E32&amp;"!"&amp;AL32&amp;AQ32)</f>
        <v>73</v>
      </c>
      <c r="AN32" s="51">
        <f ca="1">COUNTIF(INDIRECT("'dataset"&amp;C32&amp;"_"&amp;E32&amp;"'!"&amp;AL32&amp;":"&amp;AL32), AM32)</f>
        <v>1</v>
      </c>
      <c r="AO32" s="36" t="str">
        <f ca="1">"In the '"&amp;AK32&amp; "' column, find the "&amp;D32&amp;" with a value equal to '" &amp; AM32&amp; "' "</f>
        <v xml:space="preserve">In the 'Naver' column, find the movie with a value equal to '73' </v>
      </c>
      <c r="AP32" s="50" t="str" cm="1">
        <f t="array" aca="1" ref="AP32" ca="1">INDIRECT("dataset"&amp;C32&amp;"_"&amp;E32&amp;"!"&amp;"B"&amp;AQ32)</f>
        <v>South Paw</v>
      </c>
      <c r="AQ32" s="51">
        <v>19</v>
      </c>
    </row>
    <row r="33" spans="1:68" s="57" customFormat="1" ht="15" thickBot="1" x14ac:dyDescent="0.4">
      <c r="A33" s="57" t="str">
        <f t="shared" si="1"/>
        <v>DS16_movie_zebra4.png</v>
      </c>
      <c r="B33" s="59">
        <v>32</v>
      </c>
      <c r="C33" s="59">
        <v>16</v>
      </c>
      <c r="D33" s="59" t="s">
        <v>175</v>
      </c>
      <c r="E33" s="59" t="s">
        <v>176</v>
      </c>
      <c r="F33" s="59">
        <v>4</v>
      </c>
      <c r="G33" s="60" t="str" cm="1">
        <f t="array" aca="1" ref="G33" ca="1">INDIRECT("dataset"&amp;C33&amp;"_"&amp;E33&amp;"!"&amp;H33&amp;"2")</f>
        <v>Metacritic</v>
      </c>
      <c r="H33" s="59" t="s">
        <v>169</v>
      </c>
      <c r="I33" s="59">
        <v>57</v>
      </c>
      <c r="J33" s="59">
        <f t="shared" ca="1" si="2"/>
        <v>0</v>
      </c>
      <c r="K33" s="61" t="str">
        <f t="shared" ca="1" si="0"/>
        <v xml:space="preserve">In the 'Metacritic' column, count how many cells exceed the value of '57' </v>
      </c>
      <c r="L33" s="59">
        <f t="shared" ca="1" si="8"/>
        <v>6</v>
      </c>
      <c r="M33" s="59" t="s">
        <v>169</v>
      </c>
      <c r="N33" s="60" t="str" cm="1">
        <f t="array" aca="1" ref="N33" ca="1">INDIRECT("dataset"&amp;C33&amp;"_"&amp;E33&amp;"!"&amp;O33&amp;"2")</f>
        <v>Naver</v>
      </c>
      <c r="O33" s="59" t="s">
        <v>164</v>
      </c>
      <c r="P33" s="59" t="str">
        <f t="shared" ca="1" si="3"/>
        <v>71 70 68</v>
      </c>
      <c r="Q33" s="59"/>
      <c r="R33" s="62" t="str">
        <f ca="1">"In the '"&amp;N33&amp;"' column, give the row names of the "&amp;D33&amp;"s with the highest 3 values in descending order "</f>
        <v xml:space="preserve">In the 'Naver' column, give the row names of the movies with the highest 3 values in descending order </v>
      </c>
      <c r="S33" s="59">
        <f ca="1">MAX(INDIRECT("'dataset"&amp;C33&amp;"_"&amp;E33&amp;"'!"&amp;O33&amp;"2:"&amp;O33&amp;"31"))</f>
        <v>71</v>
      </c>
      <c r="T33" s="59">
        <f ca="1">MATCH(MAX(INDIRECT("'dataset"&amp;C33&amp;"_"&amp;E33&amp;"'!"&amp;O33&amp;"2:"&amp;O33&amp;"31")), INDIRECT("'dataset"&amp;C33&amp;"_"&amp;E33&amp;"'!"&amp;O33&amp;"2:"&amp;O33&amp;"31"), 0) + 1</f>
        <v>18</v>
      </c>
      <c r="U33" s="59" t="str" cm="1">
        <f t="array" aca="1" ref="U33" ca="1">INDIRECT("dataset"&amp;C33&amp;"_"&amp;E33&amp;"!"&amp;"B"&amp;T33)</f>
        <v>Wild Tales</v>
      </c>
      <c r="V33" s="59">
        <f ca="1">LARGE(INDIRECT("'dataset"&amp;C33&amp;"_"&amp;E33&amp;"'!"&amp;O33&amp;"2:"&amp;O33&amp;"31"), 2)</f>
        <v>70</v>
      </c>
      <c r="W33" s="59">
        <f ca="1">MATCH(LARGE(INDIRECT("'dataset"&amp;C33&amp;"_"&amp;E33&amp;"'!"&amp;O33&amp;"2:"&amp;O33&amp;"31"), 2), INDIRECT("'dataset"&amp;C33&amp;"_"&amp;E33&amp;"'!"&amp;O33&amp;"2:"&amp;O33&amp;"31"), 0)+1</f>
        <v>6</v>
      </c>
      <c r="X33" s="59" t="str" cm="1">
        <f t="array" aca="1" ref="X33" ca="1">INDIRECT("dataset"&amp;C33&amp;"_"&amp;E33&amp;"!"&amp;"B"&amp;W33)</f>
        <v xml:space="preserve">Teenage Girl </v>
      </c>
      <c r="Y33" s="59">
        <f ca="1">LARGE(INDIRECT("'dataset"&amp;C33&amp;"_"&amp;E33&amp;"'!"&amp;O33&amp;"2:"&amp;O33&amp;"31"), 3)</f>
        <v>68</v>
      </c>
      <c r="Z33" s="59">
        <f ca="1">MATCH(LARGE(INDIRECT("'dataset"&amp;C33&amp;"_"&amp;E33&amp;"'!"&amp;O33&amp;"2:"&amp;O33&amp;"31"), 3), INDIRECT("'dataset"&amp;C33&amp;"_"&amp;E33&amp;"'!"&amp;O33&amp;"2:"&amp;O33&amp;"31"), 0)+1</f>
        <v>10</v>
      </c>
      <c r="AA33" s="59" t="str" cm="1">
        <f t="array" aca="1" ref="AA33" ca="1">INDIRECT("dataset"&amp;C33&amp;"_"&amp;E33&amp;"!"&amp;"B"&amp;Z33)</f>
        <v>My Dreams</v>
      </c>
      <c r="AB33" s="59" t="str">
        <f t="shared" ca="1" si="4"/>
        <v>Wild Tales-Teenage Girl -My Dreams</v>
      </c>
      <c r="AC33" s="59" t="str">
        <f t="shared" ca="1" si="5"/>
        <v>18 6 10</v>
      </c>
      <c r="AD33" s="60" t="str" cm="1">
        <f t="array" aca="1" ref="AD33" ca="1">INDIRECT("dataset"&amp;C33&amp;"_"&amp;E33&amp;"!"&amp;AE33&amp;"2")</f>
        <v>Roger Ebert</v>
      </c>
      <c r="AE33" s="59" t="s">
        <v>170</v>
      </c>
      <c r="AF33" s="59"/>
      <c r="AG33" s="59"/>
      <c r="AH33" s="63" t="str">
        <f t="shared" ca="1" si="6"/>
        <v>In the 'Roger Ebert' column, calculate a rough estimate of the average value</v>
      </c>
      <c r="AI33" s="59">
        <f ca="1">AVERAGE(INDIRECT("'dataset"&amp;C33&amp;"_"&amp;E33&amp;"'!"&amp;AE33&amp;":"&amp;AE33))</f>
        <v>52.310344827586206</v>
      </c>
      <c r="AJ33" s="59" t="s">
        <v>170</v>
      </c>
      <c r="AK33" s="64" t="str" cm="1">
        <f t="array" aca="1" ref="AK33" ca="1">INDIRECT("dataset"&amp;C33&amp;"_"&amp;E33&amp;"!"&amp;AL33&amp;"2")</f>
        <v>Film
 Comment</v>
      </c>
      <c r="AL33" s="59" t="s">
        <v>171</v>
      </c>
      <c r="AM33" s="59" cm="1">
        <f t="array" aca="1" ref="AM33" ca="1">INDIRECT("dataset"&amp;C33&amp;"_"&amp;E33&amp;"!"&amp;AL33&amp;AQ33)</f>
        <v>31</v>
      </c>
      <c r="AN33" s="59">
        <f ca="1">COUNTIF(INDIRECT("'dataset"&amp;C33&amp;"_"&amp;E33&amp;"'!"&amp;AL33&amp;":"&amp;AL33), AM33)</f>
        <v>1</v>
      </c>
      <c r="AO33" s="36" t="str">
        <f ca="1">"In the '"&amp;AK33&amp; "' column, find the "&amp;D33&amp;" with a value equal to '" &amp; AM33&amp; "' "</f>
        <v xml:space="preserve">In the 'Film
 Comment' column, find the movie with a value equal to '31' </v>
      </c>
      <c r="AP33" s="57" t="str" cm="1">
        <f t="array" aca="1" ref="AP33" ca="1">INDIRECT("dataset"&amp;C33&amp;"_"&amp;E33&amp;"!"&amp;"B"&amp;AQ33)</f>
        <v>Fantastic Four</v>
      </c>
      <c r="AQ33" s="59">
        <v>17</v>
      </c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</row>
    <row r="34" spans="1:68" x14ac:dyDescent="0.35">
      <c r="A34" s="24" t="str">
        <f t="shared" si="1"/>
        <v>DS1_anime_plain1.png</v>
      </c>
      <c r="B34" s="16">
        <v>33</v>
      </c>
      <c r="C34" s="16">
        <v>1</v>
      </c>
      <c r="D34" s="16" t="s">
        <v>163</v>
      </c>
      <c r="E34" s="16" t="s">
        <v>177</v>
      </c>
      <c r="F34" s="16">
        <v>1</v>
      </c>
      <c r="G34" s="28" t="str" cm="1">
        <f t="array" aca="1" ref="G34" ca="1">INDIRECT("dataset"&amp;C34&amp;"_"&amp;E34&amp;"!"&amp;H34&amp;"2")</f>
        <v>Score</v>
      </c>
      <c r="H34" s="16" t="s">
        <v>164</v>
      </c>
      <c r="I34" s="16">
        <v>80</v>
      </c>
      <c r="J34" s="16">
        <f t="shared" ca="1" si="2"/>
        <v>0</v>
      </c>
      <c r="K34" s="17" t="str">
        <f t="shared" ref="K34:K65" ca="1" si="9">"In the '"&amp;G34&amp; "' column, count how many cells exceed the value of '" &amp; I34&amp; "' "</f>
        <v xml:space="preserve">In the 'Score' column, count how many cells exceed the value of '80' </v>
      </c>
      <c r="L34" s="16">
        <f t="shared" ca="1" si="8"/>
        <v>7</v>
      </c>
      <c r="M34" s="16" t="s">
        <v>164</v>
      </c>
      <c r="N34" s="28" t="str" cm="1">
        <f t="array" aca="1" ref="N34" ca="1">INDIRECT("dataset"&amp;C34&amp;"_"&amp;E34&amp;"!"&amp;O34&amp;"2")</f>
        <v>Plan
 to Watch</v>
      </c>
      <c r="O34" s="16" t="s">
        <v>166</v>
      </c>
      <c r="P34" s="16" t="str">
        <f t="shared" ca="1" si="3"/>
        <v>60 56 53</v>
      </c>
      <c r="Q34" s="16"/>
      <c r="R34" s="25" t="str">
        <f ca="1">"In the '"&amp;N34&amp;"' column, give the row names of the "&amp;D34&amp;"s with the highest 3 values in descending order "</f>
        <v xml:space="preserve">In the 'Plan
 to Watch' column, give the row names of the animes with the highest 3 values in descending order </v>
      </c>
      <c r="S34" s="16">
        <f ca="1">MAX(INDIRECT("'dataset"&amp;C34&amp;"_"&amp;E34&amp;"'!"&amp;O34&amp;"2:"&amp;O34&amp;"31"))</f>
        <v>60</v>
      </c>
      <c r="T34" s="16">
        <f ca="1">MATCH(MAX(INDIRECT("'dataset"&amp;C34&amp;"_"&amp;E34&amp;"'!"&amp;O34&amp;"2:"&amp;O34&amp;"31")), INDIRECT("'dataset"&amp;C34&amp;"_"&amp;E34&amp;"'!"&amp;O34&amp;"2:"&amp;O34&amp;"31"), 0) + 1</f>
        <v>13</v>
      </c>
      <c r="U34" s="16" t="str" cm="1">
        <f t="array" aca="1" ref="U34" ca="1">INDIRECT("dataset"&amp;C34&amp;"_"&amp;E34&amp;"!"&amp;"B"&amp;T34)</f>
        <v>Different Life</v>
      </c>
      <c r="V34" s="16">
        <f ca="1">LARGE(INDIRECT("'dataset"&amp;C34&amp;"_"&amp;E34&amp;"'!"&amp;O34&amp;"2:"&amp;O34&amp;"31"), 2)</f>
        <v>56</v>
      </c>
      <c r="W34" s="16">
        <f ca="1">MATCH(LARGE(INDIRECT("'dataset"&amp;C34&amp;"_"&amp;E34&amp;"'!"&amp;O34&amp;"2:"&amp;O34&amp;"31"), 2), INDIRECT("'dataset"&amp;C34&amp;"_"&amp;E34&amp;"'!"&amp;O34&amp;"2:"&amp;O34&amp;"31"), 0)+1</f>
        <v>18</v>
      </c>
      <c r="X34" s="16" t="str" cm="1">
        <f t="array" aca="1" ref="X34" ca="1">INDIRECT("dataset"&amp;C34&amp;"_"&amp;E34&amp;"!"&amp;"B"&amp;W34)</f>
        <v>Mobile Phone</v>
      </c>
      <c r="Y34" s="16">
        <f ca="1">LARGE(INDIRECT("'dataset"&amp;C34&amp;"_"&amp;E34&amp;"'!"&amp;O34&amp;"2:"&amp;O34&amp;"31"), 3)</f>
        <v>53</v>
      </c>
      <c r="Z34" s="16">
        <f ca="1">MATCH(LARGE(INDIRECT("'dataset"&amp;C34&amp;"_"&amp;E34&amp;"'!"&amp;O34&amp;"2:"&amp;O34&amp;"31"), 3), INDIRECT("'dataset"&amp;C34&amp;"_"&amp;E34&amp;"'!"&amp;O34&amp;"2:"&amp;O34&amp;"31"), 0)+1</f>
        <v>27</v>
      </c>
      <c r="AA34" s="16" t="str" cm="1">
        <f t="array" aca="1" ref="AA34" ca="1">INDIRECT("dataset"&amp;C34&amp;"_"&amp;E34&amp;"!"&amp;"B"&amp;Z34)</f>
        <v>Great Teacher</v>
      </c>
      <c r="AB34" s="16" t="str">
        <f t="shared" ca="1" si="4"/>
        <v>Different Life-Mobile Phone-Great Teacher</v>
      </c>
      <c r="AC34" s="16" t="str">
        <f t="shared" ca="1" si="5"/>
        <v>13 18 27</v>
      </c>
      <c r="AD34" s="28" t="str" cm="1">
        <f t="array" aca="1" ref="AD34" ca="1">INDIRECT("dataset"&amp;C34&amp;"_"&amp;E34&amp;"!"&amp;AE34&amp;"2")</f>
        <v>Completed</v>
      </c>
      <c r="AE34" s="16" t="s">
        <v>168</v>
      </c>
      <c r="AF34" s="16"/>
      <c r="AG34" s="16"/>
      <c r="AH34" s="26" t="str">
        <f t="shared" ca="1" si="6"/>
        <v>In the 'Completed' column, calculate a rough estimate of the average value</v>
      </c>
      <c r="AI34" s="16">
        <f ca="1">AVERAGE(INDIRECT("'dataset"&amp;C34&amp;"_"&amp;E34&amp;"'!"&amp;AE34&amp;":"&amp;AE34))</f>
        <v>28.896551724137932</v>
      </c>
      <c r="AJ34" s="16" t="s">
        <v>168</v>
      </c>
      <c r="AK34" s="66" t="str" cm="1">
        <f t="array" aca="1" ref="AK34" ca="1">INDIRECT("dataset"&amp;C34&amp;"_"&amp;E34&amp;"!"&amp;AL34&amp;"2")</f>
        <v>Watching</v>
      </c>
      <c r="AL34" s="16" t="s">
        <v>169</v>
      </c>
      <c r="AM34" s="16" cm="1">
        <f t="array" aca="1" ref="AM34" ca="1">INDIRECT("dataset"&amp;C34&amp;"_"&amp;E34&amp;"!"&amp;AL34&amp;AQ34)</f>
        <v>15</v>
      </c>
      <c r="AN34" s="16">
        <f ca="1">COUNTIF(INDIRECT("'dataset"&amp;C34&amp;"_"&amp;E34&amp;"'!"&amp;AL34&amp;":"&amp;AL34), AM34)</f>
        <v>1</v>
      </c>
      <c r="AO34" s="36" t="str">
        <f ca="1">"In the '"&amp;AK34&amp; "' column, find the "&amp;D34&amp;" with a value equal to '" &amp; AM34&amp; "' "</f>
        <v xml:space="preserve">In the 'Watching' column, find the anime with a value equal to '15' </v>
      </c>
      <c r="AP34" s="24" t="str" cm="1">
        <f t="array" aca="1" ref="AP34" ca="1">INDIRECT("dataset"&amp;C34&amp;"_"&amp;E34&amp;"!"&amp;"B"&amp;AQ34)</f>
        <v>Helping Alice</v>
      </c>
      <c r="AQ34" s="16">
        <v>16</v>
      </c>
    </row>
    <row r="35" spans="1:68" x14ac:dyDescent="0.35">
      <c r="A35" s="24" t="str">
        <f t="shared" si="1"/>
        <v>DS2_anime_plain2.png</v>
      </c>
      <c r="B35" s="16">
        <v>34</v>
      </c>
      <c r="C35" s="16">
        <v>2</v>
      </c>
      <c r="D35" s="16" t="s">
        <v>163</v>
      </c>
      <c r="E35" s="16" t="s">
        <v>177</v>
      </c>
      <c r="F35" s="16">
        <v>2</v>
      </c>
      <c r="G35" s="28" t="str" cm="1">
        <f t="array" aca="1" ref="G35" ca="1">INDIRECT("dataset"&amp;C35&amp;"_"&amp;E35&amp;"!"&amp;H35&amp;"2")</f>
        <v>Plan
 to Watch</v>
      </c>
      <c r="H35" s="16" t="s">
        <v>165</v>
      </c>
      <c r="I35" s="16">
        <v>70</v>
      </c>
      <c r="J35" s="16">
        <f t="shared" ca="1" si="2"/>
        <v>0</v>
      </c>
      <c r="K35" s="17" t="str">
        <f t="shared" ca="1" si="9"/>
        <v xml:space="preserve">In the 'Plan
 to Watch' column, count how many cells exceed the value of '70' </v>
      </c>
      <c r="L35" s="16">
        <f t="shared" ca="1" si="8"/>
        <v>6</v>
      </c>
      <c r="M35" s="16" t="s">
        <v>165</v>
      </c>
      <c r="N35" s="28" t="str" cm="1">
        <f t="array" aca="1" ref="N35" ca="1">INDIRECT("dataset"&amp;C35&amp;"_"&amp;E35&amp;"!"&amp;O35&amp;"2")</f>
        <v>Plan
 to Watch</v>
      </c>
      <c r="O35" s="16" t="s">
        <v>165</v>
      </c>
      <c r="P35" s="16" t="str">
        <f t="shared" ca="1" si="3"/>
        <v>88 86 83</v>
      </c>
      <c r="Q35" s="16"/>
      <c r="R35" s="25" t="str">
        <f ca="1">"In the '"&amp;N35&amp;"' column, give the row names of the "&amp;D35&amp;"s with the highest 3 values in descending order "</f>
        <v xml:space="preserve">In the 'Plan
 to Watch' column, give the row names of the animes with the highest 3 values in descending order </v>
      </c>
      <c r="S35" s="16">
        <f ca="1">MAX(INDIRECT("'dataset"&amp;C35&amp;"_"&amp;E35&amp;"'!"&amp;O35&amp;"2:"&amp;O35&amp;"31"))</f>
        <v>88</v>
      </c>
      <c r="T35" s="16">
        <f ca="1">MATCH(MAX(INDIRECT("'dataset"&amp;C35&amp;"_"&amp;E35&amp;"'!"&amp;O35&amp;"2:"&amp;O35&amp;"31")), INDIRECT("'dataset"&amp;C35&amp;"_"&amp;E35&amp;"'!"&amp;O35&amp;"2:"&amp;O35&amp;"31"), 0) + 1</f>
        <v>5</v>
      </c>
      <c r="U35" s="16" t="str" cm="1">
        <f t="array" aca="1" ref="U35" ca="1">INDIRECT("dataset"&amp;C35&amp;"_"&amp;E35&amp;"!"&amp;"B"&amp;T35)</f>
        <v>Connect Angel</v>
      </c>
      <c r="V35" s="16">
        <f ca="1">LARGE(INDIRECT("'dataset"&amp;C35&amp;"_"&amp;E35&amp;"'!"&amp;O35&amp;"2:"&amp;O35&amp;"31"), 2)</f>
        <v>86</v>
      </c>
      <c r="W35" s="16">
        <f ca="1">MATCH(LARGE(INDIRECT("'dataset"&amp;C35&amp;"_"&amp;E35&amp;"'!"&amp;O35&amp;"2:"&amp;O35&amp;"31"), 2), INDIRECT("'dataset"&amp;C35&amp;"_"&amp;E35&amp;"'!"&amp;O35&amp;"2:"&amp;O35&amp;"31"), 0)+1</f>
        <v>18</v>
      </c>
      <c r="X35" s="16" t="str" cm="1">
        <f t="array" aca="1" ref="X35" ca="1">INDIRECT("dataset"&amp;C35&amp;"_"&amp;E35&amp;"!"&amp;"B"&amp;W35)</f>
        <v>Best Humanity</v>
      </c>
      <c r="Y35" s="16">
        <f ca="1">LARGE(INDIRECT("'dataset"&amp;C35&amp;"_"&amp;E35&amp;"'!"&amp;O35&amp;"2:"&amp;O35&amp;"31"), 3)</f>
        <v>83</v>
      </c>
      <c r="Z35" s="16">
        <f ca="1">MATCH(LARGE(INDIRECT("'dataset"&amp;C35&amp;"_"&amp;E35&amp;"'!"&amp;O35&amp;"2:"&amp;O35&amp;"31"), 3), INDIRECT("'dataset"&amp;C35&amp;"_"&amp;E35&amp;"'!"&amp;O35&amp;"2:"&amp;O35&amp;"31"), 0)+1</f>
        <v>6</v>
      </c>
      <c r="AA35" s="16" t="str" cm="1">
        <f t="array" aca="1" ref="AA35" ca="1">INDIRECT("dataset"&amp;C35&amp;"_"&amp;E35&amp;"!"&amp;"B"&amp;Z35)</f>
        <v>Assassian World</v>
      </c>
      <c r="AB35" s="16" t="str">
        <f t="shared" ca="1" si="4"/>
        <v>Connect Angel-Best Humanity-Assassian World</v>
      </c>
      <c r="AC35" s="16" t="str">
        <f t="shared" ca="1" si="5"/>
        <v>5 18 6</v>
      </c>
      <c r="AD35" s="28" t="str" cm="1">
        <f t="array" aca="1" ref="AD35" ca="1">INDIRECT("dataset"&amp;C35&amp;"_"&amp;E35&amp;"!"&amp;AE35&amp;"2")</f>
        <v>Ranked</v>
      </c>
      <c r="AE35" s="16" t="s">
        <v>167</v>
      </c>
      <c r="AF35" s="16"/>
      <c r="AG35" s="16"/>
      <c r="AH35" s="26" t="str">
        <f t="shared" ca="1" si="6"/>
        <v>In the 'Ranked' column, calculate a rough estimate of the average value</v>
      </c>
      <c r="AI35" s="16">
        <f ca="1">AVERAGE(INDIRECT("'dataset"&amp;C35&amp;"_"&amp;E35&amp;"'!"&amp;AE35&amp;":"&amp;AE35))</f>
        <v>62.379310344827587</v>
      </c>
      <c r="AJ35" s="16" t="s">
        <v>167</v>
      </c>
      <c r="AK35" s="66" t="str" cm="1">
        <f t="array" aca="1" ref="AK35" ca="1">INDIRECT("dataset"&amp;C35&amp;"_"&amp;E35&amp;"!"&amp;AL35&amp;"2")</f>
        <v>On-Hold</v>
      </c>
      <c r="AL35" s="16" t="s">
        <v>173</v>
      </c>
      <c r="AM35" s="16" cm="1">
        <f t="array" aca="1" ref="AM35" ca="1">INDIRECT("dataset"&amp;C35&amp;"_"&amp;E35&amp;"!"&amp;AL35&amp;AQ35)</f>
        <v>26</v>
      </c>
      <c r="AN35" s="16">
        <f ca="1">COUNTIF(INDIRECT("'dataset"&amp;C35&amp;"_"&amp;E35&amp;"'!"&amp;AL35&amp;":"&amp;AL35), AM35)</f>
        <v>1</v>
      </c>
      <c r="AO35" s="36" t="str">
        <f ca="1">"In the '"&amp;AK35&amp; "' column, find the "&amp;D35&amp;" with a value equal to '" &amp; AM35&amp; "' "</f>
        <v xml:space="preserve">In the 'On-Hold' column, find the anime with a value equal to '26' </v>
      </c>
      <c r="AP35" s="24" t="str" cm="1">
        <f t="array" aca="1" ref="AP35" ca="1">INDIRECT("dataset"&amp;C35&amp;"_"&amp;E35&amp;"!"&amp;"B"&amp;AQ35)</f>
        <v>Attacking Titan</v>
      </c>
      <c r="AQ35" s="16">
        <v>20</v>
      </c>
    </row>
    <row r="36" spans="1:68" x14ac:dyDescent="0.35">
      <c r="A36" s="24" t="str">
        <f t="shared" si="1"/>
        <v>DS3_anime_plain3.png</v>
      </c>
      <c r="B36" s="16">
        <v>35</v>
      </c>
      <c r="C36" s="16">
        <v>3</v>
      </c>
      <c r="D36" s="16" t="s">
        <v>163</v>
      </c>
      <c r="E36" s="16" t="s">
        <v>177</v>
      </c>
      <c r="F36" s="16">
        <v>3</v>
      </c>
      <c r="G36" s="28" t="str" cm="1">
        <f t="array" aca="1" ref="G36" ca="1">INDIRECT("dataset"&amp;C36&amp;"_"&amp;E36&amp;"!"&amp;H36&amp;"2")</f>
        <v>Popularity</v>
      </c>
      <c r="H36" s="16" t="s">
        <v>169</v>
      </c>
      <c r="I36" s="16">
        <v>88</v>
      </c>
      <c r="J36" s="16">
        <f t="shared" ca="1" si="2"/>
        <v>0</v>
      </c>
      <c r="K36" s="17" t="str">
        <f t="shared" ca="1" si="9"/>
        <v xml:space="preserve">In the 'Popularity' column, count how many cells exceed the value of '88' </v>
      </c>
      <c r="L36" s="16">
        <f t="shared" ca="1" si="8"/>
        <v>5</v>
      </c>
      <c r="M36" s="16" t="s">
        <v>169</v>
      </c>
      <c r="N36" s="28" t="str" cm="1">
        <f t="array" aca="1" ref="N36" ca="1">INDIRECT("dataset"&amp;C36&amp;"_"&amp;E36&amp;"!"&amp;O36&amp;"2")</f>
        <v>Ranked</v>
      </c>
      <c r="O36" s="16" t="s">
        <v>164</v>
      </c>
      <c r="P36" s="16" t="str">
        <f t="shared" ca="1" si="3"/>
        <v>75 73 71</v>
      </c>
      <c r="Q36" s="16"/>
      <c r="R36" s="25" t="str">
        <f ca="1">"In the '"&amp;N36&amp;"' column, give the row names of the "&amp;D36&amp;"s with the highest 3 values in descending order "</f>
        <v xml:space="preserve">In the 'Ranked' column, give the row names of the animes with the highest 3 values in descending order </v>
      </c>
      <c r="S36" s="16">
        <f ca="1">MAX(INDIRECT("'dataset"&amp;C36&amp;"_"&amp;E36&amp;"'!"&amp;O36&amp;"2:"&amp;O36&amp;"31"))</f>
        <v>75</v>
      </c>
      <c r="T36" s="16">
        <f ca="1">MATCH(MAX(INDIRECT("'dataset"&amp;C36&amp;"_"&amp;E36&amp;"'!"&amp;O36&amp;"2:"&amp;O36&amp;"31")), INDIRECT("'dataset"&amp;C36&amp;"_"&amp;E36&amp;"'!"&amp;O36&amp;"2:"&amp;O36&amp;"31"), 0) + 1</f>
        <v>5</v>
      </c>
      <c r="U36" s="16" t="str" cm="1">
        <f t="array" aca="1" ref="U36" ca="1">INDIRECT("dataset"&amp;C36&amp;"_"&amp;E36&amp;"!"&amp;"B"&amp;T36)</f>
        <v>Ultra Generation</v>
      </c>
      <c r="V36" s="16">
        <f ca="1">LARGE(INDIRECT("'dataset"&amp;C36&amp;"_"&amp;E36&amp;"'!"&amp;O36&amp;"2:"&amp;O36&amp;"31"), 2)</f>
        <v>73</v>
      </c>
      <c r="W36" s="16">
        <f ca="1">MATCH(LARGE(INDIRECT("'dataset"&amp;C36&amp;"_"&amp;E36&amp;"'!"&amp;O36&amp;"2:"&amp;O36&amp;"31"), 2), INDIRECT("'dataset"&amp;C36&amp;"_"&amp;E36&amp;"'!"&amp;O36&amp;"2:"&amp;O36&amp;"31"), 0)+1</f>
        <v>10</v>
      </c>
      <c r="X36" s="16" t="str" cm="1">
        <f t="array" aca="1" ref="X36" ca="1">INDIRECT("dataset"&amp;C36&amp;"_"&amp;E36&amp;"!"&amp;"B"&amp;W36)</f>
        <v>Connect Angel</v>
      </c>
      <c r="Y36" s="16">
        <f ca="1">LARGE(INDIRECT("'dataset"&amp;C36&amp;"_"&amp;E36&amp;"'!"&amp;O36&amp;"2:"&amp;O36&amp;"31"), 3)</f>
        <v>71</v>
      </c>
      <c r="Z36" s="16">
        <f ca="1">MATCH(LARGE(INDIRECT("'dataset"&amp;C36&amp;"_"&amp;E36&amp;"'!"&amp;O36&amp;"2:"&amp;O36&amp;"31"), 3), INDIRECT("'dataset"&amp;C36&amp;"_"&amp;E36&amp;"'!"&amp;O36&amp;"2:"&amp;O36&amp;"31"), 0)+1</f>
        <v>11</v>
      </c>
      <c r="AA36" s="16" t="str" cm="1">
        <f t="array" aca="1" ref="AA36" ca="1">INDIRECT("dataset"&amp;C36&amp;"_"&amp;E36&amp;"!"&amp;"B"&amp;Z36)</f>
        <v>Magical Warfare</v>
      </c>
      <c r="AB36" s="16" t="str">
        <f t="shared" ca="1" si="4"/>
        <v>Ultra Generation-Connect Angel-Magical Warfare</v>
      </c>
      <c r="AC36" s="16" t="str">
        <f t="shared" ca="1" si="5"/>
        <v>5 10 11</v>
      </c>
      <c r="AD36" s="28" t="str" cm="1">
        <f t="array" aca="1" ref="AD36" ca="1">INDIRECT("dataset"&amp;C36&amp;"_"&amp;E36&amp;"!"&amp;AE36&amp;"2")</f>
        <v>Completed</v>
      </c>
      <c r="AE36" s="16" t="s">
        <v>170</v>
      </c>
      <c r="AF36" s="16"/>
      <c r="AG36" s="16"/>
      <c r="AH36" s="26" t="str">
        <f t="shared" ca="1" si="6"/>
        <v>In the 'Completed' column, calculate a rough estimate of the average value</v>
      </c>
      <c r="AI36" s="16">
        <f ca="1">AVERAGE(INDIRECT("'dataset"&amp;C36&amp;"_"&amp;E36&amp;"'!"&amp;AE36&amp;":"&amp;AE36))</f>
        <v>37.862068965517238</v>
      </c>
      <c r="AJ36" s="16" t="s">
        <v>170</v>
      </c>
      <c r="AK36" s="66" t="str" cm="1">
        <f t="array" aca="1" ref="AK36" ca="1">INDIRECT("dataset"&amp;C36&amp;"_"&amp;E36&amp;"!"&amp;AL36&amp;"2")</f>
        <v>On-Hold</v>
      </c>
      <c r="AL36" s="16" t="s">
        <v>165</v>
      </c>
      <c r="AM36" s="16" cm="1">
        <f t="array" aca="1" ref="AM36" ca="1">INDIRECT("dataset"&amp;C36&amp;"_"&amp;E36&amp;"!"&amp;AL36&amp;AQ36)</f>
        <v>17</v>
      </c>
      <c r="AN36" s="16">
        <f ca="1">COUNTIF(INDIRECT("'dataset"&amp;C36&amp;"_"&amp;E36&amp;"'!"&amp;AL36&amp;":"&amp;AL36), AM36)</f>
        <v>1</v>
      </c>
      <c r="AO36" s="36" t="str">
        <f ca="1">"In the '"&amp;AK36&amp; "' column, find the "&amp;D36&amp;" with a value equal to '" &amp; AM36&amp; "' "</f>
        <v xml:space="preserve">In the 'On-Hold' column, find the anime with a value equal to '17' </v>
      </c>
      <c r="AP36" s="24" t="str" cm="1">
        <f t="array" aca="1" ref="AP36" ca="1">INDIRECT("dataset"&amp;C36&amp;"_"&amp;E36&amp;"!"&amp;"B"&amp;AQ36)</f>
        <v>Ultimate horror</v>
      </c>
      <c r="AQ36" s="16">
        <v>16</v>
      </c>
    </row>
    <row r="37" spans="1:68" x14ac:dyDescent="0.35">
      <c r="A37" s="24" t="str">
        <f t="shared" si="1"/>
        <v>DS4_anime_plain4.png</v>
      </c>
      <c r="B37" s="16">
        <v>36</v>
      </c>
      <c r="C37" s="16">
        <v>4</v>
      </c>
      <c r="D37" s="16" t="s">
        <v>163</v>
      </c>
      <c r="E37" s="16" t="s">
        <v>177</v>
      </c>
      <c r="F37" s="16">
        <v>4</v>
      </c>
      <c r="G37" s="28" t="str" cm="1">
        <f t="array" aca="1" ref="G37" ca="1">INDIRECT("dataset"&amp;C37&amp;"_"&amp;E37&amp;"!"&amp;H37&amp;"2")</f>
        <v>Score</v>
      </c>
      <c r="H37" s="16" t="s">
        <v>171</v>
      </c>
      <c r="I37" s="16">
        <v>43</v>
      </c>
      <c r="J37" s="16">
        <f t="shared" ca="1" si="2"/>
        <v>0</v>
      </c>
      <c r="K37" s="17" t="str">
        <f t="shared" ca="1" si="9"/>
        <v xml:space="preserve">In the 'Score' column, count how many cells exceed the value of '43' </v>
      </c>
      <c r="L37" s="16">
        <f t="shared" ca="1" si="8"/>
        <v>8</v>
      </c>
      <c r="M37" s="16" t="s">
        <v>171</v>
      </c>
      <c r="N37" s="28" t="str" cm="1">
        <f t="array" aca="1" ref="N37" ca="1">INDIRECT("dataset"&amp;C37&amp;"_"&amp;E37&amp;"!"&amp;O37&amp;"2")</f>
        <v>Score</v>
      </c>
      <c r="O37" s="16" t="s">
        <v>171</v>
      </c>
      <c r="P37" s="16" t="str">
        <f t="shared" ca="1" si="3"/>
        <v>74 73 70</v>
      </c>
      <c r="Q37" s="16"/>
      <c r="R37" s="25" t="str">
        <f ca="1">"In the '"&amp;N37&amp;"' column, give the row names of the "&amp;D37&amp;"s with the highest 3 values in descending order "</f>
        <v xml:space="preserve">In the 'Score' column, give the row names of the animes with the highest 3 values in descending order </v>
      </c>
      <c r="S37" s="16">
        <f ca="1">MAX(INDIRECT("'dataset"&amp;C37&amp;"_"&amp;E37&amp;"'!"&amp;O37&amp;"2:"&amp;O37&amp;"31"))</f>
        <v>74</v>
      </c>
      <c r="T37" s="16">
        <f ca="1">MATCH(MAX(INDIRECT("'dataset"&amp;C37&amp;"_"&amp;E37&amp;"'!"&amp;O37&amp;"2:"&amp;O37&amp;"31")), INDIRECT("'dataset"&amp;C37&amp;"_"&amp;E37&amp;"'!"&amp;O37&amp;"2:"&amp;O37&amp;"31"), 0) + 1</f>
        <v>6</v>
      </c>
      <c r="U37" s="16" t="str" cm="1">
        <f t="array" aca="1" ref="U37" ca="1">INDIRECT("dataset"&amp;C37&amp;"_"&amp;E37&amp;"!"&amp;"B"&amp;T37)</f>
        <v>Ultra Generation</v>
      </c>
      <c r="V37" s="16">
        <f ca="1">LARGE(INDIRECT("'dataset"&amp;C37&amp;"_"&amp;E37&amp;"'!"&amp;O37&amp;"2:"&amp;O37&amp;"31"), 2)</f>
        <v>73</v>
      </c>
      <c r="W37" s="16">
        <f ca="1">MATCH(LARGE(INDIRECT("'dataset"&amp;C37&amp;"_"&amp;E37&amp;"'!"&amp;O37&amp;"2:"&amp;O37&amp;"31"), 2), INDIRECT("'dataset"&amp;C37&amp;"_"&amp;E37&amp;"'!"&amp;O37&amp;"2:"&amp;O37&amp;"31"), 0)+1</f>
        <v>24</v>
      </c>
      <c r="X37" s="16" t="str" cm="1">
        <f t="array" aca="1" ref="X37" ca="1">INDIRECT("dataset"&amp;C37&amp;"_"&amp;E37&amp;"!"&amp;"B"&amp;W37)</f>
        <v>Mobile Phone</v>
      </c>
      <c r="Y37" s="16">
        <f ca="1">LARGE(INDIRECT("'dataset"&amp;C37&amp;"_"&amp;E37&amp;"'!"&amp;O37&amp;"2:"&amp;O37&amp;"31"), 3)</f>
        <v>70</v>
      </c>
      <c r="Z37" s="16">
        <f ca="1">MATCH(LARGE(INDIRECT("'dataset"&amp;C37&amp;"_"&amp;E37&amp;"'!"&amp;O37&amp;"2:"&amp;O37&amp;"31"), 3), INDIRECT("'dataset"&amp;C37&amp;"_"&amp;E37&amp;"'!"&amp;O37&amp;"2:"&amp;O37&amp;"31"), 0)+1</f>
        <v>22</v>
      </c>
      <c r="AA37" s="16" t="str" cm="1">
        <f t="array" aca="1" ref="AA37" ca="1">INDIRECT("dataset"&amp;C37&amp;"_"&amp;E37&amp;"!"&amp;"B"&amp;Z37)</f>
        <v>Ultimate horror</v>
      </c>
      <c r="AB37" s="16" t="str">
        <f t="shared" ca="1" si="4"/>
        <v>Ultra Generation-Mobile Phone-Ultimate horror</v>
      </c>
      <c r="AC37" s="16" t="str">
        <f t="shared" ca="1" si="5"/>
        <v>6 24 22</v>
      </c>
      <c r="AD37" s="28" t="str" cm="1">
        <f t="array" aca="1" ref="AD37" ca="1">INDIRECT("dataset"&amp;C37&amp;"_"&amp;E37&amp;"!"&amp;AE37&amp;"2")</f>
        <v>Members</v>
      </c>
      <c r="AE37" s="16" t="s">
        <v>169</v>
      </c>
      <c r="AF37" s="16"/>
      <c r="AG37" s="16"/>
      <c r="AH37" s="26" t="str">
        <f t="shared" ca="1" si="6"/>
        <v>In the 'Members' column, calculate a rough estimate of the average value</v>
      </c>
      <c r="AI37" s="16">
        <f ca="1">AVERAGE(INDIRECT("'dataset"&amp;C37&amp;"_"&amp;E37&amp;"'!"&amp;AE37&amp;":"&amp;AE37))</f>
        <v>47.655172413793103</v>
      </c>
      <c r="AJ37" s="16" t="s">
        <v>169</v>
      </c>
      <c r="AK37" s="66" t="str" cm="1">
        <f t="array" aca="1" ref="AK37" ca="1">INDIRECT("dataset"&amp;C37&amp;"_"&amp;E37&amp;"!"&amp;AL37&amp;"2")</f>
        <v>Popularity</v>
      </c>
      <c r="AL37" s="16" t="s">
        <v>164</v>
      </c>
      <c r="AM37" s="16" cm="1">
        <f t="array" aca="1" ref="AM37" ca="1">INDIRECT("dataset"&amp;C37&amp;"_"&amp;E37&amp;"!"&amp;AL37&amp;AQ37)</f>
        <v>12</v>
      </c>
      <c r="AN37" s="16">
        <f ca="1">COUNTIF(INDIRECT("'dataset"&amp;C37&amp;"_"&amp;E37&amp;"'!"&amp;AL37&amp;":"&amp;AL37), AM37)</f>
        <v>1</v>
      </c>
      <c r="AO37" s="36" t="str">
        <f ca="1">"In the '"&amp;AK37&amp; "' column, find the "&amp;D37&amp;" with a value equal to '" &amp; AM37&amp; "' "</f>
        <v xml:space="preserve">In the 'Popularity' column, find the anime with a value equal to '12' </v>
      </c>
      <c r="AP37" s="24" t="str" cm="1">
        <f t="array" aca="1" ref="AP37" ca="1">INDIRECT("dataset"&amp;C37&amp;"_"&amp;E37&amp;"!"&amp;"B"&amp;AQ37)</f>
        <v>Helping Alice</v>
      </c>
      <c r="AQ37" s="16">
        <v>18</v>
      </c>
    </row>
    <row r="38" spans="1:68" s="50" customFormat="1" x14ac:dyDescent="0.35">
      <c r="A38" s="50" t="str">
        <f t="shared" si="1"/>
        <v>DS5_cereal_plain1.png</v>
      </c>
      <c r="B38" s="51">
        <v>37</v>
      </c>
      <c r="C38" s="51">
        <v>5</v>
      </c>
      <c r="D38" s="51" t="s">
        <v>172</v>
      </c>
      <c r="E38" s="51" t="s">
        <v>177</v>
      </c>
      <c r="F38" s="51">
        <v>1</v>
      </c>
      <c r="G38" s="52" t="str" cm="1">
        <f t="array" aca="1" ref="G38" ca="1">INDIRECT("dataset"&amp;C38&amp;"_"&amp;E38&amp;"!"&amp;H38&amp;"2")</f>
        <v>Potassium</v>
      </c>
      <c r="H38" s="51" t="s">
        <v>165</v>
      </c>
      <c r="I38" s="51">
        <v>57</v>
      </c>
      <c r="J38" s="51">
        <f t="shared" ca="1" si="2"/>
        <v>0</v>
      </c>
      <c r="K38" s="53" t="str">
        <f t="shared" ca="1" si="9"/>
        <v xml:space="preserve">In the 'Potassium' column, count how many cells exceed the value of '57' </v>
      </c>
      <c r="L38" s="51">
        <f t="shared" ca="1" si="8"/>
        <v>8</v>
      </c>
      <c r="M38" s="51" t="s">
        <v>165</v>
      </c>
      <c r="N38" s="52" t="str" cm="1">
        <f t="array" aca="1" ref="N38" ca="1">INDIRECT("dataset"&amp;C38&amp;"_"&amp;E38&amp;"!"&amp;O38&amp;"2")</f>
        <v>Carbo</v>
      </c>
      <c r="O38" s="51" t="s">
        <v>173</v>
      </c>
      <c r="P38" s="51" t="str">
        <f t="shared" ca="1" si="3"/>
        <v>88 86 83</v>
      </c>
      <c r="Q38" s="51"/>
      <c r="R38" s="54" t="str">
        <f ca="1">"In the '"&amp;N38&amp;"' column, give the row names of the "&amp;D38&amp;"s with the highest 3 values in descending order "</f>
        <v xml:space="preserve">In the 'Carbo' column, give the row names of the cereals with the highest 3 values in descending order </v>
      </c>
      <c r="S38" s="51">
        <f ca="1">MAX(INDIRECT("'dataset"&amp;C38&amp;"_"&amp;E38&amp;"'!"&amp;O38&amp;"2:"&amp;O38&amp;"31"))</f>
        <v>88</v>
      </c>
      <c r="T38" s="51">
        <f ca="1">MATCH(MAX(INDIRECT("'dataset"&amp;C38&amp;"_"&amp;E38&amp;"'!"&amp;O38&amp;"2:"&amp;O38&amp;"31")), INDIRECT("'dataset"&amp;C38&amp;"_"&amp;E38&amp;"'!"&amp;O38&amp;"2:"&amp;O38&amp;"31"), 0) + 1</f>
        <v>5</v>
      </c>
      <c r="U38" s="51" t="str" cm="1">
        <f t="array" aca="1" ref="U38" ca="1">INDIRECT("dataset"&amp;C38&amp;"_"&amp;E38&amp;"!"&amp;"B"&amp;T38)</f>
        <v>Oatmeal Crisp</v>
      </c>
      <c r="V38" s="51">
        <f ca="1">LARGE(INDIRECT("'dataset"&amp;C38&amp;"_"&amp;E38&amp;"'!"&amp;O38&amp;"2:"&amp;O38&amp;"31"), 2)</f>
        <v>86</v>
      </c>
      <c r="W38" s="51">
        <f ca="1">MATCH(LARGE(INDIRECT("'dataset"&amp;C38&amp;"_"&amp;E38&amp;"'!"&amp;O38&amp;"2:"&amp;O38&amp;"31"), 2), INDIRECT("'dataset"&amp;C38&amp;"_"&amp;E38&amp;"'!"&amp;O38&amp;"2:"&amp;O38&amp;"31"), 0)+1</f>
        <v>19</v>
      </c>
      <c r="X38" s="51" t="str" cm="1">
        <f t="array" aca="1" ref="X38" ca="1">INDIRECT("dataset"&amp;C38&amp;"_"&amp;E38&amp;"!"&amp;"B"&amp;W38)</f>
        <v>Wheat Cream</v>
      </c>
      <c r="Y38" s="51">
        <f ca="1">LARGE(INDIRECT("'dataset"&amp;C38&amp;"_"&amp;E38&amp;"'!"&amp;O38&amp;"2:"&amp;O38&amp;"31"), 3)</f>
        <v>83</v>
      </c>
      <c r="Z38" s="51">
        <f ca="1">MATCH(LARGE(INDIRECT("'dataset"&amp;C38&amp;"_"&amp;E38&amp;"'!"&amp;O38&amp;"2:"&amp;O38&amp;"31"), 3), INDIRECT("'dataset"&amp;C38&amp;"_"&amp;E38&amp;"'!"&amp;O38&amp;"2:"&amp;O38&amp;"31"), 0)+1</f>
        <v>20</v>
      </c>
      <c r="AA38" s="51" t="str" cm="1">
        <f t="array" aca="1" ref="AA38" ca="1">INDIRECT("dataset"&amp;C38&amp;"_"&amp;E38&amp;"!"&amp;"B"&amp;Z38)</f>
        <v>Grape Flakes</v>
      </c>
      <c r="AB38" s="51" t="str">
        <f t="shared" ca="1" si="4"/>
        <v>Oatmeal Crisp-Wheat Cream-Grape Flakes</v>
      </c>
      <c r="AC38" s="51" t="str">
        <f t="shared" ca="1" si="5"/>
        <v>5 19 20</v>
      </c>
      <c r="AD38" s="52" t="str" cm="1">
        <f t="array" aca="1" ref="AD38" ca="1">INDIRECT("dataset"&amp;C38&amp;"_"&amp;E38&amp;"!"&amp;AE38&amp;"2")</f>
        <v>Sugars</v>
      </c>
      <c r="AE38" s="51" t="s">
        <v>167</v>
      </c>
      <c r="AF38" s="51"/>
      <c r="AG38" s="51"/>
      <c r="AH38" s="55" t="str">
        <f t="shared" ca="1" si="6"/>
        <v>In the 'Sugars' column, calculate a rough estimate of the average value</v>
      </c>
      <c r="AI38" s="51">
        <f ca="1">AVERAGE(INDIRECT("'dataset"&amp;C38&amp;"_"&amp;E38&amp;"'!"&amp;AE38&amp;":"&amp;AE38))</f>
        <v>56.931034482758619</v>
      </c>
      <c r="AJ38" s="51" t="s">
        <v>167</v>
      </c>
      <c r="AK38" s="56" t="str" cm="1">
        <f t="array" aca="1" ref="AK38" ca="1">INDIRECT("dataset"&amp;C38&amp;"_"&amp;E38&amp;"!"&amp;AL38&amp;"2")</f>
        <v>Sodium</v>
      </c>
      <c r="AL38" s="51" t="s">
        <v>171</v>
      </c>
      <c r="AM38" s="51" cm="1">
        <f t="array" aca="1" ref="AM38" ca="1">INDIRECT("dataset"&amp;C38&amp;"_"&amp;E38&amp;"!"&amp;AL38&amp;AQ38)</f>
        <v>51</v>
      </c>
      <c r="AN38" s="51">
        <f ca="1">COUNTIF(INDIRECT("'dataset"&amp;C38&amp;"_"&amp;E38&amp;"'!"&amp;AL38&amp;":"&amp;AL38), AM38)</f>
        <v>1</v>
      </c>
      <c r="AO38" s="36" t="str">
        <f ca="1">"In the '"&amp;AK38&amp; "' column, find the "&amp;D38&amp;" with a value equal to '" &amp; AM38&amp; "' "</f>
        <v xml:space="preserve">In the 'Sodium' column, find the cereal with a value equal to '51' </v>
      </c>
      <c r="AP38" s="50" t="str" cm="1">
        <f t="array" aca="1" ref="AP38" ca="1">INDIRECT("dataset"&amp;C38&amp;"_"&amp;E38&amp;"!"&amp;"B"&amp;AQ38)</f>
        <v>Bran Chex</v>
      </c>
      <c r="AQ38" s="51">
        <v>17</v>
      </c>
    </row>
    <row r="39" spans="1:68" s="50" customFormat="1" x14ac:dyDescent="0.35">
      <c r="A39" s="50" t="str">
        <f t="shared" si="1"/>
        <v>DS6_cereal_plain2.png</v>
      </c>
      <c r="B39" s="51">
        <v>38</v>
      </c>
      <c r="C39" s="51">
        <v>6</v>
      </c>
      <c r="D39" s="51" t="s">
        <v>172</v>
      </c>
      <c r="E39" s="51" t="s">
        <v>177</v>
      </c>
      <c r="F39" s="51">
        <v>2</v>
      </c>
      <c r="G39" s="52" t="str" cm="1">
        <f t="array" aca="1" ref="G39" ca="1">INDIRECT("dataset"&amp;C39&amp;"_"&amp;E39&amp;"!"&amp;H39&amp;"2")</f>
        <v>Carbo</v>
      </c>
      <c r="H39" s="51" t="s">
        <v>173</v>
      </c>
      <c r="I39" s="51">
        <v>70</v>
      </c>
      <c r="J39" s="51">
        <f t="shared" ca="1" si="2"/>
        <v>0</v>
      </c>
      <c r="K39" s="53" t="str">
        <f t="shared" ca="1" si="9"/>
        <v xml:space="preserve">In the 'Carbo' column, count how many cells exceed the value of '70' </v>
      </c>
      <c r="L39" s="51">
        <f t="shared" ca="1" si="8"/>
        <v>5</v>
      </c>
      <c r="M39" s="51" t="s">
        <v>173</v>
      </c>
      <c r="N39" s="52" t="str" cm="1">
        <f t="array" aca="1" ref="N39" ca="1">INDIRECT("dataset"&amp;C39&amp;"_"&amp;E39&amp;"!"&amp;O39&amp;"2")</f>
        <v>Potassium</v>
      </c>
      <c r="O39" s="51" t="s">
        <v>165</v>
      </c>
      <c r="P39" s="51" t="str">
        <f t="shared" ca="1" si="3"/>
        <v>71 70 68</v>
      </c>
      <c r="Q39" s="51"/>
      <c r="R39" s="54" t="str">
        <f ca="1">"In the '"&amp;N39&amp;"' column, give the row names of the "&amp;D39&amp;"s with the highest 3 values in descending order "</f>
        <v xml:space="preserve">In the 'Potassium' column, give the row names of the cereals with the highest 3 values in descending order </v>
      </c>
      <c r="S39" s="51">
        <f ca="1">MAX(INDIRECT("'dataset"&amp;C39&amp;"_"&amp;E39&amp;"'!"&amp;O39&amp;"2:"&amp;O39&amp;"31"))</f>
        <v>71</v>
      </c>
      <c r="T39" s="51">
        <f ca="1">MATCH(MAX(INDIRECT("'dataset"&amp;C39&amp;"_"&amp;E39&amp;"'!"&amp;O39&amp;"2:"&amp;O39&amp;"31")), INDIRECT("'dataset"&amp;C39&amp;"_"&amp;E39&amp;"'!"&amp;O39&amp;"2:"&amp;O39&amp;"31"), 0) + 1</f>
        <v>22</v>
      </c>
      <c r="U39" s="51" t="str" cm="1">
        <f t="array" aca="1" ref="U39" ca="1">INDIRECT("dataset"&amp;C39&amp;"_"&amp;E39&amp;"!"&amp;"B"&amp;T39)</f>
        <v>Corn Favorite</v>
      </c>
      <c r="V39" s="51">
        <f ca="1">LARGE(INDIRECT("'dataset"&amp;C39&amp;"_"&amp;E39&amp;"'!"&amp;O39&amp;"2:"&amp;O39&amp;"31"), 2)</f>
        <v>70</v>
      </c>
      <c r="W39" s="51">
        <f ca="1">MATCH(LARGE(INDIRECT("'dataset"&amp;C39&amp;"_"&amp;E39&amp;"'!"&amp;O39&amp;"2:"&amp;O39&amp;"31"), 2), INDIRECT("'dataset"&amp;C39&amp;"_"&amp;E39&amp;"'!"&amp;O39&amp;"2:"&amp;O39&amp;"31"), 0)+1</f>
        <v>3</v>
      </c>
      <c r="X39" s="51" t="str" cm="1">
        <f t="array" aca="1" ref="X39" ca="1">INDIRECT("dataset"&amp;C39&amp;"_"&amp;E39&amp;"!"&amp;"B"&amp;W39)</f>
        <v>Frosted Flakes</v>
      </c>
      <c r="Y39" s="51">
        <f ca="1">LARGE(INDIRECT("'dataset"&amp;C39&amp;"_"&amp;E39&amp;"'!"&amp;O39&amp;"2:"&amp;O39&amp;"31"), 3)</f>
        <v>68</v>
      </c>
      <c r="Z39" s="51">
        <f ca="1">MATCH(LARGE(INDIRECT("'dataset"&amp;C39&amp;"_"&amp;E39&amp;"'!"&amp;O39&amp;"2:"&amp;O39&amp;"31"), 3), INDIRECT("'dataset"&amp;C39&amp;"_"&amp;E39&amp;"'!"&amp;O39&amp;"2:"&amp;O39&amp;"31"), 0)+1</f>
        <v>7</v>
      </c>
      <c r="AA39" s="51" t="str" cm="1">
        <f t="array" aca="1" ref="AA39" ca="1">INDIRECT("dataset"&amp;C39&amp;"_"&amp;E39&amp;"!"&amp;"B"&amp;Z39)</f>
        <v>Natural Bran</v>
      </c>
      <c r="AB39" s="51" t="str">
        <f t="shared" ca="1" si="4"/>
        <v>Corn Favorite-Frosted Flakes-Natural Bran</v>
      </c>
      <c r="AC39" s="51" t="str">
        <f t="shared" ca="1" si="5"/>
        <v>22 3 7</v>
      </c>
      <c r="AD39" s="52" t="str" cm="1">
        <f t="array" aca="1" ref="AD39" ca="1">INDIRECT("dataset"&amp;C39&amp;"_"&amp;E39&amp;"!"&amp;AE39&amp;"2")</f>
        <v>Score</v>
      </c>
      <c r="AE39" s="51" t="s">
        <v>170</v>
      </c>
      <c r="AF39" s="51"/>
      <c r="AG39" s="51"/>
      <c r="AH39" s="55" t="str">
        <f t="shared" ca="1" si="6"/>
        <v>In the 'Score' column, calculate a rough estimate of the average value</v>
      </c>
      <c r="AI39" s="51">
        <f ca="1">AVERAGE(INDIRECT("'dataset"&amp;C39&amp;"_"&amp;E39&amp;"'!"&amp;AE39&amp;":"&amp;AE39))</f>
        <v>42.103448275862071</v>
      </c>
      <c r="AJ39" s="51" t="s">
        <v>170</v>
      </c>
      <c r="AK39" s="56" t="str" cm="1">
        <f t="array" aca="1" ref="AK39" ca="1">INDIRECT("dataset"&amp;C39&amp;"_"&amp;E39&amp;"!"&amp;AL39&amp;"2")</f>
        <v>Carbo</v>
      </c>
      <c r="AL39" s="51" t="s">
        <v>173</v>
      </c>
      <c r="AM39" s="51" cm="1">
        <f t="array" aca="1" ref="AM39" ca="1">INDIRECT("dataset"&amp;C39&amp;"_"&amp;E39&amp;"!"&amp;AL39&amp;AQ39)</f>
        <v>32</v>
      </c>
      <c r="AN39" s="51">
        <f ca="1">COUNTIF(INDIRECT("'dataset"&amp;C39&amp;"_"&amp;E39&amp;"'!"&amp;AL39&amp;":"&amp;AL39), AM39)</f>
        <v>1</v>
      </c>
      <c r="AO39" s="36" t="str">
        <f ca="1">"In the '"&amp;AK39&amp; "' column, find the "&amp;D39&amp;" with a value equal to '" &amp; AM39&amp; "' "</f>
        <v xml:space="preserve">In the 'Carbo' column, find the cereal with a value equal to '32' </v>
      </c>
      <c r="AP39" s="50" t="str" cm="1">
        <f t="array" aca="1" ref="AP39" ca="1">INDIRECT("dataset"&amp;C39&amp;"_"&amp;E39&amp;"!"&amp;"B"&amp;AQ39)</f>
        <v>Double Chex</v>
      </c>
      <c r="AQ39" s="51">
        <v>19</v>
      </c>
    </row>
    <row r="40" spans="1:68" s="50" customFormat="1" x14ac:dyDescent="0.35">
      <c r="A40" s="50" t="str">
        <f t="shared" si="1"/>
        <v>DS7_cereal_plain3.png</v>
      </c>
      <c r="B40" s="51">
        <v>39</v>
      </c>
      <c r="C40" s="51">
        <v>7</v>
      </c>
      <c r="D40" s="51" t="s">
        <v>172</v>
      </c>
      <c r="E40" s="51" t="s">
        <v>177</v>
      </c>
      <c r="F40" s="51">
        <v>3</v>
      </c>
      <c r="G40" s="52" t="str" cm="1">
        <f t="array" aca="1" ref="G40" ca="1">INDIRECT("dataset"&amp;C40&amp;"_"&amp;E40&amp;"!"&amp;H40&amp;"2")</f>
        <v>Score</v>
      </c>
      <c r="H40" s="51" t="s">
        <v>164</v>
      </c>
      <c r="I40" s="51">
        <v>45</v>
      </c>
      <c r="J40" s="51">
        <f t="shared" ca="1" si="2"/>
        <v>0</v>
      </c>
      <c r="K40" s="53" t="str">
        <f t="shared" ca="1" si="9"/>
        <v xml:space="preserve">In the 'Score' column, count how many cells exceed the value of '45' </v>
      </c>
      <c r="L40" s="51">
        <f t="shared" ca="1" si="8"/>
        <v>6</v>
      </c>
      <c r="M40" s="51" t="s">
        <v>164</v>
      </c>
      <c r="N40" s="52" t="str" cm="1">
        <f t="array" aca="1" ref="N40" ca="1">INDIRECT("dataset"&amp;C40&amp;"_"&amp;E40&amp;"!"&amp;O40&amp;"2")</f>
        <v>Score</v>
      </c>
      <c r="O40" s="51" t="s">
        <v>164</v>
      </c>
      <c r="P40" s="51" t="str">
        <f t="shared" ca="1" si="3"/>
        <v>60 56 53</v>
      </c>
      <c r="Q40" s="51"/>
      <c r="R40" s="54" t="str">
        <f ca="1">"In the '"&amp;N40&amp;"' column, give the row names of the "&amp;D40&amp;"s with the highest 3 values in descending order "</f>
        <v xml:space="preserve">In the 'Score' column, give the row names of the cereals with the highest 3 values in descending order </v>
      </c>
      <c r="S40" s="51">
        <f ca="1">MAX(INDIRECT("'dataset"&amp;C40&amp;"_"&amp;E40&amp;"'!"&amp;O40&amp;"2:"&amp;O40&amp;"31"))</f>
        <v>60</v>
      </c>
      <c r="T40" s="51">
        <f ca="1">MATCH(MAX(INDIRECT("'dataset"&amp;C40&amp;"_"&amp;E40&amp;"'!"&amp;O40&amp;"2:"&amp;O40&amp;"31")), INDIRECT("'dataset"&amp;C40&amp;"_"&amp;E40&amp;"'!"&amp;O40&amp;"2:"&amp;O40&amp;"31"), 0) + 1</f>
        <v>7</v>
      </c>
      <c r="U40" s="51" t="str" cm="1">
        <f t="array" aca="1" ref="U40" ca="1">INDIRECT("dataset"&amp;C40&amp;"_"&amp;E40&amp;"!"&amp;"B"&amp;T40)</f>
        <v>Count Chocula</v>
      </c>
      <c r="V40" s="51">
        <f ca="1">LARGE(INDIRECT("'dataset"&amp;C40&amp;"_"&amp;E40&amp;"'!"&amp;O40&amp;"2:"&amp;O40&amp;"31"), 2)</f>
        <v>56</v>
      </c>
      <c r="W40" s="51">
        <f ca="1">MATCH(LARGE(INDIRECT("'dataset"&amp;C40&amp;"_"&amp;E40&amp;"'!"&amp;O40&amp;"2:"&amp;O40&amp;"31"), 2), INDIRECT("'dataset"&amp;C40&amp;"_"&amp;E40&amp;"'!"&amp;O40&amp;"2:"&amp;O40&amp;"31"), 0)+1</f>
        <v>23</v>
      </c>
      <c r="X40" s="51" t="str" cm="1">
        <f t="array" aca="1" ref="X40" ca="1">INDIRECT("dataset"&amp;C40&amp;"_"&amp;E40&amp;"!"&amp;"B"&amp;W40)</f>
        <v>Wonderful Chex</v>
      </c>
      <c r="Y40" s="51">
        <f ca="1">LARGE(INDIRECT("'dataset"&amp;C40&amp;"_"&amp;E40&amp;"'!"&amp;O40&amp;"2:"&amp;O40&amp;"31"), 3)</f>
        <v>53</v>
      </c>
      <c r="Z40" s="51">
        <f ca="1">MATCH(LARGE(INDIRECT("'dataset"&amp;C40&amp;"_"&amp;E40&amp;"'!"&amp;O40&amp;"2:"&amp;O40&amp;"31"), 3), INDIRECT("'dataset"&amp;C40&amp;"_"&amp;E40&amp;"'!"&amp;O40&amp;"2:"&amp;O40&amp;"31"), 0)+1</f>
        <v>18</v>
      </c>
      <c r="AA40" s="51" t="str" cm="1">
        <f t="array" aca="1" ref="AA40" ca="1">INDIRECT("dataset"&amp;C40&amp;"_"&amp;E40&amp;"!"&amp;"B"&amp;Z40)</f>
        <v>Almond Delight</v>
      </c>
      <c r="AB40" s="51" t="str">
        <f t="shared" ca="1" si="4"/>
        <v>Count Chocula-Wonderful Chex-Almond Delight</v>
      </c>
      <c r="AC40" s="51" t="str">
        <f t="shared" ca="1" si="5"/>
        <v>7 23 18</v>
      </c>
      <c r="AD40" s="52" t="str" cm="1">
        <f t="array" aca="1" ref="AD40" ca="1">INDIRECT("dataset"&amp;C40&amp;"_"&amp;E40&amp;"!"&amp;AE40&amp;"2")</f>
        <v>Vitamins</v>
      </c>
      <c r="AE40" s="51" t="s">
        <v>168</v>
      </c>
      <c r="AF40" s="51"/>
      <c r="AG40" s="51"/>
      <c r="AH40" s="55" t="str">
        <f t="shared" ca="1" si="6"/>
        <v>In the 'Vitamins' column, calculate a rough estimate of the average value</v>
      </c>
      <c r="AI40" s="51">
        <f ca="1">AVERAGE(INDIRECT("'dataset"&amp;C40&amp;"_"&amp;E40&amp;"'!"&amp;AE40&amp;":"&amp;AE40))</f>
        <v>35.620689655172413</v>
      </c>
      <c r="AJ40" s="51" t="s">
        <v>168</v>
      </c>
      <c r="AK40" s="56" t="str" cm="1">
        <f t="array" aca="1" ref="AK40" ca="1">INDIRECT("dataset"&amp;C40&amp;"_"&amp;E40&amp;"!"&amp;AL40&amp;"2")</f>
        <v>Protein</v>
      </c>
      <c r="AL40" s="51" t="s">
        <v>165</v>
      </c>
      <c r="AM40" s="51" cm="1">
        <f t="array" aca="1" ref="AM40" ca="1">INDIRECT("dataset"&amp;C40&amp;"_"&amp;E40&amp;"!"&amp;AL40&amp;AQ40)</f>
        <v>83</v>
      </c>
      <c r="AN40" s="51">
        <f ca="1">COUNTIF(INDIRECT("'dataset"&amp;C40&amp;"_"&amp;E40&amp;"'!"&amp;AL40&amp;":"&amp;AL40), AM40)</f>
        <v>1</v>
      </c>
      <c r="AO40" s="36" t="str">
        <f ca="1">"In the '"&amp;AK40&amp; "' column, find the "&amp;D40&amp;" with a value equal to '" &amp; AM40&amp; "' "</f>
        <v xml:space="preserve">In the 'Protein' column, find the cereal with a value equal to '83' </v>
      </c>
      <c r="AP40" s="50" t="str" cm="1">
        <f t="array" aca="1" ref="AP40" ca="1">INDIRECT("dataset"&amp;C40&amp;"_"&amp;E40&amp;"!"&amp;"B"&amp;AQ40)</f>
        <v>Smile Maker</v>
      </c>
      <c r="AQ40" s="51">
        <v>17</v>
      </c>
    </row>
    <row r="41" spans="1:68" s="50" customFormat="1" x14ac:dyDescent="0.35">
      <c r="A41" s="50" t="str">
        <f t="shared" si="1"/>
        <v>DS8_cereal_plain4.png</v>
      </c>
      <c r="B41" s="51">
        <v>40</v>
      </c>
      <c r="C41" s="51">
        <v>8</v>
      </c>
      <c r="D41" s="51" t="s">
        <v>172</v>
      </c>
      <c r="E41" s="51" t="s">
        <v>177</v>
      </c>
      <c r="F41" s="51">
        <v>4</v>
      </c>
      <c r="G41" s="52" t="str" cm="1">
        <f t="array" aca="1" ref="G41" ca="1">INDIRECT("dataset"&amp;C41&amp;"_"&amp;E41&amp;"!"&amp;H41&amp;"2")</f>
        <v>Vitamins</v>
      </c>
      <c r="H41" s="51" t="s">
        <v>171</v>
      </c>
      <c r="I41" s="51">
        <v>60</v>
      </c>
      <c r="J41" s="51">
        <f t="shared" ca="1" si="2"/>
        <v>0</v>
      </c>
      <c r="K41" s="53" t="str">
        <f t="shared" ca="1" si="9"/>
        <v xml:space="preserve">In the 'Vitamins' column, count how many cells exceed the value of '60' </v>
      </c>
      <c r="L41" s="51">
        <f t="shared" ca="1" si="8"/>
        <v>7</v>
      </c>
      <c r="M41" s="51" t="s">
        <v>171</v>
      </c>
      <c r="N41" s="52" t="str" cm="1">
        <f t="array" aca="1" ref="N41" ca="1">INDIRECT("dataset"&amp;C41&amp;"_"&amp;E41&amp;"!"&amp;O41&amp;"2")</f>
        <v>Vitamins</v>
      </c>
      <c r="O41" s="51" t="s">
        <v>171</v>
      </c>
      <c r="P41" s="51" t="str">
        <f t="shared" ca="1" si="3"/>
        <v>75 73 71</v>
      </c>
      <c r="Q41" s="51"/>
      <c r="R41" s="54" t="str">
        <f ca="1">"In the '"&amp;N41&amp;"' column, give the row names of the "&amp;D41&amp;"s with the highest 3 values in descending order "</f>
        <v xml:space="preserve">In the 'Vitamins' column, give the row names of the cereals with the highest 3 values in descending order </v>
      </c>
      <c r="S41" s="51">
        <f ca="1">MAX(INDIRECT("'dataset"&amp;C41&amp;"_"&amp;E41&amp;"'!"&amp;O41&amp;"2:"&amp;O41&amp;"31"))</f>
        <v>75</v>
      </c>
      <c r="T41" s="51">
        <f ca="1">MATCH(MAX(INDIRECT("'dataset"&amp;C41&amp;"_"&amp;E41&amp;"'!"&amp;O41&amp;"2:"&amp;O41&amp;"31")), INDIRECT("'dataset"&amp;C41&amp;"_"&amp;E41&amp;"'!"&amp;O41&amp;"2:"&amp;O41&amp;"31"), 0) + 1</f>
        <v>16</v>
      </c>
      <c r="U41" s="51" t="str" cm="1">
        <f t="array" aca="1" ref="U41" ca="1">INDIRECT("dataset"&amp;C41&amp;"_"&amp;E41&amp;"!"&amp;"B"&amp;T41)</f>
        <v>Froot Loops</v>
      </c>
      <c r="V41" s="51">
        <f ca="1">LARGE(INDIRECT("'dataset"&amp;C41&amp;"_"&amp;E41&amp;"'!"&amp;O41&amp;"2:"&amp;O41&amp;"31"), 2)</f>
        <v>73</v>
      </c>
      <c r="W41" s="51">
        <f ca="1">MATCH(LARGE(INDIRECT("'dataset"&amp;C41&amp;"_"&amp;E41&amp;"'!"&amp;O41&amp;"2:"&amp;O41&amp;"31"), 2), INDIRECT("'dataset"&amp;C41&amp;"_"&amp;E41&amp;"'!"&amp;O41&amp;"2:"&amp;O41&amp;"31"), 0)+1</f>
        <v>10</v>
      </c>
      <c r="X41" s="51" t="str" cm="1">
        <f t="array" aca="1" ref="X41" ca="1">INDIRECT("dataset"&amp;C41&amp;"_"&amp;E41&amp;"!"&amp;"B"&amp;W41)</f>
        <v>Count Chocula</v>
      </c>
      <c r="Y41" s="51">
        <f ca="1">LARGE(INDIRECT("'dataset"&amp;C41&amp;"_"&amp;E41&amp;"'!"&amp;O41&amp;"2:"&amp;O41&amp;"31"), 3)</f>
        <v>71</v>
      </c>
      <c r="Z41" s="51">
        <f ca="1">MATCH(LARGE(INDIRECT("'dataset"&amp;C41&amp;"_"&amp;E41&amp;"'!"&amp;O41&amp;"2:"&amp;O41&amp;"31"), 3), INDIRECT("'dataset"&amp;C41&amp;"_"&amp;E41&amp;"'!"&amp;O41&amp;"2:"&amp;O41&amp;"31"), 0)+1</f>
        <v>19</v>
      </c>
      <c r="AA41" s="51" t="str" cm="1">
        <f t="array" aca="1" ref="AA41" ca="1">INDIRECT("dataset"&amp;C41&amp;"_"&amp;E41&amp;"!"&amp;"B"&amp;Z41)</f>
        <v>Bran Chex</v>
      </c>
      <c r="AB41" s="51" t="str">
        <f t="shared" ca="1" si="4"/>
        <v>Froot Loops-Count Chocula-Bran Chex</v>
      </c>
      <c r="AC41" s="51" t="str">
        <f t="shared" ca="1" si="5"/>
        <v>16 10 19</v>
      </c>
      <c r="AD41" s="52" t="str" cm="1">
        <f t="array" aca="1" ref="AD41" ca="1">INDIRECT("dataset"&amp;C41&amp;"_"&amp;E41&amp;"!"&amp;AE41&amp;"2")</f>
        <v>Potassium</v>
      </c>
      <c r="AE41" s="51" t="s">
        <v>170</v>
      </c>
      <c r="AF41" s="51"/>
      <c r="AG41" s="51"/>
      <c r="AH41" s="55" t="str">
        <f t="shared" ca="1" si="6"/>
        <v>In the 'Potassium' column, calculate a rough estimate of the average value</v>
      </c>
      <c r="AI41" s="51">
        <f ca="1">AVERAGE(INDIRECT("'dataset"&amp;C41&amp;"_"&amp;E41&amp;"'!"&amp;AE41&amp;":"&amp;AE41))</f>
        <v>52.310344827586206</v>
      </c>
      <c r="AJ41" s="51" t="s">
        <v>170</v>
      </c>
      <c r="AK41" s="56" t="str" cm="1">
        <f t="array" aca="1" ref="AK41" ca="1">INDIRECT("dataset"&amp;C41&amp;"_"&amp;E41&amp;"!"&amp;AL41&amp;"2")</f>
        <v>Vitamins</v>
      </c>
      <c r="AL41" s="51" t="s">
        <v>171</v>
      </c>
      <c r="AM41" s="51" cm="1">
        <f t="array" aca="1" ref="AM41" ca="1">INDIRECT("dataset"&amp;C41&amp;"_"&amp;E41&amp;"!"&amp;AL41&amp;AQ41)</f>
        <v>26</v>
      </c>
      <c r="AN41" s="51">
        <f ca="1">COUNTIF(INDIRECT("'dataset"&amp;C41&amp;"_"&amp;E41&amp;"'!"&amp;AL41&amp;":"&amp;AL41), AM41)</f>
        <v>1</v>
      </c>
      <c r="AO41" s="36" t="str">
        <f ca="1">"In the '"&amp;AK41&amp; "' column, find the "&amp;D41&amp;" with a value equal to '" &amp; AM41&amp; "' "</f>
        <v xml:space="preserve">In the 'Vitamins' column, find the cereal with a value equal to '26' </v>
      </c>
      <c r="AP41" s="50" t="str" cm="1">
        <f t="array" aca="1" ref="AP41" ca="1">INDIRECT("dataset"&amp;C41&amp;"_"&amp;E41&amp;"!"&amp;"B"&amp;AQ41)</f>
        <v>Frosted Flakes</v>
      </c>
      <c r="AQ41" s="51">
        <v>20</v>
      </c>
    </row>
    <row r="42" spans="1:68" s="32" customFormat="1" x14ac:dyDescent="0.35">
      <c r="A42" s="32" t="str">
        <f t="shared" si="1"/>
        <v>DS9_candy_plain1.png</v>
      </c>
      <c r="B42" s="33">
        <v>41</v>
      </c>
      <c r="C42" s="33">
        <v>9</v>
      </c>
      <c r="D42" s="33" t="s">
        <v>174</v>
      </c>
      <c r="E42" s="33" t="s">
        <v>177</v>
      </c>
      <c r="F42" s="33">
        <v>1</v>
      </c>
      <c r="G42" s="34" t="str" cm="1">
        <f t="array" aca="1" ref="G42" ca="1">INDIRECT("dataset"&amp;C42&amp;"_"&amp;E42&amp;"!"&amp;H42&amp;"2")</f>
        <v>Fruity</v>
      </c>
      <c r="H42" s="33" t="s">
        <v>171</v>
      </c>
      <c r="I42" s="33">
        <v>66</v>
      </c>
      <c r="J42" s="33">
        <f t="shared" ca="1" si="2"/>
        <v>0</v>
      </c>
      <c r="K42" s="35" t="str">
        <f t="shared" ca="1" si="9"/>
        <v xml:space="preserve">In the 'Fruity' column, count how many cells exceed the value of '66' </v>
      </c>
      <c r="L42" s="33">
        <f t="shared" ca="1" si="8"/>
        <v>5</v>
      </c>
      <c r="M42" s="33" t="s">
        <v>171</v>
      </c>
      <c r="N42" s="34" t="str" cm="1">
        <f t="array" aca="1" ref="N42" ca="1">INDIRECT("dataset"&amp;C42&amp;"_"&amp;E42&amp;"!"&amp;O42&amp;"2")</f>
        <v>Sugar
Percent</v>
      </c>
      <c r="O42" s="33" t="s">
        <v>173</v>
      </c>
      <c r="P42" s="33" t="str">
        <f t="shared" ca="1" si="3"/>
        <v>98 84 80</v>
      </c>
      <c r="Q42" s="33"/>
      <c r="R42" s="36" t="str">
        <f ca="1">"In the '"&amp;N42&amp;"' column, give the row names of the "&amp;D42&amp;"s with the highest 3 values in descending order "</f>
        <v xml:space="preserve">In the 'Sugar
Percent' column, give the row names of the candys with the highest 3 values in descending order </v>
      </c>
      <c r="S42" s="33">
        <f ca="1">MAX(INDIRECT("'dataset"&amp;C42&amp;"_"&amp;E42&amp;"'!"&amp;O42&amp;"2:"&amp;O42&amp;"31"))</f>
        <v>98</v>
      </c>
      <c r="T42" s="33">
        <f ca="1">MATCH(MAX(INDIRECT("'dataset"&amp;C42&amp;"_"&amp;E42&amp;"'!"&amp;O42&amp;"2:"&amp;O42&amp;"31")), INDIRECT("'dataset"&amp;C42&amp;"_"&amp;E42&amp;"'!"&amp;O42&amp;"2:"&amp;O42&amp;"31"), 0) + 1</f>
        <v>30</v>
      </c>
      <c r="U42" s="33" t="str" cm="1">
        <f t="array" aca="1" ref="U42" ca="1">INDIRECT("dataset"&amp;C42&amp;"_"&amp;E42&amp;"!"&amp;"B"&amp;T42)</f>
        <v>Gold Bears</v>
      </c>
      <c r="V42" s="33">
        <f ca="1">LARGE(INDIRECT("'dataset"&amp;C42&amp;"_"&amp;E42&amp;"'!"&amp;O42&amp;"2:"&amp;O42&amp;"31"), 2)</f>
        <v>84</v>
      </c>
      <c r="W42" s="33">
        <f ca="1">MATCH(LARGE(INDIRECT("'dataset"&amp;C42&amp;"_"&amp;E42&amp;"'!"&amp;O42&amp;"2:"&amp;O42&amp;"31"), 2), INDIRECT("'dataset"&amp;C42&amp;"_"&amp;E42&amp;"'!"&amp;O42&amp;"2:"&amp;O42&amp;"31"), 0)+1</f>
        <v>9</v>
      </c>
      <c r="X42" s="33" t="str" cm="1">
        <f t="array" aca="1" ref="X42" ca="1">INDIRECT("dataset"&amp;C42&amp;"_"&amp;E42&amp;"!"&amp;"B"&amp;W42)</f>
        <v>Milk Duds</v>
      </c>
      <c r="Y42" s="33">
        <f ca="1">LARGE(INDIRECT("'dataset"&amp;C42&amp;"_"&amp;E42&amp;"'!"&amp;O42&amp;"2:"&amp;O42&amp;"31"), 3)</f>
        <v>80</v>
      </c>
      <c r="Z42" s="33">
        <f ca="1">MATCH(LARGE(INDIRECT("'dataset"&amp;C42&amp;"_"&amp;E42&amp;"'!"&amp;O42&amp;"2:"&amp;O42&amp;"31"), 3), INDIRECT("'dataset"&amp;C42&amp;"_"&amp;E42&amp;"'!"&amp;O42&amp;"2:"&amp;O42&amp;"31"), 0)+1</f>
        <v>11</v>
      </c>
      <c r="AA42" s="33" t="str" cm="1">
        <f t="array" aca="1" ref="AA42" ca="1">INDIRECT("dataset"&amp;C42&amp;"_"&amp;E42&amp;"!"&amp;"B"&amp;Z42)</f>
        <v>Berry Chews</v>
      </c>
      <c r="AB42" s="33" t="str">
        <f t="shared" ca="1" si="4"/>
        <v>Gold Bears-Milk Duds-Berry Chews</v>
      </c>
      <c r="AC42" s="33" t="str">
        <f t="shared" ca="1" si="5"/>
        <v>30 9 11</v>
      </c>
      <c r="AD42" s="34" t="str" cm="1">
        <f t="array" aca="1" ref="AD42" ca="1">INDIRECT("dataset"&amp;C42&amp;"_"&amp;E42&amp;"!"&amp;AE42&amp;"2")</f>
        <v>Caramel</v>
      </c>
      <c r="AE42" s="33" t="s">
        <v>169</v>
      </c>
      <c r="AF42" s="33"/>
      <c r="AG42" s="33"/>
      <c r="AH42" s="37" t="str">
        <f t="shared" ca="1" si="6"/>
        <v>In the 'Caramel' column, calculate a rough estimate of the average value</v>
      </c>
      <c r="AI42" s="33">
        <f ca="1">AVERAGE(INDIRECT("'dataset"&amp;C42&amp;"_"&amp;E42&amp;"'!"&amp;AE42&amp;":"&amp;AE42))</f>
        <v>37.862068965517238</v>
      </c>
      <c r="AJ42" s="33" t="s">
        <v>169</v>
      </c>
      <c r="AK42" s="48" t="str" cm="1">
        <f t="array" aca="1" ref="AK42" ca="1">INDIRECT("dataset"&amp;C42&amp;"_"&amp;E42&amp;"!"&amp;AL42&amp;"2")</f>
        <v>Bar</v>
      </c>
      <c r="AL42" s="33" t="s">
        <v>164</v>
      </c>
      <c r="AM42" s="33" cm="1">
        <f t="array" aca="1" ref="AM42" ca="1">INDIRECT("dataset"&amp;C42&amp;"_"&amp;E42&amp;"!"&amp;AL42&amp;AQ42)</f>
        <v>32</v>
      </c>
      <c r="AN42" s="33">
        <f ca="1">COUNTIF(INDIRECT("'dataset"&amp;C42&amp;"_"&amp;E42&amp;"'!"&amp;AL42&amp;":"&amp;AL42), AM42)</f>
        <v>1</v>
      </c>
      <c r="AO42" s="36" t="str">
        <f ca="1">"In the '"&amp;AK42&amp; "' column, find the "&amp;D42&amp;" with a value equal to '" &amp; AM42&amp; "' "</f>
        <v xml:space="preserve">In the 'Bar' column, find the candy with a value equal to '32' </v>
      </c>
      <c r="AP42" s="32" t="str" cm="1">
        <f t="array" aca="1" ref="AP42" ca="1">INDIRECT("dataset"&amp;C42&amp;"_"&amp;E42&amp;"!"&amp;"B"&amp;AQ42)</f>
        <v>Fun Dips</v>
      </c>
      <c r="AQ42" s="33">
        <v>19</v>
      </c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</row>
    <row r="43" spans="1:68" s="32" customFormat="1" x14ac:dyDescent="0.35">
      <c r="A43" s="32" t="str">
        <f t="shared" si="1"/>
        <v>DS10_candy_plain2.png</v>
      </c>
      <c r="B43" s="33">
        <v>42</v>
      </c>
      <c r="C43" s="33">
        <v>10</v>
      </c>
      <c r="D43" s="33" t="s">
        <v>174</v>
      </c>
      <c r="E43" s="33" t="s">
        <v>177</v>
      </c>
      <c r="F43" s="33">
        <v>2</v>
      </c>
      <c r="G43" s="34" t="str" cm="1">
        <f t="array" aca="1" ref="G43" ca="1">INDIRECT("dataset"&amp;C43&amp;"_"&amp;E43&amp;"!"&amp;H43&amp;"2")</f>
        <v>Rating</v>
      </c>
      <c r="H43" s="33" t="s">
        <v>164</v>
      </c>
      <c r="I43" s="33">
        <v>38</v>
      </c>
      <c r="J43" s="33">
        <f t="shared" ca="1" si="2"/>
        <v>0</v>
      </c>
      <c r="K43" s="35" t="str">
        <f t="shared" ca="1" si="9"/>
        <v xml:space="preserve">In the 'Rating' column, count how many cells exceed the value of '38' </v>
      </c>
      <c r="L43" s="33">
        <f t="shared" ca="1" si="8"/>
        <v>8</v>
      </c>
      <c r="M43" s="33" t="s">
        <v>164</v>
      </c>
      <c r="N43" s="34" t="str" cm="1">
        <f t="array" aca="1" ref="N43" ca="1">INDIRECT("dataset"&amp;C43&amp;"_"&amp;E43&amp;"!"&amp;O43&amp;"2")</f>
        <v>Chocolate</v>
      </c>
      <c r="O43" s="33" t="s">
        <v>171</v>
      </c>
      <c r="P43" s="33" t="str">
        <f t="shared" ca="1" si="3"/>
        <v>75 73 71</v>
      </c>
      <c r="Q43" s="33"/>
      <c r="R43" s="36" t="str">
        <f ca="1">"In the '"&amp;N43&amp;"' column, give the row names of the "&amp;D43&amp;"s with the highest 3 values in descending order "</f>
        <v xml:space="preserve">In the 'Chocolate' column, give the row names of the candys with the highest 3 values in descending order </v>
      </c>
      <c r="S43" s="33">
        <f ca="1">MAX(INDIRECT("'dataset"&amp;C43&amp;"_"&amp;E43&amp;"'!"&amp;O43&amp;"2:"&amp;O43&amp;"31"))</f>
        <v>75</v>
      </c>
      <c r="T43" s="33">
        <f ca="1">MATCH(MAX(INDIRECT("'dataset"&amp;C43&amp;"_"&amp;E43&amp;"'!"&amp;O43&amp;"2:"&amp;O43&amp;"31")), INDIRECT("'dataset"&amp;C43&amp;"_"&amp;E43&amp;"'!"&amp;O43&amp;"2:"&amp;O43&amp;"31"), 0) + 1</f>
        <v>31</v>
      </c>
      <c r="U43" s="33" t="str" cm="1">
        <f t="array" aca="1" ref="U43" ca="1">INDIRECT("dataset"&amp;C43&amp;"_"&amp;E43&amp;"!"&amp;"B"&amp;T43)</f>
        <v>Milk Duds</v>
      </c>
      <c r="V43" s="33">
        <f ca="1">LARGE(INDIRECT("'dataset"&amp;C43&amp;"_"&amp;E43&amp;"'!"&amp;O43&amp;"2:"&amp;O43&amp;"31"), 2)</f>
        <v>73</v>
      </c>
      <c r="W43" s="33">
        <f ca="1">MATCH(LARGE(INDIRECT("'dataset"&amp;C43&amp;"_"&amp;E43&amp;"'!"&amp;O43&amp;"2:"&amp;O43&amp;"31"), 2), INDIRECT("'dataset"&amp;C43&amp;"_"&amp;E43&amp;"'!"&amp;O43&amp;"2:"&amp;O43&amp;"31"), 0)+1</f>
        <v>8</v>
      </c>
      <c r="X43" s="33" t="str" cm="1">
        <f t="array" aca="1" ref="X43" ca="1">INDIRECT("dataset"&amp;C43&amp;"_"&amp;E43&amp;"!"&amp;"B"&amp;W43)</f>
        <v>Fruit Chews</v>
      </c>
      <c r="Y43" s="33">
        <f ca="1">LARGE(INDIRECT("'dataset"&amp;C43&amp;"_"&amp;E43&amp;"'!"&amp;O43&amp;"2:"&amp;O43&amp;"31"), 3)</f>
        <v>71</v>
      </c>
      <c r="Z43" s="33">
        <f ca="1">MATCH(LARGE(INDIRECT("'dataset"&amp;C43&amp;"_"&amp;E43&amp;"'!"&amp;O43&amp;"2:"&amp;O43&amp;"31"), 3), INDIRECT("'dataset"&amp;C43&amp;"_"&amp;E43&amp;"'!"&amp;O43&amp;"2:"&amp;O43&amp;"31"), 0)+1</f>
        <v>26</v>
      </c>
      <c r="AA43" s="33" t="str" cm="1">
        <f t="array" aca="1" ref="AA43" ca="1">INDIRECT("dataset"&amp;C43&amp;"_"&amp;E43&amp;"!"&amp;"B"&amp;Z43)</f>
        <v>Now Later</v>
      </c>
      <c r="AB43" s="33" t="str">
        <f t="shared" ca="1" si="4"/>
        <v>Milk Duds-Fruit Chews-Now Later</v>
      </c>
      <c r="AC43" s="33" t="str">
        <f t="shared" ca="1" si="5"/>
        <v>31 8 26</v>
      </c>
      <c r="AD43" s="34" t="str" cm="1">
        <f t="array" aca="1" ref="AD43" ca="1">INDIRECT("dataset"&amp;C43&amp;"_"&amp;E43&amp;"!"&amp;AE43&amp;"2")</f>
        <v>Almond</v>
      </c>
      <c r="AE43" s="33" t="s">
        <v>168</v>
      </c>
      <c r="AF43" s="33"/>
      <c r="AG43" s="33"/>
      <c r="AH43" s="37" t="str">
        <f t="shared" ca="1" si="6"/>
        <v>In the 'Almond' column, calculate a rough estimate of the average value</v>
      </c>
      <c r="AI43" s="33">
        <f ca="1">AVERAGE(INDIRECT("'dataset"&amp;C43&amp;"_"&amp;E43&amp;"'!"&amp;AE43&amp;":"&amp;AE43))</f>
        <v>35.620689655172413</v>
      </c>
      <c r="AJ43" s="33" t="s">
        <v>168</v>
      </c>
      <c r="AK43" s="48" t="str" cm="1">
        <f t="array" aca="1" ref="AK43" ca="1">INDIRECT("dataset"&amp;C43&amp;"_"&amp;E43&amp;"!"&amp;AL43&amp;"2")</f>
        <v>Chocolate</v>
      </c>
      <c r="AL43" s="33" t="s">
        <v>171</v>
      </c>
      <c r="AM43" s="33" cm="1">
        <f t="array" aca="1" ref="AM43" ca="1">INDIRECT("dataset"&amp;C43&amp;"_"&amp;E43&amp;"!"&amp;AL43&amp;AQ43)</f>
        <v>68</v>
      </c>
      <c r="AN43" s="33">
        <f ca="1">COUNTIF(INDIRECT("'dataset"&amp;C43&amp;"_"&amp;E43&amp;"'!"&amp;AL43&amp;":"&amp;AL43), AM43)</f>
        <v>1</v>
      </c>
      <c r="AO43" s="36" t="str">
        <f ca="1">"In the '"&amp;AK43&amp; "' column, find the "&amp;D43&amp;" with a value equal to '" &amp; AM43&amp; "' "</f>
        <v xml:space="preserve">In the 'Chocolate' column, find the candy with a value equal to '68' </v>
      </c>
      <c r="AP43" s="32" t="str" cm="1">
        <f t="array" aca="1" ref="AP43" ca="1">INDIRECT("dataset"&amp;C43&amp;"_"&amp;E43&amp;"!"&amp;"B"&amp;AQ43)</f>
        <v>Root Barrels</v>
      </c>
      <c r="AQ43" s="33">
        <v>17</v>
      </c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</row>
    <row r="44" spans="1:68" s="32" customFormat="1" x14ac:dyDescent="0.35">
      <c r="A44" s="32" t="str">
        <f t="shared" si="1"/>
        <v>DS11_candy_plain3.png</v>
      </c>
      <c r="B44" s="33">
        <v>43</v>
      </c>
      <c r="C44" s="33">
        <v>11</v>
      </c>
      <c r="D44" s="33" t="s">
        <v>174</v>
      </c>
      <c r="E44" s="33" t="s">
        <v>177</v>
      </c>
      <c r="F44" s="33">
        <v>3</v>
      </c>
      <c r="G44" s="34" t="str" cm="1">
        <f t="array" aca="1" ref="G44" ca="1">INDIRECT("dataset"&amp;C44&amp;"_"&amp;E44&amp;"!"&amp;H44&amp;"2")</f>
        <v>Pluribus</v>
      </c>
      <c r="H44" s="33" t="s">
        <v>169</v>
      </c>
      <c r="I44" s="33">
        <v>50</v>
      </c>
      <c r="J44" s="33">
        <f t="shared" ca="1" si="2"/>
        <v>0</v>
      </c>
      <c r="K44" s="35" t="str">
        <f t="shared" ca="1" si="9"/>
        <v xml:space="preserve">In the 'Pluribus' column, count how many cells exceed the value of '50' </v>
      </c>
      <c r="L44" s="33">
        <f t="shared" ca="1" si="8"/>
        <v>7</v>
      </c>
      <c r="M44" s="33" t="s">
        <v>169</v>
      </c>
      <c r="N44" s="34" t="str" cm="1">
        <f t="array" aca="1" ref="N44" ca="1">INDIRECT("dataset"&amp;C44&amp;"_"&amp;E44&amp;"!"&amp;O44&amp;"2")</f>
        <v>Almond</v>
      </c>
      <c r="O44" s="33" t="s">
        <v>166</v>
      </c>
      <c r="P44" s="33" t="str">
        <f t="shared" ca="1" si="3"/>
        <v>75 73 71</v>
      </c>
      <c r="Q44" s="33"/>
      <c r="R44" s="36" t="str">
        <f ca="1">"In the '"&amp;N44&amp;"' column, give the row names of the "&amp;D44&amp;"s with the highest 3 values in descending order "</f>
        <v xml:space="preserve">In the 'Almond' column, give the row names of the candys with the highest 3 values in descending order </v>
      </c>
      <c r="S44" s="33">
        <f ca="1">MAX(INDIRECT("'dataset"&amp;C44&amp;"_"&amp;E44&amp;"'!"&amp;O44&amp;"2:"&amp;O44&amp;"31"))</f>
        <v>75</v>
      </c>
      <c r="T44" s="33">
        <f ca="1">MATCH(MAX(INDIRECT("'dataset"&amp;C44&amp;"_"&amp;E44&amp;"'!"&amp;O44&amp;"2:"&amp;O44&amp;"31")), INDIRECT("'dataset"&amp;C44&amp;"_"&amp;E44&amp;"'!"&amp;O44&amp;"2:"&amp;O44&amp;"31"), 0) + 1</f>
        <v>27</v>
      </c>
      <c r="U44" s="33" t="str" cm="1">
        <f t="array" aca="1" ref="U44" ca="1">INDIRECT("dataset"&amp;C44&amp;"_"&amp;E44&amp;"!"&amp;"B"&amp;T44)</f>
        <v>Pop Rocks</v>
      </c>
      <c r="V44" s="33">
        <f ca="1">LARGE(INDIRECT("'dataset"&amp;C44&amp;"_"&amp;E44&amp;"'!"&amp;O44&amp;"2:"&amp;O44&amp;"31"), 2)</f>
        <v>73</v>
      </c>
      <c r="W44" s="33">
        <f ca="1">MATCH(LARGE(INDIRECT("'dataset"&amp;C44&amp;"_"&amp;E44&amp;"'!"&amp;O44&amp;"2:"&amp;O44&amp;"31"), 2), INDIRECT("'dataset"&amp;C44&amp;"_"&amp;E44&amp;"'!"&amp;O44&amp;"2:"&amp;O44&amp;"31"), 0)+1</f>
        <v>12</v>
      </c>
      <c r="X44" s="33" t="str" cm="1">
        <f t="array" aca="1" ref="X44" ca="1">INDIRECT("dataset"&amp;C44&amp;"_"&amp;E44&amp;"!"&amp;"B"&amp;W44)</f>
        <v>Pixie Sticks</v>
      </c>
      <c r="Y44" s="33">
        <f ca="1">LARGE(INDIRECT("'dataset"&amp;C44&amp;"_"&amp;E44&amp;"'!"&amp;O44&amp;"2:"&amp;O44&amp;"31"), 3)</f>
        <v>71</v>
      </c>
      <c r="Z44" s="33">
        <f ca="1">MATCH(LARGE(INDIRECT("'dataset"&amp;C44&amp;"_"&amp;E44&amp;"'!"&amp;O44&amp;"2:"&amp;O44&amp;"31"), 3), INDIRECT("'dataset"&amp;C44&amp;"_"&amp;E44&amp;"'!"&amp;O44&amp;"2:"&amp;O44&amp;"31"), 0)+1</f>
        <v>28</v>
      </c>
      <c r="AA44" s="33" t="str" cm="1">
        <f t="array" aca="1" ref="AA44" ca="1">INDIRECT("dataset"&amp;C44&amp;"_"&amp;E44&amp;"!"&amp;"B"&amp;Z44)</f>
        <v>Junior Mints</v>
      </c>
      <c r="AB44" s="33" t="str">
        <f t="shared" ca="1" si="4"/>
        <v>Pop Rocks-Pixie Sticks-Junior Mints</v>
      </c>
      <c r="AC44" s="33" t="str">
        <f t="shared" ca="1" si="5"/>
        <v>27 12 28</v>
      </c>
      <c r="AD44" s="34" t="str" cm="1">
        <f t="array" aca="1" ref="AD44" ca="1">INDIRECT("dataset"&amp;C44&amp;"_"&amp;E44&amp;"!"&amp;AE44&amp;"2")</f>
        <v>Caramel</v>
      </c>
      <c r="AE44" s="33" t="s">
        <v>167</v>
      </c>
      <c r="AF44" s="33"/>
      <c r="AG44" s="33"/>
      <c r="AH44" s="37" t="str">
        <f t="shared" ca="1" si="6"/>
        <v>In the 'Caramel' column, calculate a rough estimate of the average value</v>
      </c>
      <c r="AI44" s="33">
        <f ca="1">AVERAGE(INDIRECT("'dataset"&amp;C44&amp;"_"&amp;E44&amp;"'!"&amp;AE44&amp;":"&amp;AE44))</f>
        <v>50.241379310344826</v>
      </c>
      <c r="AJ44" s="33" t="s">
        <v>167</v>
      </c>
      <c r="AK44" s="48" t="str" cm="1">
        <f t="array" aca="1" ref="AK44" ca="1">INDIRECT("dataset"&amp;C44&amp;"_"&amp;E44&amp;"!"&amp;AL44&amp;"2")</f>
        <v>Almond</v>
      </c>
      <c r="AL44" s="33" t="s">
        <v>166</v>
      </c>
      <c r="AM44" s="33" cm="1">
        <f t="array" aca="1" ref="AM44" ca="1">INDIRECT("dataset"&amp;C44&amp;"_"&amp;E44&amp;"!"&amp;AL44&amp;AQ44)</f>
        <v>26</v>
      </c>
      <c r="AN44" s="33">
        <f ca="1">COUNTIF(INDIRECT("'dataset"&amp;C44&amp;"_"&amp;E44&amp;"'!"&amp;AL44&amp;":"&amp;AL44), AM44)</f>
        <v>1</v>
      </c>
      <c r="AO44" s="36" t="str">
        <f ca="1">"In the '"&amp;AK44&amp; "' column, find the "&amp;D44&amp;" with a value equal to '" &amp; AM44&amp; "' "</f>
        <v xml:space="preserve">In the 'Almond' column, find the candy with a value equal to '26' </v>
      </c>
      <c r="AP44" s="32" t="str" cm="1">
        <f t="array" aca="1" ref="AP44" ca="1">INDIRECT("dataset"&amp;C44&amp;"_"&amp;E44&amp;"!"&amp;"B"&amp;AQ44)</f>
        <v>Reese Pieces</v>
      </c>
      <c r="AQ44" s="33">
        <v>11</v>
      </c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</row>
    <row r="45" spans="1:68" s="32" customFormat="1" x14ac:dyDescent="0.35">
      <c r="A45" s="32" t="str">
        <f t="shared" si="1"/>
        <v>DS12_candy_plain4.png</v>
      </c>
      <c r="B45" s="33">
        <v>44</v>
      </c>
      <c r="C45" s="33">
        <v>12</v>
      </c>
      <c r="D45" s="33" t="s">
        <v>174</v>
      </c>
      <c r="E45" s="33" t="s">
        <v>177</v>
      </c>
      <c r="F45" s="33">
        <v>4</v>
      </c>
      <c r="G45" s="34" t="str" cm="1">
        <f t="array" aca="1" ref="G45" ca="1">INDIRECT("dataset"&amp;C45&amp;"_"&amp;E45&amp;"!"&amp;H45&amp;"2")</f>
        <v>Nougat</v>
      </c>
      <c r="H45" s="33" t="s">
        <v>165</v>
      </c>
      <c r="I45" s="33">
        <v>57</v>
      </c>
      <c r="J45" s="33">
        <f t="shared" ca="1" si="2"/>
        <v>0</v>
      </c>
      <c r="K45" s="35" t="str">
        <f t="shared" ca="1" si="9"/>
        <v xml:space="preserve">In the 'Nougat' column, count how many cells exceed the value of '57' </v>
      </c>
      <c r="L45" s="33">
        <f t="shared" ca="1" si="8"/>
        <v>6</v>
      </c>
      <c r="M45" s="33" t="s">
        <v>165</v>
      </c>
      <c r="N45" s="34" t="str" cm="1">
        <f t="array" aca="1" ref="N45" ca="1">INDIRECT("dataset"&amp;C45&amp;"_"&amp;E45&amp;"!"&amp;O45&amp;"2")</f>
        <v>Pluribus</v>
      </c>
      <c r="O45" s="33" t="s">
        <v>164</v>
      </c>
      <c r="P45" s="33" t="str">
        <f t="shared" ca="1" si="3"/>
        <v>98 97 95</v>
      </c>
      <c r="Q45" s="33"/>
      <c r="R45" s="36" t="str">
        <f ca="1">"In the '"&amp;N45&amp;"' column, give the row names of the "&amp;D45&amp;"s with the highest 3 values in descending order "</f>
        <v xml:space="preserve">In the 'Pluribus' column, give the row names of the candys with the highest 3 values in descending order </v>
      </c>
      <c r="S45" s="33">
        <f ca="1">MAX(INDIRECT("'dataset"&amp;C45&amp;"_"&amp;E45&amp;"'!"&amp;O45&amp;"2:"&amp;O45&amp;"31"))</f>
        <v>98</v>
      </c>
      <c r="T45" s="33">
        <f ca="1">MATCH(MAX(INDIRECT("'dataset"&amp;C45&amp;"_"&amp;E45&amp;"'!"&amp;O45&amp;"2:"&amp;O45&amp;"31")), INDIRECT("'dataset"&amp;C45&amp;"_"&amp;E45&amp;"'!"&amp;O45&amp;"2:"&amp;O45&amp;"31"), 0) + 1</f>
        <v>30</v>
      </c>
      <c r="U45" s="33" t="str" cm="1">
        <f t="array" aca="1" ref="U45" ca="1">INDIRECT("dataset"&amp;C45&amp;"_"&amp;E45&amp;"!"&amp;"B"&amp;T45)</f>
        <v>Milk Duds</v>
      </c>
      <c r="V45" s="33">
        <f ca="1">LARGE(INDIRECT("'dataset"&amp;C45&amp;"_"&amp;E45&amp;"'!"&amp;O45&amp;"2:"&amp;O45&amp;"31"), 2)</f>
        <v>97</v>
      </c>
      <c r="W45" s="33">
        <f ca="1">MATCH(LARGE(INDIRECT("'dataset"&amp;C45&amp;"_"&amp;E45&amp;"'!"&amp;O45&amp;"2:"&amp;O45&amp;"31"), 2), INDIRECT("'dataset"&amp;C45&amp;"_"&amp;E45&amp;"'!"&amp;O45&amp;"2:"&amp;O45&amp;"31"), 0)+1</f>
        <v>19</v>
      </c>
      <c r="X45" s="33" t="str" cm="1">
        <f t="array" aca="1" ref="X45" ca="1">INDIRECT("dataset"&amp;C45&amp;"_"&amp;E45&amp;"!"&amp;"B"&amp;W45)</f>
        <v>Boston Beans</v>
      </c>
      <c r="Y45" s="33">
        <f ca="1">LARGE(INDIRECT("'dataset"&amp;C45&amp;"_"&amp;E45&amp;"'!"&amp;O45&amp;"2:"&amp;O45&amp;"31"), 3)</f>
        <v>95</v>
      </c>
      <c r="Z45" s="33">
        <f ca="1">MATCH(LARGE(INDIRECT("'dataset"&amp;C45&amp;"_"&amp;E45&amp;"'!"&amp;O45&amp;"2:"&amp;O45&amp;"31"), 3), INDIRECT("'dataset"&amp;C45&amp;"_"&amp;E45&amp;"'!"&amp;O45&amp;"2:"&amp;O45&amp;"31"), 0)+1</f>
        <v>16</v>
      </c>
      <c r="AA45" s="33" t="str" cm="1">
        <f t="array" aca="1" ref="AA45" ca="1">INDIRECT("dataset"&amp;C45&amp;"_"&amp;E45&amp;"!"&amp;"B"&amp;Z45)</f>
        <v>Hersheys Kisses</v>
      </c>
      <c r="AB45" s="33" t="str">
        <f t="shared" ca="1" si="4"/>
        <v>Milk Duds-Boston Beans-Hersheys Kisses</v>
      </c>
      <c r="AC45" s="33" t="str">
        <f t="shared" ca="1" si="5"/>
        <v>30 19 16</v>
      </c>
      <c r="AD45" s="34" t="str" cm="1">
        <f t="array" aca="1" ref="AD45" ca="1">INDIRECT("dataset"&amp;C45&amp;"_"&amp;E45&amp;"!"&amp;AE45&amp;"2")</f>
        <v>Fruity</v>
      </c>
      <c r="AE45" s="33" t="s">
        <v>169</v>
      </c>
      <c r="AF45" s="33"/>
      <c r="AG45" s="33"/>
      <c r="AH45" s="37" t="str">
        <f t="shared" ca="1" si="6"/>
        <v>In the 'Fruity' column, calculate a rough estimate of the average value</v>
      </c>
      <c r="AI45" s="33">
        <f ca="1">AVERAGE(INDIRECT("'dataset"&amp;C45&amp;"_"&amp;E45&amp;"'!"&amp;AE45&amp;":"&amp;AE45))</f>
        <v>37.862068965517238</v>
      </c>
      <c r="AJ45" s="33" t="s">
        <v>169</v>
      </c>
      <c r="AK45" s="48" t="str" cm="1">
        <f t="array" aca="1" ref="AK45" ca="1">INDIRECT("dataset"&amp;C45&amp;"_"&amp;E45&amp;"!"&amp;AL45&amp;"2")</f>
        <v>Caramel</v>
      </c>
      <c r="AL45" s="33" t="s">
        <v>171</v>
      </c>
      <c r="AM45" s="33" cm="1">
        <f t="array" aca="1" ref="AM45" ca="1">INDIRECT("dataset"&amp;C45&amp;"_"&amp;E45&amp;"!"&amp;AL45&amp;AQ45)</f>
        <v>15</v>
      </c>
      <c r="AN45" s="33">
        <f ca="1">COUNTIF(INDIRECT("'dataset"&amp;C45&amp;"_"&amp;E45&amp;"'!"&amp;AL45&amp;":"&amp;AL45), AM45)</f>
        <v>1</v>
      </c>
      <c r="AO45" s="36" t="str">
        <f ca="1">"In the '"&amp;AK45&amp; "' column, find the "&amp;D45&amp;" with a value equal to '" &amp; AM45&amp; "' "</f>
        <v xml:space="preserve">In the 'Caramel' column, find the candy with a value equal to '15' </v>
      </c>
      <c r="AP45" s="32" t="str" cm="1">
        <f t="array" aca="1" ref="AP45" ca="1">INDIRECT("dataset"&amp;C45&amp;"_"&amp;E45&amp;"!"&amp;"B"&amp;AQ45)</f>
        <v>Fruit Chews</v>
      </c>
      <c r="AQ45" s="33">
        <v>15</v>
      </c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</row>
    <row r="46" spans="1:68" x14ac:dyDescent="0.35">
      <c r="A46" s="50" t="str">
        <f t="shared" si="1"/>
        <v>DS13_movie_plain1.png</v>
      </c>
      <c r="B46" s="51">
        <v>45</v>
      </c>
      <c r="C46" s="51">
        <v>13</v>
      </c>
      <c r="D46" s="51" t="s">
        <v>175</v>
      </c>
      <c r="E46" s="51" t="s">
        <v>177</v>
      </c>
      <c r="F46" s="51">
        <v>1</v>
      </c>
      <c r="G46" s="52" t="str" cm="1">
        <f t="array" aca="1" ref="G46" ca="1">INDIRECT("dataset"&amp;C46&amp;"_"&amp;E46&amp;"!"&amp;H46&amp;"2")</f>
        <v>Hulu</v>
      </c>
      <c r="H46" s="51" t="s">
        <v>173</v>
      </c>
      <c r="I46" s="51">
        <v>70</v>
      </c>
      <c r="J46" s="51">
        <f t="shared" ca="1" si="2"/>
        <v>0</v>
      </c>
      <c r="K46" s="53" t="str">
        <f t="shared" ca="1" si="9"/>
        <v xml:space="preserve">In the 'Hulu' column, count how many cells exceed the value of '70' </v>
      </c>
      <c r="L46" s="51">
        <f t="shared" ca="1" si="8"/>
        <v>5</v>
      </c>
      <c r="M46" s="51" t="s">
        <v>173</v>
      </c>
      <c r="N46" s="52" t="str" cm="1">
        <f t="array" aca="1" ref="N46" ca="1">INDIRECT("dataset"&amp;C46&amp;"_"&amp;E46&amp;"!"&amp;O46&amp;"2")</f>
        <v>PluggedIn</v>
      </c>
      <c r="O46" s="51" t="s">
        <v>165</v>
      </c>
      <c r="P46" s="51" t="str">
        <f t="shared" ca="1" si="3"/>
        <v>71 70 68</v>
      </c>
      <c r="Q46" s="51"/>
      <c r="R46" s="54" t="str">
        <f ca="1">"In the '"&amp;N46&amp;"' column, give the row names of the "&amp;D46&amp;"s with the highest 3 values in descending order "</f>
        <v xml:space="preserve">In the 'PluggedIn' column, give the row names of the movies with the highest 3 values in descending order </v>
      </c>
      <c r="S46" s="51">
        <f ca="1">MAX(INDIRECT("'dataset"&amp;C46&amp;"_"&amp;E46&amp;"'!"&amp;O46&amp;"2:"&amp;O46&amp;"31"))</f>
        <v>71</v>
      </c>
      <c r="T46" s="51">
        <f ca="1">MATCH(MAX(INDIRECT("'dataset"&amp;C46&amp;"_"&amp;E46&amp;"'!"&amp;O46&amp;"2:"&amp;O46&amp;"31")), INDIRECT("'dataset"&amp;C46&amp;"_"&amp;E46&amp;"'!"&amp;O46&amp;"2:"&amp;O46&amp;"31"), 0) + 1</f>
        <v>21</v>
      </c>
      <c r="U46" s="51" t="str" cm="1">
        <f t="array" aca="1" ref="U46" ca="1">INDIRECT("dataset"&amp;C46&amp;"_"&amp;E46&amp;"!"&amp;"B"&amp;T46)</f>
        <v>About Elly</v>
      </c>
      <c r="V46" s="51">
        <f ca="1">LARGE(INDIRECT("'dataset"&amp;C46&amp;"_"&amp;E46&amp;"'!"&amp;O46&amp;"2:"&amp;O46&amp;"31"), 2)</f>
        <v>70</v>
      </c>
      <c r="W46" s="51">
        <f ca="1">MATCH(LARGE(INDIRECT("'dataset"&amp;C46&amp;"_"&amp;E46&amp;"'!"&amp;O46&amp;"2:"&amp;O46&amp;"31"), 2), INDIRECT("'dataset"&amp;C46&amp;"_"&amp;E46&amp;"'!"&amp;O46&amp;"2:"&amp;O46&amp;"31"), 0)+1</f>
        <v>16</v>
      </c>
      <c r="X46" s="51" t="str" cm="1">
        <f t="array" aca="1" ref="X46" ca="1">INDIRECT("dataset"&amp;C46&amp;"_"&amp;E46&amp;"!"&amp;"B"&amp;W46)</f>
        <v>Black White</v>
      </c>
      <c r="Y46" s="51">
        <f ca="1">LARGE(INDIRECT("'dataset"&amp;C46&amp;"_"&amp;E46&amp;"'!"&amp;O46&amp;"2:"&amp;O46&amp;"31"), 3)</f>
        <v>68</v>
      </c>
      <c r="Z46" s="51">
        <f ca="1">MATCH(LARGE(INDIRECT("'dataset"&amp;C46&amp;"_"&amp;E46&amp;"'!"&amp;O46&amp;"2:"&amp;O46&amp;"31"), 3), INDIRECT("'dataset"&amp;C46&amp;"_"&amp;E46&amp;"'!"&amp;O46&amp;"2:"&amp;O46&amp;"31"), 0)+1</f>
        <v>17</v>
      </c>
      <c r="AA46" s="51" t="str" cm="1">
        <f t="array" aca="1" ref="AA46" ca="1">INDIRECT("dataset"&amp;C46&amp;"_"&amp;E46&amp;"!"&amp;"B"&amp;Z46)</f>
        <v>Divergent Series</v>
      </c>
      <c r="AB46" s="51" t="str">
        <f t="shared" ca="1" si="4"/>
        <v>About Elly-Black White-Divergent Series</v>
      </c>
      <c r="AC46" s="51" t="str">
        <f t="shared" ca="1" si="5"/>
        <v>21 16 17</v>
      </c>
      <c r="AD46" s="52" t="str" cm="1">
        <f t="array" aca="1" ref="AD46" ca="1">INDIRECT("dataset"&amp;C46&amp;"_"&amp;E46&amp;"!"&amp;AE46&amp;"2")</f>
        <v>Fandango</v>
      </c>
      <c r="AE46" s="51" t="s">
        <v>170</v>
      </c>
      <c r="AF46" s="51"/>
      <c r="AG46" s="51"/>
      <c r="AH46" s="55" t="str">
        <f t="shared" ca="1" si="6"/>
        <v>In the 'Fandango' column, calculate a rough estimate of the average value</v>
      </c>
      <c r="AI46" s="51">
        <f ca="1">AVERAGE(INDIRECT("'dataset"&amp;C46&amp;"_"&amp;E46&amp;"'!"&amp;AE46&amp;":"&amp;AE46))</f>
        <v>52.310344827586206</v>
      </c>
      <c r="AJ46" s="51" t="s">
        <v>170</v>
      </c>
      <c r="AK46" s="56" t="str" cm="1">
        <f t="array" aca="1" ref="AK46" ca="1">INDIRECT("dataset"&amp;C46&amp;"_"&amp;E46&amp;"!"&amp;AL46&amp;"2")</f>
        <v>Rotten
Tomatoes</v>
      </c>
      <c r="AL46" s="51" t="s">
        <v>164</v>
      </c>
      <c r="AM46" s="51" cm="1">
        <f t="array" aca="1" ref="AM46" ca="1">INDIRECT("dataset"&amp;C46&amp;"_"&amp;E46&amp;"!"&amp;AL46&amp;AQ46)</f>
        <v>67</v>
      </c>
      <c r="AN46" s="51">
        <f ca="1">COUNTIF(INDIRECT("'dataset"&amp;C46&amp;"_"&amp;E46&amp;"'!"&amp;AL46&amp;":"&amp;AL46), AM46)</f>
        <v>1</v>
      </c>
      <c r="AO46" s="36" t="str">
        <f ca="1">"In the '"&amp;AK46&amp; "' column, find the "&amp;D46&amp;" with a value equal to '" &amp; AM46&amp; "' "</f>
        <v xml:space="preserve">In the 'Rotten
Tomatoes' column, find the movie with a value equal to '67' </v>
      </c>
      <c r="AP46" s="50" t="str" cm="1">
        <f t="array" aca="1" ref="AP46" ca="1">INDIRECT("dataset"&amp;C46&amp;"_"&amp;E46&amp;"!"&amp;"B"&amp;AQ46)</f>
        <v>Welcome Home</v>
      </c>
      <c r="AQ46" s="51">
        <v>20</v>
      </c>
    </row>
    <row r="47" spans="1:68" x14ac:dyDescent="0.35">
      <c r="A47" s="50" t="str">
        <f t="shared" si="1"/>
        <v>DS14_movie_plain2.png</v>
      </c>
      <c r="B47" s="51">
        <v>46</v>
      </c>
      <c r="C47" s="51">
        <v>14</v>
      </c>
      <c r="D47" s="51" t="s">
        <v>175</v>
      </c>
      <c r="E47" s="51" t="s">
        <v>177</v>
      </c>
      <c r="F47" s="51">
        <v>2</v>
      </c>
      <c r="G47" s="52" t="str" cm="1">
        <f t="array" aca="1" ref="G47" ca="1">INDIRECT("dataset"&amp;C47&amp;"_"&amp;E47&amp;"!"&amp;H47&amp;"2")</f>
        <v>MrQE</v>
      </c>
      <c r="H47" s="51" t="s">
        <v>165</v>
      </c>
      <c r="I47" s="51">
        <v>76</v>
      </c>
      <c r="J47" s="51">
        <f t="shared" ca="1" si="2"/>
        <v>0</v>
      </c>
      <c r="K47" s="53" t="str">
        <f t="shared" ca="1" si="9"/>
        <v xml:space="preserve">In the 'MrQE' column, count how many cells exceed the value of '76' </v>
      </c>
      <c r="L47" s="51">
        <f t="shared" ca="1" si="8"/>
        <v>8</v>
      </c>
      <c r="M47" s="51" t="s">
        <v>165</v>
      </c>
      <c r="N47" s="52" t="str" cm="1">
        <f t="array" aca="1" ref="N47" ca="1">INDIRECT("dataset"&amp;C47&amp;"_"&amp;E47&amp;"!"&amp;O47&amp;"2")</f>
        <v>Metacritic</v>
      </c>
      <c r="O47" s="51" t="s">
        <v>171</v>
      </c>
      <c r="P47" s="51" t="str">
        <f t="shared" ca="1" si="3"/>
        <v>75 73 71</v>
      </c>
      <c r="Q47" s="51"/>
      <c r="R47" s="54" t="str">
        <f ca="1">"In the '"&amp;N47&amp;"' column, give the row names of the "&amp;D47&amp;"s with the highest 3 values in descending order "</f>
        <v xml:space="preserve">In the 'Metacritic' column, give the row names of the movies with the highest 3 values in descending order </v>
      </c>
      <c r="S47" s="51">
        <f ca="1">MAX(INDIRECT("'dataset"&amp;C47&amp;"_"&amp;E47&amp;"'!"&amp;O47&amp;"2:"&amp;O47&amp;"31"))</f>
        <v>75</v>
      </c>
      <c r="T47" s="51">
        <f ca="1">MATCH(MAX(INDIRECT("'dataset"&amp;C47&amp;"_"&amp;E47&amp;"'!"&amp;O47&amp;"2:"&amp;O47&amp;"31")), INDIRECT("'dataset"&amp;C47&amp;"_"&amp;E47&amp;"'!"&amp;O47&amp;"2:"&amp;O47&amp;"31"), 0) + 1</f>
        <v>5</v>
      </c>
      <c r="U47" s="51" t="str" cm="1">
        <f t="array" aca="1" ref="U47" ca="1">INDIRECT("dataset"&amp;C47&amp;"_"&amp;E47&amp;"!"&amp;"B"&amp;T47)</f>
        <v xml:space="preserve">Irrational Man </v>
      </c>
      <c r="V47" s="51">
        <f ca="1">LARGE(INDIRECT("'dataset"&amp;C47&amp;"_"&amp;E47&amp;"'!"&amp;O47&amp;"2:"&amp;O47&amp;"31"), 2)</f>
        <v>73</v>
      </c>
      <c r="W47" s="51">
        <f ca="1">MATCH(LARGE(INDIRECT("'dataset"&amp;C47&amp;"_"&amp;E47&amp;"'!"&amp;O47&amp;"2:"&amp;O47&amp;"31"), 2), INDIRECT("'dataset"&amp;C47&amp;"_"&amp;E47&amp;"'!"&amp;O47&amp;"2:"&amp;O47&amp;"31"), 0)+1</f>
        <v>21</v>
      </c>
      <c r="X47" s="51" t="str" cm="1">
        <f t="array" aca="1" ref="X47" ca="1">INDIRECT("dataset"&amp;C47&amp;"_"&amp;E47&amp;"!"&amp;"B"&amp;W47)</f>
        <v xml:space="preserve">Teenage Girl </v>
      </c>
      <c r="Y47" s="51">
        <f ca="1">LARGE(INDIRECT("'dataset"&amp;C47&amp;"_"&amp;E47&amp;"'!"&amp;O47&amp;"2:"&amp;O47&amp;"31"), 3)</f>
        <v>71</v>
      </c>
      <c r="Z47" s="51">
        <f ca="1">MATCH(LARGE(INDIRECT("'dataset"&amp;C47&amp;"_"&amp;E47&amp;"'!"&amp;O47&amp;"2:"&amp;O47&amp;"31"), 3), INDIRECT("'dataset"&amp;C47&amp;"_"&amp;E47&amp;"'!"&amp;O47&amp;"2:"&amp;O47&amp;"31"), 0)+1</f>
        <v>20</v>
      </c>
      <c r="AA47" s="51" t="str" cm="1">
        <f t="array" aca="1" ref="AA47" ca="1">INDIRECT("dataset"&amp;C47&amp;"_"&amp;E47&amp;"!"&amp;"B"&amp;Z47)</f>
        <v>Mapping Stars</v>
      </c>
      <c r="AB47" s="51" t="str">
        <f t="shared" ca="1" si="4"/>
        <v>Irrational Man -Teenage Girl -Mapping Stars</v>
      </c>
      <c r="AC47" s="51" t="str">
        <f t="shared" ca="1" si="5"/>
        <v>5 21 20</v>
      </c>
      <c r="AD47" s="52" t="str" cm="1">
        <f t="array" aca="1" ref="AD47" ca="1">INDIRECT("dataset"&amp;C47&amp;"_"&amp;E47&amp;"!"&amp;AE47&amp;"2")</f>
        <v>Roger Ebert</v>
      </c>
      <c r="AE47" s="51" t="s">
        <v>169</v>
      </c>
      <c r="AF47" s="51"/>
      <c r="AG47" s="51"/>
      <c r="AH47" s="55" t="str">
        <f t="shared" ca="1" si="6"/>
        <v>In the 'Roger Ebert' column, calculate a rough estimate of the average value</v>
      </c>
      <c r="AI47" s="51">
        <f ca="1">AVERAGE(INDIRECT("'dataset"&amp;C47&amp;"_"&amp;E47&amp;"'!"&amp;AE47&amp;":"&amp;AE47))</f>
        <v>37.862068965517238</v>
      </c>
      <c r="AJ47" s="51" t="s">
        <v>169</v>
      </c>
      <c r="AK47" s="56" t="str" cm="1">
        <f t="array" aca="1" ref="AK47" ca="1">INDIRECT("dataset"&amp;C47&amp;"_"&amp;E47&amp;"!"&amp;AL47&amp;"2")</f>
        <v>MrQE</v>
      </c>
      <c r="AL47" s="51" t="s">
        <v>165</v>
      </c>
      <c r="AM47" s="51" cm="1">
        <f t="array" aca="1" ref="AM47" ca="1">INDIRECT("dataset"&amp;C47&amp;"_"&amp;E47&amp;"!"&amp;AL47&amp;AQ47)</f>
        <v>79</v>
      </c>
      <c r="AN47" s="51">
        <f ca="1">COUNTIF(INDIRECT("'dataset"&amp;C47&amp;"_"&amp;E47&amp;"'!"&amp;AL47&amp;":"&amp;AL47), AM47)</f>
        <v>1</v>
      </c>
      <c r="AO47" s="36" t="str">
        <f ca="1">"In the '"&amp;AK47&amp; "' column, find the "&amp;D47&amp;" with a value equal to '" &amp; AM47&amp; "' "</f>
        <v xml:space="preserve">In the 'MrQE' column, find the movie with a value equal to '79' </v>
      </c>
      <c r="AP47" s="50" t="str" cm="1">
        <f t="array" aca="1" ref="AP47" ca="1">INDIRECT("dataset"&amp;C47&amp;"_"&amp;E47&amp;"!"&amp;"B"&amp;AQ47)</f>
        <v>Tomorrow land</v>
      </c>
      <c r="AQ47" s="51">
        <v>18</v>
      </c>
    </row>
    <row r="48" spans="1:68" x14ac:dyDescent="0.35">
      <c r="A48" s="50" t="str">
        <f t="shared" si="1"/>
        <v>DS15_movie_plain3.png</v>
      </c>
      <c r="B48" s="51">
        <v>47</v>
      </c>
      <c r="C48" s="51">
        <v>15</v>
      </c>
      <c r="D48" s="51" t="s">
        <v>175</v>
      </c>
      <c r="E48" s="51" t="s">
        <v>177</v>
      </c>
      <c r="F48" s="51">
        <v>3</v>
      </c>
      <c r="G48" s="52" t="str" cm="1">
        <f t="array" aca="1" ref="G48" ca="1">INDIRECT("dataset"&amp;C48&amp;"_"&amp;E48&amp;"!"&amp;H48&amp;"2")</f>
        <v>Netflix</v>
      </c>
      <c r="H48" s="51" t="s">
        <v>164</v>
      </c>
      <c r="I48" s="51">
        <v>54</v>
      </c>
      <c r="J48" s="51">
        <f t="shared" ca="1" si="2"/>
        <v>0</v>
      </c>
      <c r="K48" s="53" t="str">
        <f t="shared" ca="1" si="9"/>
        <v xml:space="preserve">In the 'Netflix' column, count how many cells exceed the value of '54' </v>
      </c>
      <c r="L48" s="51">
        <f t="shared" ca="1" si="8"/>
        <v>7</v>
      </c>
      <c r="M48" s="51" t="s">
        <v>164</v>
      </c>
      <c r="N48" s="52" t="str" cm="1">
        <f t="array" aca="1" ref="N48" ca="1">INDIRECT("dataset"&amp;C48&amp;"_"&amp;E48&amp;"!"&amp;O48&amp;"2")</f>
        <v>Fandango</v>
      </c>
      <c r="O48" s="51" t="s">
        <v>173</v>
      </c>
      <c r="P48" s="51" t="str">
        <f t="shared" ca="1" si="3"/>
        <v>98 84 80</v>
      </c>
      <c r="Q48" s="51"/>
      <c r="R48" s="54" t="str">
        <f ca="1">"In the '"&amp;N48&amp;"' column, give the row names of the "&amp;D48&amp;"s with the highest 3 values in descending order "</f>
        <v xml:space="preserve">In the 'Fandango' column, give the row names of the movies with the highest 3 values in descending order </v>
      </c>
      <c r="S48" s="51">
        <f ca="1">MAX(INDIRECT("'dataset"&amp;C48&amp;"_"&amp;E48&amp;"'!"&amp;O48&amp;"2:"&amp;O48&amp;"31"))</f>
        <v>98</v>
      </c>
      <c r="T48" s="51">
        <f ca="1">MATCH(MAX(INDIRECT("'dataset"&amp;C48&amp;"_"&amp;E48&amp;"'!"&amp;O48&amp;"2:"&amp;O48&amp;"31")), INDIRECT("'dataset"&amp;C48&amp;"_"&amp;E48&amp;"'!"&amp;O48&amp;"2:"&amp;O48&amp;"31"), 0) + 1</f>
        <v>10</v>
      </c>
      <c r="U48" s="51" t="str" cm="1">
        <f t="array" aca="1" ref="U48" ca="1">INDIRECT("dataset"&amp;C48&amp;"_"&amp;E48&amp;"!"&amp;"B"&amp;T48)</f>
        <v xml:space="preserve">Teenage Girl </v>
      </c>
      <c r="V48" s="51">
        <f ca="1">LARGE(INDIRECT("'dataset"&amp;C48&amp;"_"&amp;E48&amp;"'!"&amp;O48&amp;"2:"&amp;O48&amp;"31"), 2)</f>
        <v>84</v>
      </c>
      <c r="W48" s="51">
        <f ca="1">MATCH(LARGE(INDIRECT("'dataset"&amp;C48&amp;"_"&amp;E48&amp;"'!"&amp;O48&amp;"2:"&amp;O48&amp;"31"), 2), INDIRECT("'dataset"&amp;C48&amp;"_"&amp;E48&amp;"'!"&amp;O48&amp;"2:"&amp;O48&amp;"31"), 0)+1</f>
        <v>9</v>
      </c>
      <c r="X48" s="51" t="str" cm="1">
        <f t="array" aca="1" ref="X48" ca="1">INDIRECT("dataset"&amp;C48&amp;"_"&amp;E48&amp;"!"&amp;"B"&amp;W48)</f>
        <v xml:space="preserve">Irrational Man </v>
      </c>
      <c r="Y48" s="51">
        <f ca="1">LARGE(INDIRECT("'dataset"&amp;C48&amp;"_"&amp;E48&amp;"'!"&amp;O48&amp;"2:"&amp;O48&amp;"31"), 3)</f>
        <v>80</v>
      </c>
      <c r="Z48" s="51">
        <f ca="1">MATCH(LARGE(INDIRECT("'dataset"&amp;C48&amp;"_"&amp;E48&amp;"'!"&amp;O48&amp;"2:"&amp;O48&amp;"31"), 3), INDIRECT("'dataset"&amp;C48&amp;"_"&amp;E48&amp;"'!"&amp;O48&amp;"2:"&amp;O48&amp;"31"), 0)+1</f>
        <v>20</v>
      </c>
      <c r="AA48" s="51" t="str" cm="1">
        <f t="array" aca="1" ref="AA48" ca="1">INDIRECT("dataset"&amp;C48&amp;"_"&amp;E48&amp;"!"&amp;"B"&amp;Z48)</f>
        <v>Next Door</v>
      </c>
      <c r="AB48" s="51" t="str">
        <f t="shared" ca="1" si="4"/>
        <v>Teenage Girl -Irrational Man -Next Door</v>
      </c>
      <c r="AC48" s="51" t="str">
        <f t="shared" ca="1" si="5"/>
        <v>10 9 20</v>
      </c>
      <c r="AD48" s="52" t="str" cm="1">
        <f t="array" aca="1" ref="AD48" ca="1">INDIRECT("dataset"&amp;C48&amp;"_"&amp;E48&amp;"!"&amp;AE48&amp;"2")</f>
        <v>Rotten
Tomatoes</v>
      </c>
      <c r="AE48" s="51" t="s">
        <v>167</v>
      </c>
      <c r="AF48" s="51"/>
      <c r="AG48" s="51"/>
      <c r="AH48" s="55" t="str">
        <f t="shared" ca="1" si="6"/>
        <v>In the 'Rotten
Tomatoes' column, calculate a rough estimate of the average value</v>
      </c>
      <c r="AI48" s="51">
        <f ca="1">AVERAGE(INDIRECT("'dataset"&amp;C48&amp;"_"&amp;E48&amp;"'!"&amp;AE48&amp;":"&amp;AE48))</f>
        <v>50.241379310344826</v>
      </c>
      <c r="AJ48" s="51" t="s">
        <v>167</v>
      </c>
      <c r="AK48" s="56" t="str" cm="1">
        <f t="array" aca="1" ref="AK48" ca="1">INDIRECT("dataset"&amp;C48&amp;"_"&amp;E48&amp;"!"&amp;AL48&amp;"2")</f>
        <v>Film
 Comment</v>
      </c>
      <c r="AL48" s="51" t="s">
        <v>166</v>
      </c>
      <c r="AM48" s="51" cm="1">
        <f t="array" aca="1" ref="AM48" ca="1">INDIRECT("dataset"&amp;C48&amp;"_"&amp;E48&amp;"!"&amp;AL48&amp;AQ48)</f>
        <v>73</v>
      </c>
      <c r="AN48" s="51">
        <f ca="1">COUNTIF(INDIRECT("'dataset"&amp;C48&amp;"_"&amp;E48&amp;"'!"&amp;AL48&amp;":"&amp;AL48), AM48)</f>
        <v>1</v>
      </c>
      <c r="AO48" s="36" t="str">
        <f ca="1">"In the '"&amp;AK48&amp; "' column, find the "&amp;D48&amp;" with a value equal to '" &amp; AM48&amp; "' "</f>
        <v xml:space="preserve">In the 'Film
 Comment' column, find the movie with a value equal to '73' </v>
      </c>
      <c r="AP48" s="50" t="str" cm="1">
        <f t="array" aca="1" ref="AP48" ca="1">INDIRECT("dataset"&amp;C48&amp;"_"&amp;E48&amp;"!"&amp;"B"&amp;AQ48)</f>
        <v>Adaline Age</v>
      </c>
      <c r="AQ48" s="51">
        <v>19</v>
      </c>
    </row>
    <row r="49" spans="1:68" s="57" customFormat="1" ht="15" thickBot="1" x14ac:dyDescent="0.4">
      <c r="A49" s="57" t="str">
        <f t="shared" si="1"/>
        <v>DS16_movie_plain4.png</v>
      </c>
      <c r="B49" s="59">
        <v>48</v>
      </c>
      <c r="C49" s="59">
        <v>16</v>
      </c>
      <c r="D49" s="59" t="s">
        <v>175</v>
      </c>
      <c r="E49" s="59" t="s">
        <v>177</v>
      </c>
      <c r="F49" s="59">
        <v>4</v>
      </c>
      <c r="G49" s="60" t="str" cm="1">
        <f t="array" aca="1" ref="G49" ca="1">INDIRECT("dataset"&amp;C49&amp;"_"&amp;E49&amp;"!"&amp;H49&amp;"2")</f>
        <v>Hulu</v>
      </c>
      <c r="H49" s="59" t="s">
        <v>169</v>
      </c>
      <c r="I49" s="59">
        <v>57</v>
      </c>
      <c r="J49" s="59">
        <f t="shared" ca="1" si="2"/>
        <v>0</v>
      </c>
      <c r="K49" s="61" t="str">
        <f t="shared" ca="1" si="9"/>
        <v xml:space="preserve">In the 'Hulu' column, count how many cells exceed the value of '57' </v>
      </c>
      <c r="L49" s="59">
        <f t="shared" ca="1" si="8"/>
        <v>6</v>
      </c>
      <c r="M49" s="59" t="s">
        <v>169</v>
      </c>
      <c r="N49" s="60" t="str" cm="1">
        <f t="array" aca="1" ref="N49" ca="1">INDIRECT("dataset"&amp;C49&amp;"_"&amp;E49&amp;"!"&amp;O49&amp;"2")</f>
        <v>Netflix</v>
      </c>
      <c r="O49" s="59" t="s">
        <v>164</v>
      </c>
      <c r="P49" s="59" t="str">
        <f t="shared" ca="1" si="3"/>
        <v>71 70 68</v>
      </c>
      <c r="Q49" s="59"/>
      <c r="R49" s="62" t="str">
        <f ca="1">"In the '"&amp;N49&amp;"' column, give the row names of the "&amp;D49&amp;"s with the highest 3 values in descending order "</f>
        <v xml:space="preserve">In the 'Netflix' column, give the row names of the movies with the highest 3 values in descending order </v>
      </c>
      <c r="S49" s="59">
        <f ca="1">MAX(INDIRECT("'dataset"&amp;C49&amp;"_"&amp;E49&amp;"'!"&amp;O49&amp;"2:"&amp;O49&amp;"31"))</f>
        <v>71</v>
      </c>
      <c r="T49" s="59">
        <f ca="1">MATCH(MAX(INDIRECT("'dataset"&amp;C49&amp;"_"&amp;E49&amp;"'!"&amp;O49&amp;"2:"&amp;O49&amp;"31")), INDIRECT("'dataset"&amp;C49&amp;"_"&amp;E49&amp;"'!"&amp;O49&amp;"2:"&amp;O49&amp;"31"), 0) + 1</f>
        <v>18</v>
      </c>
      <c r="U49" s="59" t="str" cm="1">
        <f t="array" aca="1" ref="U49" ca="1">INDIRECT("dataset"&amp;C49&amp;"_"&amp;E49&amp;"!"&amp;"B"&amp;T49)</f>
        <v>Welcome Home</v>
      </c>
      <c r="V49" s="59">
        <f ca="1">LARGE(INDIRECT("'dataset"&amp;C49&amp;"_"&amp;E49&amp;"'!"&amp;O49&amp;"2:"&amp;O49&amp;"31"), 2)</f>
        <v>70</v>
      </c>
      <c r="W49" s="59">
        <f ca="1">MATCH(LARGE(INDIRECT("'dataset"&amp;C49&amp;"_"&amp;E49&amp;"'!"&amp;O49&amp;"2:"&amp;O49&amp;"31"), 2), INDIRECT("'dataset"&amp;C49&amp;"_"&amp;E49&amp;"'!"&amp;O49&amp;"2:"&amp;O49&amp;"31"), 0)+1</f>
        <v>6</v>
      </c>
      <c r="X49" s="59" t="str" cm="1">
        <f t="array" aca="1" ref="X49" ca="1">INDIRECT("dataset"&amp;C49&amp;"_"&amp;E49&amp;"!"&amp;"B"&amp;W49)</f>
        <v>About Elly</v>
      </c>
      <c r="Y49" s="59">
        <f ca="1">LARGE(INDIRECT("'dataset"&amp;C49&amp;"_"&amp;E49&amp;"'!"&amp;O49&amp;"2:"&amp;O49&amp;"31"), 3)</f>
        <v>68</v>
      </c>
      <c r="Z49" s="59">
        <f ca="1">MATCH(LARGE(INDIRECT("'dataset"&amp;C49&amp;"_"&amp;E49&amp;"'!"&amp;O49&amp;"2:"&amp;O49&amp;"31"), 3), INDIRECT("'dataset"&amp;C49&amp;"_"&amp;E49&amp;"'!"&amp;O49&amp;"2:"&amp;O49&amp;"31"), 0)+1</f>
        <v>10</v>
      </c>
      <c r="AA49" s="59" t="str" cm="1">
        <f t="array" aca="1" ref="AA49" ca="1">INDIRECT("dataset"&amp;C49&amp;"_"&amp;E49&amp;"!"&amp;"B"&amp;Z49)</f>
        <v xml:space="preserve">Irrational Man </v>
      </c>
      <c r="AB49" s="59" t="str">
        <f t="shared" ca="1" si="4"/>
        <v xml:space="preserve">Welcome Home-About Elly-Irrational Man </v>
      </c>
      <c r="AC49" s="59" t="str">
        <f t="shared" ca="1" si="5"/>
        <v>18 6 10</v>
      </c>
      <c r="AD49" s="60" t="str" cm="1">
        <f t="array" aca="1" ref="AD49" ca="1">INDIRECT("dataset"&amp;C49&amp;"_"&amp;E49&amp;"!"&amp;AE49&amp;"2")</f>
        <v>IMDB</v>
      </c>
      <c r="AE49" s="59" t="s">
        <v>170</v>
      </c>
      <c r="AF49" s="59"/>
      <c r="AG49" s="59"/>
      <c r="AH49" s="63" t="str">
        <f t="shared" ca="1" si="6"/>
        <v>In the 'IMDB' column, calculate a rough estimate of the average value</v>
      </c>
      <c r="AI49" s="59">
        <f ca="1">AVERAGE(INDIRECT("'dataset"&amp;C49&amp;"_"&amp;E49&amp;"'!"&amp;AE49&amp;":"&amp;AE49))</f>
        <v>52.310344827586206</v>
      </c>
      <c r="AJ49" s="59" t="s">
        <v>170</v>
      </c>
      <c r="AK49" s="64" t="str" cm="1">
        <f t="array" aca="1" ref="AK49" ca="1">INDIRECT("dataset"&amp;C49&amp;"_"&amp;E49&amp;"!"&amp;AL49&amp;"2")</f>
        <v>PluggedIn</v>
      </c>
      <c r="AL49" s="59" t="s">
        <v>171</v>
      </c>
      <c r="AM49" s="59" cm="1">
        <f t="array" aca="1" ref="AM49" ca="1">INDIRECT("dataset"&amp;C49&amp;"_"&amp;E49&amp;"!"&amp;AL49&amp;AQ49)</f>
        <v>31</v>
      </c>
      <c r="AN49" s="59">
        <f ca="1">COUNTIF(INDIRECT("'dataset"&amp;C49&amp;"_"&amp;E49&amp;"'!"&amp;AL49&amp;":"&amp;AL49), AM49)</f>
        <v>1</v>
      </c>
      <c r="AO49" s="36" t="str">
        <f ca="1">"In the '"&amp;AK49&amp; "' column, find the "&amp;D49&amp;" with a value equal to '" &amp; AM49&amp; "' "</f>
        <v xml:space="preserve">In the 'PluggedIn' column, find the movie with a value equal to '31' </v>
      </c>
      <c r="AP49" s="57" t="str" cm="1">
        <f t="array" aca="1" ref="AP49" ca="1">INDIRECT("dataset"&amp;C49&amp;"_"&amp;E49&amp;"!"&amp;"B"&amp;AQ49)</f>
        <v>Still Alice</v>
      </c>
      <c r="AQ49" s="59">
        <v>17</v>
      </c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</row>
    <row r="50" spans="1:68" x14ac:dyDescent="0.35">
      <c r="A50" s="24" t="str">
        <f>"DS"&amp;C50 &amp;"_"&amp;D50 &amp;"_"&amp;E50 &amp;F50&amp;".png"</f>
        <v>DS1_anime_bar1.png</v>
      </c>
      <c r="B50" s="16">
        <v>49</v>
      </c>
      <c r="C50" s="16">
        <v>1</v>
      </c>
      <c r="D50" s="16" t="s">
        <v>163</v>
      </c>
      <c r="E50" s="16" t="s">
        <v>178</v>
      </c>
      <c r="F50" s="16">
        <v>1</v>
      </c>
      <c r="G50" s="28" t="str" cm="1">
        <f t="array" aca="1" ref="G50" ca="1">INDIRECT("dataset"&amp;C50&amp;"_"&amp;E50&amp;"!"&amp;H50&amp;"2")</f>
        <v>Completed</v>
      </c>
      <c r="H50" s="16" t="s">
        <v>164</v>
      </c>
      <c r="I50" s="16">
        <v>80</v>
      </c>
      <c r="J50" s="16">
        <f t="shared" ca="1" si="2"/>
        <v>0</v>
      </c>
      <c r="K50" s="17" t="str">
        <f t="shared" ca="1" si="9"/>
        <v xml:space="preserve">In the 'Completed' column, count how many cells exceed the value of '80' </v>
      </c>
      <c r="L50" s="16">
        <f t="shared" ca="1" si="8"/>
        <v>7</v>
      </c>
      <c r="M50" s="16" t="s">
        <v>164</v>
      </c>
      <c r="N50" s="28" t="str" cm="1">
        <f t="array" aca="1" ref="N50" ca="1">INDIRECT("dataset"&amp;C50&amp;"_"&amp;E50&amp;"!"&amp;O50&amp;"2")</f>
        <v>Episodes</v>
      </c>
      <c r="O50" s="16" t="s">
        <v>166</v>
      </c>
      <c r="P50" s="16" t="str">
        <f t="shared" ca="1" si="3"/>
        <v>60 56 53</v>
      </c>
      <c r="Q50" s="16"/>
      <c r="R50" s="25" t="str">
        <f ca="1">"In the '"&amp;N50&amp;"' column, give the row names of the "&amp;D50&amp;"s with the highest 3 values in descending order "</f>
        <v xml:space="preserve">In the 'Episodes' column, give the row names of the animes with the highest 3 values in descending order </v>
      </c>
      <c r="S50" s="16">
        <f ca="1">MAX(INDIRECT("'dataset"&amp;C50&amp;"_"&amp;E50&amp;"'!"&amp;O50&amp;"2:"&amp;O50&amp;"31"))</f>
        <v>60</v>
      </c>
      <c r="T50" s="16">
        <f ca="1">MATCH(MAX(INDIRECT("'dataset"&amp;C50&amp;"_"&amp;E50&amp;"'!"&amp;O50&amp;"2:"&amp;O50&amp;"31")), INDIRECT("'dataset"&amp;C50&amp;"_"&amp;E50&amp;"'!"&amp;O50&amp;"2:"&amp;O50&amp;"31"), 0) + 1</f>
        <v>13</v>
      </c>
      <c r="U50" s="16" t="str" cm="1">
        <f t="array" aca="1" ref="U50" ca="1">INDIRECT("dataset"&amp;C50&amp;"_"&amp;E50&amp;"!"&amp;"B"&amp;T50)</f>
        <v>Dragon Ball</v>
      </c>
      <c r="V50" s="16">
        <f ca="1">LARGE(INDIRECT("'dataset"&amp;C50&amp;"_"&amp;E50&amp;"'!"&amp;O50&amp;"2:"&amp;O50&amp;"31"), 2)</f>
        <v>56</v>
      </c>
      <c r="W50" s="16">
        <f ca="1">MATCH(LARGE(INDIRECT("'dataset"&amp;C50&amp;"_"&amp;E50&amp;"'!"&amp;O50&amp;"2:"&amp;O50&amp;"31"), 2), INDIRECT("'dataset"&amp;C50&amp;"_"&amp;E50&amp;"'!"&amp;O50&amp;"2:"&amp;O50&amp;"31"), 0)+1</f>
        <v>18</v>
      </c>
      <c r="X50" s="16" t="str" cm="1">
        <f t="array" aca="1" ref="X50" ca="1">INDIRECT("dataset"&amp;C50&amp;"_"&amp;E50&amp;"!"&amp;"B"&amp;W50)</f>
        <v>Magical Warfare</v>
      </c>
      <c r="Y50" s="16">
        <f ca="1">LARGE(INDIRECT("'dataset"&amp;C50&amp;"_"&amp;E50&amp;"'!"&amp;O50&amp;"2:"&amp;O50&amp;"31"), 3)</f>
        <v>53</v>
      </c>
      <c r="Z50" s="16">
        <f ca="1">MATCH(LARGE(INDIRECT("'dataset"&amp;C50&amp;"_"&amp;E50&amp;"'!"&amp;O50&amp;"2:"&amp;O50&amp;"31"), 3), INDIRECT("'dataset"&amp;C50&amp;"_"&amp;E50&amp;"'!"&amp;O50&amp;"2:"&amp;O50&amp;"31"), 0)+1</f>
        <v>27</v>
      </c>
      <c r="AA50" s="16" t="str" cm="1">
        <f t="array" aca="1" ref="AA50" ca="1">INDIRECT("dataset"&amp;C50&amp;"_"&amp;E50&amp;"!"&amp;"B"&amp;Z50)</f>
        <v>Queen Kingdom</v>
      </c>
      <c r="AB50" s="16" t="str">
        <f t="shared" ca="1" si="4"/>
        <v>Dragon Ball-Magical Warfare-Queen Kingdom</v>
      </c>
      <c r="AC50" s="16" t="str">
        <f t="shared" ca="1" si="5"/>
        <v>13 18 27</v>
      </c>
      <c r="AD50" s="28" t="str" cm="1">
        <f t="array" aca="1" ref="AD50" ca="1">INDIRECT("dataset"&amp;C50&amp;"_"&amp;E50&amp;"!"&amp;AE50&amp;"2")</f>
        <v>Plan
 to Watch</v>
      </c>
      <c r="AE50" s="16" t="s">
        <v>168</v>
      </c>
      <c r="AF50" s="16"/>
      <c r="AG50" s="16"/>
      <c r="AH50" s="26" t="str">
        <f t="shared" ca="1" si="6"/>
        <v>In the 'Plan
 to Watch' column, calculate a rough estimate of the average value</v>
      </c>
      <c r="AI50" s="16">
        <f ca="1">AVERAGE(INDIRECT("'dataset"&amp;C50&amp;"_"&amp;E50&amp;"'!"&amp;AE50&amp;":"&amp;AE50))</f>
        <v>28.896551724137932</v>
      </c>
      <c r="AJ50" s="16" t="s">
        <v>168</v>
      </c>
      <c r="AK50" s="66" t="str" cm="1">
        <f t="array" aca="1" ref="AK50" ca="1">INDIRECT("dataset"&amp;C50&amp;"_"&amp;E50&amp;"!"&amp;AL50&amp;"2")</f>
        <v>Ranked</v>
      </c>
      <c r="AL50" s="16" t="s">
        <v>169</v>
      </c>
      <c r="AM50" s="16" cm="1">
        <f t="array" aca="1" ref="AM50" ca="1">INDIRECT("dataset"&amp;C50&amp;"_"&amp;E50&amp;"!"&amp;AL50&amp;AQ50)</f>
        <v>15</v>
      </c>
      <c r="AN50" s="16">
        <f ca="1">COUNTIF(INDIRECT("'dataset"&amp;C50&amp;"_"&amp;E50&amp;"'!"&amp;AL50&amp;":"&amp;AL50), AM50)</f>
        <v>1</v>
      </c>
      <c r="AO50" s="36" t="str">
        <f ca="1">"In the '"&amp;AK50&amp; "' column, find the "&amp;D50&amp;" with a value equal to '" &amp; AM50&amp; "' "</f>
        <v xml:space="preserve">In the 'Ranked' column, find the anime with a value equal to '15' </v>
      </c>
      <c r="AP50" s="24" t="str" cm="1">
        <f t="array" aca="1" ref="AP50" ca="1">INDIRECT("dataset"&amp;C50&amp;"_"&amp;E50&amp;"!"&amp;"B"&amp;AQ50)</f>
        <v>Best Humanity</v>
      </c>
      <c r="AQ50" s="16">
        <v>16</v>
      </c>
    </row>
    <row r="51" spans="1:68" x14ac:dyDescent="0.35">
      <c r="A51" s="24" t="str">
        <f t="shared" ref="A51:A65" si="10">"DS"&amp;C51 &amp;"_"&amp;D51 &amp;"_"&amp;E51 &amp;F51&amp;".png"</f>
        <v>DS2_anime_bar2.png</v>
      </c>
      <c r="B51" s="16">
        <v>50</v>
      </c>
      <c r="C51" s="16">
        <v>2</v>
      </c>
      <c r="D51" s="16" t="s">
        <v>163</v>
      </c>
      <c r="E51" s="16" t="s">
        <v>178</v>
      </c>
      <c r="F51" s="16">
        <v>2</v>
      </c>
      <c r="G51" s="28" t="str" cm="1">
        <f t="array" aca="1" ref="G51" ca="1">INDIRECT("dataset"&amp;C51&amp;"_"&amp;E51&amp;"!"&amp;H51&amp;"2")</f>
        <v>Members</v>
      </c>
      <c r="H51" s="16" t="s">
        <v>165</v>
      </c>
      <c r="I51" s="16">
        <v>70</v>
      </c>
      <c r="J51" s="16">
        <f t="shared" ca="1" si="2"/>
        <v>0</v>
      </c>
      <c r="K51" s="17" t="str">
        <f t="shared" ca="1" si="9"/>
        <v xml:space="preserve">In the 'Members' column, count how many cells exceed the value of '70' </v>
      </c>
      <c r="L51" s="16">
        <f t="shared" ca="1" si="8"/>
        <v>6</v>
      </c>
      <c r="M51" s="16" t="s">
        <v>165</v>
      </c>
      <c r="N51" s="28" t="str" cm="1">
        <f t="array" aca="1" ref="N51" ca="1">INDIRECT("dataset"&amp;C51&amp;"_"&amp;E51&amp;"!"&amp;O51&amp;"2")</f>
        <v>Members</v>
      </c>
      <c r="O51" s="16" t="s">
        <v>165</v>
      </c>
      <c r="P51" s="16" t="str">
        <f t="shared" ca="1" si="3"/>
        <v>88 86 83</v>
      </c>
      <c r="Q51" s="16"/>
      <c r="R51" s="25" t="str">
        <f ca="1">"In the '"&amp;N51&amp;"' column, give the row names of the "&amp;D51&amp;"s with the highest 3 values in descending order "</f>
        <v xml:space="preserve">In the 'Members' column, give the row names of the animes with the highest 3 values in descending order </v>
      </c>
      <c r="S51" s="16">
        <f ca="1">MAX(INDIRECT("'dataset"&amp;C51&amp;"_"&amp;E51&amp;"'!"&amp;O51&amp;"2:"&amp;O51&amp;"31"))</f>
        <v>88</v>
      </c>
      <c r="T51" s="16">
        <f ca="1">MATCH(MAX(INDIRECT("'dataset"&amp;C51&amp;"_"&amp;E51&amp;"'!"&amp;O51&amp;"2:"&amp;O51&amp;"31")), INDIRECT("'dataset"&amp;C51&amp;"_"&amp;E51&amp;"'!"&amp;O51&amp;"2:"&amp;O51&amp;"31"), 0) + 1</f>
        <v>5</v>
      </c>
      <c r="U51" s="16" t="str" cm="1">
        <f t="array" aca="1" ref="U51" ca="1">INDIRECT("dataset"&amp;C51&amp;"_"&amp;E51&amp;"!"&amp;"B"&amp;T51)</f>
        <v>Connect Angel</v>
      </c>
      <c r="V51" s="16">
        <f ca="1">LARGE(INDIRECT("'dataset"&amp;C51&amp;"_"&amp;E51&amp;"'!"&amp;O51&amp;"2:"&amp;O51&amp;"31"), 2)</f>
        <v>86</v>
      </c>
      <c r="W51" s="16">
        <f ca="1">MATCH(LARGE(INDIRECT("'dataset"&amp;C51&amp;"_"&amp;E51&amp;"'!"&amp;O51&amp;"2:"&amp;O51&amp;"31"), 2), INDIRECT("'dataset"&amp;C51&amp;"_"&amp;E51&amp;"'!"&amp;O51&amp;"2:"&amp;O51&amp;"31"), 0)+1</f>
        <v>18</v>
      </c>
      <c r="X51" s="16" t="str" cm="1">
        <f t="array" aca="1" ref="X51" ca="1">INDIRECT("dataset"&amp;C51&amp;"_"&amp;E51&amp;"!"&amp;"B"&amp;W51)</f>
        <v>Beating Music</v>
      </c>
      <c r="Y51" s="16">
        <f ca="1">LARGE(INDIRECT("'dataset"&amp;C51&amp;"_"&amp;E51&amp;"'!"&amp;O51&amp;"2:"&amp;O51&amp;"31"), 3)</f>
        <v>83</v>
      </c>
      <c r="Z51" s="16">
        <f ca="1">MATCH(LARGE(INDIRECT("'dataset"&amp;C51&amp;"_"&amp;E51&amp;"'!"&amp;O51&amp;"2:"&amp;O51&amp;"31"), 3), INDIRECT("'dataset"&amp;C51&amp;"_"&amp;E51&amp;"'!"&amp;O51&amp;"2:"&amp;O51&amp;"31"), 0)+1</f>
        <v>6</v>
      </c>
      <c r="AA51" s="16" t="str" cm="1">
        <f t="array" aca="1" ref="AA51" ca="1">INDIRECT("dataset"&amp;C51&amp;"_"&amp;E51&amp;"!"&amp;"B"&amp;Z51)</f>
        <v>Hungry Heart</v>
      </c>
      <c r="AB51" s="16" t="str">
        <f t="shared" ca="1" si="4"/>
        <v>Connect Angel-Beating Music-Hungry Heart</v>
      </c>
      <c r="AC51" s="16" t="str">
        <f t="shared" ca="1" si="5"/>
        <v>5 18 6</v>
      </c>
      <c r="AD51" s="28" t="str" cm="1">
        <f t="array" aca="1" ref="AD51" ca="1">INDIRECT("dataset"&amp;C51&amp;"_"&amp;E51&amp;"!"&amp;AE51&amp;"2")</f>
        <v>Popularity</v>
      </c>
      <c r="AE51" s="16" t="s">
        <v>167</v>
      </c>
      <c r="AF51" s="16"/>
      <c r="AG51" s="16"/>
      <c r="AH51" s="26" t="str">
        <f t="shared" ca="1" si="6"/>
        <v>In the 'Popularity' column, calculate a rough estimate of the average value</v>
      </c>
      <c r="AI51" s="16">
        <f ca="1">AVERAGE(INDIRECT("'dataset"&amp;C51&amp;"_"&amp;E51&amp;"'!"&amp;AE51&amp;":"&amp;AE51))</f>
        <v>62.379310344827587</v>
      </c>
      <c r="AJ51" s="16" t="s">
        <v>167</v>
      </c>
      <c r="AK51" s="66" t="str" cm="1">
        <f t="array" aca="1" ref="AK51" ca="1">INDIRECT("dataset"&amp;C51&amp;"_"&amp;E51&amp;"!"&amp;AL51&amp;"2")</f>
        <v>Watching</v>
      </c>
      <c r="AL51" s="16" t="s">
        <v>173</v>
      </c>
      <c r="AM51" s="16" cm="1">
        <f t="array" aca="1" ref="AM51" ca="1">INDIRECT("dataset"&amp;C51&amp;"_"&amp;E51&amp;"!"&amp;AL51&amp;AQ51)</f>
        <v>26</v>
      </c>
      <c r="AN51" s="16">
        <f ca="1">COUNTIF(INDIRECT("'dataset"&amp;C51&amp;"_"&amp;E51&amp;"'!"&amp;AL51&amp;":"&amp;AL51), AM51)</f>
        <v>1</v>
      </c>
      <c r="AO51" s="36" t="str">
        <f ca="1">"In the '"&amp;AK51&amp; "' column, find the "&amp;D51&amp;" with a value equal to '" &amp; AM51&amp; "' "</f>
        <v xml:space="preserve">In the 'Watching' column, find the anime with a value equal to '26' </v>
      </c>
      <c r="AP51" s="24" t="str" cm="1">
        <f t="array" aca="1" ref="AP51" ca="1">INDIRECT("dataset"&amp;C51&amp;"_"&amp;E51&amp;"!"&amp;"B"&amp;AQ51)</f>
        <v>Queen Kingdom</v>
      </c>
      <c r="AQ51" s="16">
        <v>20</v>
      </c>
    </row>
    <row r="52" spans="1:68" x14ac:dyDescent="0.35">
      <c r="A52" s="24" t="str">
        <f t="shared" si="10"/>
        <v>DS3_anime_bar3.png</v>
      </c>
      <c r="B52" s="16">
        <v>51</v>
      </c>
      <c r="C52" s="16">
        <v>3</v>
      </c>
      <c r="D52" s="16" t="s">
        <v>163</v>
      </c>
      <c r="E52" s="16" t="s">
        <v>178</v>
      </c>
      <c r="F52" s="16">
        <v>3</v>
      </c>
      <c r="G52" s="28" t="str" cm="1">
        <f t="array" aca="1" ref="G52" ca="1">INDIRECT("dataset"&amp;C52&amp;"_"&amp;E52&amp;"!"&amp;H52&amp;"2")</f>
        <v>Ranked</v>
      </c>
      <c r="H52" s="16" t="s">
        <v>169</v>
      </c>
      <c r="I52" s="16">
        <v>88</v>
      </c>
      <c r="J52" s="16">
        <f t="shared" ca="1" si="2"/>
        <v>0</v>
      </c>
      <c r="K52" s="17" t="str">
        <f t="shared" ca="1" si="9"/>
        <v xml:space="preserve">In the 'Ranked' column, count how many cells exceed the value of '88' </v>
      </c>
      <c r="L52" s="16">
        <f t="shared" ca="1" si="8"/>
        <v>5</v>
      </c>
      <c r="M52" s="16" t="s">
        <v>169</v>
      </c>
      <c r="N52" s="28" t="str" cm="1">
        <f t="array" aca="1" ref="N52" ca="1">INDIRECT("dataset"&amp;C52&amp;"_"&amp;E52&amp;"!"&amp;O52&amp;"2")</f>
        <v>Favorites</v>
      </c>
      <c r="O52" s="16" t="s">
        <v>164</v>
      </c>
      <c r="P52" s="16" t="str">
        <f t="shared" ca="1" si="3"/>
        <v>75 73 71</v>
      </c>
      <c r="Q52" s="16"/>
      <c r="R52" s="25" t="str">
        <f ca="1">"In the '"&amp;N52&amp;"' column, give the row names of the "&amp;D52&amp;"s with the highest 3 values in descending order "</f>
        <v xml:space="preserve">In the 'Favorites' column, give the row names of the animes with the highest 3 values in descending order </v>
      </c>
      <c r="S52" s="16">
        <f ca="1">MAX(INDIRECT("'dataset"&amp;C52&amp;"_"&amp;E52&amp;"'!"&amp;O52&amp;"2:"&amp;O52&amp;"31"))</f>
        <v>75</v>
      </c>
      <c r="T52" s="16">
        <f ca="1">MATCH(MAX(INDIRECT("'dataset"&amp;C52&amp;"_"&amp;E52&amp;"'!"&amp;O52&amp;"2:"&amp;O52&amp;"31")), INDIRECT("'dataset"&amp;C52&amp;"_"&amp;E52&amp;"'!"&amp;O52&amp;"2:"&amp;O52&amp;"31"), 0) + 1</f>
        <v>5</v>
      </c>
      <c r="U52" s="16" t="str" cm="1">
        <f t="array" aca="1" ref="U52" ca="1">INDIRECT("dataset"&amp;C52&amp;"_"&amp;E52&amp;"!"&amp;"B"&amp;T52)</f>
        <v>King Ranking</v>
      </c>
      <c r="V52" s="16">
        <f ca="1">LARGE(INDIRECT("'dataset"&amp;C52&amp;"_"&amp;E52&amp;"'!"&amp;O52&amp;"2:"&amp;O52&amp;"31"), 2)</f>
        <v>73</v>
      </c>
      <c r="W52" s="16">
        <f ca="1">MATCH(LARGE(INDIRECT("'dataset"&amp;C52&amp;"_"&amp;E52&amp;"'!"&amp;O52&amp;"2:"&amp;O52&amp;"31"), 2), INDIRECT("'dataset"&amp;C52&amp;"_"&amp;E52&amp;"'!"&amp;O52&amp;"2:"&amp;O52&amp;"31"), 0)+1</f>
        <v>10</v>
      </c>
      <c r="X52" s="16" t="str" cm="1">
        <f t="array" aca="1" ref="X52" ca="1">INDIRECT("dataset"&amp;C52&amp;"_"&amp;E52&amp;"!"&amp;"B"&amp;W52)</f>
        <v>Ultimate horror</v>
      </c>
      <c r="Y52" s="16">
        <f ca="1">LARGE(INDIRECT("'dataset"&amp;C52&amp;"_"&amp;E52&amp;"'!"&amp;O52&amp;"2:"&amp;O52&amp;"31"), 3)</f>
        <v>71</v>
      </c>
      <c r="Z52" s="16">
        <f ca="1">MATCH(LARGE(INDIRECT("'dataset"&amp;C52&amp;"_"&amp;E52&amp;"'!"&amp;O52&amp;"2:"&amp;O52&amp;"31"), 3), INDIRECT("'dataset"&amp;C52&amp;"_"&amp;E52&amp;"'!"&amp;O52&amp;"2:"&amp;O52&amp;"31"), 0)+1</f>
        <v>11</v>
      </c>
      <c r="AA52" s="16" t="str" cm="1">
        <f t="array" aca="1" ref="AA52" ca="1">INDIRECT("dataset"&amp;C52&amp;"_"&amp;E52&amp;"!"&amp;"B"&amp;Z52)</f>
        <v>Queen Kingdom</v>
      </c>
      <c r="AB52" s="16" t="str">
        <f t="shared" ca="1" si="4"/>
        <v>King Ranking-Ultimate horror-Queen Kingdom</v>
      </c>
      <c r="AC52" s="16" t="str">
        <f t="shared" ca="1" si="5"/>
        <v>5 10 11</v>
      </c>
      <c r="AD52" s="28" t="str" cm="1">
        <f t="array" aca="1" ref="AD52" ca="1">INDIRECT("dataset"&amp;C52&amp;"_"&amp;E52&amp;"!"&amp;AE52&amp;"2")</f>
        <v>Watching</v>
      </c>
      <c r="AE52" s="16" t="s">
        <v>170</v>
      </c>
      <c r="AF52" s="16"/>
      <c r="AG52" s="16"/>
      <c r="AH52" s="26" t="str">
        <f t="shared" ca="1" si="6"/>
        <v>In the 'Watching' column, calculate a rough estimate of the average value</v>
      </c>
      <c r="AI52" s="16">
        <f ca="1">AVERAGE(INDIRECT("'dataset"&amp;C52&amp;"_"&amp;E52&amp;"'!"&amp;AE52&amp;":"&amp;AE52))</f>
        <v>37.862068965517238</v>
      </c>
      <c r="AJ52" s="16" t="s">
        <v>170</v>
      </c>
      <c r="AK52" s="66" t="str" cm="1">
        <f t="array" aca="1" ref="AK52" ca="1">INDIRECT("dataset"&amp;C52&amp;"_"&amp;E52&amp;"!"&amp;AL52&amp;"2")</f>
        <v>Plan
 to Watch</v>
      </c>
      <c r="AL52" s="16" t="s">
        <v>165</v>
      </c>
      <c r="AM52" s="16" cm="1">
        <f t="array" aca="1" ref="AM52" ca="1">INDIRECT("dataset"&amp;C52&amp;"_"&amp;E52&amp;"!"&amp;AL52&amp;AQ52)</f>
        <v>17</v>
      </c>
      <c r="AN52" s="16">
        <f ca="1">COUNTIF(INDIRECT("'dataset"&amp;C52&amp;"_"&amp;E52&amp;"'!"&amp;AL52&amp;":"&amp;AL52), AM52)</f>
        <v>1</v>
      </c>
      <c r="AO52" s="36" t="str">
        <f ca="1">"In the '"&amp;AK52&amp; "' column, find the "&amp;D52&amp;" with a value equal to '" &amp; AM52&amp; "' "</f>
        <v xml:space="preserve">In the 'Plan
 to Watch' column, find the anime with a value equal to '17' </v>
      </c>
      <c r="AP52" s="24" t="str" cm="1">
        <f t="array" aca="1" ref="AP52" ca="1">INDIRECT("dataset"&amp;C52&amp;"_"&amp;E52&amp;"!"&amp;"B"&amp;AQ52)</f>
        <v>Great Teacher</v>
      </c>
      <c r="AQ52" s="16">
        <v>16</v>
      </c>
    </row>
    <row r="53" spans="1:68" x14ac:dyDescent="0.35">
      <c r="A53" s="24" t="str">
        <f t="shared" si="10"/>
        <v>DS4_anime_bar4.png</v>
      </c>
      <c r="B53" s="16">
        <v>52</v>
      </c>
      <c r="C53" s="16">
        <v>4</v>
      </c>
      <c r="D53" s="16" t="s">
        <v>163</v>
      </c>
      <c r="E53" s="16" t="s">
        <v>178</v>
      </c>
      <c r="F53" s="16">
        <v>4</v>
      </c>
      <c r="G53" s="28" t="str" cm="1">
        <f t="array" aca="1" ref="G53" ca="1">INDIRECT("dataset"&amp;C53&amp;"_"&amp;E53&amp;"!"&amp;H53&amp;"2")</f>
        <v>Score</v>
      </c>
      <c r="H53" s="16" t="s">
        <v>171</v>
      </c>
      <c r="I53" s="16">
        <v>43</v>
      </c>
      <c r="J53" s="16">
        <f t="shared" ca="1" si="2"/>
        <v>0</v>
      </c>
      <c r="K53" s="17" t="str">
        <f t="shared" ca="1" si="9"/>
        <v xml:space="preserve">In the 'Score' column, count how many cells exceed the value of '43' </v>
      </c>
      <c r="L53" s="16">
        <f t="shared" ca="1" si="8"/>
        <v>8</v>
      </c>
      <c r="M53" s="16" t="s">
        <v>171</v>
      </c>
      <c r="N53" s="28" t="str" cm="1">
        <f t="array" aca="1" ref="N53" ca="1">INDIRECT("dataset"&amp;C53&amp;"_"&amp;E53&amp;"!"&amp;O53&amp;"2")</f>
        <v>Score</v>
      </c>
      <c r="O53" s="16" t="s">
        <v>171</v>
      </c>
      <c r="P53" s="16" t="str">
        <f t="shared" ca="1" si="3"/>
        <v>74 73 70</v>
      </c>
      <c r="Q53" s="16"/>
      <c r="R53" s="25" t="str">
        <f ca="1">"In the '"&amp;N53&amp;"' column, give the row names of the "&amp;D53&amp;"s with the highest 3 values in descending order "</f>
        <v xml:space="preserve">In the 'Score' column, give the row names of the animes with the highest 3 values in descending order </v>
      </c>
      <c r="S53" s="16">
        <f ca="1">MAX(INDIRECT("'dataset"&amp;C53&amp;"_"&amp;E53&amp;"'!"&amp;O53&amp;"2:"&amp;O53&amp;"31"))</f>
        <v>74</v>
      </c>
      <c r="T53" s="16">
        <f ca="1">MATCH(MAX(INDIRECT("'dataset"&amp;C53&amp;"_"&amp;E53&amp;"'!"&amp;O53&amp;"2:"&amp;O53&amp;"31")), INDIRECT("'dataset"&amp;C53&amp;"_"&amp;E53&amp;"'!"&amp;O53&amp;"2:"&amp;O53&amp;"31"), 0) + 1</f>
        <v>6</v>
      </c>
      <c r="U53" s="16" t="str" cm="1">
        <f t="array" aca="1" ref="U53" ca="1">INDIRECT("dataset"&amp;C53&amp;"_"&amp;E53&amp;"!"&amp;"B"&amp;T53)</f>
        <v>Ultra Generation</v>
      </c>
      <c r="V53" s="16">
        <f ca="1">LARGE(INDIRECT("'dataset"&amp;C53&amp;"_"&amp;E53&amp;"'!"&amp;O53&amp;"2:"&amp;O53&amp;"31"), 2)</f>
        <v>73</v>
      </c>
      <c r="W53" s="16">
        <f ca="1">MATCH(LARGE(INDIRECT("'dataset"&amp;C53&amp;"_"&amp;E53&amp;"'!"&amp;O53&amp;"2:"&amp;O53&amp;"31"), 2), INDIRECT("'dataset"&amp;C53&amp;"_"&amp;E53&amp;"'!"&amp;O53&amp;"2:"&amp;O53&amp;"31"), 0)+1</f>
        <v>24</v>
      </c>
      <c r="X53" s="16" t="str" cm="1">
        <f t="array" aca="1" ref="X53" ca="1">INDIRECT("dataset"&amp;C53&amp;"_"&amp;E53&amp;"!"&amp;"B"&amp;W53)</f>
        <v>Mobile Phone</v>
      </c>
      <c r="Y53" s="16">
        <f ca="1">LARGE(INDIRECT("'dataset"&amp;C53&amp;"_"&amp;E53&amp;"'!"&amp;O53&amp;"2:"&amp;O53&amp;"31"), 3)</f>
        <v>70</v>
      </c>
      <c r="Z53" s="16">
        <f ca="1">MATCH(LARGE(INDIRECT("'dataset"&amp;C53&amp;"_"&amp;E53&amp;"'!"&amp;O53&amp;"2:"&amp;O53&amp;"31"), 3), INDIRECT("'dataset"&amp;C53&amp;"_"&amp;E53&amp;"'!"&amp;O53&amp;"2:"&amp;O53&amp;"31"), 0)+1</f>
        <v>22</v>
      </c>
      <c r="AA53" s="16" t="str" cm="1">
        <f t="array" aca="1" ref="AA53" ca="1">INDIRECT("dataset"&amp;C53&amp;"_"&amp;E53&amp;"!"&amp;"B"&amp;Z53)</f>
        <v>Ultimate horror</v>
      </c>
      <c r="AB53" s="16" t="str">
        <f t="shared" ca="1" si="4"/>
        <v>Ultra Generation-Mobile Phone-Ultimate horror</v>
      </c>
      <c r="AC53" s="16" t="str">
        <f t="shared" ca="1" si="5"/>
        <v>6 24 22</v>
      </c>
      <c r="AD53" s="28" t="str" cm="1">
        <f t="array" aca="1" ref="AD53" ca="1">INDIRECT("dataset"&amp;C53&amp;"_"&amp;E53&amp;"!"&amp;AE53&amp;"2")</f>
        <v>Members</v>
      </c>
      <c r="AE53" s="16" t="s">
        <v>169</v>
      </c>
      <c r="AF53" s="16"/>
      <c r="AG53" s="16"/>
      <c r="AH53" s="26" t="str">
        <f t="shared" ca="1" si="6"/>
        <v>In the 'Members' column, calculate a rough estimate of the average value</v>
      </c>
      <c r="AI53" s="16">
        <f ca="1">AVERAGE(INDIRECT("'dataset"&amp;C53&amp;"_"&amp;E53&amp;"'!"&amp;AE53&amp;":"&amp;AE53))</f>
        <v>47.655172413793103</v>
      </c>
      <c r="AJ53" s="16" t="s">
        <v>169</v>
      </c>
      <c r="AK53" s="66" t="str" cm="1">
        <f t="array" aca="1" ref="AK53" ca="1">INDIRECT("dataset"&amp;C53&amp;"_"&amp;E53&amp;"!"&amp;AL53&amp;"2")</f>
        <v>Popularity</v>
      </c>
      <c r="AL53" s="16" t="s">
        <v>164</v>
      </c>
      <c r="AM53" s="16" cm="1">
        <f t="array" aca="1" ref="AM53" ca="1">INDIRECT("dataset"&amp;C53&amp;"_"&amp;E53&amp;"!"&amp;AL53&amp;AQ53)</f>
        <v>12</v>
      </c>
      <c r="AN53" s="16">
        <f ca="1">COUNTIF(INDIRECT("'dataset"&amp;C53&amp;"_"&amp;E53&amp;"'!"&amp;AL53&amp;":"&amp;AL53), AM53)</f>
        <v>1</v>
      </c>
      <c r="AO53" s="36" t="str">
        <f ca="1">"In the '"&amp;AK53&amp; "' column, find the "&amp;D53&amp;" with a value equal to '" &amp; AM53&amp; "' "</f>
        <v xml:space="preserve">In the 'Popularity' column, find the anime with a value equal to '12' </v>
      </c>
      <c r="AP53" s="24" t="str" cm="1">
        <f t="array" aca="1" ref="AP53" ca="1">INDIRECT("dataset"&amp;C53&amp;"_"&amp;E53&amp;"!"&amp;"B"&amp;AQ53)</f>
        <v>Helping Alice</v>
      </c>
      <c r="AQ53" s="16">
        <v>18</v>
      </c>
    </row>
    <row r="54" spans="1:68" ht="15" customHeight="1" x14ac:dyDescent="0.35">
      <c r="A54" s="50" t="str">
        <f t="shared" si="10"/>
        <v>DS5_cereal_bar1.png</v>
      </c>
      <c r="B54" s="51">
        <v>53</v>
      </c>
      <c r="C54" s="51">
        <v>5</v>
      </c>
      <c r="D54" s="51" t="s">
        <v>172</v>
      </c>
      <c r="E54" s="51" t="s">
        <v>178</v>
      </c>
      <c r="F54" s="51">
        <v>1</v>
      </c>
      <c r="G54" s="52" t="str" cm="1">
        <f t="array" aca="1" ref="G54" ca="1">INDIRECT("dataset"&amp;C54&amp;"_"&amp;E54&amp;"!"&amp;H54&amp;"2")</f>
        <v>Carbo</v>
      </c>
      <c r="H54" s="51" t="s">
        <v>165</v>
      </c>
      <c r="I54" s="51">
        <v>57</v>
      </c>
      <c r="J54" s="51">
        <f t="shared" ca="1" si="2"/>
        <v>0</v>
      </c>
      <c r="K54" s="53" t="str">
        <f t="shared" ca="1" si="9"/>
        <v xml:space="preserve">In the 'Carbo' column, count how many cells exceed the value of '57' </v>
      </c>
      <c r="L54" s="51">
        <f t="shared" ca="1" si="8"/>
        <v>8</v>
      </c>
      <c r="M54" s="51" t="s">
        <v>165</v>
      </c>
      <c r="N54" s="52" t="str" cm="1">
        <f t="array" aca="1" ref="N54" ca="1">INDIRECT("dataset"&amp;C54&amp;"_"&amp;E54&amp;"!"&amp;O54&amp;"2")</f>
        <v>Calories</v>
      </c>
      <c r="O54" s="51" t="s">
        <v>173</v>
      </c>
      <c r="P54" s="51" t="str">
        <f t="shared" ca="1" si="3"/>
        <v>88 86 83</v>
      </c>
      <c r="Q54" s="51"/>
      <c r="R54" s="54" t="str">
        <f ca="1">"In the '"&amp;N54&amp;"' column, give the row names of the "&amp;D54&amp;"s with the highest 3 values in descending order "</f>
        <v xml:space="preserve">In the 'Calories' column, give the row names of the cereals with the highest 3 values in descending order </v>
      </c>
      <c r="S54" s="51">
        <f ca="1">MAX(INDIRECT("'dataset"&amp;C54&amp;"_"&amp;E54&amp;"'!"&amp;O54&amp;"2:"&amp;O54&amp;"31"))</f>
        <v>88</v>
      </c>
      <c r="T54" s="51">
        <f ca="1">MATCH(MAX(INDIRECT("'dataset"&amp;C54&amp;"_"&amp;E54&amp;"'!"&amp;O54&amp;"2:"&amp;O54&amp;"31")), INDIRECT("'dataset"&amp;C54&amp;"_"&amp;E54&amp;"'!"&amp;O54&amp;"2:"&amp;O54&amp;"31"), 0) + 1</f>
        <v>5</v>
      </c>
      <c r="U54" s="51" t="str" cm="1">
        <f t="array" aca="1" ref="U54" ca="1">INDIRECT("dataset"&amp;C54&amp;"_"&amp;E54&amp;"!"&amp;"B"&amp;T54)</f>
        <v>Lucky Charms</v>
      </c>
      <c r="V54" s="51">
        <f ca="1">LARGE(INDIRECT("'dataset"&amp;C54&amp;"_"&amp;E54&amp;"'!"&amp;O54&amp;"2:"&amp;O54&amp;"31"), 2)</f>
        <v>86</v>
      </c>
      <c r="W54" s="51">
        <f ca="1">MATCH(LARGE(INDIRECT("'dataset"&amp;C54&amp;"_"&amp;E54&amp;"'!"&amp;O54&amp;"2:"&amp;O54&amp;"31"), 2), INDIRECT("'dataset"&amp;C54&amp;"_"&amp;E54&amp;"'!"&amp;O54&amp;"2:"&amp;O54&amp;"31"), 0)+1</f>
        <v>19</v>
      </c>
      <c r="X54" s="51" t="str" cm="1">
        <f t="array" aca="1" ref="X54" ca="1">INDIRECT("dataset"&amp;C54&amp;"_"&amp;E54&amp;"!"&amp;"B"&amp;W54)</f>
        <v>Smile Maker</v>
      </c>
      <c r="Y54" s="51">
        <f ca="1">LARGE(INDIRECT("'dataset"&amp;C54&amp;"_"&amp;E54&amp;"'!"&amp;O54&amp;"2:"&amp;O54&amp;"31"), 3)</f>
        <v>83</v>
      </c>
      <c r="Z54" s="51">
        <f ca="1">MATCH(LARGE(INDIRECT("'dataset"&amp;C54&amp;"_"&amp;E54&amp;"'!"&amp;O54&amp;"2:"&amp;O54&amp;"31"), 3), INDIRECT("'dataset"&amp;C54&amp;"_"&amp;E54&amp;"'!"&amp;O54&amp;"2:"&amp;O54&amp;"31"), 0)+1</f>
        <v>20</v>
      </c>
      <c r="AA54" s="51" t="str" cm="1">
        <f t="array" aca="1" ref="AA54" ca="1">INDIRECT("dataset"&amp;C54&amp;"_"&amp;E54&amp;"!"&amp;"B"&amp;Z54)</f>
        <v>Wonderful Chex</v>
      </c>
      <c r="AB54" s="51" t="str">
        <f t="shared" ca="1" si="4"/>
        <v>Lucky Charms-Smile Maker-Wonderful Chex</v>
      </c>
      <c r="AC54" s="51" t="str">
        <f t="shared" ca="1" si="5"/>
        <v>5 19 20</v>
      </c>
      <c r="AD54" s="52" t="str" cm="1">
        <f t="array" aca="1" ref="AD54" ca="1">INDIRECT("dataset"&amp;C54&amp;"_"&amp;E54&amp;"!"&amp;AE54&amp;"2")</f>
        <v>Vitamins</v>
      </c>
      <c r="AE54" s="51" t="s">
        <v>167</v>
      </c>
      <c r="AF54" s="51"/>
      <c r="AG54" s="51"/>
      <c r="AH54" s="55" t="str">
        <f t="shared" ca="1" si="6"/>
        <v>In the 'Vitamins' column, calculate a rough estimate of the average value</v>
      </c>
      <c r="AI54" s="51">
        <f ca="1">AVERAGE(INDIRECT("'dataset"&amp;C54&amp;"_"&amp;E54&amp;"'!"&amp;AE54&amp;":"&amp;AE54))</f>
        <v>56.931034482758619</v>
      </c>
      <c r="AJ54" s="51" t="s">
        <v>167</v>
      </c>
      <c r="AK54" s="56" t="str" cm="1">
        <f t="array" aca="1" ref="AK54" ca="1">INDIRECT("dataset"&amp;C54&amp;"_"&amp;E54&amp;"!"&amp;AL54&amp;"2")</f>
        <v>Protein</v>
      </c>
      <c r="AL54" s="51" t="s">
        <v>171</v>
      </c>
      <c r="AM54" s="51" cm="1">
        <f t="array" aca="1" ref="AM54" ca="1">INDIRECT("dataset"&amp;C54&amp;"_"&amp;E54&amp;"!"&amp;AL54&amp;AQ54)</f>
        <v>51</v>
      </c>
      <c r="AN54" s="51">
        <f ca="1">COUNTIF(INDIRECT("'dataset"&amp;C54&amp;"_"&amp;E54&amp;"'!"&amp;AL54&amp;":"&amp;AL54), AM54)</f>
        <v>1</v>
      </c>
      <c r="AO54" s="36" t="str">
        <f ca="1">"In the '"&amp;AK54&amp; "' column, find the "&amp;D54&amp;" with a value equal to '" &amp; AM54&amp; "' "</f>
        <v xml:space="preserve">In the 'Protein' column, find the cereal with a value equal to '51' </v>
      </c>
      <c r="AP54" s="50" t="str" cm="1">
        <f t="array" aca="1" ref="AP54" ca="1">INDIRECT("dataset"&amp;C54&amp;"_"&amp;E54&amp;"!"&amp;"B"&amp;AQ54)</f>
        <v>Mini Wheats</v>
      </c>
      <c r="AQ54" s="51">
        <v>17</v>
      </c>
    </row>
    <row r="55" spans="1:68" x14ac:dyDescent="0.35">
      <c r="A55" s="50" t="str">
        <f t="shared" si="10"/>
        <v>DS6_cereal_bar2.png</v>
      </c>
      <c r="B55" s="51">
        <v>54</v>
      </c>
      <c r="C55" s="51">
        <v>6</v>
      </c>
      <c r="D55" s="51" t="s">
        <v>172</v>
      </c>
      <c r="E55" s="51" t="s">
        <v>178</v>
      </c>
      <c r="F55" s="51">
        <v>2</v>
      </c>
      <c r="G55" s="52" t="str" cm="1">
        <f t="array" aca="1" ref="G55" ca="1">INDIRECT("dataset"&amp;C55&amp;"_"&amp;E55&amp;"!"&amp;H55&amp;"2")</f>
        <v>Sodium</v>
      </c>
      <c r="H55" s="51" t="s">
        <v>173</v>
      </c>
      <c r="I55" s="51">
        <v>70</v>
      </c>
      <c r="J55" s="51">
        <f t="shared" ca="1" si="2"/>
        <v>0</v>
      </c>
      <c r="K55" s="53" t="str">
        <f t="shared" ca="1" si="9"/>
        <v xml:space="preserve">In the 'Sodium' column, count how many cells exceed the value of '70' </v>
      </c>
      <c r="L55" s="51">
        <f t="shared" ca="1" si="8"/>
        <v>5</v>
      </c>
      <c r="M55" s="51" t="s">
        <v>173</v>
      </c>
      <c r="N55" s="52" t="str" cm="1">
        <f t="array" aca="1" ref="N55" ca="1">INDIRECT("dataset"&amp;C55&amp;"_"&amp;E55&amp;"!"&amp;O55&amp;"2")</f>
        <v>Potassium</v>
      </c>
      <c r="O55" s="51" t="s">
        <v>165</v>
      </c>
      <c r="P55" s="51" t="str">
        <f t="shared" ca="1" si="3"/>
        <v>71 70 68</v>
      </c>
      <c r="Q55" s="51"/>
      <c r="R55" s="54" t="str">
        <f ca="1">"In the '"&amp;N55&amp;"' column, give the row names of the "&amp;D55&amp;"s with the highest 3 values in descending order "</f>
        <v xml:space="preserve">In the 'Potassium' column, give the row names of the cereals with the highest 3 values in descending order </v>
      </c>
      <c r="S55" s="51">
        <f ca="1">MAX(INDIRECT("'dataset"&amp;C55&amp;"_"&amp;E55&amp;"'!"&amp;O55&amp;"2:"&amp;O55&amp;"31"))</f>
        <v>71</v>
      </c>
      <c r="T55" s="51">
        <f ca="1">MATCH(MAX(INDIRECT("'dataset"&amp;C55&amp;"_"&amp;E55&amp;"'!"&amp;O55&amp;"2:"&amp;O55&amp;"31")), INDIRECT("'dataset"&amp;C55&amp;"_"&amp;E55&amp;"'!"&amp;O55&amp;"2:"&amp;O55&amp;"31"), 0) + 1</f>
        <v>22</v>
      </c>
      <c r="U55" s="51" t="str" cm="1">
        <f t="array" aca="1" ref="U55" ca="1">INDIRECT("dataset"&amp;C55&amp;"_"&amp;E55&amp;"!"&amp;"B"&amp;T55)</f>
        <v>Froot Loops</v>
      </c>
      <c r="V55" s="51">
        <f ca="1">LARGE(INDIRECT("'dataset"&amp;C55&amp;"_"&amp;E55&amp;"'!"&amp;O55&amp;"2:"&amp;O55&amp;"31"), 2)</f>
        <v>70</v>
      </c>
      <c r="W55" s="51">
        <f ca="1">MATCH(LARGE(INDIRECT("'dataset"&amp;C55&amp;"_"&amp;E55&amp;"'!"&amp;O55&amp;"2:"&amp;O55&amp;"31"), 2), INDIRECT("'dataset"&amp;C55&amp;"_"&amp;E55&amp;"'!"&amp;O55&amp;"2:"&amp;O55&amp;"31"), 0)+1</f>
        <v>3</v>
      </c>
      <c r="X55" s="51" t="str" cm="1">
        <f t="array" aca="1" ref="X55" ca="1">INDIRECT("dataset"&amp;C55&amp;"_"&amp;E55&amp;"!"&amp;"B"&amp;W55)</f>
        <v>Almond Delight</v>
      </c>
      <c r="Y55" s="51">
        <f ca="1">LARGE(INDIRECT("'dataset"&amp;C55&amp;"_"&amp;E55&amp;"'!"&amp;O55&amp;"2:"&amp;O55&amp;"31"), 3)</f>
        <v>68</v>
      </c>
      <c r="Z55" s="51">
        <f ca="1">MATCH(LARGE(INDIRECT("'dataset"&amp;C55&amp;"_"&amp;E55&amp;"'!"&amp;O55&amp;"2:"&amp;O55&amp;"31"), 3), INDIRECT("'dataset"&amp;C55&amp;"_"&amp;E55&amp;"'!"&amp;O55&amp;"2:"&amp;O55&amp;"31"), 0)+1</f>
        <v>7</v>
      </c>
      <c r="AA55" s="51" t="str" cm="1">
        <f t="array" aca="1" ref="AA55" ca="1">INDIRECT("dataset"&amp;C55&amp;"_"&amp;E55&amp;"!"&amp;"B"&amp;Z55)</f>
        <v>Post Nat</v>
      </c>
      <c r="AB55" s="51" t="str">
        <f t="shared" ca="1" si="4"/>
        <v>Froot Loops-Almond Delight-Post Nat</v>
      </c>
      <c r="AC55" s="51" t="str">
        <f t="shared" ca="1" si="5"/>
        <v>22 3 7</v>
      </c>
      <c r="AD55" s="52" t="str" cm="1">
        <f t="array" aca="1" ref="AD55" ca="1">INDIRECT("dataset"&amp;C55&amp;"_"&amp;E55&amp;"!"&amp;AE55&amp;"2")</f>
        <v>Calories</v>
      </c>
      <c r="AE55" s="51" t="s">
        <v>170</v>
      </c>
      <c r="AF55" s="51"/>
      <c r="AG55" s="51"/>
      <c r="AH55" s="55" t="str">
        <f t="shared" ca="1" si="6"/>
        <v>In the 'Calories' column, calculate a rough estimate of the average value</v>
      </c>
      <c r="AI55" s="51">
        <f ca="1">AVERAGE(INDIRECT("'dataset"&amp;C55&amp;"_"&amp;E55&amp;"'!"&amp;AE55&amp;":"&amp;AE55))</f>
        <v>42.103448275862071</v>
      </c>
      <c r="AJ55" s="51" t="s">
        <v>170</v>
      </c>
      <c r="AK55" s="56" t="str" cm="1">
        <f t="array" aca="1" ref="AK55" ca="1">INDIRECT("dataset"&amp;C55&amp;"_"&amp;E55&amp;"!"&amp;AL55&amp;"2")</f>
        <v>Sodium</v>
      </c>
      <c r="AL55" s="51" t="s">
        <v>173</v>
      </c>
      <c r="AM55" s="51" cm="1">
        <f t="array" aca="1" ref="AM55" ca="1">INDIRECT("dataset"&amp;C55&amp;"_"&amp;E55&amp;"!"&amp;AL55&amp;AQ55)</f>
        <v>32</v>
      </c>
      <c r="AN55" s="51">
        <f ca="1">COUNTIF(INDIRECT("'dataset"&amp;C55&amp;"_"&amp;E55&amp;"'!"&amp;AL55&amp;":"&amp;AL55), AM55)</f>
        <v>1</v>
      </c>
      <c r="AO55" s="36" t="str">
        <f ca="1">"In the '"&amp;AK55&amp; "' column, find the "&amp;D55&amp;" with a value equal to '" &amp; AM55&amp; "' "</f>
        <v xml:space="preserve">In the 'Sodium' column, find the cereal with a value equal to '32' </v>
      </c>
      <c r="AP55" s="50" t="str" cm="1">
        <f t="array" aca="1" ref="AP55" ca="1">INDIRECT("dataset"&amp;C55&amp;"_"&amp;E55&amp;"!"&amp;"B"&amp;AQ55)</f>
        <v>Colorful Bran</v>
      </c>
      <c r="AQ55" s="51">
        <v>19</v>
      </c>
    </row>
    <row r="56" spans="1:68" x14ac:dyDescent="0.35">
      <c r="A56" s="50" t="str">
        <f t="shared" si="10"/>
        <v>DS7_cereal_bar3.png</v>
      </c>
      <c r="B56" s="51">
        <v>55</v>
      </c>
      <c r="C56" s="51">
        <v>7</v>
      </c>
      <c r="D56" s="51" t="s">
        <v>172</v>
      </c>
      <c r="E56" s="51" t="s">
        <v>178</v>
      </c>
      <c r="F56" s="51">
        <v>3</v>
      </c>
      <c r="G56" s="52" t="str" cm="1">
        <f t="array" aca="1" ref="G56" ca="1">INDIRECT("dataset"&amp;C56&amp;"_"&amp;E56&amp;"!"&amp;H56&amp;"2")</f>
        <v>Carbo</v>
      </c>
      <c r="H56" s="51" t="s">
        <v>164</v>
      </c>
      <c r="I56" s="51">
        <v>45</v>
      </c>
      <c r="J56" s="51">
        <f t="shared" ca="1" si="2"/>
        <v>0</v>
      </c>
      <c r="K56" s="53" t="str">
        <f t="shared" ca="1" si="9"/>
        <v xml:space="preserve">In the 'Carbo' column, count how many cells exceed the value of '45' </v>
      </c>
      <c r="L56" s="51">
        <f t="shared" ca="1" si="8"/>
        <v>6</v>
      </c>
      <c r="M56" s="51" t="s">
        <v>164</v>
      </c>
      <c r="N56" s="52" t="str" cm="1">
        <f t="array" aca="1" ref="N56" ca="1">INDIRECT("dataset"&amp;C56&amp;"_"&amp;E56&amp;"!"&amp;O56&amp;"2")</f>
        <v>Carbo</v>
      </c>
      <c r="O56" s="51" t="s">
        <v>164</v>
      </c>
      <c r="P56" s="51" t="str">
        <f t="shared" ca="1" si="3"/>
        <v>60 56 53</v>
      </c>
      <c r="Q56" s="51"/>
      <c r="R56" s="54" t="str">
        <f ca="1">"In the '"&amp;N56&amp;"' column, give the row names of the "&amp;D56&amp;"s with the highest 3 values in descending order "</f>
        <v xml:space="preserve">In the 'Carbo' column, give the row names of the cereals with the highest 3 values in descending order </v>
      </c>
      <c r="S56" s="51">
        <f ca="1">MAX(INDIRECT("'dataset"&amp;C56&amp;"_"&amp;E56&amp;"'!"&amp;O56&amp;"2:"&amp;O56&amp;"31"))</f>
        <v>60</v>
      </c>
      <c r="T56" s="51">
        <f ca="1">MATCH(MAX(INDIRECT("'dataset"&amp;C56&amp;"_"&amp;E56&amp;"'!"&amp;O56&amp;"2:"&amp;O56&amp;"31")), INDIRECT("'dataset"&amp;C56&amp;"_"&amp;E56&amp;"'!"&amp;O56&amp;"2:"&amp;O56&amp;"31"), 0) + 1</f>
        <v>7</v>
      </c>
      <c r="U56" s="51" t="str" cm="1">
        <f t="array" aca="1" ref="U56" ca="1">INDIRECT("dataset"&amp;C56&amp;"_"&amp;E56&amp;"!"&amp;"B"&amp;T56)</f>
        <v>Fruity Pebbles</v>
      </c>
      <c r="V56" s="51">
        <f ca="1">LARGE(INDIRECT("'dataset"&amp;C56&amp;"_"&amp;E56&amp;"'!"&amp;O56&amp;"2:"&amp;O56&amp;"31"), 2)</f>
        <v>56</v>
      </c>
      <c r="W56" s="51">
        <f ca="1">MATCH(LARGE(INDIRECT("'dataset"&amp;C56&amp;"_"&amp;E56&amp;"'!"&amp;O56&amp;"2:"&amp;O56&amp;"31"), 2), INDIRECT("'dataset"&amp;C56&amp;"_"&amp;E56&amp;"'!"&amp;O56&amp;"2:"&amp;O56&amp;"31"), 0)+1</f>
        <v>23</v>
      </c>
      <c r="X56" s="51" t="str" cm="1">
        <f t="array" aca="1" ref="X56" ca="1">INDIRECT("dataset"&amp;C56&amp;"_"&amp;E56&amp;"!"&amp;"B"&amp;W56)</f>
        <v>Colorful Bran</v>
      </c>
      <c r="Y56" s="51">
        <f ca="1">LARGE(INDIRECT("'dataset"&amp;C56&amp;"_"&amp;E56&amp;"'!"&amp;O56&amp;"2:"&amp;O56&amp;"31"), 3)</f>
        <v>53</v>
      </c>
      <c r="Z56" s="51">
        <f ca="1">MATCH(LARGE(INDIRECT("'dataset"&amp;C56&amp;"_"&amp;E56&amp;"'!"&amp;O56&amp;"2:"&amp;O56&amp;"31"), 3), INDIRECT("'dataset"&amp;C56&amp;"_"&amp;E56&amp;"'!"&amp;O56&amp;"2:"&amp;O56&amp;"31"), 0)+1</f>
        <v>18</v>
      </c>
      <c r="AA56" s="51" t="str" cm="1">
        <f t="array" aca="1" ref="AA56" ca="1">INDIRECT("dataset"&amp;C56&amp;"_"&amp;E56&amp;"!"&amp;"B"&amp;Z56)</f>
        <v>Cap Crunch</v>
      </c>
      <c r="AB56" s="51" t="str">
        <f t="shared" ca="1" si="4"/>
        <v>Fruity Pebbles-Colorful Bran-Cap Crunch</v>
      </c>
      <c r="AC56" s="51" t="str">
        <f t="shared" ca="1" si="5"/>
        <v>7 23 18</v>
      </c>
      <c r="AD56" s="52" t="str" cm="1">
        <f t="array" aca="1" ref="AD56" ca="1">INDIRECT("dataset"&amp;C56&amp;"_"&amp;E56&amp;"!"&amp;AE56&amp;"2")</f>
        <v>Sugars</v>
      </c>
      <c r="AE56" s="51" t="s">
        <v>168</v>
      </c>
      <c r="AF56" s="51"/>
      <c r="AG56" s="51"/>
      <c r="AH56" s="55" t="str">
        <f t="shared" ca="1" si="6"/>
        <v>In the 'Sugars' column, calculate a rough estimate of the average value</v>
      </c>
      <c r="AI56" s="51">
        <f ca="1">AVERAGE(INDIRECT("'dataset"&amp;C56&amp;"_"&amp;E56&amp;"'!"&amp;AE56&amp;":"&amp;AE56))</f>
        <v>35.620689655172413</v>
      </c>
      <c r="AJ56" s="51" t="s">
        <v>168</v>
      </c>
      <c r="AK56" s="56" t="str" cm="1">
        <f t="array" aca="1" ref="AK56" ca="1">INDIRECT("dataset"&amp;C56&amp;"_"&amp;E56&amp;"!"&amp;AL56&amp;"2")</f>
        <v>Calories</v>
      </c>
      <c r="AL56" s="51" t="s">
        <v>165</v>
      </c>
      <c r="AM56" s="51" cm="1">
        <f t="array" aca="1" ref="AM56" ca="1">INDIRECT("dataset"&amp;C56&amp;"_"&amp;E56&amp;"!"&amp;AL56&amp;AQ56)</f>
        <v>83</v>
      </c>
      <c r="AN56" s="51">
        <f ca="1">COUNTIF(INDIRECT("'dataset"&amp;C56&amp;"_"&amp;E56&amp;"'!"&amp;AL56&amp;":"&amp;AL56), AM56)</f>
        <v>1</v>
      </c>
      <c r="AO56" s="36" t="str">
        <f ca="1">"In the '"&amp;AK56&amp; "' column, find the "&amp;D56&amp;" with a value equal to '" &amp; AM56&amp; "' "</f>
        <v xml:space="preserve">In the 'Calories' column, find the cereal with a value equal to '83' </v>
      </c>
      <c r="AP56" s="50" t="str" cm="1">
        <f t="array" aca="1" ref="AP56" ca="1">INDIRECT("dataset"&amp;C56&amp;"_"&amp;E56&amp;"!"&amp;"B"&amp;AQ56)</f>
        <v>Corn Favorite</v>
      </c>
      <c r="AQ56" s="51">
        <v>17</v>
      </c>
    </row>
    <row r="57" spans="1:68" x14ac:dyDescent="0.35">
      <c r="A57" s="50" t="str">
        <f t="shared" si="10"/>
        <v>DS8_cereal_bar4.png</v>
      </c>
      <c r="B57" s="51">
        <v>56</v>
      </c>
      <c r="C57" s="51">
        <v>8</v>
      </c>
      <c r="D57" s="51" t="s">
        <v>172</v>
      </c>
      <c r="E57" s="51" t="s">
        <v>178</v>
      </c>
      <c r="F57" s="51">
        <v>4</v>
      </c>
      <c r="G57" s="52" t="str" cm="1">
        <f t="array" aca="1" ref="G57" ca="1">INDIRECT("dataset"&amp;C57&amp;"_"&amp;E57&amp;"!"&amp;H57&amp;"2")</f>
        <v>Sugars</v>
      </c>
      <c r="H57" s="51" t="s">
        <v>171</v>
      </c>
      <c r="I57" s="51">
        <v>60</v>
      </c>
      <c r="J57" s="51">
        <f t="shared" ca="1" si="2"/>
        <v>0</v>
      </c>
      <c r="K57" s="53" t="str">
        <f t="shared" ca="1" si="9"/>
        <v xml:space="preserve">In the 'Sugars' column, count how many cells exceed the value of '60' </v>
      </c>
      <c r="L57" s="51">
        <f t="shared" ca="1" si="8"/>
        <v>7</v>
      </c>
      <c r="M57" s="51" t="s">
        <v>171</v>
      </c>
      <c r="N57" s="52" t="str" cm="1">
        <f t="array" aca="1" ref="N57" ca="1">INDIRECT("dataset"&amp;C57&amp;"_"&amp;E57&amp;"!"&amp;O57&amp;"2")</f>
        <v>Sugars</v>
      </c>
      <c r="O57" s="51" t="s">
        <v>171</v>
      </c>
      <c r="P57" s="51" t="str">
        <f t="shared" ca="1" si="3"/>
        <v>75 73 71</v>
      </c>
      <c r="Q57" s="51"/>
      <c r="R57" s="54" t="str">
        <f ca="1">"In the '"&amp;N57&amp;"' column, give the row names of the "&amp;D57&amp;"s with the highest 3 values in descending order "</f>
        <v xml:space="preserve">In the 'Sugars' column, give the row names of the cereals with the highest 3 values in descending order </v>
      </c>
      <c r="S57" s="51">
        <f ca="1">MAX(INDIRECT("'dataset"&amp;C57&amp;"_"&amp;E57&amp;"'!"&amp;O57&amp;"2:"&amp;O57&amp;"31"))</f>
        <v>75</v>
      </c>
      <c r="T57" s="51">
        <f ca="1">MATCH(MAX(INDIRECT("'dataset"&amp;C57&amp;"_"&amp;E57&amp;"'!"&amp;O57&amp;"2:"&amp;O57&amp;"31")), INDIRECT("'dataset"&amp;C57&amp;"_"&amp;E57&amp;"'!"&amp;O57&amp;"2:"&amp;O57&amp;"31"), 0) + 1</f>
        <v>16</v>
      </c>
      <c r="U57" s="51" t="str" cm="1">
        <f t="array" aca="1" ref="U57" ca="1">INDIRECT("dataset"&amp;C57&amp;"_"&amp;E57&amp;"!"&amp;"B"&amp;T57)</f>
        <v>Cap Crunch</v>
      </c>
      <c r="V57" s="51">
        <f ca="1">LARGE(INDIRECT("'dataset"&amp;C57&amp;"_"&amp;E57&amp;"'!"&amp;O57&amp;"2:"&amp;O57&amp;"31"), 2)</f>
        <v>73</v>
      </c>
      <c r="W57" s="51">
        <f ca="1">MATCH(LARGE(INDIRECT("'dataset"&amp;C57&amp;"_"&amp;E57&amp;"'!"&amp;O57&amp;"2:"&amp;O57&amp;"31"), 2), INDIRECT("'dataset"&amp;C57&amp;"_"&amp;E57&amp;"'!"&amp;O57&amp;"2:"&amp;O57&amp;"31"), 0)+1</f>
        <v>10</v>
      </c>
      <c r="X57" s="51" t="str" cm="1">
        <f t="array" aca="1" ref="X57" ca="1">INDIRECT("dataset"&amp;C57&amp;"_"&amp;E57&amp;"!"&amp;"B"&amp;W57)</f>
        <v>Fruit Fibre</v>
      </c>
      <c r="Y57" s="51">
        <f ca="1">LARGE(INDIRECT("'dataset"&amp;C57&amp;"_"&amp;E57&amp;"'!"&amp;O57&amp;"2:"&amp;O57&amp;"31"), 3)</f>
        <v>71</v>
      </c>
      <c r="Z57" s="51">
        <f ca="1">MATCH(LARGE(INDIRECT("'dataset"&amp;C57&amp;"_"&amp;E57&amp;"'!"&amp;O57&amp;"2:"&amp;O57&amp;"31"), 3), INDIRECT("'dataset"&amp;C57&amp;"_"&amp;E57&amp;"'!"&amp;O57&amp;"2:"&amp;O57&amp;"31"), 0)+1</f>
        <v>19</v>
      </c>
      <c r="AA57" s="51" t="str" cm="1">
        <f t="array" aca="1" ref="AA57" ca="1">INDIRECT("dataset"&amp;C57&amp;"_"&amp;E57&amp;"!"&amp;"B"&amp;Z57)</f>
        <v>Colorful Bran</v>
      </c>
      <c r="AB57" s="51" t="str">
        <f t="shared" ca="1" si="4"/>
        <v>Cap Crunch-Fruit Fibre-Colorful Bran</v>
      </c>
      <c r="AC57" s="51" t="str">
        <f t="shared" ca="1" si="5"/>
        <v>16 10 19</v>
      </c>
      <c r="AD57" s="52" t="str" cm="1">
        <f t="array" aca="1" ref="AD57" ca="1">INDIRECT("dataset"&amp;C57&amp;"_"&amp;E57&amp;"!"&amp;AE57&amp;"2")</f>
        <v>Calories</v>
      </c>
      <c r="AE57" s="51" t="s">
        <v>170</v>
      </c>
      <c r="AF57" s="51"/>
      <c r="AG57" s="51"/>
      <c r="AH57" s="55" t="str">
        <f t="shared" ca="1" si="6"/>
        <v>In the 'Calories' column, calculate a rough estimate of the average value</v>
      </c>
      <c r="AI57" s="51">
        <f ca="1">AVERAGE(INDIRECT("'dataset"&amp;C57&amp;"_"&amp;E57&amp;"'!"&amp;AE57&amp;":"&amp;AE57))</f>
        <v>52.310344827586206</v>
      </c>
      <c r="AJ57" s="51" t="s">
        <v>170</v>
      </c>
      <c r="AK57" s="56" t="str" cm="1">
        <f t="array" aca="1" ref="AK57" ca="1">INDIRECT("dataset"&amp;C57&amp;"_"&amp;E57&amp;"!"&amp;AL57&amp;"2")</f>
        <v>Sugars</v>
      </c>
      <c r="AL57" s="51" t="s">
        <v>171</v>
      </c>
      <c r="AM57" s="51" cm="1">
        <f t="array" aca="1" ref="AM57" ca="1">INDIRECT("dataset"&amp;C57&amp;"_"&amp;E57&amp;"!"&amp;AL57&amp;AQ57)</f>
        <v>26</v>
      </c>
      <c r="AN57" s="51">
        <f ca="1">COUNTIF(INDIRECT("'dataset"&amp;C57&amp;"_"&amp;E57&amp;"'!"&amp;AL57&amp;":"&amp;AL57), AM57)</f>
        <v>1</v>
      </c>
      <c r="AO57" s="36" t="str">
        <f ca="1">"In the '"&amp;AK57&amp; "' column, find the "&amp;D57&amp;" with a value equal to '" &amp; AM57&amp; "' "</f>
        <v xml:space="preserve">In the 'Sugars' column, find the cereal with a value equal to '26' </v>
      </c>
      <c r="AP57" s="50" t="str" cm="1">
        <f t="array" aca="1" ref="AP57" ca="1">INDIRECT("dataset"&amp;C57&amp;"_"&amp;E57&amp;"!"&amp;"B"&amp;AQ57)</f>
        <v>Double Chex</v>
      </c>
      <c r="AQ57" s="51">
        <v>20</v>
      </c>
    </row>
    <row r="58" spans="1:68" x14ac:dyDescent="0.35">
      <c r="A58" s="24" t="str">
        <f t="shared" si="10"/>
        <v>DS9_candy_bar1.png</v>
      </c>
      <c r="B58" s="16">
        <v>57</v>
      </c>
      <c r="C58" s="16">
        <v>9</v>
      </c>
      <c r="D58" s="16" t="s">
        <v>174</v>
      </c>
      <c r="E58" s="16" t="s">
        <v>178</v>
      </c>
      <c r="F58" s="16">
        <v>1</v>
      </c>
      <c r="G58" s="28" t="str" cm="1">
        <f t="array" aca="1" ref="G58" ca="1">INDIRECT("dataset"&amp;C58&amp;"_"&amp;E58&amp;"!"&amp;H58&amp;"2")</f>
        <v>Rating</v>
      </c>
      <c r="H58" s="16" t="s">
        <v>171</v>
      </c>
      <c r="I58" s="16">
        <v>66</v>
      </c>
      <c r="J58" s="16">
        <f t="shared" ca="1" si="2"/>
        <v>0</v>
      </c>
      <c r="K58" s="17" t="str">
        <f t="shared" ca="1" si="9"/>
        <v xml:space="preserve">In the 'Rating' column, count how many cells exceed the value of '66' </v>
      </c>
      <c r="L58" s="16">
        <f t="shared" ca="1" si="8"/>
        <v>5</v>
      </c>
      <c r="M58" s="16" t="s">
        <v>171</v>
      </c>
      <c r="N58" s="28" t="str" cm="1">
        <f t="array" aca="1" ref="N58" ca="1">INDIRECT("dataset"&amp;C58&amp;"_"&amp;E58&amp;"!"&amp;O58&amp;"2")</f>
        <v>Caramel</v>
      </c>
      <c r="O58" s="16" t="s">
        <v>173</v>
      </c>
      <c r="P58" s="16" t="str">
        <f t="shared" ca="1" si="3"/>
        <v>98 84 80</v>
      </c>
      <c r="Q58" s="16"/>
      <c r="R58" s="25" t="str">
        <f ca="1">"In the '"&amp;N58&amp;"' column, give the row names of the "&amp;D58&amp;"s with the highest 3 values in descending order "</f>
        <v xml:space="preserve">In the 'Caramel' column, give the row names of the candys with the highest 3 values in descending order </v>
      </c>
      <c r="S58" s="16">
        <f ca="1">MAX(INDIRECT("'dataset"&amp;C58&amp;"_"&amp;E58&amp;"'!"&amp;O58&amp;"2:"&amp;O58&amp;"31"))</f>
        <v>98</v>
      </c>
      <c r="T58" s="16">
        <f ca="1">MATCH(MAX(INDIRECT("'dataset"&amp;C58&amp;"_"&amp;E58&amp;"'!"&amp;O58&amp;"2:"&amp;O58&amp;"31")), INDIRECT("'dataset"&amp;C58&amp;"_"&amp;E58&amp;"'!"&amp;O58&amp;"2:"&amp;O58&amp;"31"), 0) + 1</f>
        <v>30</v>
      </c>
      <c r="U58" s="16" t="str" cm="1">
        <f t="array" aca="1" ref="U58" ca="1">INDIRECT("dataset"&amp;C58&amp;"_"&amp;E58&amp;"!"&amp;"B"&amp;T58)</f>
        <v>Lemon Head</v>
      </c>
      <c r="V58" s="16">
        <f ca="1">LARGE(INDIRECT("'dataset"&amp;C58&amp;"_"&amp;E58&amp;"'!"&amp;O58&amp;"2:"&amp;O58&amp;"31"), 2)</f>
        <v>84</v>
      </c>
      <c r="W58" s="16">
        <f ca="1">MATCH(LARGE(INDIRECT("'dataset"&amp;C58&amp;"_"&amp;E58&amp;"'!"&amp;O58&amp;"2:"&amp;O58&amp;"31"), 2), INDIRECT("'dataset"&amp;C58&amp;"_"&amp;E58&amp;"'!"&amp;O58&amp;"2:"&amp;O58&amp;"31"), 0)+1</f>
        <v>9</v>
      </c>
      <c r="X58" s="16" t="str" cm="1">
        <f t="array" aca="1" ref="X58" ca="1">INDIRECT("dataset"&amp;C58&amp;"_"&amp;E58&amp;"!"&amp;"B"&amp;W58)</f>
        <v>Junior Mints</v>
      </c>
      <c r="Y58" s="16">
        <f ca="1">LARGE(INDIRECT("'dataset"&amp;C58&amp;"_"&amp;E58&amp;"'!"&amp;O58&amp;"2:"&amp;O58&amp;"31"), 3)</f>
        <v>80</v>
      </c>
      <c r="Z58" s="16">
        <f ca="1">MATCH(LARGE(INDIRECT("'dataset"&amp;C58&amp;"_"&amp;E58&amp;"'!"&amp;O58&amp;"2:"&amp;O58&amp;"31"), 3), INDIRECT("'dataset"&amp;C58&amp;"_"&amp;E58&amp;"'!"&amp;O58&amp;"2:"&amp;O58&amp;"31"), 0)+1</f>
        <v>11</v>
      </c>
      <c r="AA58" s="16" t="str" cm="1">
        <f t="array" aca="1" ref="AA58" ca="1">INDIRECT("dataset"&amp;C58&amp;"_"&amp;E58&amp;"!"&amp;"B"&amp;Z58)</f>
        <v>Gob Stopper</v>
      </c>
      <c r="AB58" s="16" t="str">
        <f t="shared" ca="1" si="4"/>
        <v>Lemon Head-Junior Mints-Gob Stopper</v>
      </c>
      <c r="AC58" s="16" t="str">
        <f t="shared" ca="1" si="5"/>
        <v>30 9 11</v>
      </c>
      <c r="AD58" s="28" t="str" cm="1">
        <f t="array" aca="1" ref="AD58" ca="1">INDIRECT("dataset"&amp;C58&amp;"_"&amp;E58&amp;"!"&amp;AE58&amp;"2")</f>
        <v>Chocolate</v>
      </c>
      <c r="AE58" s="16" t="s">
        <v>169</v>
      </c>
      <c r="AF58" s="16"/>
      <c r="AG58" s="16"/>
      <c r="AH58" s="26" t="str">
        <f t="shared" ca="1" si="6"/>
        <v>In the 'Chocolate' column, calculate a rough estimate of the average value</v>
      </c>
      <c r="AI58" s="16">
        <f ca="1">AVERAGE(INDIRECT("'dataset"&amp;C58&amp;"_"&amp;E58&amp;"'!"&amp;AE58&amp;":"&amp;AE58))</f>
        <v>37.862068965517238</v>
      </c>
      <c r="AJ58" s="16" t="s">
        <v>169</v>
      </c>
      <c r="AK58" s="66" t="str" cm="1">
        <f t="array" aca="1" ref="AK58" ca="1">INDIRECT("dataset"&amp;C58&amp;"_"&amp;E58&amp;"!"&amp;AL58&amp;"2")</f>
        <v>Pluribus</v>
      </c>
      <c r="AL58" s="16" t="s">
        <v>164</v>
      </c>
      <c r="AM58" s="16" cm="1">
        <f t="array" aca="1" ref="AM58" ca="1">INDIRECT("dataset"&amp;C58&amp;"_"&amp;E58&amp;"!"&amp;AL58&amp;AQ58)</f>
        <v>32</v>
      </c>
      <c r="AN58" s="16">
        <f ca="1">COUNTIF(INDIRECT("'dataset"&amp;C58&amp;"_"&amp;E58&amp;"'!"&amp;AL58&amp;":"&amp;AL58), AM58)</f>
        <v>1</v>
      </c>
      <c r="AO58" s="36" t="str">
        <f ca="1">"In the '"&amp;AK58&amp; "' column, find the "&amp;D58&amp;" with a value equal to '" &amp; AM58&amp; "' "</f>
        <v xml:space="preserve">In the 'Pluribus' column, find the candy with a value equal to '32' </v>
      </c>
      <c r="AP58" s="24" t="str" cm="1">
        <f t="array" aca="1" ref="AP58" ca="1">INDIRECT("dataset"&amp;C58&amp;"_"&amp;E58&amp;"!"&amp;"B"&amp;AQ58)</f>
        <v>Pixie Sticks</v>
      </c>
      <c r="AQ58" s="16">
        <v>19</v>
      </c>
    </row>
    <row r="59" spans="1:68" x14ac:dyDescent="0.35">
      <c r="A59" s="24" t="str">
        <f t="shared" si="10"/>
        <v>DS10_candy_bar2.png</v>
      </c>
      <c r="B59" s="16">
        <v>58</v>
      </c>
      <c r="C59" s="16">
        <v>10</v>
      </c>
      <c r="D59" s="16" t="s">
        <v>174</v>
      </c>
      <c r="E59" s="16" t="s">
        <v>178</v>
      </c>
      <c r="F59" s="16">
        <v>2</v>
      </c>
      <c r="G59" s="28" t="str" cm="1">
        <f t="array" aca="1" ref="G59" ca="1">INDIRECT("dataset"&amp;C59&amp;"_"&amp;E59&amp;"!"&amp;H59&amp;"2")</f>
        <v>Caramel</v>
      </c>
      <c r="H59" s="16" t="s">
        <v>164</v>
      </c>
      <c r="I59" s="16">
        <v>38</v>
      </c>
      <c r="J59" s="16">
        <f t="shared" ca="1" si="2"/>
        <v>0</v>
      </c>
      <c r="K59" s="17" t="str">
        <f t="shared" ca="1" si="9"/>
        <v xml:space="preserve">In the 'Caramel' column, count how many cells exceed the value of '38' </v>
      </c>
      <c r="L59" s="16">
        <f t="shared" ca="1" si="8"/>
        <v>8</v>
      </c>
      <c r="M59" s="16" t="s">
        <v>164</v>
      </c>
      <c r="N59" s="28" t="str" cm="1">
        <f t="array" aca="1" ref="N59" ca="1">INDIRECT("dataset"&amp;C59&amp;"_"&amp;E59&amp;"!"&amp;O59&amp;"2")</f>
        <v>Price</v>
      </c>
      <c r="O59" s="16" t="s">
        <v>171</v>
      </c>
      <c r="P59" s="16" t="str">
        <f t="shared" ca="1" si="3"/>
        <v>75 73 71</v>
      </c>
      <c r="Q59" s="16"/>
      <c r="R59" s="25" t="str">
        <f ca="1">"In the '"&amp;N59&amp;"' column, give the row names of the "&amp;D59&amp;"s with the highest 3 values in descending order "</f>
        <v xml:space="preserve">In the 'Price' column, give the row names of the candys with the highest 3 values in descending order </v>
      </c>
      <c r="S59" s="16">
        <f ca="1">MAX(INDIRECT("'dataset"&amp;C59&amp;"_"&amp;E59&amp;"'!"&amp;O59&amp;"2:"&amp;O59&amp;"31"))</f>
        <v>75</v>
      </c>
      <c r="T59" s="16">
        <f ca="1">MATCH(MAX(INDIRECT("'dataset"&amp;C59&amp;"_"&amp;E59&amp;"'!"&amp;O59&amp;"2:"&amp;O59&amp;"31")), INDIRECT("'dataset"&amp;C59&amp;"_"&amp;E59&amp;"'!"&amp;O59&amp;"2:"&amp;O59&amp;"31"), 0) + 1</f>
        <v>31</v>
      </c>
      <c r="U59" s="16" t="str" cm="1">
        <f t="array" aca="1" ref="U59" ca="1">INDIRECT("dataset"&amp;C59&amp;"_"&amp;E59&amp;"!"&amp;"B"&amp;T59)</f>
        <v>Now Later</v>
      </c>
      <c r="V59" s="16">
        <f ca="1">LARGE(INDIRECT("'dataset"&amp;C59&amp;"_"&amp;E59&amp;"'!"&amp;O59&amp;"2:"&amp;O59&amp;"31"), 2)</f>
        <v>73</v>
      </c>
      <c r="W59" s="16">
        <f ca="1">MATCH(LARGE(INDIRECT("'dataset"&amp;C59&amp;"_"&amp;E59&amp;"'!"&amp;O59&amp;"2:"&amp;O59&amp;"31"), 2), INDIRECT("'dataset"&amp;C59&amp;"_"&amp;E59&amp;"'!"&amp;O59&amp;"2:"&amp;O59&amp;"31"), 0)+1</f>
        <v>8</v>
      </c>
      <c r="X59" s="16" t="str" cm="1">
        <f t="array" aca="1" ref="X59" ca="1">INDIRECT("dataset"&amp;C59&amp;"_"&amp;E59&amp;"!"&amp;"B"&amp;W59)</f>
        <v>Milk Duds</v>
      </c>
      <c r="Y59" s="16">
        <f ca="1">LARGE(INDIRECT("'dataset"&amp;C59&amp;"_"&amp;E59&amp;"'!"&amp;O59&amp;"2:"&amp;O59&amp;"31"), 3)</f>
        <v>71</v>
      </c>
      <c r="Z59" s="16">
        <f ca="1">MATCH(LARGE(INDIRECT("'dataset"&amp;C59&amp;"_"&amp;E59&amp;"'!"&amp;O59&amp;"2:"&amp;O59&amp;"31"), 3), INDIRECT("'dataset"&amp;C59&amp;"_"&amp;E59&amp;"'!"&amp;O59&amp;"2:"&amp;O59&amp;"31"), 0)+1</f>
        <v>26</v>
      </c>
      <c r="AA59" s="16" t="str" cm="1">
        <f t="array" aca="1" ref="AA59" ca="1">INDIRECT("dataset"&amp;C59&amp;"_"&amp;E59&amp;"!"&amp;"B"&amp;Z59)</f>
        <v>Crunch Time</v>
      </c>
      <c r="AB59" s="16" t="str">
        <f t="shared" ca="1" si="4"/>
        <v>Now Later-Milk Duds-Crunch Time</v>
      </c>
      <c r="AC59" s="16" t="str">
        <f t="shared" ca="1" si="5"/>
        <v>31 8 26</v>
      </c>
      <c r="AD59" s="28" t="str" cm="1">
        <f t="array" aca="1" ref="AD59" ca="1">INDIRECT("dataset"&amp;C59&amp;"_"&amp;E59&amp;"!"&amp;AE59&amp;"2")</f>
        <v>Nougat</v>
      </c>
      <c r="AE59" s="16" t="s">
        <v>168</v>
      </c>
      <c r="AF59" s="16"/>
      <c r="AG59" s="16"/>
      <c r="AH59" s="26" t="str">
        <f t="shared" ca="1" si="6"/>
        <v>In the 'Nougat' column, calculate a rough estimate of the average value</v>
      </c>
      <c r="AI59" s="16">
        <f ca="1">AVERAGE(INDIRECT("'dataset"&amp;C59&amp;"_"&amp;E59&amp;"'!"&amp;AE59&amp;":"&amp;AE59))</f>
        <v>35.620689655172413</v>
      </c>
      <c r="AJ59" s="16" t="s">
        <v>168</v>
      </c>
      <c r="AK59" s="66" t="str" cm="1">
        <f t="array" aca="1" ref="AK59" ca="1">INDIRECT("dataset"&amp;C59&amp;"_"&amp;E59&amp;"!"&amp;AL59&amp;"2")</f>
        <v>Price</v>
      </c>
      <c r="AL59" s="16" t="s">
        <v>171</v>
      </c>
      <c r="AM59" s="16" cm="1">
        <f t="array" aca="1" ref="AM59" ca="1">INDIRECT("dataset"&amp;C59&amp;"_"&amp;E59&amp;"!"&amp;AL59&amp;AQ59)</f>
        <v>68</v>
      </c>
      <c r="AN59" s="16">
        <f ca="1">COUNTIF(INDIRECT("'dataset"&amp;C59&amp;"_"&amp;E59&amp;"'!"&amp;AL59&amp;":"&amp;AL59), AM59)</f>
        <v>1</v>
      </c>
      <c r="AO59" s="36" t="str">
        <f ca="1">"In the '"&amp;AK59&amp; "' column, find the "&amp;D59&amp;" with a value equal to '" &amp; AM59&amp; "' "</f>
        <v xml:space="preserve">In the 'Price' column, find the candy with a value equal to '68' </v>
      </c>
      <c r="AP59" s="24" t="str" cm="1">
        <f t="array" aca="1" ref="AP59" ca="1">INDIRECT("dataset"&amp;C59&amp;"_"&amp;E59&amp;"!"&amp;"B"&amp;AQ59)</f>
        <v>Hersheys Kisses</v>
      </c>
      <c r="AQ59" s="16">
        <v>17</v>
      </c>
    </row>
    <row r="60" spans="1:68" x14ac:dyDescent="0.35">
      <c r="A60" s="24" t="str">
        <f t="shared" si="10"/>
        <v>DS11_candy_bar3.png</v>
      </c>
      <c r="B60" s="16">
        <v>59</v>
      </c>
      <c r="C60" s="16">
        <v>11</v>
      </c>
      <c r="D60" s="16" t="s">
        <v>174</v>
      </c>
      <c r="E60" s="16" t="s">
        <v>178</v>
      </c>
      <c r="F60" s="16">
        <v>3</v>
      </c>
      <c r="G60" s="28" t="str" cm="1">
        <f t="array" aca="1" ref="G60" ca="1">INDIRECT("dataset"&amp;C60&amp;"_"&amp;E60&amp;"!"&amp;H60&amp;"2")</f>
        <v>Sugar
Percent</v>
      </c>
      <c r="H60" s="16" t="s">
        <v>169</v>
      </c>
      <c r="I60" s="16">
        <v>50</v>
      </c>
      <c r="J60" s="16">
        <f t="shared" ca="1" si="2"/>
        <v>0</v>
      </c>
      <c r="K60" s="17" t="str">
        <f t="shared" ca="1" si="9"/>
        <v xml:space="preserve">In the 'Sugar
Percent' column, count how many cells exceed the value of '50' </v>
      </c>
      <c r="L60" s="16">
        <f t="shared" ca="1" si="8"/>
        <v>7</v>
      </c>
      <c r="M60" s="16" t="s">
        <v>169</v>
      </c>
      <c r="N60" s="28" t="str" cm="1">
        <f t="array" aca="1" ref="N60" ca="1">INDIRECT("dataset"&amp;C60&amp;"_"&amp;E60&amp;"!"&amp;O60&amp;"2")</f>
        <v>Rating</v>
      </c>
      <c r="O60" s="16" t="s">
        <v>166</v>
      </c>
      <c r="P60" s="16" t="str">
        <f t="shared" ca="1" si="3"/>
        <v>75 73 71</v>
      </c>
      <c r="Q60" s="16"/>
      <c r="R60" s="25" t="str">
        <f ca="1">"In the '"&amp;N60&amp;"' column, give the row names of the "&amp;D60&amp;"s with the highest 3 values in descending order "</f>
        <v xml:space="preserve">In the 'Rating' column, give the row names of the candys with the highest 3 values in descending order </v>
      </c>
      <c r="S60" s="16">
        <f ca="1">MAX(INDIRECT("'dataset"&amp;C60&amp;"_"&amp;E60&amp;"'!"&amp;O60&amp;"2:"&amp;O60&amp;"31"))</f>
        <v>75</v>
      </c>
      <c r="T60" s="16">
        <f ca="1">MATCH(MAX(INDIRECT("'dataset"&amp;C60&amp;"_"&amp;E60&amp;"'!"&amp;O60&amp;"2:"&amp;O60&amp;"31")), INDIRECT("'dataset"&amp;C60&amp;"_"&amp;E60&amp;"'!"&amp;O60&amp;"2:"&amp;O60&amp;"31"), 0) + 1</f>
        <v>27</v>
      </c>
      <c r="U60" s="16" t="str" cm="1">
        <f t="array" aca="1" ref="U60" ca="1">INDIRECT("dataset"&amp;C60&amp;"_"&amp;E60&amp;"!"&amp;"B"&amp;T60)</f>
        <v>Milk Duds</v>
      </c>
      <c r="V60" s="16">
        <f ca="1">LARGE(INDIRECT("'dataset"&amp;C60&amp;"_"&amp;E60&amp;"'!"&amp;O60&amp;"2:"&amp;O60&amp;"31"), 2)</f>
        <v>73</v>
      </c>
      <c r="W60" s="16">
        <f ca="1">MATCH(LARGE(INDIRECT("'dataset"&amp;C60&amp;"_"&amp;E60&amp;"'!"&amp;O60&amp;"2:"&amp;O60&amp;"31"), 2), INDIRECT("'dataset"&amp;C60&amp;"_"&amp;E60&amp;"'!"&amp;O60&amp;"2:"&amp;O60&amp;"31"), 0)+1</f>
        <v>12</v>
      </c>
      <c r="X60" s="16" t="str" cm="1">
        <f t="array" aca="1" ref="X60" ca="1">INDIRECT("dataset"&amp;C60&amp;"_"&amp;E60&amp;"!"&amp;"B"&amp;W60)</f>
        <v>Air Heads</v>
      </c>
      <c r="Y60" s="16">
        <f ca="1">LARGE(INDIRECT("'dataset"&amp;C60&amp;"_"&amp;E60&amp;"'!"&amp;O60&amp;"2:"&amp;O60&amp;"31"), 3)</f>
        <v>71</v>
      </c>
      <c r="Z60" s="16">
        <f ca="1">MATCH(LARGE(INDIRECT("'dataset"&amp;C60&amp;"_"&amp;E60&amp;"'!"&amp;O60&amp;"2:"&amp;O60&amp;"31"), 3), INDIRECT("'dataset"&amp;C60&amp;"_"&amp;E60&amp;"'!"&amp;O60&amp;"2:"&amp;O60&amp;"31"), 0)+1</f>
        <v>28</v>
      </c>
      <c r="AA60" s="16" t="str" cm="1">
        <f t="array" aca="1" ref="AA60" ca="1">INDIRECT("dataset"&amp;C60&amp;"_"&amp;E60&amp;"!"&amp;"B"&amp;Z60)</f>
        <v>Caramel Apple</v>
      </c>
      <c r="AB60" s="16" t="str">
        <f t="shared" ca="1" si="4"/>
        <v>Milk Duds-Air Heads-Caramel Apple</v>
      </c>
      <c r="AC60" s="16" t="str">
        <f t="shared" ca="1" si="5"/>
        <v>27 12 28</v>
      </c>
      <c r="AD60" s="28" t="str" cm="1">
        <f t="array" aca="1" ref="AD60" ca="1">INDIRECT("dataset"&amp;C60&amp;"_"&amp;E60&amp;"!"&amp;AE60&amp;"2")</f>
        <v>Fruity</v>
      </c>
      <c r="AE60" s="16" t="s">
        <v>167</v>
      </c>
      <c r="AF60" s="16"/>
      <c r="AG60" s="16"/>
      <c r="AH60" s="26" t="str">
        <f t="shared" ca="1" si="6"/>
        <v>In the 'Fruity' column, calculate a rough estimate of the average value</v>
      </c>
      <c r="AI60" s="16">
        <f ca="1">AVERAGE(INDIRECT("'dataset"&amp;C60&amp;"_"&amp;E60&amp;"'!"&amp;AE60&amp;":"&amp;AE60))</f>
        <v>50.241379310344826</v>
      </c>
      <c r="AJ60" s="16" t="s">
        <v>167</v>
      </c>
      <c r="AK60" s="66" t="str" cm="1">
        <f t="array" aca="1" ref="AK60" ca="1">INDIRECT("dataset"&amp;C60&amp;"_"&amp;E60&amp;"!"&amp;AL60&amp;"2")</f>
        <v>Rating</v>
      </c>
      <c r="AL60" s="16" t="s">
        <v>166</v>
      </c>
      <c r="AM60" s="16" cm="1">
        <f t="array" aca="1" ref="AM60" ca="1">INDIRECT("dataset"&amp;C60&amp;"_"&amp;E60&amp;"!"&amp;AL60&amp;AQ60)</f>
        <v>26</v>
      </c>
      <c r="AN60" s="16">
        <f ca="1">COUNTIF(INDIRECT("'dataset"&amp;C60&amp;"_"&amp;E60&amp;"'!"&amp;AL60&amp;":"&amp;AL60), AM60)</f>
        <v>1</v>
      </c>
      <c r="AO60" s="36" t="str">
        <f ca="1">"In the '"&amp;AK60&amp; "' column, find the "&amp;D60&amp;" with a value equal to '" &amp; AM60&amp; "' "</f>
        <v xml:space="preserve">In the 'Rating' column, find the candy with a value equal to '26' </v>
      </c>
      <c r="AP60" s="24" t="str" cm="1">
        <f t="array" aca="1" ref="AP60" ca="1">INDIRECT("dataset"&amp;C60&amp;"_"&amp;E60&amp;"!"&amp;"B"&amp;AQ60)</f>
        <v>Fruit Chews</v>
      </c>
      <c r="AQ60" s="16">
        <v>11</v>
      </c>
    </row>
    <row r="61" spans="1:68" x14ac:dyDescent="0.35">
      <c r="A61" s="24" t="str">
        <f t="shared" si="10"/>
        <v>DS12_candy_bar4.png</v>
      </c>
      <c r="B61" s="16">
        <v>60</v>
      </c>
      <c r="C61" s="16">
        <v>12</v>
      </c>
      <c r="D61" s="16" t="s">
        <v>174</v>
      </c>
      <c r="E61" s="16" t="s">
        <v>178</v>
      </c>
      <c r="F61" s="16">
        <v>4</v>
      </c>
      <c r="G61" s="28" t="str" cm="1">
        <f t="array" aca="1" ref="G61" ca="1">INDIRECT("dataset"&amp;C61&amp;"_"&amp;E61&amp;"!"&amp;H61&amp;"2")</f>
        <v>Bar</v>
      </c>
      <c r="H61" s="16" t="s">
        <v>165</v>
      </c>
      <c r="I61" s="16">
        <v>57</v>
      </c>
      <c r="J61" s="16">
        <f t="shared" ca="1" si="2"/>
        <v>0</v>
      </c>
      <c r="K61" s="17" t="str">
        <f t="shared" ca="1" si="9"/>
        <v xml:space="preserve">In the 'Bar' column, count how many cells exceed the value of '57' </v>
      </c>
      <c r="L61" s="16">
        <f t="shared" ca="1" si="8"/>
        <v>6</v>
      </c>
      <c r="M61" s="16" t="s">
        <v>165</v>
      </c>
      <c r="N61" s="28" t="str" cm="1">
        <f t="array" aca="1" ref="N61" ca="1">INDIRECT("dataset"&amp;C61&amp;"_"&amp;E61&amp;"!"&amp;O61&amp;"2")</f>
        <v>Almond</v>
      </c>
      <c r="O61" s="16" t="s">
        <v>164</v>
      </c>
      <c r="P61" s="16" t="str">
        <f t="shared" ca="1" si="3"/>
        <v>98 97 95</v>
      </c>
      <c r="Q61" s="16"/>
      <c r="R61" s="25" t="str">
        <f ca="1">"In the '"&amp;N61&amp;"' column, give the row names of the "&amp;D61&amp;"s with the highest 3 values in descending order "</f>
        <v xml:space="preserve">In the 'Almond' column, give the row names of the candys with the highest 3 values in descending order </v>
      </c>
      <c r="S61" s="16">
        <f ca="1">MAX(INDIRECT("'dataset"&amp;C61&amp;"_"&amp;E61&amp;"'!"&amp;O61&amp;"2:"&amp;O61&amp;"31"))</f>
        <v>98</v>
      </c>
      <c r="T61" s="16">
        <f ca="1">MATCH(MAX(INDIRECT("'dataset"&amp;C61&amp;"_"&amp;E61&amp;"'!"&amp;O61&amp;"2:"&amp;O61&amp;"31")), INDIRECT("'dataset"&amp;C61&amp;"_"&amp;E61&amp;"'!"&amp;O61&amp;"2:"&amp;O61&amp;"31"), 0) + 1</f>
        <v>30</v>
      </c>
      <c r="U61" s="16" t="str" cm="1">
        <f t="array" aca="1" ref="U61" ca="1">INDIRECT("dataset"&amp;C61&amp;"_"&amp;E61&amp;"!"&amp;"B"&amp;T61)</f>
        <v>Reese Pieces</v>
      </c>
      <c r="V61" s="16">
        <f ca="1">LARGE(INDIRECT("'dataset"&amp;C61&amp;"_"&amp;E61&amp;"'!"&amp;O61&amp;"2:"&amp;O61&amp;"31"), 2)</f>
        <v>97</v>
      </c>
      <c r="W61" s="16">
        <f ca="1">MATCH(LARGE(INDIRECT("'dataset"&amp;C61&amp;"_"&amp;E61&amp;"'!"&amp;O61&amp;"2:"&amp;O61&amp;"31"), 2), INDIRECT("'dataset"&amp;C61&amp;"_"&amp;E61&amp;"'!"&amp;O61&amp;"2:"&amp;O61&amp;"31"), 0)+1</f>
        <v>19</v>
      </c>
      <c r="X61" s="16" t="str" cm="1">
        <f t="array" aca="1" ref="X61" ca="1">INDIRECT("dataset"&amp;C61&amp;"_"&amp;E61&amp;"!"&amp;"B"&amp;W61)</f>
        <v>Cheese Bears</v>
      </c>
      <c r="Y61" s="16">
        <f ca="1">LARGE(INDIRECT("'dataset"&amp;C61&amp;"_"&amp;E61&amp;"'!"&amp;O61&amp;"2:"&amp;O61&amp;"31"), 3)</f>
        <v>95</v>
      </c>
      <c r="Z61" s="16">
        <f ca="1">MATCH(LARGE(INDIRECT("'dataset"&amp;C61&amp;"_"&amp;E61&amp;"'!"&amp;O61&amp;"2:"&amp;O61&amp;"31"), 3), INDIRECT("'dataset"&amp;C61&amp;"_"&amp;E61&amp;"'!"&amp;O61&amp;"2:"&amp;O61&amp;"31"), 0)+1</f>
        <v>16</v>
      </c>
      <c r="AA61" s="16" t="str" cm="1">
        <f t="array" aca="1" ref="AA61" ca="1">INDIRECT("dataset"&amp;C61&amp;"_"&amp;E61&amp;"!"&amp;"B"&amp;Z61)</f>
        <v>Berry Chews</v>
      </c>
      <c r="AB61" s="16" t="str">
        <f t="shared" ca="1" si="4"/>
        <v>Reese Pieces-Cheese Bears-Berry Chews</v>
      </c>
      <c r="AC61" s="16" t="str">
        <f t="shared" ca="1" si="5"/>
        <v>30 19 16</v>
      </c>
      <c r="AD61" s="28" t="str" cm="1">
        <f t="array" aca="1" ref="AD61" ca="1">INDIRECT("dataset"&amp;C61&amp;"_"&amp;E61&amp;"!"&amp;AE61&amp;"2")</f>
        <v>Sugar
Percent</v>
      </c>
      <c r="AE61" s="16" t="s">
        <v>169</v>
      </c>
      <c r="AF61" s="16"/>
      <c r="AG61" s="16"/>
      <c r="AH61" s="26" t="str">
        <f t="shared" ca="1" si="6"/>
        <v>In the 'Sugar
Percent' column, calculate a rough estimate of the average value</v>
      </c>
      <c r="AI61" s="16">
        <f ca="1">AVERAGE(INDIRECT("'dataset"&amp;C61&amp;"_"&amp;E61&amp;"'!"&amp;AE61&amp;":"&amp;AE61))</f>
        <v>37.862068965517238</v>
      </c>
      <c r="AJ61" s="16" t="s">
        <v>169</v>
      </c>
      <c r="AK61" s="66" t="str" cm="1">
        <f t="array" aca="1" ref="AK61" ca="1">INDIRECT("dataset"&amp;C61&amp;"_"&amp;E61&amp;"!"&amp;AL61&amp;"2")</f>
        <v>Rating</v>
      </c>
      <c r="AL61" s="16" t="s">
        <v>171</v>
      </c>
      <c r="AM61" s="16" cm="1">
        <f t="array" aca="1" ref="AM61" ca="1">INDIRECT("dataset"&amp;C61&amp;"_"&amp;E61&amp;"!"&amp;AL61&amp;AQ61)</f>
        <v>15</v>
      </c>
      <c r="AN61" s="16">
        <f ca="1">COUNTIF(INDIRECT("'dataset"&amp;C61&amp;"_"&amp;E61&amp;"'!"&amp;AL61&amp;":"&amp;AL61), AM61)</f>
        <v>1</v>
      </c>
      <c r="AO61" s="36" t="str">
        <f ca="1">"In the '"&amp;AK61&amp; "' column, find the "&amp;D61&amp;" with a value equal to '" &amp; AM61&amp; "' "</f>
        <v xml:space="preserve">In the 'Rating' column, find the candy with a value equal to '15' </v>
      </c>
      <c r="AP61" s="24" t="str" cm="1">
        <f t="array" aca="1" ref="AP61" ca="1">INDIRECT("dataset"&amp;C61&amp;"_"&amp;E61&amp;"!"&amp;"B"&amp;AQ61)</f>
        <v>Quarter World</v>
      </c>
      <c r="AQ61" s="16">
        <v>15</v>
      </c>
    </row>
    <row r="62" spans="1:68" s="32" customFormat="1" x14ac:dyDescent="0.35">
      <c r="A62" s="32" t="str">
        <f t="shared" si="10"/>
        <v>DS13_movie_bar1.png</v>
      </c>
      <c r="B62" s="33">
        <v>61</v>
      </c>
      <c r="C62" s="33">
        <v>13</v>
      </c>
      <c r="D62" s="33" t="s">
        <v>175</v>
      </c>
      <c r="E62" s="33" t="s">
        <v>178</v>
      </c>
      <c r="F62" s="33">
        <v>1</v>
      </c>
      <c r="G62" s="34" t="str" cm="1">
        <f t="array" aca="1" ref="G62" ca="1">INDIRECT("dataset"&amp;C62&amp;"_"&amp;E62&amp;"!"&amp;H62&amp;"2")</f>
        <v>Fandango</v>
      </c>
      <c r="H62" s="33" t="s">
        <v>173</v>
      </c>
      <c r="I62" s="33">
        <v>70</v>
      </c>
      <c r="J62" s="33">
        <f t="shared" ca="1" si="2"/>
        <v>0</v>
      </c>
      <c r="K62" s="35" t="str">
        <f t="shared" ca="1" si="9"/>
        <v xml:space="preserve">In the 'Fandango' column, count how many cells exceed the value of '70' </v>
      </c>
      <c r="L62" s="33">
        <f t="shared" ca="1" si="8"/>
        <v>5</v>
      </c>
      <c r="M62" s="33" t="s">
        <v>173</v>
      </c>
      <c r="N62" s="34" t="str" cm="1">
        <f t="array" aca="1" ref="N62" ca="1">INDIRECT("dataset"&amp;C62&amp;"_"&amp;E62&amp;"!"&amp;O62&amp;"2")</f>
        <v>Roger Ebert</v>
      </c>
      <c r="O62" s="33" t="s">
        <v>165</v>
      </c>
      <c r="P62" s="33" t="str">
        <f t="shared" ca="1" si="3"/>
        <v>71 70 68</v>
      </c>
      <c r="Q62" s="33"/>
      <c r="R62" s="36" t="str">
        <f ca="1">"In the '"&amp;N62&amp;"' column, give the row names of the "&amp;D62&amp;"s with the highest 3 values in descending order "</f>
        <v xml:space="preserve">In the 'Roger Ebert' column, give the row names of the movies with the highest 3 values in descending order </v>
      </c>
      <c r="S62" s="33">
        <f ca="1">MAX(INDIRECT("'dataset"&amp;C62&amp;"_"&amp;E62&amp;"'!"&amp;O62&amp;"2:"&amp;O62&amp;"31"))</f>
        <v>71</v>
      </c>
      <c r="T62" s="33">
        <f ca="1">MATCH(MAX(INDIRECT("'dataset"&amp;C62&amp;"_"&amp;E62&amp;"'!"&amp;O62&amp;"2:"&amp;O62&amp;"31")), INDIRECT("'dataset"&amp;C62&amp;"_"&amp;E62&amp;"'!"&amp;O62&amp;"2:"&amp;O62&amp;"31"), 0) + 1</f>
        <v>21</v>
      </c>
      <c r="U62" s="33" t="str" cm="1">
        <f t="array" aca="1" ref="U62" ca="1">INDIRECT("dataset"&amp;C62&amp;"_"&amp;E62&amp;"!"&amp;"B"&amp;T62)</f>
        <v>Adaline Age</v>
      </c>
      <c r="V62" s="33">
        <f ca="1">LARGE(INDIRECT("'dataset"&amp;C62&amp;"_"&amp;E62&amp;"'!"&amp;O62&amp;"2:"&amp;O62&amp;"31"), 2)</f>
        <v>70</v>
      </c>
      <c r="W62" s="33">
        <f ca="1">MATCH(LARGE(INDIRECT("'dataset"&amp;C62&amp;"_"&amp;E62&amp;"'!"&amp;O62&amp;"2:"&amp;O62&amp;"31"), 2), INDIRECT("'dataset"&amp;C62&amp;"_"&amp;E62&amp;"'!"&amp;O62&amp;"2:"&amp;O62&amp;"31"), 0)+1</f>
        <v>16</v>
      </c>
      <c r="X62" s="33" t="str" cm="1">
        <f t="array" aca="1" ref="X62" ca="1">INDIRECT("dataset"&amp;C62&amp;"_"&amp;E62&amp;"!"&amp;"B"&amp;W62)</f>
        <v>Project Almanac</v>
      </c>
      <c r="Y62" s="33">
        <f ca="1">LARGE(INDIRECT("'dataset"&amp;C62&amp;"_"&amp;E62&amp;"'!"&amp;O62&amp;"2:"&amp;O62&amp;"31"), 3)</f>
        <v>68</v>
      </c>
      <c r="Z62" s="33">
        <f ca="1">MATCH(LARGE(INDIRECT("'dataset"&amp;C62&amp;"_"&amp;E62&amp;"'!"&amp;O62&amp;"2:"&amp;O62&amp;"31"), 3), INDIRECT("'dataset"&amp;C62&amp;"_"&amp;E62&amp;"'!"&amp;O62&amp;"2:"&amp;O62&amp;"31"), 0)+1</f>
        <v>17</v>
      </c>
      <c r="AA62" s="33" t="str" cm="1">
        <f t="array" aca="1" ref="AA62" ca="1">INDIRECT("dataset"&amp;C62&amp;"_"&amp;E62&amp;"!"&amp;"B"&amp;Z62)</f>
        <v>Ricki Flash</v>
      </c>
      <c r="AB62" s="33" t="str">
        <f t="shared" ca="1" si="4"/>
        <v>Adaline Age-Project Almanac-Ricki Flash</v>
      </c>
      <c r="AC62" s="33" t="str">
        <f t="shared" ca="1" si="5"/>
        <v>21 16 17</v>
      </c>
      <c r="AD62" s="34" t="str" cm="1">
        <f t="array" aca="1" ref="AD62" ca="1">INDIRECT("dataset"&amp;C62&amp;"_"&amp;E62&amp;"!"&amp;AE62&amp;"2")</f>
        <v>Metacritic</v>
      </c>
      <c r="AE62" s="33" t="s">
        <v>170</v>
      </c>
      <c r="AF62" s="33"/>
      <c r="AG62" s="33"/>
      <c r="AH62" s="37" t="str">
        <f t="shared" ca="1" si="6"/>
        <v>In the 'Metacritic' column, calculate a rough estimate of the average value</v>
      </c>
      <c r="AI62" s="33">
        <f ca="1">AVERAGE(INDIRECT("'dataset"&amp;C62&amp;"_"&amp;E62&amp;"'!"&amp;AE62&amp;":"&amp;AE62))</f>
        <v>52.310344827586206</v>
      </c>
      <c r="AJ62" s="33" t="s">
        <v>170</v>
      </c>
      <c r="AK62" s="48" t="str" cm="1">
        <f t="array" aca="1" ref="AK62" ca="1">INDIRECT("dataset"&amp;C62&amp;"_"&amp;E62&amp;"!"&amp;AL62&amp;"2")</f>
        <v>IMDB</v>
      </c>
      <c r="AL62" s="33" t="s">
        <v>164</v>
      </c>
      <c r="AM62" s="33" cm="1">
        <f t="array" aca="1" ref="AM62" ca="1">INDIRECT("dataset"&amp;C62&amp;"_"&amp;E62&amp;"!"&amp;AL62&amp;AQ62)</f>
        <v>67</v>
      </c>
      <c r="AN62" s="33">
        <f ca="1">COUNTIF(INDIRECT("'dataset"&amp;C62&amp;"_"&amp;E62&amp;"'!"&amp;AL62&amp;":"&amp;AL62), AM62)</f>
        <v>1</v>
      </c>
      <c r="AO62" s="36" t="str">
        <f ca="1">"In the '"&amp;AK62&amp; "' column, find the "&amp;D62&amp;" with a value equal to '" &amp; AM62&amp; "' "</f>
        <v xml:space="preserve">In the 'IMDB' column, find the movie with a value equal to '67' </v>
      </c>
      <c r="AP62" s="32" t="str" cm="1">
        <f t="array" aca="1" ref="AP62" ca="1">INDIRECT("dataset"&amp;C62&amp;"_"&amp;E62&amp;"!"&amp;"B"&amp;AQ62)</f>
        <v>South Paw</v>
      </c>
      <c r="AQ62" s="33">
        <v>20</v>
      </c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</row>
    <row r="63" spans="1:68" s="32" customFormat="1" x14ac:dyDescent="0.35">
      <c r="A63" s="32" t="str">
        <f t="shared" si="10"/>
        <v>DS14_movie_bar2.png</v>
      </c>
      <c r="B63" s="33">
        <v>62</v>
      </c>
      <c r="C63" s="33">
        <v>14</v>
      </c>
      <c r="D63" s="33" t="s">
        <v>175</v>
      </c>
      <c r="E63" s="33" t="s">
        <v>178</v>
      </c>
      <c r="F63" s="33">
        <v>2</v>
      </c>
      <c r="G63" s="34" t="str" cm="1">
        <f t="array" aca="1" ref="G63" ca="1">INDIRECT("dataset"&amp;C63&amp;"_"&amp;E63&amp;"!"&amp;H63&amp;"2")</f>
        <v>Hulu</v>
      </c>
      <c r="H63" s="33" t="s">
        <v>165</v>
      </c>
      <c r="I63" s="33">
        <v>76</v>
      </c>
      <c r="J63" s="33">
        <f t="shared" ca="1" si="2"/>
        <v>0</v>
      </c>
      <c r="K63" s="35" t="str">
        <f t="shared" ca="1" si="9"/>
        <v xml:space="preserve">In the 'Hulu' column, count how many cells exceed the value of '76' </v>
      </c>
      <c r="L63" s="33">
        <f t="shared" ca="1" si="8"/>
        <v>8</v>
      </c>
      <c r="M63" s="33" t="s">
        <v>165</v>
      </c>
      <c r="N63" s="34" t="str" cm="1">
        <f t="array" aca="1" ref="N63" ca="1">INDIRECT("dataset"&amp;C63&amp;"_"&amp;E63&amp;"!"&amp;O63&amp;"2")</f>
        <v>Metacritic</v>
      </c>
      <c r="O63" s="33" t="s">
        <v>171</v>
      </c>
      <c r="P63" s="33" t="str">
        <f t="shared" ca="1" si="3"/>
        <v>75 73 71</v>
      </c>
      <c r="Q63" s="33"/>
      <c r="R63" s="36" t="str">
        <f ca="1">"In the '"&amp;N63&amp;"' column, give the row names of the "&amp;D63&amp;"s with the highest 3 values in descending order "</f>
        <v xml:space="preserve">In the 'Metacritic' column, give the row names of the movies with the highest 3 values in descending order </v>
      </c>
      <c r="S63" s="33">
        <f ca="1">MAX(INDIRECT("'dataset"&amp;C63&amp;"_"&amp;E63&amp;"'!"&amp;O63&amp;"2:"&amp;O63&amp;"31"))</f>
        <v>75</v>
      </c>
      <c r="T63" s="33">
        <f ca="1">MATCH(MAX(INDIRECT("'dataset"&amp;C63&amp;"_"&amp;E63&amp;"'!"&amp;O63&amp;"2:"&amp;O63&amp;"31")), INDIRECT("'dataset"&amp;C63&amp;"_"&amp;E63&amp;"'!"&amp;O63&amp;"2:"&amp;O63&amp;"31"), 0) + 1</f>
        <v>5</v>
      </c>
      <c r="U63" s="33" t="str" cm="1">
        <f t="array" aca="1" ref="U63" ca="1">INDIRECT("dataset"&amp;C63&amp;"_"&amp;E63&amp;"!"&amp;"B"&amp;T63)</f>
        <v>Fantastic Four</v>
      </c>
      <c r="V63" s="33">
        <f ca="1">LARGE(INDIRECT("'dataset"&amp;C63&amp;"_"&amp;E63&amp;"'!"&amp;O63&amp;"2:"&amp;O63&amp;"31"), 2)</f>
        <v>73</v>
      </c>
      <c r="W63" s="33">
        <f ca="1">MATCH(LARGE(INDIRECT("'dataset"&amp;C63&amp;"_"&amp;E63&amp;"'!"&amp;O63&amp;"2:"&amp;O63&amp;"31"), 2), INDIRECT("'dataset"&amp;C63&amp;"_"&amp;E63&amp;"'!"&amp;O63&amp;"2:"&amp;O63&amp;"31"), 0)+1</f>
        <v>21</v>
      </c>
      <c r="X63" s="33" t="str" cm="1">
        <f t="array" aca="1" ref="X63" ca="1">INDIRECT("dataset"&amp;C63&amp;"_"&amp;E63&amp;"!"&amp;"B"&amp;W63)</f>
        <v>Flights Up</v>
      </c>
      <c r="Y63" s="33">
        <f ca="1">LARGE(INDIRECT("'dataset"&amp;C63&amp;"_"&amp;E63&amp;"'!"&amp;O63&amp;"2:"&amp;O63&amp;"31"), 3)</f>
        <v>71</v>
      </c>
      <c r="Z63" s="33">
        <f ca="1">MATCH(LARGE(INDIRECT("'dataset"&amp;C63&amp;"_"&amp;E63&amp;"'!"&amp;O63&amp;"2:"&amp;O63&amp;"31"), 3), INDIRECT("'dataset"&amp;C63&amp;"_"&amp;E63&amp;"'!"&amp;O63&amp;"2:"&amp;O63&amp;"31"), 0)+1</f>
        <v>20</v>
      </c>
      <c r="AA63" s="33" t="str" cm="1">
        <f t="array" aca="1" ref="AA63" ca="1">INDIRECT("dataset"&amp;C63&amp;"_"&amp;E63&amp;"!"&amp;"B"&amp;Z63)</f>
        <v>Hunting Ground</v>
      </c>
      <c r="AB63" s="33" t="str">
        <f t="shared" ca="1" si="4"/>
        <v>Fantastic Four-Flights Up-Hunting Ground</v>
      </c>
      <c r="AC63" s="33" t="str">
        <f t="shared" ca="1" si="5"/>
        <v>5 21 20</v>
      </c>
      <c r="AD63" s="34" t="str" cm="1">
        <f t="array" aca="1" ref="AD63" ca="1">INDIRECT("dataset"&amp;C63&amp;"_"&amp;E63&amp;"!"&amp;AE63&amp;"2")</f>
        <v>Fandango</v>
      </c>
      <c r="AE63" s="33" t="s">
        <v>169</v>
      </c>
      <c r="AF63" s="33"/>
      <c r="AG63" s="33"/>
      <c r="AH63" s="37" t="str">
        <f t="shared" ca="1" si="6"/>
        <v>In the 'Fandango' column, calculate a rough estimate of the average value</v>
      </c>
      <c r="AI63" s="33">
        <f ca="1">AVERAGE(INDIRECT("'dataset"&amp;C63&amp;"_"&amp;E63&amp;"'!"&amp;AE63&amp;":"&amp;AE63))</f>
        <v>37.862068965517238</v>
      </c>
      <c r="AJ63" s="33" t="s">
        <v>169</v>
      </c>
      <c r="AK63" s="48" t="str" cm="1">
        <f t="array" aca="1" ref="AK63" ca="1">INDIRECT("dataset"&amp;C63&amp;"_"&amp;E63&amp;"!"&amp;AL63&amp;"2")</f>
        <v>Hulu</v>
      </c>
      <c r="AL63" s="33" t="s">
        <v>165</v>
      </c>
      <c r="AM63" s="33" cm="1">
        <f t="array" aca="1" ref="AM63" ca="1">INDIRECT("dataset"&amp;C63&amp;"_"&amp;E63&amp;"!"&amp;AL63&amp;AQ63)</f>
        <v>79</v>
      </c>
      <c r="AN63" s="33">
        <f ca="1">COUNTIF(INDIRECT("'dataset"&amp;C63&amp;"_"&amp;E63&amp;"'!"&amp;AL63&amp;":"&amp;AL63), AM63)</f>
        <v>1</v>
      </c>
      <c r="AO63" s="36" t="str">
        <f ca="1">"In the '"&amp;AK63&amp; "' column, find the "&amp;D63&amp;" with a value equal to '" &amp; AM63&amp; "' "</f>
        <v xml:space="preserve">In the 'Hulu' column, find the movie with a value equal to '79' </v>
      </c>
      <c r="AP63" s="32" t="str" cm="1">
        <f t="array" aca="1" ref="AP63" ca="1">INDIRECT("dataset"&amp;C63&amp;"_"&amp;E63&amp;"!"&amp;"B"&amp;AQ63)</f>
        <v>Saint Laurent</v>
      </c>
      <c r="AQ63" s="33">
        <v>18</v>
      </c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</row>
    <row r="64" spans="1:68" s="32" customFormat="1" x14ac:dyDescent="0.35">
      <c r="A64" s="32" t="str">
        <f t="shared" si="10"/>
        <v>DS15_movie_bar3.png</v>
      </c>
      <c r="B64" s="33">
        <v>63</v>
      </c>
      <c r="C64" s="33">
        <v>15</v>
      </c>
      <c r="D64" s="33" t="s">
        <v>175</v>
      </c>
      <c r="E64" s="33" t="s">
        <v>178</v>
      </c>
      <c r="F64" s="33">
        <v>3</v>
      </c>
      <c r="G64" s="34" t="str" cm="1">
        <f t="array" aca="1" ref="G64" ca="1">INDIRECT("dataset"&amp;C64&amp;"_"&amp;E64&amp;"!"&amp;H64&amp;"2")</f>
        <v>PluggedIn</v>
      </c>
      <c r="H64" s="33" t="s">
        <v>164</v>
      </c>
      <c r="I64" s="33">
        <v>54</v>
      </c>
      <c r="J64" s="33">
        <f t="shared" ca="1" si="2"/>
        <v>0</v>
      </c>
      <c r="K64" s="35" t="str">
        <f t="shared" ca="1" si="9"/>
        <v xml:space="preserve">In the 'PluggedIn' column, count how many cells exceed the value of '54' </v>
      </c>
      <c r="L64" s="33">
        <f t="shared" ca="1" si="8"/>
        <v>7</v>
      </c>
      <c r="M64" s="33" t="s">
        <v>164</v>
      </c>
      <c r="N64" s="34" t="str" cm="1">
        <f t="array" aca="1" ref="N64" ca="1">INDIRECT("dataset"&amp;C64&amp;"_"&amp;E64&amp;"!"&amp;O64&amp;"2")</f>
        <v>Film
 Comment</v>
      </c>
      <c r="O64" s="33" t="s">
        <v>173</v>
      </c>
      <c r="P64" s="33" t="str">
        <f t="shared" ca="1" si="3"/>
        <v>98 84 80</v>
      </c>
      <c r="Q64" s="33"/>
      <c r="R64" s="36" t="str">
        <f ca="1">"In the '"&amp;N64&amp;"' column, give the row names of the "&amp;D64&amp;"s with the highest 3 values in descending order "</f>
        <v xml:space="preserve">In the 'Film
 Comment' column, give the row names of the movies with the highest 3 values in descending order </v>
      </c>
      <c r="S64" s="33">
        <f ca="1">MAX(INDIRECT("'dataset"&amp;C64&amp;"_"&amp;E64&amp;"'!"&amp;O64&amp;"2:"&amp;O64&amp;"31"))</f>
        <v>98</v>
      </c>
      <c r="T64" s="33">
        <f ca="1">MATCH(MAX(INDIRECT("'dataset"&amp;C64&amp;"_"&amp;E64&amp;"'!"&amp;O64&amp;"2:"&amp;O64&amp;"31")), INDIRECT("'dataset"&amp;C64&amp;"_"&amp;E64&amp;"'!"&amp;O64&amp;"2:"&amp;O64&amp;"31"), 0) + 1</f>
        <v>10</v>
      </c>
      <c r="U64" s="33" t="str" cm="1">
        <f t="array" aca="1" ref="U64" ca="1">INDIRECT("dataset"&amp;C64&amp;"_"&amp;E64&amp;"!"&amp;"B"&amp;T64)</f>
        <v>South Paw</v>
      </c>
      <c r="V64" s="33">
        <f ca="1">LARGE(INDIRECT("'dataset"&amp;C64&amp;"_"&amp;E64&amp;"'!"&amp;O64&amp;"2:"&amp;O64&amp;"31"), 2)</f>
        <v>84</v>
      </c>
      <c r="W64" s="33">
        <f ca="1">MATCH(LARGE(INDIRECT("'dataset"&amp;C64&amp;"_"&amp;E64&amp;"'!"&amp;O64&amp;"2:"&amp;O64&amp;"31"), 2), INDIRECT("'dataset"&amp;C64&amp;"_"&amp;E64&amp;"'!"&amp;O64&amp;"2:"&amp;O64&amp;"31"), 0)+1</f>
        <v>9</v>
      </c>
      <c r="X64" s="33" t="str" cm="1">
        <f t="array" aca="1" ref="X64" ca="1">INDIRECT("dataset"&amp;C64&amp;"_"&amp;E64&amp;"!"&amp;"B"&amp;W64)</f>
        <v>Next Door</v>
      </c>
      <c r="Y64" s="33">
        <f ca="1">LARGE(INDIRECT("'dataset"&amp;C64&amp;"_"&amp;E64&amp;"'!"&amp;O64&amp;"2:"&amp;O64&amp;"31"), 3)</f>
        <v>80</v>
      </c>
      <c r="Z64" s="33">
        <f ca="1">MATCH(LARGE(INDIRECT("'dataset"&amp;C64&amp;"_"&amp;E64&amp;"'!"&amp;O64&amp;"2:"&amp;O64&amp;"31"), 3), INDIRECT("'dataset"&amp;C64&amp;"_"&amp;E64&amp;"'!"&amp;O64&amp;"2:"&amp;O64&amp;"31"), 0)+1</f>
        <v>20</v>
      </c>
      <c r="AA64" s="33" t="str" cm="1">
        <f t="array" aca="1" ref="AA64" ca="1">INDIRECT("dataset"&amp;C64&amp;"_"&amp;E64&amp;"!"&amp;"B"&amp;Z64)</f>
        <v>Black Sea</v>
      </c>
      <c r="AB64" s="33" t="str">
        <f t="shared" ca="1" si="4"/>
        <v>South Paw-Next Door-Black Sea</v>
      </c>
      <c r="AC64" s="33" t="str">
        <f t="shared" ca="1" si="5"/>
        <v>10 9 20</v>
      </c>
      <c r="AD64" s="34" t="str" cm="1">
        <f t="array" aca="1" ref="AD64" ca="1">INDIRECT("dataset"&amp;C64&amp;"_"&amp;E64&amp;"!"&amp;AE64&amp;"2")</f>
        <v>Metacritic</v>
      </c>
      <c r="AE64" s="33" t="s">
        <v>167</v>
      </c>
      <c r="AF64" s="33"/>
      <c r="AG64" s="33"/>
      <c r="AH64" s="37" t="str">
        <f t="shared" ca="1" si="6"/>
        <v>In the 'Metacritic' column, calculate a rough estimate of the average value</v>
      </c>
      <c r="AI64" s="33">
        <f ca="1">AVERAGE(INDIRECT("'dataset"&amp;C64&amp;"_"&amp;E64&amp;"'!"&amp;AE64&amp;":"&amp;AE64))</f>
        <v>50.241379310344826</v>
      </c>
      <c r="AJ64" s="33" t="s">
        <v>167</v>
      </c>
      <c r="AK64" s="48" t="str" cm="1">
        <f t="array" aca="1" ref="AK64" ca="1">INDIRECT("dataset"&amp;C64&amp;"_"&amp;E64&amp;"!"&amp;AL64&amp;"2")</f>
        <v>Naver</v>
      </c>
      <c r="AL64" s="33" t="s">
        <v>166</v>
      </c>
      <c r="AM64" s="33" cm="1">
        <f t="array" aca="1" ref="AM64" ca="1">INDIRECT("dataset"&amp;C64&amp;"_"&amp;E64&amp;"!"&amp;AL64&amp;AQ64)</f>
        <v>73</v>
      </c>
      <c r="AN64" s="33">
        <f ca="1">COUNTIF(INDIRECT("'dataset"&amp;C64&amp;"_"&amp;E64&amp;"'!"&amp;AL64&amp;":"&amp;AL64), AM64)</f>
        <v>1</v>
      </c>
      <c r="AO64" s="36" t="str">
        <f ca="1">"In the '"&amp;AK64&amp; "' column, find the "&amp;D64&amp;" with a value equal to '" &amp; AM64&amp; "' "</f>
        <v xml:space="preserve">In the 'Naver' column, find the movie with a value equal to '73' </v>
      </c>
      <c r="AP64" s="32" t="str" cm="1">
        <f t="array" aca="1" ref="AP64" ca="1">INDIRECT("dataset"&amp;C64&amp;"_"&amp;E64&amp;"!"&amp;"B"&amp;AQ64)</f>
        <v>End Tour</v>
      </c>
      <c r="AQ64" s="33">
        <v>19</v>
      </c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</row>
    <row r="65" spans="1:68" s="67" customFormat="1" ht="15" thickBot="1" x14ac:dyDescent="0.4">
      <c r="A65" s="67" t="str">
        <f t="shared" si="10"/>
        <v>DS16_movie_bar4.png</v>
      </c>
      <c r="B65" s="68">
        <v>64</v>
      </c>
      <c r="C65" s="68">
        <v>16</v>
      </c>
      <c r="D65" s="68" t="s">
        <v>175</v>
      </c>
      <c r="E65" s="68" t="s">
        <v>178</v>
      </c>
      <c r="F65" s="68">
        <v>4</v>
      </c>
      <c r="G65" s="69" t="str" cm="1">
        <f t="array" aca="1" ref="G65" ca="1">INDIRECT("dataset"&amp;C65&amp;"_"&amp;E65&amp;"!"&amp;H65&amp;"2")</f>
        <v>Netflix</v>
      </c>
      <c r="H65" s="68" t="s">
        <v>169</v>
      </c>
      <c r="I65" s="68">
        <v>57</v>
      </c>
      <c r="J65" s="68">
        <f t="shared" ca="1" si="2"/>
        <v>0</v>
      </c>
      <c r="K65" s="70" t="str">
        <f t="shared" ca="1" si="9"/>
        <v xml:space="preserve">In the 'Netflix' column, count how many cells exceed the value of '57' </v>
      </c>
      <c r="L65" s="68">
        <f t="shared" ca="1" si="8"/>
        <v>6</v>
      </c>
      <c r="M65" s="68" t="s">
        <v>169</v>
      </c>
      <c r="N65" s="69" t="str" cm="1">
        <f t="array" aca="1" ref="N65" ca="1">INDIRECT("dataset"&amp;C65&amp;"_"&amp;E65&amp;"!"&amp;O65&amp;"2")</f>
        <v>Fandango</v>
      </c>
      <c r="O65" s="68" t="s">
        <v>164</v>
      </c>
      <c r="P65" s="74" t="str">
        <f t="shared" ca="1" si="3"/>
        <v>71 70 68</v>
      </c>
      <c r="Q65" s="68"/>
      <c r="R65" s="71" t="str">
        <f ca="1">"In the '"&amp;N65&amp;"' column, give the row names of the "&amp;D65&amp;"s with the highest 3 values in descending order "</f>
        <v xml:space="preserve">In the 'Fandango' column, give the row names of the movies with the highest 3 values in descending order </v>
      </c>
      <c r="S65" s="68">
        <f ca="1">MAX(INDIRECT("'dataset"&amp;C65&amp;"_"&amp;E65&amp;"'!"&amp;O65&amp;"2:"&amp;O65&amp;"31"))</f>
        <v>71</v>
      </c>
      <c r="T65" s="68">
        <f ca="1">MATCH(MAX(INDIRECT("'dataset"&amp;C65&amp;"_"&amp;E65&amp;"'!"&amp;O65&amp;"2:"&amp;O65&amp;"31")), INDIRECT("'dataset"&amp;C65&amp;"_"&amp;E65&amp;"'!"&amp;O65&amp;"2:"&amp;O65&amp;"31"), 0) + 1</f>
        <v>18</v>
      </c>
      <c r="U65" s="68" t="str" cm="1">
        <f t="array" aca="1" ref="U65" ca="1">INDIRECT("dataset"&amp;C65&amp;"_"&amp;E65&amp;"!"&amp;"B"&amp;T65)</f>
        <v>Wild Tales</v>
      </c>
      <c r="V65" s="68">
        <f ca="1">LARGE(INDIRECT("'dataset"&amp;C65&amp;"_"&amp;E65&amp;"'!"&amp;O65&amp;"2:"&amp;O65&amp;"31"), 2)</f>
        <v>70</v>
      </c>
      <c r="W65" s="68">
        <f ca="1">MATCH(LARGE(INDIRECT("'dataset"&amp;C65&amp;"_"&amp;E65&amp;"'!"&amp;O65&amp;"2:"&amp;O65&amp;"31"), 2), INDIRECT("'dataset"&amp;C65&amp;"_"&amp;E65&amp;"'!"&amp;O65&amp;"2:"&amp;O65&amp;"31"), 0)+1</f>
        <v>6</v>
      </c>
      <c r="X65" s="68" t="str" cm="1">
        <f t="array" aca="1" ref="X65" ca="1">INDIRECT("dataset"&amp;C65&amp;"_"&amp;E65&amp;"!"&amp;"B"&amp;W65)</f>
        <v>End Tour</v>
      </c>
      <c r="Y65" s="68">
        <f ca="1">LARGE(INDIRECT("'dataset"&amp;C65&amp;"_"&amp;E65&amp;"'!"&amp;O65&amp;"2:"&amp;O65&amp;"31"), 3)</f>
        <v>68</v>
      </c>
      <c r="Z65" s="68">
        <f ca="1">MATCH(LARGE(INDIRECT("'dataset"&amp;C65&amp;"_"&amp;E65&amp;"'!"&amp;O65&amp;"2:"&amp;O65&amp;"31"), 3), INDIRECT("'dataset"&amp;C65&amp;"_"&amp;E65&amp;"'!"&amp;O65&amp;"2:"&amp;O65&amp;"31"), 0)+1</f>
        <v>10</v>
      </c>
      <c r="AA65" s="68" t="str" cm="1">
        <f t="array" aca="1" ref="AA65" ca="1">INDIRECT("dataset"&amp;C65&amp;"_"&amp;E65&amp;"!"&amp;"B"&amp;Z65)</f>
        <v>Tomorrow land</v>
      </c>
      <c r="AB65" s="68" t="str">
        <f t="shared" ca="1" si="4"/>
        <v>Wild Tales-End Tour-Tomorrow land</v>
      </c>
      <c r="AC65" s="68" t="str">
        <f t="shared" ca="1" si="5"/>
        <v>18 6 10</v>
      </c>
      <c r="AD65" s="69" t="str" cm="1">
        <f t="array" aca="1" ref="AD65" ca="1">INDIRECT("dataset"&amp;C65&amp;"_"&amp;E65&amp;"!"&amp;AE65&amp;"2")</f>
        <v>Hulu</v>
      </c>
      <c r="AE65" s="68" t="s">
        <v>170</v>
      </c>
      <c r="AF65" s="68"/>
      <c r="AG65" s="68"/>
      <c r="AH65" s="72" t="str">
        <f t="shared" ca="1" si="6"/>
        <v>In the 'Hulu' column, calculate a rough estimate of the average value</v>
      </c>
      <c r="AI65" s="68">
        <f ca="1">AVERAGE(INDIRECT("'dataset"&amp;C65&amp;"_"&amp;E65&amp;"'!"&amp;AE65&amp;":"&amp;AE65))</f>
        <v>52.310344827586206</v>
      </c>
      <c r="AJ65" s="68" t="s">
        <v>170</v>
      </c>
      <c r="AK65" s="73" t="str" cm="1">
        <f t="array" aca="1" ref="AK65" ca="1">INDIRECT("dataset"&amp;C65&amp;"_"&amp;E65&amp;"!"&amp;AL65&amp;"2")</f>
        <v>Film
 Comment</v>
      </c>
      <c r="AL65" s="68" t="s">
        <v>171</v>
      </c>
      <c r="AM65" s="68" cm="1">
        <f t="array" aca="1" ref="AM65" ca="1">INDIRECT("dataset"&amp;C65&amp;"_"&amp;E65&amp;"!"&amp;AL65&amp;AQ65)</f>
        <v>31</v>
      </c>
      <c r="AN65" s="68">
        <f ca="1">COUNTIF(INDIRECT("'dataset"&amp;C65&amp;"_"&amp;E65&amp;"'!"&amp;AL65&amp;":"&amp;AL65), AM65)</f>
        <v>1</v>
      </c>
      <c r="AO65" s="36" t="str">
        <f ca="1">"In the '"&amp;AK65&amp; "' column, find the "&amp;D65&amp;" with a value equal to '" &amp; AM65&amp; "' "</f>
        <v xml:space="preserve">In the 'Film
 Comment' column, find the movie with a value equal to '31' </v>
      </c>
      <c r="AP65" s="67" t="str" cm="1">
        <f t="array" aca="1" ref="AP65" ca="1">INDIRECT("dataset"&amp;C65&amp;"_"&amp;E65&amp;"!"&amp;"B"&amp;AQ65)</f>
        <v>Next Door</v>
      </c>
      <c r="AQ65" s="68">
        <v>17</v>
      </c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5F78-E908-460D-90F4-66EE2BBA2AED}">
  <dimension ref="A1:M47"/>
  <sheetViews>
    <sheetView showGridLines="0" topLeftCell="A2" zoomScale="49" workbookViewId="0">
      <selection activeCell="C27" sqref="C27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46" t="s">
        <v>0</v>
      </c>
      <c r="C2" s="39" t="s">
        <v>2</v>
      </c>
      <c r="D2" s="39" t="s">
        <v>1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8</v>
      </c>
      <c r="J2" s="39" t="s">
        <v>7</v>
      </c>
      <c r="K2" s="39" t="s">
        <v>9</v>
      </c>
      <c r="L2" s="39" t="s">
        <v>10</v>
      </c>
      <c r="M2" s="39" t="s">
        <v>11</v>
      </c>
    </row>
    <row r="3" spans="1:13" ht="19.5" x14ac:dyDescent="0.45">
      <c r="A3" s="5"/>
      <c r="B3" s="40" t="s">
        <v>14</v>
      </c>
      <c r="C3" s="1">
        <v>13</v>
      </c>
      <c r="D3" s="1">
        <v>11</v>
      </c>
      <c r="E3" s="1">
        <v>20</v>
      </c>
      <c r="F3" s="1">
        <v>24</v>
      </c>
      <c r="G3" s="1">
        <v>11</v>
      </c>
      <c r="H3" s="1">
        <v>15</v>
      </c>
      <c r="I3" s="1">
        <v>15</v>
      </c>
      <c r="J3" s="1">
        <v>36</v>
      </c>
      <c r="K3" s="1">
        <v>15</v>
      </c>
      <c r="L3" s="1">
        <v>12</v>
      </c>
      <c r="M3" s="1">
        <v>29</v>
      </c>
    </row>
    <row r="4" spans="1:13" ht="19.5" x14ac:dyDescent="0.45">
      <c r="A4" s="5"/>
      <c r="B4" s="40" t="s">
        <v>18</v>
      </c>
      <c r="C4" s="1">
        <v>14</v>
      </c>
      <c r="D4" s="1">
        <v>14</v>
      </c>
      <c r="E4" s="1">
        <v>22</v>
      </c>
      <c r="F4" s="1">
        <v>25</v>
      </c>
      <c r="G4" s="1">
        <v>14</v>
      </c>
      <c r="H4" s="1">
        <v>18</v>
      </c>
      <c r="I4" s="1">
        <v>16</v>
      </c>
      <c r="J4" s="1">
        <v>36</v>
      </c>
      <c r="K4" s="1">
        <v>16</v>
      </c>
      <c r="L4" s="1">
        <v>16</v>
      </c>
      <c r="M4" s="1">
        <v>32</v>
      </c>
    </row>
    <row r="5" spans="1:13" ht="19.5" x14ac:dyDescent="0.45">
      <c r="A5" s="5"/>
      <c r="B5" s="40" t="s">
        <v>22</v>
      </c>
      <c r="C5" s="1">
        <v>18</v>
      </c>
      <c r="D5" s="1">
        <v>15</v>
      </c>
      <c r="E5" s="1">
        <v>27</v>
      </c>
      <c r="F5" s="1">
        <v>27</v>
      </c>
      <c r="G5" s="1">
        <v>14</v>
      </c>
      <c r="H5" s="1">
        <v>19</v>
      </c>
      <c r="I5" s="1">
        <v>21</v>
      </c>
      <c r="J5" s="1">
        <v>39</v>
      </c>
      <c r="K5" s="1">
        <v>17</v>
      </c>
      <c r="L5" s="1">
        <v>17</v>
      </c>
      <c r="M5" s="1">
        <v>33</v>
      </c>
    </row>
    <row r="6" spans="1:13" ht="19.5" x14ac:dyDescent="0.45">
      <c r="A6" s="5"/>
      <c r="B6" s="40" t="s">
        <v>21</v>
      </c>
      <c r="C6" s="1">
        <v>18</v>
      </c>
      <c r="D6" s="1">
        <v>17</v>
      </c>
      <c r="E6" s="1">
        <v>29</v>
      </c>
      <c r="F6" s="1">
        <v>30</v>
      </c>
      <c r="G6" s="1">
        <v>15</v>
      </c>
      <c r="H6" s="1">
        <v>20</v>
      </c>
      <c r="I6" s="1">
        <v>21</v>
      </c>
      <c r="J6" s="1">
        <v>40</v>
      </c>
      <c r="K6" s="1">
        <v>18</v>
      </c>
      <c r="L6" s="1">
        <v>19</v>
      </c>
      <c r="M6" s="1">
        <v>33</v>
      </c>
    </row>
    <row r="7" spans="1:13" ht="19.5" x14ac:dyDescent="0.45">
      <c r="A7" s="5"/>
      <c r="B7" s="40" t="s">
        <v>30</v>
      </c>
      <c r="C7" s="1">
        <v>18</v>
      </c>
      <c r="D7" s="1">
        <v>17</v>
      </c>
      <c r="E7" s="1">
        <v>33</v>
      </c>
      <c r="F7" s="1">
        <v>32</v>
      </c>
      <c r="G7" s="1">
        <v>18</v>
      </c>
      <c r="H7" s="1">
        <v>20</v>
      </c>
      <c r="I7" s="1">
        <v>23</v>
      </c>
      <c r="J7" s="1">
        <v>41</v>
      </c>
      <c r="K7" s="1">
        <v>20</v>
      </c>
      <c r="L7" s="1">
        <v>19</v>
      </c>
      <c r="M7" s="1">
        <v>34</v>
      </c>
    </row>
    <row r="8" spans="1:13" ht="19.5" x14ac:dyDescent="0.45">
      <c r="A8" s="5"/>
      <c r="B8" s="40" t="s">
        <v>17</v>
      </c>
      <c r="C8" s="1">
        <v>20</v>
      </c>
      <c r="D8" s="1">
        <v>17</v>
      </c>
      <c r="E8" s="1">
        <v>34</v>
      </c>
      <c r="F8" s="1">
        <v>33</v>
      </c>
      <c r="G8" s="1">
        <v>23</v>
      </c>
      <c r="H8" s="1">
        <v>27</v>
      </c>
      <c r="I8" s="1">
        <v>24</v>
      </c>
      <c r="J8" s="1">
        <v>43</v>
      </c>
      <c r="K8" s="1">
        <v>25</v>
      </c>
      <c r="L8" s="1">
        <v>19</v>
      </c>
      <c r="M8" s="1">
        <v>35</v>
      </c>
    </row>
    <row r="9" spans="1:13" ht="19.5" x14ac:dyDescent="0.45">
      <c r="A9" s="5"/>
      <c r="B9" s="40" t="s">
        <v>39</v>
      </c>
      <c r="C9" s="1">
        <v>21</v>
      </c>
      <c r="D9" s="1">
        <v>18</v>
      </c>
      <c r="E9" s="1">
        <v>37</v>
      </c>
      <c r="F9" s="1">
        <v>34</v>
      </c>
      <c r="G9" s="1">
        <v>23</v>
      </c>
      <c r="H9" s="1">
        <v>32</v>
      </c>
      <c r="I9" s="1">
        <v>24</v>
      </c>
      <c r="J9" s="1">
        <v>48</v>
      </c>
      <c r="K9" s="1">
        <v>26</v>
      </c>
      <c r="L9" s="1">
        <v>21</v>
      </c>
      <c r="M9" s="1">
        <v>39</v>
      </c>
    </row>
    <row r="10" spans="1:13" ht="19.5" x14ac:dyDescent="0.45">
      <c r="A10" s="5"/>
      <c r="B10" s="40" t="s">
        <v>16</v>
      </c>
      <c r="C10" s="1">
        <v>21</v>
      </c>
      <c r="D10" s="1">
        <v>19</v>
      </c>
      <c r="E10" s="1">
        <v>40</v>
      </c>
      <c r="F10" s="1">
        <v>35</v>
      </c>
      <c r="G10" s="1">
        <v>24</v>
      </c>
      <c r="H10" s="1">
        <v>34</v>
      </c>
      <c r="I10" s="1">
        <v>25</v>
      </c>
      <c r="J10" s="1">
        <v>48</v>
      </c>
      <c r="K10" s="1">
        <v>27</v>
      </c>
      <c r="L10" s="1">
        <v>22</v>
      </c>
      <c r="M10" s="1">
        <v>40</v>
      </c>
    </row>
    <row r="11" spans="1:13" ht="19.5" x14ac:dyDescent="0.45">
      <c r="A11" s="5"/>
      <c r="B11" s="40" t="s">
        <v>37</v>
      </c>
      <c r="C11" s="1">
        <v>22</v>
      </c>
      <c r="D11" s="1">
        <v>21</v>
      </c>
      <c r="E11" s="1">
        <v>42</v>
      </c>
      <c r="F11" s="1">
        <v>37</v>
      </c>
      <c r="G11" s="1">
        <v>25</v>
      </c>
      <c r="H11" s="1">
        <v>35</v>
      </c>
      <c r="I11" s="1">
        <v>27</v>
      </c>
      <c r="J11" s="1">
        <v>49</v>
      </c>
      <c r="K11" s="1">
        <v>28</v>
      </c>
      <c r="L11" s="1">
        <v>24</v>
      </c>
      <c r="M11" s="1">
        <v>40</v>
      </c>
    </row>
    <row r="12" spans="1:13" ht="19.5" x14ac:dyDescent="0.45">
      <c r="A12" s="5"/>
      <c r="B12" s="40" t="s">
        <v>24</v>
      </c>
      <c r="C12" s="1">
        <v>24</v>
      </c>
      <c r="D12" s="1">
        <v>21</v>
      </c>
      <c r="E12" s="1">
        <v>43</v>
      </c>
      <c r="F12" s="1">
        <v>37</v>
      </c>
      <c r="G12" s="1">
        <v>25</v>
      </c>
      <c r="H12" s="1">
        <v>37</v>
      </c>
      <c r="I12" s="1">
        <v>28</v>
      </c>
      <c r="J12" s="1">
        <v>49</v>
      </c>
      <c r="K12" s="1">
        <v>28</v>
      </c>
      <c r="L12" s="1">
        <v>24</v>
      </c>
      <c r="M12" s="1">
        <v>45</v>
      </c>
    </row>
    <row r="13" spans="1:13" ht="19.5" x14ac:dyDescent="0.45">
      <c r="A13" s="5"/>
      <c r="B13" s="40" t="s">
        <v>34</v>
      </c>
      <c r="C13" s="1">
        <v>25</v>
      </c>
      <c r="D13" s="1">
        <v>22</v>
      </c>
      <c r="E13" s="1">
        <v>45</v>
      </c>
      <c r="F13" s="1">
        <v>38</v>
      </c>
      <c r="G13" s="1">
        <v>27</v>
      </c>
      <c r="H13" s="1">
        <v>39</v>
      </c>
      <c r="I13" s="1">
        <v>32</v>
      </c>
      <c r="J13" s="1">
        <v>50</v>
      </c>
      <c r="K13" s="1">
        <v>29</v>
      </c>
      <c r="L13" s="1">
        <v>25</v>
      </c>
      <c r="M13" s="1">
        <v>47</v>
      </c>
    </row>
    <row r="14" spans="1:13" ht="21" customHeight="1" x14ac:dyDescent="0.45">
      <c r="A14" s="5"/>
      <c r="B14" s="40" t="s">
        <v>19</v>
      </c>
      <c r="C14" s="1">
        <v>32</v>
      </c>
      <c r="D14" s="1">
        <v>23</v>
      </c>
      <c r="E14" s="1">
        <v>46</v>
      </c>
      <c r="F14" s="1">
        <v>40</v>
      </c>
      <c r="G14" s="1">
        <v>28</v>
      </c>
      <c r="H14" s="1">
        <v>39</v>
      </c>
      <c r="I14" s="1">
        <v>36</v>
      </c>
      <c r="J14" s="1">
        <v>50</v>
      </c>
      <c r="K14" s="1">
        <v>29</v>
      </c>
      <c r="L14" s="1">
        <v>26</v>
      </c>
      <c r="M14" s="1">
        <v>55</v>
      </c>
    </row>
    <row r="15" spans="1:13" ht="19.5" x14ac:dyDescent="0.45">
      <c r="A15" s="5"/>
      <c r="B15" s="40" t="s">
        <v>36</v>
      </c>
      <c r="C15" s="1">
        <v>33</v>
      </c>
      <c r="D15" s="1">
        <v>25</v>
      </c>
      <c r="E15" s="1">
        <v>46</v>
      </c>
      <c r="F15" s="1">
        <v>41</v>
      </c>
      <c r="G15" s="1">
        <v>33</v>
      </c>
      <c r="H15" s="1">
        <v>40</v>
      </c>
      <c r="I15" s="1">
        <v>37</v>
      </c>
      <c r="J15" s="1">
        <v>52</v>
      </c>
      <c r="K15" s="1">
        <v>31</v>
      </c>
      <c r="L15" s="1">
        <v>28</v>
      </c>
      <c r="M15" s="1">
        <v>63</v>
      </c>
    </row>
    <row r="16" spans="1:13" ht="19.5" x14ac:dyDescent="0.45">
      <c r="A16" s="5"/>
      <c r="B16" s="40" t="s">
        <v>31</v>
      </c>
      <c r="C16" s="1">
        <v>36</v>
      </c>
      <c r="D16" s="1">
        <v>25</v>
      </c>
      <c r="E16" s="1">
        <v>47</v>
      </c>
      <c r="F16" s="1">
        <v>41</v>
      </c>
      <c r="G16" s="1">
        <v>36</v>
      </c>
      <c r="H16" s="1">
        <v>42</v>
      </c>
      <c r="I16" s="1">
        <v>40</v>
      </c>
      <c r="J16" s="1">
        <v>53</v>
      </c>
      <c r="K16" s="1">
        <v>35</v>
      </c>
      <c r="L16" s="1">
        <v>28</v>
      </c>
      <c r="M16" s="1">
        <v>63</v>
      </c>
    </row>
    <row r="17" spans="1:13" ht="19.5" x14ac:dyDescent="0.45">
      <c r="A17" s="5"/>
      <c r="B17" s="40" t="s">
        <v>40</v>
      </c>
      <c r="C17" s="1">
        <v>36</v>
      </c>
      <c r="D17" s="1">
        <v>25</v>
      </c>
      <c r="E17" s="1">
        <v>49</v>
      </c>
      <c r="F17" s="1">
        <v>42</v>
      </c>
      <c r="G17" s="1">
        <v>37</v>
      </c>
      <c r="H17" s="1">
        <v>42</v>
      </c>
      <c r="I17" s="1">
        <v>41</v>
      </c>
      <c r="J17" s="1">
        <v>58</v>
      </c>
      <c r="K17" s="1">
        <v>37</v>
      </c>
      <c r="L17" s="1">
        <v>28</v>
      </c>
      <c r="M17" s="1">
        <v>63</v>
      </c>
    </row>
    <row r="18" spans="1:13" ht="19.5" x14ac:dyDescent="0.45">
      <c r="A18" s="5"/>
      <c r="B18" s="40" t="s">
        <v>35</v>
      </c>
      <c r="C18" s="1">
        <v>37</v>
      </c>
      <c r="D18" s="1">
        <v>27</v>
      </c>
      <c r="E18" s="1">
        <v>50</v>
      </c>
      <c r="F18" s="1">
        <v>46</v>
      </c>
      <c r="G18" s="1">
        <v>38</v>
      </c>
      <c r="H18" s="1">
        <v>45</v>
      </c>
      <c r="I18" s="1">
        <v>42</v>
      </c>
      <c r="J18" s="1">
        <v>62</v>
      </c>
      <c r="K18" s="1">
        <v>45</v>
      </c>
      <c r="L18" s="1">
        <v>31</v>
      </c>
      <c r="M18" s="1">
        <v>63</v>
      </c>
    </row>
    <row r="19" spans="1:13" ht="19.5" x14ac:dyDescent="0.45">
      <c r="A19" s="5"/>
      <c r="B19" s="40" t="s">
        <v>26</v>
      </c>
      <c r="C19" s="1">
        <v>37</v>
      </c>
      <c r="D19" s="1">
        <v>31</v>
      </c>
      <c r="E19" s="1">
        <v>50</v>
      </c>
      <c r="F19" s="1">
        <v>47</v>
      </c>
      <c r="G19" s="1">
        <v>38</v>
      </c>
      <c r="H19" s="1">
        <v>50</v>
      </c>
      <c r="I19" s="1">
        <v>42</v>
      </c>
      <c r="J19" s="1">
        <v>63</v>
      </c>
      <c r="K19" s="1">
        <v>49</v>
      </c>
      <c r="L19" s="1">
        <v>35</v>
      </c>
      <c r="M19" s="1">
        <v>64</v>
      </c>
    </row>
    <row r="20" spans="1:13" ht="19.5" x14ac:dyDescent="0.45">
      <c r="A20" s="5"/>
      <c r="B20" s="40" t="s">
        <v>12</v>
      </c>
      <c r="C20" s="1">
        <v>38</v>
      </c>
      <c r="D20" s="1">
        <v>31</v>
      </c>
      <c r="E20" s="1">
        <v>55</v>
      </c>
      <c r="F20" s="1">
        <v>49</v>
      </c>
      <c r="G20" s="1">
        <v>40</v>
      </c>
      <c r="H20" s="1">
        <v>52</v>
      </c>
      <c r="I20" s="1">
        <v>43</v>
      </c>
      <c r="J20" s="1">
        <v>65</v>
      </c>
      <c r="K20" s="1">
        <v>50</v>
      </c>
      <c r="L20" s="1">
        <v>35</v>
      </c>
      <c r="M20" s="1">
        <v>64</v>
      </c>
    </row>
    <row r="21" spans="1:13" ht="19.5" x14ac:dyDescent="0.45">
      <c r="A21" s="5"/>
      <c r="B21" s="40" t="s">
        <v>15</v>
      </c>
      <c r="C21" s="1">
        <v>38</v>
      </c>
      <c r="D21" s="1">
        <v>32</v>
      </c>
      <c r="E21" s="1">
        <v>59</v>
      </c>
      <c r="F21" s="1">
        <v>52</v>
      </c>
      <c r="G21" s="1">
        <v>41</v>
      </c>
      <c r="H21" s="1">
        <v>57</v>
      </c>
      <c r="I21" s="1">
        <v>43</v>
      </c>
      <c r="J21" s="1">
        <v>66</v>
      </c>
      <c r="K21" s="1">
        <v>50</v>
      </c>
      <c r="L21" s="1">
        <v>36</v>
      </c>
      <c r="M21" s="1">
        <v>64</v>
      </c>
    </row>
    <row r="22" spans="1:13" ht="19.5" x14ac:dyDescent="0.45">
      <c r="A22" s="5"/>
      <c r="B22" s="40" t="s">
        <v>27</v>
      </c>
      <c r="C22" s="1">
        <v>42</v>
      </c>
      <c r="D22" s="1">
        <v>32</v>
      </c>
      <c r="E22" s="1">
        <v>61</v>
      </c>
      <c r="F22" s="1">
        <v>54</v>
      </c>
      <c r="G22" s="1">
        <v>41</v>
      </c>
      <c r="H22" s="1">
        <v>57</v>
      </c>
      <c r="I22" s="1">
        <v>47</v>
      </c>
      <c r="J22" s="1">
        <v>67</v>
      </c>
      <c r="K22" s="1">
        <v>51</v>
      </c>
      <c r="L22" s="1">
        <v>36</v>
      </c>
      <c r="M22" s="1">
        <v>64</v>
      </c>
    </row>
    <row r="23" spans="1:13" ht="19.5" x14ac:dyDescent="0.45">
      <c r="A23" s="5"/>
      <c r="B23" s="40" t="s">
        <v>32</v>
      </c>
      <c r="C23" s="1">
        <v>42</v>
      </c>
      <c r="D23" s="1">
        <v>33</v>
      </c>
      <c r="E23" s="1">
        <v>61</v>
      </c>
      <c r="F23" s="1">
        <v>55</v>
      </c>
      <c r="G23" s="1">
        <v>42</v>
      </c>
      <c r="H23" s="1">
        <v>59</v>
      </c>
      <c r="I23" s="1">
        <v>47</v>
      </c>
      <c r="J23" s="1">
        <v>75</v>
      </c>
      <c r="K23" s="1">
        <v>52</v>
      </c>
      <c r="L23" s="1">
        <v>37</v>
      </c>
      <c r="M23" s="1">
        <v>65</v>
      </c>
    </row>
    <row r="24" spans="1:13" ht="19.5" x14ac:dyDescent="0.45">
      <c r="A24" s="5"/>
      <c r="B24" s="40" t="s">
        <v>20</v>
      </c>
      <c r="C24" s="1">
        <v>46</v>
      </c>
      <c r="D24" s="1">
        <v>36</v>
      </c>
      <c r="E24" s="1">
        <v>65</v>
      </c>
      <c r="F24" s="1">
        <v>60</v>
      </c>
      <c r="G24" s="1">
        <v>45</v>
      </c>
      <c r="H24" s="1">
        <v>62</v>
      </c>
      <c r="I24" s="1">
        <v>53</v>
      </c>
      <c r="J24" s="1">
        <v>79</v>
      </c>
      <c r="K24" s="1">
        <v>59</v>
      </c>
      <c r="L24" s="1">
        <v>40</v>
      </c>
      <c r="M24" s="1">
        <v>67</v>
      </c>
    </row>
    <row r="25" spans="1:13" ht="19.5" x14ac:dyDescent="0.45">
      <c r="A25" s="5"/>
      <c r="B25" s="40" t="s">
        <v>33</v>
      </c>
      <c r="C25" s="1">
        <v>49</v>
      </c>
      <c r="D25" s="1">
        <v>40</v>
      </c>
      <c r="E25" s="1">
        <v>69</v>
      </c>
      <c r="F25" s="1">
        <v>68</v>
      </c>
      <c r="G25" s="1">
        <v>56</v>
      </c>
      <c r="H25" s="1">
        <v>65</v>
      </c>
      <c r="I25" s="1">
        <v>56</v>
      </c>
      <c r="J25" s="1">
        <v>83</v>
      </c>
      <c r="K25" s="1">
        <v>62</v>
      </c>
      <c r="L25" s="1">
        <v>44</v>
      </c>
      <c r="M25" s="1">
        <v>70</v>
      </c>
    </row>
    <row r="26" spans="1:13" ht="19.5" x14ac:dyDescent="0.45">
      <c r="A26" s="5"/>
      <c r="B26" s="40" t="s">
        <v>28</v>
      </c>
      <c r="C26" s="1">
        <v>52</v>
      </c>
      <c r="D26" s="1">
        <v>43</v>
      </c>
      <c r="E26" s="1">
        <v>73</v>
      </c>
      <c r="F26" s="1">
        <v>78</v>
      </c>
      <c r="G26" s="1">
        <v>59</v>
      </c>
      <c r="H26" s="1">
        <v>69</v>
      </c>
      <c r="I26" s="1">
        <v>59</v>
      </c>
      <c r="J26" s="1">
        <v>86</v>
      </c>
      <c r="K26" s="1">
        <v>65</v>
      </c>
      <c r="L26" s="1">
        <v>47</v>
      </c>
      <c r="M26" s="1">
        <v>73</v>
      </c>
    </row>
    <row r="27" spans="1:13" ht="19.5" x14ac:dyDescent="0.45">
      <c r="A27" s="5"/>
      <c r="B27" s="40" t="s">
        <v>29</v>
      </c>
      <c r="C27" s="1">
        <v>55</v>
      </c>
      <c r="D27" s="1">
        <v>46</v>
      </c>
      <c r="E27" s="1">
        <v>77</v>
      </c>
      <c r="F27" s="1">
        <v>84</v>
      </c>
      <c r="G27" s="1">
        <v>63</v>
      </c>
      <c r="H27" s="1">
        <v>72</v>
      </c>
      <c r="I27" s="1">
        <v>62</v>
      </c>
      <c r="J27" s="1">
        <v>90</v>
      </c>
      <c r="K27" s="1">
        <v>68</v>
      </c>
      <c r="L27" s="1">
        <v>51</v>
      </c>
      <c r="M27" s="1">
        <v>76</v>
      </c>
    </row>
    <row r="28" spans="1:13" ht="19.5" x14ac:dyDescent="0.45">
      <c r="A28" s="5"/>
      <c r="B28" s="40" t="s">
        <v>25</v>
      </c>
      <c r="C28" s="1">
        <v>58</v>
      </c>
      <c r="D28" s="1">
        <v>46</v>
      </c>
      <c r="E28" s="1">
        <v>80</v>
      </c>
      <c r="F28" s="1">
        <v>85</v>
      </c>
      <c r="G28" s="1">
        <v>65</v>
      </c>
      <c r="H28" s="1">
        <v>73</v>
      </c>
      <c r="I28" s="1">
        <v>65</v>
      </c>
      <c r="J28" s="1">
        <v>91</v>
      </c>
      <c r="K28" s="1">
        <v>70</v>
      </c>
      <c r="L28" s="1">
        <v>50</v>
      </c>
      <c r="M28" s="1">
        <v>77</v>
      </c>
    </row>
    <row r="29" spans="1:13" ht="19.5" x14ac:dyDescent="0.45">
      <c r="A29" s="5"/>
      <c r="B29" s="40" t="s">
        <v>13</v>
      </c>
      <c r="C29" s="1">
        <v>61</v>
      </c>
      <c r="D29" s="1">
        <v>47</v>
      </c>
      <c r="E29" s="1">
        <v>83</v>
      </c>
      <c r="F29" s="1">
        <v>86</v>
      </c>
      <c r="G29" s="1">
        <v>70</v>
      </c>
      <c r="H29" s="1">
        <v>80</v>
      </c>
      <c r="I29" s="1">
        <v>68</v>
      </c>
      <c r="J29" s="1">
        <v>95</v>
      </c>
      <c r="K29" s="1">
        <v>71</v>
      </c>
      <c r="L29" s="1">
        <v>53</v>
      </c>
      <c r="M29" s="1">
        <v>82</v>
      </c>
    </row>
    <row r="30" spans="1:13" ht="19.5" x14ac:dyDescent="0.45">
      <c r="A30" s="5"/>
      <c r="B30" s="40" t="s">
        <v>38</v>
      </c>
      <c r="C30" s="1">
        <v>63</v>
      </c>
      <c r="D30" s="1">
        <v>50</v>
      </c>
      <c r="E30" s="1">
        <v>86</v>
      </c>
      <c r="F30" s="1">
        <v>87</v>
      </c>
      <c r="G30" s="1">
        <v>73</v>
      </c>
      <c r="H30" s="1">
        <v>84</v>
      </c>
      <c r="I30" s="1">
        <v>70</v>
      </c>
      <c r="J30" s="1">
        <v>97</v>
      </c>
      <c r="K30" s="1">
        <v>73</v>
      </c>
      <c r="L30" s="1">
        <v>56</v>
      </c>
      <c r="M30" s="1">
        <v>83</v>
      </c>
    </row>
    <row r="31" spans="1:13" ht="19.5" x14ac:dyDescent="0.45">
      <c r="A31" s="5"/>
      <c r="B31" s="40" t="s">
        <v>23</v>
      </c>
      <c r="C31" s="1">
        <v>64</v>
      </c>
      <c r="D31" s="1">
        <v>54</v>
      </c>
      <c r="E31" s="1">
        <v>88</v>
      </c>
      <c r="F31" s="1">
        <v>90</v>
      </c>
      <c r="G31" s="1">
        <v>74</v>
      </c>
      <c r="H31" s="1">
        <v>98</v>
      </c>
      <c r="I31" s="1">
        <v>71</v>
      </c>
      <c r="J31" s="1">
        <v>98</v>
      </c>
      <c r="K31" s="1">
        <v>75</v>
      </c>
      <c r="L31" s="1">
        <v>60</v>
      </c>
      <c r="M31" s="1">
        <v>88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5" x14ac:dyDescent="0.35">
      <c r="B33" s="2"/>
    </row>
    <row r="34" spans="2:13" ht="18.5" x14ac:dyDescent="0.35">
      <c r="B34" s="96" t="s">
        <v>215</v>
      </c>
      <c r="C34" s="75">
        <f>AVERAGE(C3:C31)</f>
        <v>35.620689655172413</v>
      </c>
      <c r="D34" s="92">
        <f t="shared" ref="D34:M34" si="0">AVERAGE(D3:D31)</f>
        <v>28.896551724137932</v>
      </c>
      <c r="E34" s="78">
        <f t="shared" si="0"/>
        <v>52.310344827586206</v>
      </c>
      <c r="F34" s="94">
        <f t="shared" si="0"/>
        <v>50.241379310344826</v>
      </c>
      <c r="G34" s="95">
        <f t="shared" si="0"/>
        <v>37.862068965517238</v>
      </c>
      <c r="H34" s="82">
        <f t="shared" si="0"/>
        <v>47.655172413793103</v>
      </c>
      <c r="I34" s="84">
        <f t="shared" si="0"/>
        <v>40.620689655172413</v>
      </c>
      <c r="J34" s="77">
        <f t="shared" si="0"/>
        <v>62.379310344827587</v>
      </c>
      <c r="K34" s="86">
        <f t="shared" si="0"/>
        <v>42.103448275862071</v>
      </c>
      <c r="L34" s="88">
        <f t="shared" si="0"/>
        <v>32.379310344827587</v>
      </c>
      <c r="M34" s="90">
        <f t="shared" si="0"/>
        <v>56.931034482758619</v>
      </c>
    </row>
    <row r="35" spans="2:13" x14ac:dyDescent="0.35">
      <c r="B35" s="97"/>
      <c r="C35" s="75"/>
      <c r="D35" s="92"/>
      <c r="E35" s="78"/>
      <c r="F35" s="94"/>
      <c r="G35" s="95"/>
      <c r="H35" s="82"/>
      <c r="I35" s="84"/>
      <c r="J35" s="77"/>
      <c r="K35" s="86"/>
      <c r="L35" s="88"/>
      <c r="M35" s="90"/>
    </row>
    <row r="36" spans="2:13" ht="18.5" x14ac:dyDescent="0.35">
      <c r="B36" s="96" t="s">
        <v>216</v>
      </c>
      <c r="C36" s="75" t="str">
        <f>C37&amp;" "&amp;C38&amp;" "&amp;C39</f>
        <v>64 63 61</v>
      </c>
      <c r="D36" s="92" t="str">
        <f t="shared" ref="D36:L36" si="1">D37&amp;" "&amp;D38&amp;" "&amp;D39</f>
        <v>54 50 47</v>
      </c>
      <c r="E36" s="78" t="str">
        <f t="shared" si="1"/>
        <v>88 86 83</v>
      </c>
      <c r="F36" s="94" t="str">
        <f t="shared" si="1"/>
        <v>90 87 86</v>
      </c>
      <c r="G36" s="95" t="str">
        <f t="shared" si="1"/>
        <v>74 73 70</v>
      </c>
      <c r="H36" s="82" t="str">
        <f t="shared" si="1"/>
        <v>98 84 80</v>
      </c>
      <c r="I36" s="84" t="str">
        <f t="shared" si="1"/>
        <v>71 70 68</v>
      </c>
      <c r="J36" s="77" t="str">
        <f t="shared" si="1"/>
        <v>98 97 95</v>
      </c>
      <c r="K36" s="86" t="str">
        <f t="shared" si="1"/>
        <v>75 73 71</v>
      </c>
      <c r="L36" s="88" t="str">
        <f>L37&amp;" "&amp;L38&amp;" "&amp;L39</f>
        <v>60 56 53</v>
      </c>
      <c r="M36" s="90" t="str">
        <f>M37&amp;" "&amp;M38&amp;" "&amp;M39</f>
        <v>88 83 82</v>
      </c>
    </row>
    <row r="37" spans="2:13" ht="18.5" x14ac:dyDescent="0.35">
      <c r="B37" s="96" t="s">
        <v>217</v>
      </c>
      <c r="C37" s="75">
        <f>LARGE(C3:C31, 1)</f>
        <v>64</v>
      </c>
      <c r="D37" s="92">
        <f t="shared" ref="D37:M37" si="2">LARGE(D3:D31, 1)</f>
        <v>54</v>
      </c>
      <c r="E37" s="78">
        <f t="shared" si="2"/>
        <v>88</v>
      </c>
      <c r="F37" s="94">
        <f t="shared" si="2"/>
        <v>90</v>
      </c>
      <c r="G37" s="95">
        <f t="shared" si="2"/>
        <v>74</v>
      </c>
      <c r="H37" s="82">
        <f t="shared" si="2"/>
        <v>98</v>
      </c>
      <c r="I37" s="84">
        <f t="shared" si="2"/>
        <v>71</v>
      </c>
      <c r="J37" s="77">
        <f t="shared" si="2"/>
        <v>98</v>
      </c>
      <c r="K37" s="86">
        <f t="shared" si="2"/>
        <v>75</v>
      </c>
      <c r="L37" s="88">
        <f t="shared" si="2"/>
        <v>60</v>
      </c>
      <c r="M37" s="90">
        <f t="shared" si="2"/>
        <v>88</v>
      </c>
    </row>
    <row r="38" spans="2:13" ht="18.5" x14ac:dyDescent="0.35">
      <c r="B38" s="96" t="s">
        <v>218</v>
      </c>
      <c r="C38" s="75">
        <f>LARGE(C3:C31, 2)</f>
        <v>63</v>
      </c>
      <c r="D38" s="92">
        <f t="shared" ref="D38:M38" si="3">LARGE(D3:D31, 2)</f>
        <v>50</v>
      </c>
      <c r="E38" s="78">
        <f t="shared" si="3"/>
        <v>86</v>
      </c>
      <c r="F38" s="94">
        <f t="shared" si="3"/>
        <v>87</v>
      </c>
      <c r="G38" s="95">
        <f t="shared" si="3"/>
        <v>73</v>
      </c>
      <c r="H38" s="82">
        <f t="shared" si="3"/>
        <v>84</v>
      </c>
      <c r="I38" s="84">
        <f t="shared" si="3"/>
        <v>70</v>
      </c>
      <c r="J38" s="77">
        <f t="shared" si="3"/>
        <v>97</v>
      </c>
      <c r="K38" s="86">
        <f t="shared" si="3"/>
        <v>73</v>
      </c>
      <c r="L38" s="88">
        <f t="shared" si="3"/>
        <v>56</v>
      </c>
      <c r="M38" s="90">
        <f t="shared" si="3"/>
        <v>83</v>
      </c>
    </row>
    <row r="39" spans="2:13" ht="18.5" x14ac:dyDescent="0.35">
      <c r="B39" s="96" t="s">
        <v>219</v>
      </c>
      <c r="C39" s="75">
        <f>LARGE(C3:C31, 3)</f>
        <v>61</v>
      </c>
      <c r="D39" s="92">
        <f t="shared" ref="D39:M39" si="4">LARGE(D3:D31, 3)</f>
        <v>47</v>
      </c>
      <c r="E39" s="78">
        <f t="shared" si="4"/>
        <v>83</v>
      </c>
      <c r="F39" s="94">
        <f t="shared" si="4"/>
        <v>86</v>
      </c>
      <c r="G39" s="80">
        <f t="shared" si="4"/>
        <v>70</v>
      </c>
      <c r="H39" s="82">
        <f t="shared" si="4"/>
        <v>80</v>
      </c>
      <c r="I39" s="84">
        <f t="shared" si="4"/>
        <v>68</v>
      </c>
      <c r="J39" s="77">
        <f t="shared" si="4"/>
        <v>95</v>
      </c>
      <c r="K39" s="86">
        <f t="shared" si="4"/>
        <v>71</v>
      </c>
      <c r="L39" s="88">
        <f t="shared" si="4"/>
        <v>53</v>
      </c>
      <c r="M39" s="90">
        <f t="shared" si="4"/>
        <v>82</v>
      </c>
    </row>
    <row r="40" spans="2:13" x14ac:dyDescent="0.35">
      <c r="B40" s="97"/>
      <c r="C40" s="75"/>
      <c r="D40" s="92"/>
      <c r="E40" s="78"/>
      <c r="F40" s="94"/>
      <c r="G40" s="80"/>
      <c r="H40" s="82"/>
      <c r="I40" s="84"/>
      <c r="J40" s="77"/>
      <c r="K40" s="86"/>
      <c r="L40" s="88"/>
      <c r="M40" s="90"/>
    </row>
    <row r="41" spans="2:13" ht="18.5" x14ac:dyDescent="0.35">
      <c r="B41" s="96" t="s">
        <v>220</v>
      </c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x14ac:dyDescent="0.35">
      <c r="B42" s="18">
        <v>5</v>
      </c>
      <c r="C42" s="75">
        <f>LARGE(C3:C31, 6)+1</f>
        <v>53</v>
      </c>
      <c r="D42" s="92">
        <f>LARGE(D3:D31, 6)+1</f>
        <v>44</v>
      </c>
      <c r="E42" s="78">
        <f t="shared" ref="E42:M42" si="5">LARGE(E3:E31, 6)+1</f>
        <v>74</v>
      </c>
      <c r="F42" s="94">
        <f t="shared" si="5"/>
        <v>79</v>
      </c>
      <c r="G42" s="80">
        <f t="shared" si="5"/>
        <v>60</v>
      </c>
      <c r="H42" s="82">
        <f t="shared" si="5"/>
        <v>70</v>
      </c>
      <c r="I42" s="84">
        <f t="shared" si="5"/>
        <v>60</v>
      </c>
      <c r="J42" s="77">
        <f t="shared" si="5"/>
        <v>87</v>
      </c>
      <c r="K42" s="86">
        <f t="shared" si="5"/>
        <v>66</v>
      </c>
      <c r="L42" s="88">
        <f t="shared" si="5"/>
        <v>48</v>
      </c>
      <c r="M42" s="90">
        <f t="shared" si="5"/>
        <v>74</v>
      </c>
    </row>
    <row r="43" spans="2:13" x14ac:dyDescent="0.35">
      <c r="B43" s="18">
        <v>6</v>
      </c>
      <c r="C43" s="75">
        <f>LARGE(C4:C32, 7)+1</f>
        <v>50</v>
      </c>
      <c r="D43" s="92">
        <f>LARGE(D4:D32, 7)+1</f>
        <v>41</v>
      </c>
      <c r="E43" s="78">
        <f t="shared" ref="E43:M43" si="6">LARGE(E4:E32, 7)+1</f>
        <v>70</v>
      </c>
      <c r="F43" s="94">
        <f t="shared" si="6"/>
        <v>69</v>
      </c>
      <c r="G43" s="80">
        <f t="shared" si="6"/>
        <v>57</v>
      </c>
      <c r="H43" s="82">
        <f t="shared" si="6"/>
        <v>66</v>
      </c>
      <c r="I43" s="84">
        <f t="shared" si="6"/>
        <v>57</v>
      </c>
      <c r="J43" s="77">
        <f t="shared" si="6"/>
        <v>84</v>
      </c>
      <c r="K43" s="86">
        <f t="shared" si="6"/>
        <v>63</v>
      </c>
      <c r="L43" s="88">
        <f t="shared" si="6"/>
        <v>45</v>
      </c>
      <c r="M43" s="90">
        <f t="shared" si="6"/>
        <v>71</v>
      </c>
    </row>
    <row r="44" spans="2:13" x14ac:dyDescent="0.35">
      <c r="B44" s="18">
        <v>7</v>
      </c>
      <c r="C44" s="75">
        <f>LARGE(C5:C33, 8)+1</f>
        <v>47</v>
      </c>
      <c r="D44" s="92">
        <f>LARGE(D5:D33, 8)+1</f>
        <v>37</v>
      </c>
      <c r="E44" s="78">
        <f t="shared" ref="E44:M44" si="7">LARGE(E5:E33, 8)+1</f>
        <v>66</v>
      </c>
      <c r="F44" s="94">
        <f t="shared" si="7"/>
        <v>61</v>
      </c>
      <c r="G44" s="80">
        <f t="shared" si="7"/>
        <v>46</v>
      </c>
      <c r="H44" s="82">
        <f t="shared" si="7"/>
        <v>63</v>
      </c>
      <c r="I44" s="84">
        <f t="shared" si="7"/>
        <v>54</v>
      </c>
      <c r="J44" s="77">
        <f t="shared" si="7"/>
        <v>80</v>
      </c>
      <c r="K44" s="86">
        <f t="shared" si="7"/>
        <v>60</v>
      </c>
      <c r="L44" s="88">
        <f t="shared" si="7"/>
        <v>41</v>
      </c>
      <c r="M44" s="90">
        <f t="shared" si="7"/>
        <v>68</v>
      </c>
    </row>
    <row r="45" spans="2:13" x14ac:dyDescent="0.35">
      <c r="B45" s="18">
        <v>8</v>
      </c>
      <c r="C45" s="75">
        <f>LARGE(C6:C34, 9)+1</f>
        <v>43</v>
      </c>
      <c r="D45" s="92">
        <f>LARGE(D6:D34, 9)+1</f>
        <v>34</v>
      </c>
      <c r="E45" s="78">
        <f t="shared" ref="E45:M45" si="8">LARGE(E6:E34, 9)+1</f>
        <v>62</v>
      </c>
      <c r="F45" s="94">
        <f t="shared" si="8"/>
        <v>56</v>
      </c>
      <c r="G45" s="80">
        <f t="shared" si="8"/>
        <v>43</v>
      </c>
      <c r="H45" s="82">
        <f t="shared" si="8"/>
        <v>60</v>
      </c>
      <c r="I45" s="84">
        <f t="shared" si="8"/>
        <v>48</v>
      </c>
      <c r="J45" s="77">
        <f t="shared" si="8"/>
        <v>76</v>
      </c>
      <c r="K45" s="86">
        <f t="shared" si="8"/>
        <v>53</v>
      </c>
      <c r="L45" s="88">
        <f t="shared" si="8"/>
        <v>38</v>
      </c>
      <c r="M45" s="90">
        <f t="shared" si="8"/>
        <v>66</v>
      </c>
    </row>
    <row r="46" spans="2:13" x14ac:dyDescent="0.35">
      <c r="C46" s="75"/>
      <c r="D46" s="92"/>
      <c r="E46" s="78"/>
      <c r="F46" s="94"/>
      <c r="G46" s="80"/>
      <c r="H46" s="82"/>
      <c r="I46" s="84"/>
      <c r="J46" s="77"/>
      <c r="K46" s="86"/>
      <c r="L46" s="88"/>
      <c r="M46" s="90"/>
    </row>
    <row r="47" spans="2:13" x14ac:dyDescent="0.35">
      <c r="C47" s="76" t="s">
        <v>221</v>
      </c>
      <c r="D47" s="93" t="s">
        <v>222</v>
      </c>
      <c r="E47" s="79" t="s">
        <v>179</v>
      </c>
      <c r="F47" s="20" t="s">
        <v>168</v>
      </c>
      <c r="G47" s="81" t="s">
        <v>170</v>
      </c>
      <c r="H47" s="83" t="s">
        <v>167</v>
      </c>
      <c r="I47" s="85" t="s">
        <v>169</v>
      </c>
      <c r="J47" s="21" t="s">
        <v>173</v>
      </c>
      <c r="K47" s="87" t="s">
        <v>165</v>
      </c>
      <c r="L47" s="89" t="s">
        <v>164</v>
      </c>
      <c r="M47" s="91" t="s">
        <v>171</v>
      </c>
    </row>
  </sheetData>
  <sortState xmlns:xlrd2="http://schemas.microsoft.com/office/spreadsheetml/2017/richdata2" ref="M3:M31">
    <sortCondition ref="M3:M31"/>
  </sortState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9313-1F61-46D3-8D27-103F954EAB65}">
  <dimension ref="A1:M39"/>
  <sheetViews>
    <sheetView zoomScale="65" workbookViewId="0">
      <selection activeCell="A11" sqref="A11:XFD11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46" t="s">
        <v>0</v>
      </c>
      <c r="C2" s="39" t="s">
        <v>2</v>
      </c>
      <c r="D2" s="39" t="s">
        <v>1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8</v>
      </c>
      <c r="J2" s="39" t="s">
        <v>7</v>
      </c>
      <c r="K2" s="39" t="s">
        <v>9</v>
      </c>
      <c r="L2" s="39" t="s">
        <v>10</v>
      </c>
      <c r="M2" s="39" t="s">
        <v>11</v>
      </c>
    </row>
    <row r="3" spans="1:13" ht="19.5" x14ac:dyDescent="0.45">
      <c r="A3" s="5"/>
      <c r="B3" s="40" t="s">
        <v>17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x14ac:dyDescent="0.45">
      <c r="A4" s="5"/>
      <c r="B4" s="40" t="s">
        <v>12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x14ac:dyDescent="0.45">
      <c r="A5" s="5"/>
      <c r="B5" s="40" t="s">
        <v>19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x14ac:dyDescent="0.45">
      <c r="A6" s="5"/>
      <c r="B6" s="40" t="s">
        <v>18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x14ac:dyDescent="0.45">
      <c r="A7" s="5"/>
      <c r="B7" s="40" t="s">
        <v>21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x14ac:dyDescent="0.45">
      <c r="A8" s="5"/>
      <c r="B8" s="40" t="s">
        <v>20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x14ac:dyDescent="0.45">
      <c r="A9" s="5"/>
      <c r="B9" s="40" t="s">
        <v>36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x14ac:dyDescent="0.45">
      <c r="A10" s="5"/>
      <c r="B10" s="40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x14ac:dyDescent="0.45">
      <c r="A11" s="5"/>
      <c r="B11" s="40" t="s">
        <v>39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x14ac:dyDescent="0.45">
      <c r="A12" s="5"/>
      <c r="B12" s="40" t="s">
        <v>24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x14ac:dyDescent="0.45">
      <c r="A13" s="5"/>
      <c r="B13" s="40" t="s">
        <v>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45">
      <c r="A14" s="5"/>
      <c r="B14" s="40" t="s">
        <v>35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x14ac:dyDescent="0.45">
      <c r="A15" s="5"/>
      <c r="B15" s="40" t="s">
        <v>29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x14ac:dyDescent="0.45">
      <c r="A16" s="5"/>
      <c r="B16" s="40" t="s">
        <v>14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1:13" ht="19.5" x14ac:dyDescent="0.45">
      <c r="A17" s="5"/>
      <c r="B17" s="40" t="s">
        <v>27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1:13" ht="19.5" x14ac:dyDescent="0.45">
      <c r="A18" s="5"/>
      <c r="B18" s="40" t="s">
        <v>38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1:13" ht="19.5" x14ac:dyDescent="0.45">
      <c r="A19" s="5"/>
      <c r="B19" s="40" t="s">
        <v>28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1:13" ht="19.5" x14ac:dyDescent="0.45">
      <c r="A20" s="5"/>
      <c r="B20" s="40" t="s">
        <v>37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1:13" ht="19.5" x14ac:dyDescent="0.45">
      <c r="A21" s="5"/>
      <c r="B21" s="40" t="s">
        <v>30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1:13" ht="19.5" x14ac:dyDescent="0.45">
      <c r="A22" s="5"/>
      <c r="B22" s="40" t="s">
        <v>15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1:13" ht="19.5" x14ac:dyDescent="0.45">
      <c r="A23" s="5"/>
      <c r="B23" s="40" t="s">
        <v>26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1:13" ht="19.5" x14ac:dyDescent="0.45">
      <c r="A24" s="5"/>
      <c r="B24" s="40" t="s">
        <v>16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1:13" ht="19.5" x14ac:dyDescent="0.45">
      <c r="A25" s="5"/>
      <c r="B25" s="40" t="s">
        <v>31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1:13" ht="19.5" x14ac:dyDescent="0.45">
      <c r="A26" s="5"/>
      <c r="B26" s="40" t="s">
        <v>22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1:13" ht="19.5" x14ac:dyDescent="0.45">
      <c r="A27" s="5"/>
      <c r="B27" s="40" t="s">
        <v>13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1:13" ht="19.5" x14ac:dyDescent="0.45">
      <c r="A28" s="5"/>
      <c r="B28" s="40" t="s">
        <v>40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1:13" ht="19.5" x14ac:dyDescent="0.45">
      <c r="A29" s="5"/>
      <c r="B29" s="40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1:13" ht="19.5" x14ac:dyDescent="0.45">
      <c r="A30" s="5"/>
      <c r="B30" s="40" t="s">
        <v>33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1:13" ht="19.5" x14ac:dyDescent="0.45">
      <c r="A31" s="5"/>
      <c r="B31" s="40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569C-01F5-41DE-B92F-24DA59C77973}">
  <sheetPr codeName="Sheet9"/>
  <dimension ref="A1:M39"/>
  <sheetViews>
    <sheetView zoomScale="65" workbookViewId="0">
      <selection activeCell="A22" sqref="A22:XFD22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39" t="s">
        <v>0</v>
      </c>
      <c r="C2" s="39" t="s">
        <v>10</v>
      </c>
      <c r="D2" s="39" t="s">
        <v>2</v>
      </c>
      <c r="E2" s="39" t="s">
        <v>3</v>
      </c>
      <c r="F2" s="39" t="s">
        <v>1</v>
      </c>
      <c r="G2" s="39" t="s">
        <v>4</v>
      </c>
      <c r="H2" s="39" t="s">
        <v>7</v>
      </c>
      <c r="I2" s="39" t="s">
        <v>6</v>
      </c>
      <c r="J2" s="39" t="s">
        <v>9</v>
      </c>
      <c r="K2" s="39" t="s">
        <v>5</v>
      </c>
      <c r="L2" s="39" t="s">
        <v>8</v>
      </c>
      <c r="M2" s="39" t="s">
        <v>11</v>
      </c>
    </row>
    <row r="3" spans="1:13" ht="19.5" x14ac:dyDescent="0.45">
      <c r="A3" s="5"/>
      <c r="B3" s="44" t="s">
        <v>21</v>
      </c>
      <c r="C3" s="10">
        <v>55</v>
      </c>
      <c r="D3" s="10">
        <v>17</v>
      </c>
      <c r="E3" s="10">
        <v>20</v>
      </c>
      <c r="F3" s="10">
        <v>68</v>
      </c>
      <c r="G3" s="10">
        <v>59</v>
      </c>
      <c r="H3" s="10">
        <v>84</v>
      </c>
      <c r="I3" s="10">
        <v>62</v>
      </c>
      <c r="J3" s="10">
        <v>48</v>
      </c>
      <c r="K3" s="11">
        <v>35</v>
      </c>
      <c r="L3" s="11">
        <v>19</v>
      </c>
      <c r="M3" s="11">
        <v>63</v>
      </c>
    </row>
    <row r="4" spans="1:13" ht="19.5" x14ac:dyDescent="0.45">
      <c r="A4" s="5"/>
      <c r="B4" s="40" t="s">
        <v>20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2">
        <v>15</v>
      </c>
      <c r="L4" s="12">
        <v>35</v>
      </c>
      <c r="M4" s="12">
        <v>39</v>
      </c>
    </row>
    <row r="5" spans="1:13" ht="19.5" x14ac:dyDescent="0.45">
      <c r="A5" s="5"/>
      <c r="B5" s="44" t="s">
        <v>33</v>
      </c>
      <c r="C5" s="10">
        <v>21</v>
      </c>
      <c r="D5" s="10">
        <v>23</v>
      </c>
      <c r="E5" s="10">
        <v>33</v>
      </c>
      <c r="F5" s="10">
        <v>33</v>
      </c>
      <c r="G5" s="10">
        <v>11</v>
      </c>
      <c r="H5" s="10">
        <v>40</v>
      </c>
      <c r="I5" s="10">
        <v>24</v>
      </c>
      <c r="J5" s="10">
        <v>97</v>
      </c>
      <c r="K5" s="11">
        <v>70</v>
      </c>
      <c r="L5" s="11">
        <v>26</v>
      </c>
      <c r="M5" s="11">
        <v>64</v>
      </c>
    </row>
    <row r="6" spans="1:13" ht="19.5" x14ac:dyDescent="0.45">
      <c r="A6" s="5"/>
      <c r="B6" s="40" t="s">
        <v>23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2">
        <v>20</v>
      </c>
      <c r="L6" s="12">
        <v>16</v>
      </c>
      <c r="M6" s="12">
        <v>63</v>
      </c>
    </row>
    <row r="7" spans="1:13" ht="19.5" x14ac:dyDescent="0.45">
      <c r="A7" s="5"/>
      <c r="B7" s="44" t="s">
        <v>22</v>
      </c>
      <c r="C7" s="10">
        <v>18</v>
      </c>
      <c r="D7" s="10">
        <v>17</v>
      </c>
      <c r="E7" s="10">
        <v>50</v>
      </c>
      <c r="F7" s="10">
        <v>38</v>
      </c>
      <c r="G7" s="10">
        <v>25</v>
      </c>
      <c r="H7" s="10">
        <v>52</v>
      </c>
      <c r="I7" s="10">
        <v>21</v>
      </c>
      <c r="J7" s="10">
        <v>86</v>
      </c>
      <c r="K7" s="11">
        <v>50</v>
      </c>
      <c r="L7" s="11">
        <v>19</v>
      </c>
      <c r="M7" s="11">
        <v>65</v>
      </c>
    </row>
    <row r="8" spans="1:13" ht="19.5" x14ac:dyDescent="0.45">
      <c r="A8" s="5"/>
      <c r="B8" s="40" t="s">
        <v>34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2">
        <v>49</v>
      </c>
      <c r="L8" s="12">
        <v>40</v>
      </c>
      <c r="M8" s="12">
        <v>64</v>
      </c>
    </row>
    <row r="9" spans="1:13" ht="19.5" x14ac:dyDescent="0.45">
      <c r="A9" s="5"/>
      <c r="B9" s="44" t="s">
        <v>28</v>
      </c>
      <c r="C9" s="10">
        <v>18</v>
      </c>
      <c r="D9" s="10">
        <v>25</v>
      </c>
      <c r="E9" s="10">
        <v>61</v>
      </c>
      <c r="F9" s="10">
        <v>37</v>
      </c>
      <c r="G9" s="10">
        <v>24</v>
      </c>
      <c r="H9" s="10">
        <v>45</v>
      </c>
      <c r="I9" s="10">
        <v>32</v>
      </c>
      <c r="J9" s="10">
        <v>62</v>
      </c>
      <c r="K9" s="11">
        <v>62</v>
      </c>
      <c r="L9" s="11">
        <v>28</v>
      </c>
      <c r="M9" s="11">
        <v>76</v>
      </c>
    </row>
    <row r="10" spans="1:13" ht="19.5" x14ac:dyDescent="0.45">
      <c r="A10" s="5"/>
      <c r="B10" s="40" t="s">
        <v>32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2">
        <v>18</v>
      </c>
      <c r="L10" s="12">
        <v>50</v>
      </c>
      <c r="M10" s="12">
        <v>40</v>
      </c>
    </row>
    <row r="11" spans="1:13" ht="19.5" x14ac:dyDescent="0.45">
      <c r="A11" s="5"/>
      <c r="B11" s="44" t="s">
        <v>13</v>
      </c>
      <c r="C11" s="10">
        <v>18</v>
      </c>
      <c r="D11" s="10">
        <v>18</v>
      </c>
      <c r="E11" s="10">
        <v>73</v>
      </c>
      <c r="F11" s="10">
        <v>52</v>
      </c>
      <c r="G11" s="10">
        <v>27</v>
      </c>
      <c r="H11" s="10">
        <v>42</v>
      </c>
      <c r="I11" s="10">
        <v>21</v>
      </c>
      <c r="J11" s="10">
        <v>90</v>
      </c>
      <c r="K11" s="11">
        <v>68</v>
      </c>
      <c r="L11" s="11">
        <v>21</v>
      </c>
      <c r="M11" s="11">
        <v>33</v>
      </c>
    </row>
    <row r="12" spans="1:13" ht="19.5" x14ac:dyDescent="0.45">
      <c r="A12" s="5"/>
      <c r="B12" s="40" t="s">
        <v>31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2">
        <v>17</v>
      </c>
      <c r="L12" s="12">
        <v>24</v>
      </c>
      <c r="M12" s="12">
        <v>64</v>
      </c>
    </row>
    <row r="13" spans="1:13" ht="19.5" x14ac:dyDescent="0.45">
      <c r="A13" s="5"/>
      <c r="B13" s="44" t="s">
        <v>17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21" customHeight="1" x14ac:dyDescent="0.45">
      <c r="A14" s="5"/>
      <c r="B14" s="40" t="s">
        <v>16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2">
        <v>73</v>
      </c>
      <c r="L14" s="12">
        <v>31</v>
      </c>
      <c r="M14" s="12">
        <v>73</v>
      </c>
    </row>
    <row r="15" spans="1:13" ht="19.5" x14ac:dyDescent="0.45">
      <c r="A15" s="5"/>
      <c r="B15" s="44" t="s">
        <v>26</v>
      </c>
      <c r="C15" s="10">
        <v>14</v>
      </c>
      <c r="D15" s="10">
        <v>46</v>
      </c>
      <c r="E15" s="10">
        <v>45</v>
      </c>
      <c r="F15" s="10">
        <v>30</v>
      </c>
      <c r="G15" s="10">
        <v>40</v>
      </c>
      <c r="H15" s="10">
        <v>35</v>
      </c>
      <c r="I15" s="10">
        <v>16</v>
      </c>
      <c r="J15" s="10">
        <v>83</v>
      </c>
      <c r="K15" s="11">
        <v>28</v>
      </c>
      <c r="L15" s="11">
        <v>51</v>
      </c>
      <c r="M15" s="11">
        <v>82</v>
      </c>
    </row>
    <row r="16" spans="1:13" ht="19.5" x14ac:dyDescent="0.45">
      <c r="A16" s="5"/>
      <c r="B16" s="40" t="s">
        <v>29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2">
        <v>25</v>
      </c>
      <c r="L16" s="12">
        <v>12</v>
      </c>
      <c r="M16" s="12">
        <v>34</v>
      </c>
    </row>
    <row r="17" spans="1:13" ht="19.5" x14ac:dyDescent="0.45">
      <c r="A17" s="5"/>
      <c r="B17" s="44" t="s">
        <v>30</v>
      </c>
      <c r="C17" s="10">
        <v>63</v>
      </c>
      <c r="D17" s="10">
        <v>32</v>
      </c>
      <c r="E17" s="10">
        <v>86</v>
      </c>
      <c r="F17" s="10">
        <v>41</v>
      </c>
      <c r="G17" s="10">
        <v>23</v>
      </c>
      <c r="H17" s="10">
        <v>57</v>
      </c>
      <c r="I17" s="10">
        <v>70</v>
      </c>
      <c r="J17" s="10">
        <v>75</v>
      </c>
      <c r="K17" s="11">
        <v>28</v>
      </c>
      <c r="L17" s="11">
        <v>36</v>
      </c>
      <c r="M17" s="11">
        <v>88</v>
      </c>
    </row>
    <row r="18" spans="1:13" ht="19.5" x14ac:dyDescent="0.45">
      <c r="A18" s="5"/>
      <c r="B18" s="40" t="s">
        <v>25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2">
        <v>71</v>
      </c>
      <c r="L18" s="12">
        <v>56</v>
      </c>
      <c r="M18" s="12">
        <v>63</v>
      </c>
    </row>
    <row r="19" spans="1:13" ht="19.5" x14ac:dyDescent="0.45">
      <c r="A19" s="5"/>
      <c r="B19" s="44" t="s">
        <v>40</v>
      </c>
      <c r="C19" s="10">
        <v>32</v>
      </c>
      <c r="D19" s="10">
        <v>43</v>
      </c>
      <c r="E19" s="10">
        <v>37</v>
      </c>
      <c r="F19" s="10">
        <v>42</v>
      </c>
      <c r="G19" s="10">
        <v>25</v>
      </c>
      <c r="H19" s="10">
        <v>37</v>
      </c>
      <c r="I19" s="10">
        <v>36</v>
      </c>
      <c r="J19" s="10">
        <v>67</v>
      </c>
      <c r="K19" s="11">
        <v>27</v>
      </c>
      <c r="L19" s="11">
        <v>47</v>
      </c>
      <c r="M19" s="11">
        <v>45</v>
      </c>
    </row>
    <row r="20" spans="1:13" ht="19.5" x14ac:dyDescent="0.45">
      <c r="A20" s="5"/>
      <c r="B20" s="40" t="s">
        <v>19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2">
        <v>26</v>
      </c>
      <c r="L20" s="12">
        <v>24</v>
      </c>
      <c r="M20" s="12">
        <v>32</v>
      </c>
    </row>
    <row r="21" spans="1:13" ht="19.5" x14ac:dyDescent="0.45">
      <c r="A21" s="5"/>
      <c r="B21" s="44" t="s">
        <v>35</v>
      </c>
      <c r="C21" s="10">
        <v>37</v>
      </c>
      <c r="D21" s="10">
        <v>17</v>
      </c>
      <c r="E21" s="10">
        <v>47</v>
      </c>
      <c r="F21" s="10">
        <v>41</v>
      </c>
      <c r="G21" s="10">
        <v>14</v>
      </c>
      <c r="H21" s="10">
        <v>59</v>
      </c>
      <c r="I21" s="10">
        <v>42</v>
      </c>
      <c r="J21" s="10">
        <v>36</v>
      </c>
      <c r="K21" s="11">
        <v>37</v>
      </c>
      <c r="L21" s="11">
        <v>19</v>
      </c>
      <c r="M21" s="11">
        <v>33</v>
      </c>
    </row>
    <row r="22" spans="1:13" ht="19.5" x14ac:dyDescent="0.45">
      <c r="A22" s="5"/>
      <c r="B22" s="40" t="s">
        <v>36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2">
        <v>45</v>
      </c>
      <c r="L22" s="12">
        <v>36</v>
      </c>
      <c r="M22" s="12">
        <v>55</v>
      </c>
    </row>
    <row r="23" spans="1:13" ht="19.5" x14ac:dyDescent="0.45">
      <c r="A23" s="5"/>
      <c r="B23" s="44" t="s">
        <v>24</v>
      </c>
      <c r="C23" s="10">
        <v>36</v>
      </c>
      <c r="D23" s="10">
        <v>31</v>
      </c>
      <c r="E23" s="10">
        <v>59</v>
      </c>
      <c r="F23" s="10">
        <v>40</v>
      </c>
      <c r="G23" s="10">
        <v>36</v>
      </c>
      <c r="H23" s="10">
        <v>19</v>
      </c>
      <c r="I23" s="10">
        <v>40</v>
      </c>
      <c r="J23" s="10">
        <v>65</v>
      </c>
      <c r="K23" s="11">
        <v>51</v>
      </c>
      <c r="L23" s="11">
        <v>35</v>
      </c>
      <c r="M23" s="11">
        <v>77</v>
      </c>
    </row>
    <row r="24" spans="1:13" ht="19.5" x14ac:dyDescent="0.45">
      <c r="A24" s="5"/>
      <c r="B24" s="40" t="s">
        <v>39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2">
        <v>29</v>
      </c>
      <c r="L24" s="12">
        <v>22</v>
      </c>
      <c r="M24" s="12">
        <v>47</v>
      </c>
    </row>
    <row r="25" spans="1:13" ht="19.5" x14ac:dyDescent="0.45">
      <c r="A25" s="5"/>
      <c r="B25" s="44" t="s">
        <v>38</v>
      </c>
      <c r="C25" s="10">
        <v>33</v>
      </c>
      <c r="D25" s="10">
        <v>25</v>
      </c>
      <c r="E25" s="10">
        <v>50</v>
      </c>
      <c r="F25" s="10">
        <v>35</v>
      </c>
      <c r="G25" s="10">
        <v>70</v>
      </c>
      <c r="H25" s="10">
        <v>42</v>
      </c>
      <c r="I25" s="10">
        <v>37</v>
      </c>
      <c r="J25" s="10">
        <v>43</v>
      </c>
      <c r="K25" s="11">
        <v>50</v>
      </c>
      <c r="L25" s="11">
        <v>28</v>
      </c>
      <c r="M25" s="11">
        <v>29</v>
      </c>
    </row>
    <row r="26" spans="1:13" ht="19.5" x14ac:dyDescent="0.45">
      <c r="A26" s="5"/>
      <c r="B26" s="40" t="s">
        <v>18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2">
        <v>31</v>
      </c>
      <c r="L26" s="12">
        <v>17</v>
      </c>
      <c r="M26" s="12">
        <v>35</v>
      </c>
    </row>
    <row r="27" spans="1:13" ht="19.5" x14ac:dyDescent="0.45">
      <c r="A27" s="5"/>
      <c r="B27" s="44" t="s">
        <v>12</v>
      </c>
      <c r="C27" s="10">
        <v>37</v>
      </c>
      <c r="D27" s="10">
        <v>47</v>
      </c>
      <c r="E27" s="10">
        <v>27</v>
      </c>
      <c r="F27" s="10">
        <v>25</v>
      </c>
      <c r="G27" s="10">
        <v>65</v>
      </c>
      <c r="H27" s="10">
        <v>39</v>
      </c>
      <c r="I27" s="10">
        <v>42</v>
      </c>
      <c r="J27" s="10">
        <v>39</v>
      </c>
      <c r="K27" s="11">
        <v>75</v>
      </c>
      <c r="L27" s="11">
        <v>53</v>
      </c>
      <c r="M27" s="11">
        <v>64</v>
      </c>
    </row>
    <row r="28" spans="1:13" ht="19.5" x14ac:dyDescent="0.45">
      <c r="A28" s="5"/>
      <c r="B28" s="40" t="s">
        <v>14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2">
        <v>65</v>
      </c>
      <c r="L28" s="12">
        <v>28</v>
      </c>
      <c r="M28" s="12">
        <v>63</v>
      </c>
    </row>
    <row r="29" spans="1:13" ht="19.5" x14ac:dyDescent="0.45">
      <c r="A29" s="5"/>
      <c r="B29" s="44" t="s">
        <v>15</v>
      </c>
      <c r="C29" s="10">
        <v>58</v>
      </c>
      <c r="D29" s="10">
        <v>33</v>
      </c>
      <c r="E29" s="10">
        <v>34</v>
      </c>
      <c r="F29" s="10">
        <v>37</v>
      </c>
      <c r="G29" s="10">
        <v>42</v>
      </c>
      <c r="H29" s="10">
        <v>39</v>
      </c>
      <c r="I29" s="10">
        <v>65</v>
      </c>
      <c r="J29" s="10">
        <v>95</v>
      </c>
      <c r="K29" s="11">
        <v>59</v>
      </c>
      <c r="L29" s="11">
        <v>37</v>
      </c>
      <c r="M29" s="11">
        <v>67</v>
      </c>
    </row>
    <row r="30" spans="1:13" ht="19.5" x14ac:dyDescent="0.45">
      <c r="A30" s="5"/>
      <c r="B30" s="40" t="s">
        <v>27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2">
        <v>29</v>
      </c>
      <c r="L30" s="12">
        <v>44</v>
      </c>
      <c r="M30" s="12">
        <v>70</v>
      </c>
    </row>
    <row r="31" spans="1:13" ht="19.5" x14ac:dyDescent="0.45">
      <c r="A31" s="5"/>
      <c r="B31" s="44" t="s">
        <v>37</v>
      </c>
      <c r="C31" s="10">
        <v>36</v>
      </c>
      <c r="D31" s="10">
        <v>22</v>
      </c>
      <c r="E31" s="10">
        <v>29</v>
      </c>
      <c r="F31" s="10">
        <v>49</v>
      </c>
      <c r="G31" s="10">
        <v>45</v>
      </c>
      <c r="H31" s="10">
        <v>50</v>
      </c>
      <c r="I31" s="10">
        <v>41</v>
      </c>
      <c r="J31" s="10">
        <v>41</v>
      </c>
      <c r="K31" s="11">
        <v>52</v>
      </c>
      <c r="L31" s="11">
        <v>25</v>
      </c>
      <c r="M31" s="11">
        <v>83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6694-2A0E-464C-ACCD-72E66B90B288}">
  <sheetPr codeName="Sheet21"/>
  <dimension ref="A1:M39"/>
  <sheetViews>
    <sheetView zoomScale="49" workbookViewId="0">
      <selection activeCell="B2" sqref="B2:M31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45">
      <c r="A2" s="14"/>
      <c r="B2" s="39" t="s">
        <v>0</v>
      </c>
      <c r="C2" s="39" t="s">
        <v>3</v>
      </c>
      <c r="D2" s="39" t="s">
        <v>8</v>
      </c>
      <c r="E2" s="39" t="s">
        <v>6</v>
      </c>
      <c r="F2" s="39" t="s">
        <v>5</v>
      </c>
      <c r="G2" s="39" t="s">
        <v>7</v>
      </c>
      <c r="H2" s="39" t="s">
        <v>9</v>
      </c>
      <c r="I2" s="39" t="s">
        <v>4</v>
      </c>
      <c r="J2" s="39" t="s">
        <v>1</v>
      </c>
      <c r="K2" s="39" t="s">
        <v>2</v>
      </c>
      <c r="L2" s="39" t="s">
        <v>11</v>
      </c>
      <c r="M2" s="39" t="s">
        <v>10</v>
      </c>
    </row>
    <row r="3" spans="1:13" ht="19.5" x14ac:dyDescent="0.45">
      <c r="B3" s="40" t="s">
        <v>34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x14ac:dyDescent="0.45">
      <c r="B4" s="40" t="s">
        <v>31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x14ac:dyDescent="0.45">
      <c r="B5" s="40" t="s">
        <v>39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x14ac:dyDescent="0.45">
      <c r="B6" s="40" t="s">
        <v>14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x14ac:dyDescent="0.45">
      <c r="B7" s="40" t="s">
        <v>30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x14ac:dyDescent="0.45">
      <c r="B8" s="40" t="s">
        <v>37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x14ac:dyDescent="0.45">
      <c r="B9" s="40" t="s">
        <v>19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x14ac:dyDescent="0.45">
      <c r="B10" s="40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x14ac:dyDescent="0.45">
      <c r="B11" s="40" t="s">
        <v>24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x14ac:dyDescent="0.45">
      <c r="B12" s="40" t="s">
        <v>38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x14ac:dyDescent="0.45">
      <c r="B13" s="40" t="s">
        <v>35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45">
      <c r="B14" s="40" t="s">
        <v>12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x14ac:dyDescent="0.45">
      <c r="B15" s="40" t="s">
        <v>18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x14ac:dyDescent="0.45">
      <c r="B16" s="40" t="s">
        <v>27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x14ac:dyDescent="0.45">
      <c r="B17" s="40" t="s">
        <v>33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x14ac:dyDescent="0.45">
      <c r="B18" s="40" t="s">
        <v>28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x14ac:dyDescent="0.45">
      <c r="B19" s="40" t="s">
        <v>21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x14ac:dyDescent="0.45">
      <c r="B20" s="40" t="s">
        <v>40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x14ac:dyDescent="0.45">
      <c r="B21" s="40" t="s">
        <v>26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x14ac:dyDescent="0.45">
      <c r="B22" s="40" t="s">
        <v>36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x14ac:dyDescent="0.45">
      <c r="B23" s="40" t="s">
        <v>20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x14ac:dyDescent="0.45">
      <c r="B24" s="40" t="s">
        <v>23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x14ac:dyDescent="0.45">
      <c r="B25" s="40" t="s">
        <v>17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x14ac:dyDescent="0.45">
      <c r="B26" s="40" t="s">
        <v>29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x14ac:dyDescent="0.45">
      <c r="B27" s="40" t="s">
        <v>16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x14ac:dyDescent="0.45">
      <c r="B28" s="40" t="s">
        <v>15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x14ac:dyDescent="0.45">
      <c r="B29" s="40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x14ac:dyDescent="0.45">
      <c r="B30" s="40" t="s">
        <v>22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x14ac:dyDescent="0.45">
      <c r="B31" s="40" t="s">
        <v>13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8536-C4B3-441F-892A-B4DD91F808BE}">
  <sheetPr codeName="Sheet22"/>
  <dimension ref="B1:M39"/>
  <sheetViews>
    <sheetView zoomScale="101" workbookViewId="0">
      <selection activeCell="J47" sqref="J47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0</v>
      </c>
      <c r="C2" s="39" t="s">
        <v>9</v>
      </c>
      <c r="D2" s="39" t="s">
        <v>11</v>
      </c>
      <c r="E2" s="39" t="s">
        <v>10</v>
      </c>
      <c r="F2" s="39" t="s">
        <v>6</v>
      </c>
      <c r="G2" s="39" t="s">
        <v>3</v>
      </c>
      <c r="H2" s="39" t="s">
        <v>5</v>
      </c>
      <c r="I2" s="39" t="s">
        <v>1</v>
      </c>
      <c r="J2" s="39" t="s">
        <v>8</v>
      </c>
      <c r="K2" s="39" t="s">
        <v>4</v>
      </c>
      <c r="L2" s="39" t="s">
        <v>2</v>
      </c>
      <c r="M2" s="39" t="s">
        <v>7</v>
      </c>
    </row>
    <row r="3" spans="2:13" ht="19.5" x14ac:dyDescent="0.45">
      <c r="B3" s="40" t="s">
        <v>39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2:13" ht="19.5" x14ac:dyDescent="0.45">
      <c r="B4" s="40" t="s">
        <v>21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2:13" ht="19.5" x14ac:dyDescent="0.45">
      <c r="B5" s="40" t="s">
        <v>32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2:13" ht="19.5" x14ac:dyDescent="0.45">
      <c r="B6" s="40" t="s">
        <v>35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2:13" ht="19.5" x14ac:dyDescent="0.45">
      <c r="B7" s="40" t="s">
        <v>19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2:13" ht="19.5" x14ac:dyDescent="0.45">
      <c r="B8" s="40" t="s">
        <v>12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2:13" ht="19.5" x14ac:dyDescent="0.45">
      <c r="B9" s="40" t="s">
        <v>31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2:13" ht="19.5" x14ac:dyDescent="0.45">
      <c r="B10" s="40" t="s">
        <v>28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2:13" ht="19.5" x14ac:dyDescent="0.45">
      <c r="B11" s="40" t="s">
        <v>16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2:13" ht="19.5" x14ac:dyDescent="0.45">
      <c r="B12" s="40" t="s">
        <v>17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2:13" ht="19.5" x14ac:dyDescent="0.45">
      <c r="B13" s="40" t="s">
        <v>13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2:13" ht="21" customHeight="1" x14ac:dyDescent="0.45">
      <c r="B14" s="40" t="s">
        <v>36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2:13" ht="19.5" x14ac:dyDescent="0.45">
      <c r="B15" s="40" t="s">
        <v>25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2:13" ht="19.5" x14ac:dyDescent="0.45">
      <c r="B16" s="40" t="s">
        <v>40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x14ac:dyDescent="0.45">
      <c r="B17" s="40" t="s">
        <v>15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x14ac:dyDescent="0.45">
      <c r="B18" s="40" t="s">
        <v>22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x14ac:dyDescent="0.45">
      <c r="B19" s="40" t="s">
        <v>20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x14ac:dyDescent="0.45">
      <c r="B20" s="40" t="s">
        <v>33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x14ac:dyDescent="0.45">
      <c r="B21" s="40" t="s">
        <v>37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x14ac:dyDescent="0.45">
      <c r="B22" s="40" t="s">
        <v>29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x14ac:dyDescent="0.45">
      <c r="B23" s="40" t="s">
        <v>18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x14ac:dyDescent="0.45">
      <c r="B24" s="40" t="s">
        <v>26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x14ac:dyDescent="0.45">
      <c r="B25" s="40" t="s">
        <v>27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x14ac:dyDescent="0.45">
      <c r="B26" s="40" t="s">
        <v>30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x14ac:dyDescent="0.45">
      <c r="B27" s="40" t="s">
        <v>24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x14ac:dyDescent="0.45">
      <c r="B28" s="40" t="s">
        <v>14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x14ac:dyDescent="0.45">
      <c r="B29" s="40" t="s">
        <v>23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x14ac:dyDescent="0.45">
      <c r="B30" s="40" t="s">
        <v>38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x14ac:dyDescent="0.45">
      <c r="B31" s="40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{1A53C6CD-01CF-4348-AF86-A123F4F6BC6A}</x14:id>
        </ext>
      </extLst>
    </cfRule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{65334111-8517-4A22-BD95-6EF0D47F84D9}</x14:id>
        </ext>
      </extLst>
    </cfRule>
  </conditionalFormatting>
  <conditionalFormatting sqref="C32">
    <cfRule type="colorScale" priority="84">
      <colorScale>
        <cfvo type="min"/>
        <cfvo type="max"/>
        <color rgb="FFFCFCFF"/>
        <color rgb="FFF8696B"/>
      </colorScale>
    </cfRule>
  </conditionalFormatting>
  <conditionalFormatting sqref="D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{623EEC1F-B010-4D10-93D8-DC50B75A22E8}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{7F6B5B84-A022-461D-8CB8-A732B61B17F1}</x14:id>
        </ext>
      </extLst>
    </cfRule>
  </conditionalFormatting>
  <conditionalFormatting sqref="D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E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{658D525A-A419-4A1B-9B0E-A650C897330B}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{34A11695-8265-401C-BB67-4DBC78AAB692}</x14:id>
        </ext>
      </extLst>
    </cfRule>
  </conditionalFormatting>
  <conditionalFormatting sqref="E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F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{79F2F2A3-4D88-4EDA-810C-C28276C8E55D}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{1BC1E6E6-D9D8-47D3-983F-080AA0F27B04}</x14:id>
        </ext>
      </extLst>
    </cfRule>
  </conditionalFormatting>
  <conditionalFormatting sqref="F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G2">
    <cfRule type="colorScale" priority="40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{402CAE99-7735-4F02-8975-7D41CF1521DB}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{BCB05021-3E6A-470D-90FE-FC193101E257}</x14:id>
        </ext>
      </extLst>
    </cfRule>
  </conditionalFormatting>
  <conditionalFormatting sqref="G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H2">
    <cfRule type="colorScale" priority="39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{15E7E67F-76BF-4151-8ED5-B784C47C4295}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{466D17AB-70C9-4112-BFFB-A16BC8873F75}</x14:id>
        </ext>
      </extLst>
    </cfRule>
  </conditionalFormatting>
  <conditionalFormatting sqref="H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I2">
    <cfRule type="colorScale" priority="38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{28BA298F-7997-43CA-8C28-49E44F0C7B66}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{EB710F38-147F-4477-9EA2-FBCAE32502A9}</x14:id>
        </ext>
      </extLst>
    </cfRule>
  </conditionalFormatting>
  <conditionalFormatting sqref="I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J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{501692EE-0ABC-450F-8144-543E587FB08B}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{9CAFC892-9989-44B4-B705-4DBD56CFA449}</x14:id>
        </ext>
      </extLst>
    </cfRule>
  </conditionalFormatting>
  <conditionalFormatting sqref="J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K2">
    <cfRule type="colorScale" priority="36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{791EB9FB-F6C0-43C6-91CA-71422CB4D048}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{E7689C81-10ED-4026-A3D6-B3C3B905BAC7}</x14:id>
        </ext>
      </extLst>
    </cfRule>
  </conditionalFormatting>
  <conditionalFormatting sqref="K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L2">
    <cfRule type="colorScale" priority="35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{0CC90D99-2372-4B43-9159-63BC09312919}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{0EF5DB94-7063-477A-B9E7-F744ABFE1AC8}</x14:id>
        </ext>
      </extLst>
    </cfRule>
  </conditionalFormatting>
  <conditionalFormatting sqref="L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M2">
    <cfRule type="colorScale" priority="34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{9F1CC913-B219-4927-9A8F-3E13D957FDE8}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{7F879039-E4A5-46EE-B44C-55C7A18F2292}</x14:id>
        </ext>
      </extLst>
    </cfRule>
  </conditionalFormatting>
  <conditionalFormatting sqref="M32">
    <cfRule type="colorScale" priority="7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53C6CD-01CF-4348-AF86-A123F4F6BC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5334111-8517-4A22-BD95-6EF0D47F84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23EEC1F-B010-4D10-93D8-DC50B75A22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6B5B84-A022-461D-8CB8-A732B61B17F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658D525A-A419-4A1B-9B0E-A650C897330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4A11695-8265-401C-BB67-4DBC78AAB6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79F2F2A3-4D88-4EDA-810C-C28276C8E5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BC1E6E6-D9D8-47D3-983F-080AA0F27B0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402CAE99-7735-4F02-8975-7D41CF1521D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CB05021-3E6A-470D-90FE-FC193101E2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5E7E67F-76BF-4151-8ED5-B784C47C429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66D17AB-70C9-4112-BFFB-A16BC8873F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8BA298F-7997-43CA-8C28-49E44F0C7B6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B710F38-147F-4477-9EA2-FBCAE32502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01692EE-0ABC-450F-8144-543E587FB0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CAFC892-9989-44B4-B705-4DBD56CFA4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91EB9FB-F6C0-43C6-91CA-71422CB4D0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689C81-10ED-4026-A3D6-B3C3B905BA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CC90D99-2372-4B43-9159-63BC093129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EF5DB94-7063-477A-B9E7-F744ABFE1A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F1CC913-B219-4927-9A8F-3E13D957FD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879039-E4A5-46EE-B44C-55C7A18F22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F112-D78D-4236-95EB-7D323C8BA6C4}">
  <sheetPr codeName="Sheet1"/>
  <dimension ref="A1:O48"/>
  <sheetViews>
    <sheetView topLeftCell="B25" zoomScale="102" workbookViewId="0">
      <selection activeCell="C43" sqref="C43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6" customFormat="1" ht="45" customHeight="1" x14ac:dyDescent="0.35">
      <c r="B1" s="43"/>
    </row>
    <row r="2" spans="1:15" ht="50.25" customHeight="1" x14ac:dyDescent="0.35">
      <c r="B2" s="39" t="s">
        <v>0</v>
      </c>
      <c r="C2" s="39" t="s">
        <v>11</v>
      </c>
      <c r="D2" s="39" t="s">
        <v>5</v>
      </c>
      <c r="E2" s="39" t="s">
        <v>9</v>
      </c>
      <c r="F2" s="39" t="s">
        <v>2</v>
      </c>
      <c r="G2" s="39" t="s">
        <v>10</v>
      </c>
      <c r="H2" s="39" t="s">
        <v>3</v>
      </c>
      <c r="I2" s="39" t="s">
        <v>4</v>
      </c>
      <c r="J2" s="39" t="s">
        <v>8</v>
      </c>
      <c r="K2" s="39" t="s">
        <v>1</v>
      </c>
      <c r="L2" s="39" t="s">
        <v>6</v>
      </c>
      <c r="M2" s="39" t="s">
        <v>7</v>
      </c>
    </row>
    <row r="3" spans="1:15" ht="19.5" x14ac:dyDescent="0.45">
      <c r="A3" s="5"/>
      <c r="B3" s="40" t="s">
        <v>40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5" ht="19.5" x14ac:dyDescent="0.45">
      <c r="A4" s="5"/>
      <c r="B4" s="40" t="s">
        <v>30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5" ht="19.5" x14ac:dyDescent="0.45">
      <c r="A5" s="5"/>
      <c r="B5" s="40" t="s">
        <v>35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5" ht="19.5" x14ac:dyDescent="0.45">
      <c r="A6" s="5"/>
      <c r="B6" s="40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5" ht="19.5" x14ac:dyDescent="0.45">
      <c r="A7" s="5"/>
      <c r="B7" s="40" t="s">
        <v>36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5" ht="19.5" x14ac:dyDescent="0.45">
      <c r="A8" s="5"/>
      <c r="B8" s="40" t="s">
        <v>31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5" ht="19.5" x14ac:dyDescent="0.45">
      <c r="A9" s="5"/>
      <c r="B9" s="40" t="s">
        <v>28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5" ht="19.5" x14ac:dyDescent="0.45">
      <c r="A10" s="5"/>
      <c r="B10" s="40" t="s">
        <v>26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5" ht="19.5" x14ac:dyDescent="0.45">
      <c r="A11" s="5"/>
      <c r="B11" s="40" t="s">
        <v>17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5" ht="19.5" x14ac:dyDescent="0.45">
      <c r="A12" s="5"/>
      <c r="B12" s="40" t="s">
        <v>23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5" ht="19.5" x14ac:dyDescent="0.45">
      <c r="A13" s="5"/>
      <c r="B13" s="40" t="s">
        <v>12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5" ht="21" customHeight="1" x14ac:dyDescent="0.45">
      <c r="A14" s="5"/>
      <c r="B14" s="40" t="s">
        <v>29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5" ht="19.5" x14ac:dyDescent="0.45">
      <c r="A15" s="5"/>
      <c r="B15" s="40" t="s">
        <v>20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  <c r="O15" t="s">
        <v>199</v>
      </c>
    </row>
    <row r="16" spans="1:15" ht="19.5" x14ac:dyDescent="0.45">
      <c r="A16" s="5"/>
      <c r="B16" s="40" t="s">
        <v>37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x14ac:dyDescent="0.45">
      <c r="A17" s="5"/>
      <c r="B17" s="40" t="s">
        <v>16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x14ac:dyDescent="0.45">
      <c r="A18" s="5"/>
      <c r="B18" s="40" t="s">
        <v>38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x14ac:dyDescent="0.45">
      <c r="A19" s="5"/>
      <c r="B19" s="40" t="s">
        <v>24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x14ac:dyDescent="0.45">
      <c r="A20" s="5"/>
      <c r="B20" s="40" t="s">
        <v>21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x14ac:dyDescent="0.45">
      <c r="A21" s="5"/>
      <c r="B21" s="40" t="s">
        <v>13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x14ac:dyDescent="0.45">
      <c r="A22" s="5"/>
      <c r="B22" s="40" t="s">
        <v>18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x14ac:dyDescent="0.45">
      <c r="A23" s="5"/>
      <c r="B23" s="40" t="s">
        <v>19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x14ac:dyDescent="0.45">
      <c r="A24" s="5"/>
      <c r="B24" s="40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x14ac:dyDescent="0.45">
      <c r="A25" s="5"/>
      <c r="B25" s="40" t="s">
        <v>25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x14ac:dyDescent="0.45">
      <c r="A26" s="5"/>
      <c r="B26" s="40" t="s">
        <v>27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x14ac:dyDescent="0.45">
      <c r="A27" s="5"/>
      <c r="B27" s="40" t="s">
        <v>34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x14ac:dyDescent="0.45">
      <c r="A28" s="5"/>
      <c r="B28" s="40" t="s">
        <v>22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x14ac:dyDescent="0.45">
      <c r="A29" s="5"/>
      <c r="B29" s="40" t="s">
        <v>15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x14ac:dyDescent="0.45">
      <c r="A30" s="5"/>
      <c r="B30" s="40" t="s">
        <v>33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x14ac:dyDescent="0.45">
      <c r="A31" s="5"/>
      <c r="B31" s="40" t="s">
        <v>14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5" spans="2:13" ht="18.5" x14ac:dyDescent="0.35">
      <c r="B35" s="96" t="s">
        <v>215</v>
      </c>
      <c r="C35" s="75">
        <f>AVERAGE(C3:C32)</f>
        <v>40.620689655172413</v>
      </c>
      <c r="D35" s="75">
        <f t="shared" ref="D35:M35" si="0">AVERAGE(D3:D32)</f>
        <v>32.379310344827587</v>
      </c>
      <c r="E35" s="75">
        <f t="shared" si="0"/>
        <v>47.655172413793103</v>
      </c>
      <c r="F35" s="75">
        <f t="shared" si="0"/>
        <v>62.379310344827587</v>
      </c>
      <c r="G35" s="75">
        <f t="shared" si="0"/>
        <v>37.862068965517238</v>
      </c>
      <c r="H35" s="75">
        <f t="shared" si="0"/>
        <v>42.103448275862071</v>
      </c>
      <c r="I35" s="75">
        <f t="shared" si="0"/>
        <v>52.310344827586206</v>
      </c>
      <c r="J35" s="75">
        <f t="shared" si="0"/>
        <v>28.896551724137932</v>
      </c>
      <c r="K35" s="75">
        <f t="shared" si="0"/>
        <v>50.241379310344826</v>
      </c>
      <c r="L35" s="75">
        <f t="shared" si="0"/>
        <v>35.620689655172413</v>
      </c>
      <c r="M35" s="75">
        <f t="shared" si="0"/>
        <v>56.931034482758619</v>
      </c>
    </row>
    <row r="36" spans="2:13" x14ac:dyDescent="0.35">
      <c r="B36" s="97"/>
      <c r="C36" s="75"/>
      <c r="D36" s="92"/>
      <c r="E36" s="78"/>
      <c r="F36" s="94"/>
      <c r="G36" s="95"/>
      <c r="H36" s="82"/>
      <c r="I36" s="84"/>
      <c r="J36" s="77"/>
      <c r="K36" s="86"/>
      <c r="L36" s="88"/>
      <c r="M36" s="90"/>
    </row>
    <row r="37" spans="2:13" ht="18.5" x14ac:dyDescent="0.35">
      <c r="B37" s="96" t="s">
        <v>216</v>
      </c>
      <c r="C37" s="75" t="str">
        <f>C38&amp;" "&amp;C39&amp;" "&amp;C40</f>
        <v>71 70 68</v>
      </c>
      <c r="D37" s="92" t="str">
        <f t="shared" ref="D37:L37" si="1">D38&amp;" "&amp;D39&amp;" "&amp;D40</f>
        <v>56 53 51</v>
      </c>
      <c r="E37" s="78" t="str">
        <f t="shared" si="1"/>
        <v>98 84 80</v>
      </c>
      <c r="F37" s="94" t="str">
        <f t="shared" si="1"/>
        <v>98 97 95</v>
      </c>
      <c r="G37" s="95" t="str">
        <f t="shared" si="1"/>
        <v>74 70 65</v>
      </c>
      <c r="H37" s="82" t="str">
        <f t="shared" si="1"/>
        <v>75 73 71</v>
      </c>
      <c r="I37" s="84" t="str">
        <f t="shared" si="1"/>
        <v>88 86 83</v>
      </c>
      <c r="J37" s="77" t="str">
        <f t="shared" si="1"/>
        <v>50 47 46</v>
      </c>
      <c r="K37" s="86" t="str">
        <f t="shared" si="1"/>
        <v>90 87 86</v>
      </c>
      <c r="L37" s="88" t="str">
        <f t="shared" si="1"/>
        <v>64 63 61</v>
      </c>
      <c r="M37" s="90"/>
    </row>
    <row r="38" spans="2:13" ht="18.5" x14ac:dyDescent="0.35">
      <c r="B38" s="96" t="s">
        <v>217</v>
      </c>
      <c r="C38" s="75">
        <f>LARGE(C3:C32, 1)</f>
        <v>71</v>
      </c>
      <c r="D38" s="92">
        <f t="shared" ref="D38:M38" si="2">LARGE(D4:D32, 1)</f>
        <v>56</v>
      </c>
      <c r="E38" s="78">
        <f t="shared" si="2"/>
        <v>98</v>
      </c>
      <c r="F38" s="94">
        <f t="shared" si="2"/>
        <v>98</v>
      </c>
      <c r="G38" s="95">
        <f t="shared" si="2"/>
        <v>74</v>
      </c>
      <c r="H38" s="82">
        <f t="shared" si="2"/>
        <v>75</v>
      </c>
      <c r="I38" s="84">
        <f t="shared" si="2"/>
        <v>88</v>
      </c>
      <c r="J38" s="77">
        <f t="shared" si="2"/>
        <v>50</v>
      </c>
      <c r="K38" s="86">
        <f t="shared" si="2"/>
        <v>90</v>
      </c>
      <c r="L38" s="88">
        <f t="shared" si="2"/>
        <v>64</v>
      </c>
      <c r="M38" s="90">
        <f t="shared" si="2"/>
        <v>88</v>
      </c>
    </row>
    <row r="39" spans="2:13" ht="18.5" x14ac:dyDescent="0.35">
      <c r="B39" s="96" t="s">
        <v>218</v>
      </c>
      <c r="C39" s="75">
        <f>LARGE(C3:C31, 2)</f>
        <v>70</v>
      </c>
      <c r="D39" s="92">
        <f t="shared" ref="D39:M39" si="3">LARGE(D4:D32, 2)</f>
        <v>53</v>
      </c>
      <c r="E39" s="78">
        <f t="shared" si="3"/>
        <v>84</v>
      </c>
      <c r="F39" s="94">
        <f t="shared" si="3"/>
        <v>97</v>
      </c>
      <c r="G39" s="80">
        <f t="shared" si="3"/>
        <v>70</v>
      </c>
      <c r="H39" s="82">
        <f t="shared" si="3"/>
        <v>73</v>
      </c>
      <c r="I39" s="84">
        <f t="shared" si="3"/>
        <v>86</v>
      </c>
      <c r="J39" s="77">
        <f t="shared" si="3"/>
        <v>47</v>
      </c>
      <c r="K39" s="86">
        <f t="shared" si="3"/>
        <v>87</v>
      </c>
      <c r="L39" s="88">
        <f t="shared" si="3"/>
        <v>63</v>
      </c>
      <c r="M39" s="90">
        <f t="shared" si="3"/>
        <v>83</v>
      </c>
    </row>
    <row r="40" spans="2:13" ht="18.5" x14ac:dyDescent="0.35">
      <c r="B40" s="96" t="s">
        <v>219</v>
      </c>
      <c r="C40" s="75">
        <f>LARGE(C3:C31, 3)</f>
        <v>68</v>
      </c>
      <c r="D40" s="92">
        <f t="shared" ref="D40:M40" si="4">LARGE(D4:D32, 3)</f>
        <v>51</v>
      </c>
      <c r="E40" s="78">
        <f t="shared" si="4"/>
        <v>80</v>
      </c>
      <c r="F40" s="94">
        <f t="shared" si="4"/>
        <v>95</v>
      </c>
      <c r="G40" s="80">
        <f t="shared" si="4"/>
        <v>65</v>
      </c>
      <c r="H40" s="82">
        <f t="shared" si="4"/>
        <v>71</v>
      </c>
      <c r="I40" s="84">
        <f t="shared" si="4"/>
        <v>83</v>
      </c>
      <c r="J40" s="77">
        <f t="shared" si="4"/>
        <v>46</v>
      </c>
      <c r="K40" s="86">
        <f t="shared" si="4"/>
        <v>86</v>
      </c>
      <c r="L40" s="88">
        <f t="shared" si="4"/>
        <v>61</v>
      </c>
      <c r="M40" s="90">
        <f t="shared" si="4"/>
        <v>82</v>
      </c>
    </row>
    <row r="41" spans="2:13" x14ac:dyDescent="0.35">
      <c r="B41" s="97"/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ht="18.5" x14ac:dyDescent="0.35">
      <c r="B42" s="96" t="s">
        <v>220</v>
      </c>
      <c r="C42" s="75"/>
      <c r="D42" s="92"/>
      <c r="E42" s="78"/>
      <c r="F42" s="94"/>
      <c r="G42" s="80"/>
      <c r="H42" s="82"/>
      <c r="I42" s="84"/>
      <c r="J42" s="77"/>
      <c r="K42" s="86"/>
      <c r="L42" s="88"/>
      <c r="M42" s="90"/>
    </row>
    <row r="43" spans="2:13" x14ac:dyDescent="0.35">
      <c r="B43" s="18">
        <v>5</v>
      </c>
      <c r="C43" s="75">
        <v>53</v>
      </c>
      <c r="D43" s="92">
        <f>LARGE(D4:D32, 6)+1</f>
        <v>45</v>
      </c>
      <c r="E43" s="78">
        <f t="shared" ref="E43:M43" si="5">LARGE(E4:E32, 6)+1</f>
        <v>66</v>
      </c>
      <c r="F43" s="94">
        <f t="shared" si="5"/>
        <v>87</v>
      </c>
      <c r="G43" s="80">
        <f t="shared" si="5"/>
        <v>57</v>
      </c>
      <c r="H43" s="82">
        <f t="shared" si="5"/>
        <v>66</v>
      </c>
      <c r="I43" s="84">
        <f t="shared" si="5"/>
        <v>74</v>
      </c>
      <c r="J43" s="77">
        <f t="shared" si="5"/>
        <v>41</v>
      </c>
      <c r="K43" s="86">
        <f t="shared" si="5"/>
        <v>79</v>
      </c>
      <c r="L43" s="88">
        <f t="shared" si="5"/>
        <v>53</v>
      </c>
      <c r="M43" s="90">
        <f t="shared" si="5"/>
        <v>74</v>
      </c>
    </row>
    <row r="44" spans="2:13" x14ac:dyDescent="0.35">
      <c r="B44" s="18">
        <v>6</v>
      </c>
      <c r="C44" s="75">
        <v>50</v>
      </c>
      <c r="D44" s="92">
        <f>LARGE(D5:D33, 7)+1</f>
        <v>41</v>
      </c>
      <c r="E44" s="78">
        <f t="shared" ref="E44:M44" si="6">LARGE(E5:E33, 7)+1</f>
        <v>60</v>
      </c>
      <c r="F44" s="94">
        <f t="shared" si="6"/>
        <v>84</v>
      </c>
      <c r="G44" s="80">
        <f t="shared" si="6"/>
        <v>46</v>
      </c>
      <c r="H44" s="82">
        <f t="shared" si="6"/>
        <v>60</v>
      </c>
      <c r="I44" s="84">
        <f t="shared" si="6"/>
        <v>70</v>
      </c>
      <c r="J44" s="77">
        <f t="shared" si="6"/>
        <v>37</v>
      </c>
      <c r="K44" s="86">
        <f t="shared" si="6"/>
        <v>61</v>
      </c>
      <c r="L44" s="88">
        <f t="shared" si="6"/>
        <v>47</v>
      </c>
      <c r="M44" s="90">
        <f t="shared" si="6"/>
        <v>71</v>
      </c>
    </row>
    <row r="45" spans="2:13" x14ac:dyDescent="0.35">
      <c r="B45" s="18">
        <v>7</v>
      </c>
      <c r="C45" s="75">
        <v>47</v>
      </c>
      <c r="D45" s="92">
        <f>LARGE(D6:D34, 8)+1</f>
        <v>38</v>
      </c>
      <c r="E45" s="78">
        <f t="shared" ref="E45:M45" si="7">LARGE(E6:E34, 8)+1</f>
        <v>58</v>
      </c>
      <c r="F45" s="94">
        <f t="shared" si="7"/>
        <v>76</v>
      </c>
      <c r="G45" s="80">
        <f t="shared" si="7"/>
        <v>42</v>
      </c>
      <c r="H45" s="82">
        <f t="shared" si="7"/>
        <v>53</v>
      </c>
      <c r="I45" s="84">
        <f t="shared" si="7"/>
        <v>62</v>
      </c>
      <c r="J45" s="77">
        <f t="shared" si="7"/>
        <v>34</v>
      </c>
      <c r="K45" s="86">
        <f t="shared" si="7"/>
        <v>55</v>
      </c>
      <c r="L45" s="88">
        <f t="shared" si="7"/>
        <v>39</v>
      </c>
      <c r="M45" s="90">
        <f t="shared" si="7"/>
        <v>68</v>
      </c>
    </row>
    <row r="46" spans="2:13" x14ac:dyDescent="0.35">
      <c r="B46" s="18">
        <v>8</v>
      </c>
      <c r="C46" s="75">
        <v>43</v>
      </c>
      <c r="D46" s="92">
        <f>LARGE(D7:D35, 9)+1</f>
        <v>37</v>
      </c>
      <c r="E46" s="78">
        <f t="shared" ref="E46:M46" si="8">LARGE(E7:E35, 9)+1</f>
        <v>51</v>
      </c>
      <c r="F46" s="94">
        <f t="shared" si="8"/>
        <v>67</v>
      </c>
      <c r="G46" s="80">
        <f t="shared" si="8"/>
        <v>41</v>
      </c>
      <c r="H46" s="82">
        <f t="shared" si="8"/>
        <v>52</v>
      </c>
      <c r="I46" s="84">
        <f t="shared" si="8"/>
        <v>60</v>
      </c>
      <c r="J46" s="77">
        <f t="shared" si="8"/>
        <v>33</v>
      </c>
      <c r="K46" s="86">
        <f t="shared" si="8"/>
        <v>51.241379310344826</v>
      </c>
      <c r="L46" s="88">
        <f t="shared" si="8"/>
        <v>38</v>
      </c>
      <c r="M46" s="90">
        <f t="shared" si="8"/>
        <v>66</v>
      </c>
    </row>
    <row r="47" spans="2:13" x14ac:dyDescent="0.35">
      <c r="C47" s="75"/>
      <c r="D47" s="92"/>
      <c r="E47" s="78"/>
      <c r="F47" s="94"/>
      <c r="G47" s="80"/>
      <c r="H47" s="82"/>
      <c r="I47" s="84"/>
      <c r="J47" s="77"/>
      <c r="K47" s="86"/>
      <c r="L47" s="88"/>
      <c r="M47" s="90"/>
    </row>
    <row r="48" spans="2:13" x14ac:dyDescent="0.35">
      <c r="C48" s="76" t="s">
        <v>221</v>
      </c>
      <c r="D48" s="93" t="s">
        <v>222</v>
      </c>
      <c r="E48" s="79" t="s">
        <v>179</v>
      </c>
      <c r="F48" s="20" t="s">
        <v>168</v>
      </c>
      <c r="G48" s="81" t="s">
        <v>170</v>
      </c>
      <c r="H48" s="83" t="s">
        <v>167</v>
      </c>
      <c r="I48" s="85" t="s">
        <v>169</v>
      </c>
      <c r="J48" s="21" t="s">
        <v>173</v>
      </c>
      <c r="K48" s="87" t="s">
        <v>165</v>
      </c>
      <c r="L48" s="89" t="s">
        <v>164</v>
      </c>
      <c r="M48" s="91" t="s">
        <v>171</v>
      </c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8443-35C3-4036-AC90-1FB7FEBFC9AF}">
  <sheetPr codeName="Sheet23"/>
  <dimension ref="A1:M43"/>
  <sheetViews>
    <sheetView zoomScale="80"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B1" s="43"/>
    </row>
    <row r="2" spans="1:13" ht="50.25" customHeight="1" x14ac:dyDescent="0.35">
      <c r="B2" s="39" t="s">
        <v>0</v>
      </c>
      <c r="C2" s="39" t="s">
        <v>4</v>
      </c>
      <c r="D2" s="39" t="s">
        <v>11</v>
      </c>
      <c r="E2" s="39" t="s">
        <v>10</v>
      </c>
      <c r="F2" s="39" t="s">
        <v>5</v>
      </c>
      <c r="G2" s="39" t="s">
        <v>3</v>
      </c>
      <c r="H2" s="39" t="s">
        <v>9</v>
      </c>
      <c r="I2" s="39" t="s">
        <v>6</v>
      </c>
      <c r="J2" s="39" t="s">
        <v>7</v>
      </c>
      <c r="K2" s="39" t="s">
        <v>8</v>
      </c>
      <c r="L2" s="39" t="s">
        <v>2</v>
      </c>
      <c r="M2" s="39" t="s">
        <v>1</v>
      </c>
    </row>
    <row r="3" spans="1:13" ht="19.5" x14ac:dyDescent="0.45">
      <c r="A3" s="5"/>
      <c r="B3" s="44" t="s">
        <v>24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20</v>
      </c>
      <c r="J3" s="10">
        <v>54</v>
      </c>
      <c r="K3" s="11">
        <v>32</v>
      </c>
      <c r="L3" s="11">
        <v>42</v>
      </c>
      <c r="M3" s="11">
        <v>40</v>
      </c>
    </row>
    <row r="4" spans="1:13" ht="19.5" x14ac:dyDescent="0.45">
      <c r="A4" s="5"/>
      <c r="B4" s="40" t="s">
        <v>33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2">
        <v>90</v>
      </c>
      <c r="L4" s="12">
        <v>61</v>
      </c>
      <c r="M4" s="12">
        <v>63</v>
      </c>
    </row>
    <row r="5" spans="1:13" ht="19.5" x14ac:dyDescent="0.45">
      <c r="A5" s="5"/>
      <c r="B5" s="44" t="s">
        <v>34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88</v>
      </c>
      <c r="J5" s="10">
        <v>17</v>
      </c>
      <c r="K5" s="11">
        <v>68</v>
      </c>
      <c r="L5" s="11">
        <v>55</v>
      </c>
      <c r="M5" s="11">
        <v>63</v>
      </c>
    </row>
    <row r="6" spans="1:13" ht="19.5" x14ac:dyDescent="0.45">
      <c r="A6" s="5"/>
      <c r="B6" s="40" t="s">
        <v>17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2">
        <v>78</v>
      </c>
      <c r="L6" s="12">
        <v>38</v>
      </c>
      <c r="M6" s="12">
        <v>35</v>
      </c>
    </row>
    <row r="7" spans="1:13" ht="19.5" x14ac:dyDescent="0.45">
      <c r="A7" s="5"/>
      <c r="B7" s="44" t="s">
        <v>12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65</v>
      </c>
      <c r="J7" s="10">
        <v>32</v>
      </c>
      <c r="K7" s="11">
        <v>60</v>
      </c>
      <c r="L7" s="11">
        <v>38</v>
      </c>
      <c r="M7" s="11">
        <v>55</v>
      </c>
    </row>
    <row r="8" spans="1:13" ht="19.5" x14ac:dyDescent="0.45">
      <c r="A8" s="5"/>
      <c r="B8" s="40" t="s">
        <v>14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2">
        <v>54</v>
      </c>
      <c r="L8" s="12">
        <v>42</v>
      </c>
      <c r="M8" s="12">
        <v>64</v>
      </c>
    </row>
    <row r="9" spans="1:13" ht="19.5" x14ac:dyDescent="0.45">
      <c r="A9" s="5"/>
      <c r="B9" s="44" t="s">
        <v>19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34</v>
      </c>
      <c r="J9" s="10">
        <v>33</v>
      </c>
      <c r="K9" s="11">
        <v>37</v>
      </c>
      <c r="L9" s="11">
        <v>58</v>
      </c>
      <c r="M9" s="11">
        <v>67</v>
      </c>
    </row>
    <row r="10" spans="1:13" ht="19.5" x14ac:dyDescent="0.45">
      <c r="A10" s="5"/>
      <c r="B10" s="40" t="s">
        <v>13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2">
        <v>41</v>
      </c>
      <c r="L10" s="12">
        <v>37</v>
      </c>
      <c r="M10" s="12">
        <v>33</v>
      </c>
    </row>
    <row r="11" spans="1:13" ht="19.5" x14ac:dyDescent="0.45">
      <c r="A11" s="5"/>
      <c r="B11" s="44" t="s">
        <v>26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61</v>
      </c>
      <c r="J11" s="10">
        <v>11</v>
      </c>
      <c r="K11" s="11">
        <v>27</v>
      </c>
      <c r="L11" s="11">
        <v>25</v>
      </c>
      <c r="M11" s="11">
        <v>34</v>
      </c>
    </row>
    <row r="12" spans="1:13" ht="19.5" x14ac:dyDescent="0.45">
      <c r="A12" s="5"/>
      <c r="B12" s="40" t="s">
        <v>29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2">
        <v>55</v>
      </c>
      <c r="L12" s="12">
        <v>64</v>
      </c>
      <c r="M12" s="12">
        <v>63</v>
      </c>
    </row>
    <row r="13" spans="1:13" ht="19.5" x14ac:dyDescent="0.45">
      <c r="A13" s="5"/>
      <c r="B13" s="44" t="s">
        <v>20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37</v>
      </c>
      <c r="J13" s="10">
        <v>43</v>
      </c>
      <c r="K13" s="11">
        <v>42</v>
      </c>
      <c r="L13" s="11">
        <v>32</v>
      </c>
      <c r="M13" s="11">
        <v>45</v>
      </c>
    </row>
    <row r="14" spans="1:13" ht="21" customHeight="1" x14ac:dyDescent="0.45">
      <c r="A14" s="5"/>
      <c r="B14" s="40" t="s">
        <v>22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2">
        <v>84</v>
      </c>
      <c r="L14" s="12">
        <v>21</v>
      </c>
      <c r="M14" s="12">
        <v>63</v>
      </c>
    </row>
    <row r="15" spans="1:13" ht="19.5" x14ac:dyDescent="0.45">
      <c r="A15" s="5"/>
      <c r="B15" s="44" t="s">
        <v>15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45</v>
      </c>
      <c r="J15" s="10">
        <v>46</v>
      </c>
      <c r="K15" s="11">
        <v>30</v>
      </c>
      <c r="L15" s="11">
        <v>14</v>
      </c>
      <c r="M15" s="11">
        <v>82</v>
      </c>
    </row>
    <row r="16" spans="1:13" ht="19.5" x14ac:dyDescent="0.45">
      <c r="A16" s="5"/>
      <c r="B16" s="40" t="s">
        <v>30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2">
        <v>46</v>
      </c>
      <c r="L16" s="12">
        <v>46</v>
      </c>
      <c r="M16" s="12">
        <v>64</v>
      </c>
    </row>
    <row r="17" spans="1:13" ht="19.5" x14ac:dyDescent="0.45">
      <c r="A17" s="5"/>
      <c r="B17" s="44" t="s">
        <v>28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27</v>
      </c>
      <c r="J17" s="10">
        <v>47</v>
      </c>
      <c r="K17" s="11">
        <v>25</v>
      </c>
      <c r="L17" s="11">
        <v>37</v>
      </c>
      <c r="M17" s="11">
        <v>64</v>
      </c>
    </row>
    <row r="18" spans="1:13" ht="19.5" x14ac:dyDescent="0.45">
      <c r="A18" s="5"/>
      <c r="B18" s="40" t="s">
        <v>18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2">
        <v>41</v>
      </c>
      <c r="L18" s="12">
        <v>63</v>
      </c>
      <c r="M18" s="12">
        <v>88</v>
      </c>
    </row>
    <row r="19" spans="1:13" ht="19.5" x14ac:dyDescent="0.45">
      <c r="A19" s="5"/>
      <c r="B19" s="44" t="s">
        <v>40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46</v>
      </c>
      <c r="J19" s="10">
        <v>27</v>
      </c>
      <c r="K19" s="11">
        <v>24</v>
      </c>
      <c r="L19" s="11">
        <v>52</v>
      </c>
      <c r="M19" s="11">
        <v>73</v>
      </c>
    </row>
    <row r="20" spans="1:13" ht="19.5" x14ac:dyDescent="0.45">
      <c r="A20" s="5"/>
      <c r="B20" s="40" t="s">
        <v>27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2">
        <v>47</v>
      </c>
      <c r="L20" s="12">
        <v>13</v>
      </c>
      <c r="M20" s="12">
        <v>32</v>
      </c>
    </row>
    <row r="21" spans="1:13" ht="19.5" x14ac:dyDescent="0.45">
      <c r="A21" s="5"/>
      <c r="B21" s="44" t="s">
        <v>35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33</v>
      </c>
      <c r="J21" s="10">
        <v>23</v>
      </c>
      <c r="K21" s="11">
        <v>33</v>
      </c>
      <c r="L21" s="11">
        <v>21</v>
      </c>
      <c r="M21" s="11">
        <v>64</v>
      </c>
    </row>
    <row r="22" spans="1:13" ht="19.5" x14ac:dyDescent="0.45">
      <c r="A22" s="5"/>
      <c r="B22" s="40" t="s">
        <v>37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2">
        <v>35</v>
      </c>
      <c r="L22" s="12">
        <v>33</v>
      </c>
      <c r="M22" s="12">
        <v>29</v>
      </c>
    </row>
    <row r="23" spans="1:13" ht="19.5" x14ac:dyDescent="0.45">
      <c r="A23" s="5"/>
      <c r="B23" s="44" t="s">
        <v>16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40</v>
      </c>
      <c r="J23" s="10">
        <v>40</v>
      </c>
      <c r="K23" s="11">
        <v>34</v>
      </c>
      <c r="L23" s="11">
        <v>24</v>
      </c>
      <c r="M23" s="11">
        <v>70</v>
      </c>
    </row>
    <row r="24" spans="1:13" ht="19.5" x14ac:dyDescent="0.45">
      <c r="A24" s="5"/>
      <c r="B24" s="40" t="s">
        <v>32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2">
        <v>40</v>
      </c>
      <c r="L24" s="12">
        <v>36</v>
      </c>
      <c r="M24" s="12">
        <v>77</v>
      </c>
    </row>
    <row r="25" spans="1:13" ht="19.5" x14ac:dyDescent="0.45">
      <c r="A25" s="5"/>
      <c r="B25" s="44" t="s">
        <v>36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49</v>
      </c>
      <c r="J25" s="10">
        <v>31</v>
      </c>
      <c r="K25" s="11">
        <v>86</v>
      </c>
      <c r="L25" s="11">
        <v>49</v>
      </c>
      <c r="M25" s="11">
        <v>39</v>
      </c>
    </row>
    <row r="26" spans="1:13" ht="19.5" x14ac:dyDescent="0.45">
      <c r="A26" s="5"/>
      <c r="B26" s="40" t="s">
        <v>39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2">
        <v>49</v>
      </c>
      <c r="L26" s="12">
        <v>36</v>
      </c>
      <c r="M26" s="12">
        <v>83</v>
      </c>
    </row>
    <row r="27" spans="1:13" ht="19.5" x14ac:dyDescent="0.45">
      <c r="A27" s="5"/>
      <c r="B27" s="44" t="s">
        <v>23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73</v>
      </c>
      <c r="J27" s="10">
        <v>18</v>
      </c>
      <c r="K27" s="11">
        <v>52</v>
      </c>
      <c r="L27" s="11">
        <v>18</v>
      </c>
      <c r="M27" s="11">
        <v>33</v>
      </c>
    </row>
    <row r="28" spans="1:13" ht="19.5" x14ac:dyDescent="0.45">
      <c r="A28" s="5"/>
      <c r="B28" s="40" t="s">
        <v>21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2">
        <v>37</v>
      </c>
      <c r="L28" s="12">
        <v>18</v>
      </c>
      <c r="M28" s="12">
        <v>76</v>
      </c>
    </row>
    <row r="29" spans="1:13" ht="19.5" x14ac:dyDescent="0.45">
      <c r="A29" s="5"/>
      <c r="B29" s="44" t="s">
        <v>25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43</v>
      </c>
      <c r="J29" s="10">
        <v>19</v>
      </c>
      <c r="K29" s="11">
        <v>87</v>
      </c>
      <c r="L29" s="11">
        <v>22</v>
      </c>
      <c r="M29" s="11">
        <v>47</v>
      </c>
    </row>
    <row r="30" spans="1:13" ht="19.5" x14ac:dyDescent="0.45">
      <c r="A30" s="5"/>
      <c r="B30" s="40" t="s">
        <v>38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2">
        <v>38</v>
      </c>
      <c r="L30" s="12">
        <v>18</v>
      </c>
      <c r="M30" s="12">
        <v>65</v>
      </c>
    </row>
    <row r="31" spans="1:13" ht="19.5" x14ac:dyDescent="0.45">
      <c r="A31" s="5"/>
      <c r="B31" s="44" t="s">
        <v>31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69</v>
      </c>
      <c r="J31" s="10">
        <v>46</v>
      </c>
      <c r="K31" s="11">
        <v>85</v>
      </c>
      <c r="L31" s="11">
        <v>20</v>
      </c>
      <c r="M31" s="11">
        <v>40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  <row r="43" spans="2:2" ht="18.5" x14ac:dyDescent="0.35">
      <c r="B43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E6C5-9901-4473-8479-2C609FC30B1F}">
  <sheetPr codeName="Sheet24"/>
  <dimension ref="A1:M43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B1" s="43"/>
    </row>
    <row r="2" spans="1:13" ht="50.25" customHeight="1" x14ac:dyDescent="0.45">
      <c r="A2" s="14"/>
      <c r="B2" s="39" t="s">
        <v>0</v>
      </c>
      <c r="C2" s="39" t="s">
        <v>10</v>
      </c>
      <c r="D2" s="39" t="s">
        <v>4</v>
      </c>
      <c r="E2" s="39" t="s">
        <v>8</v>
      </c>
      <c r="F2" s="39" t="s">
        <v>3</v>
      </c>
      <c r="G2" s="39" t="s">
        <v>1</v>
      </c>
      <c r="H2" s="39" t="s">
        <v>9</v>
      </c>
      <c r="I2" s="39" t="s">
        <v>11</v>
      </c>
      <c r="J2" s="39" t="s">
        <v>6</v>
      </c>
      <c r="K2" s="39" t="s">
        <v>7</v>
      </c>
      <c r="L2" s="39" t="s">
        <v>5</v>
      </c>
      <c r="M2" s="39" t="s">
        <v>2</v>
      </c>
    </row>
    <row r="3" spans="1:13" ht="19.5" x14ac:dyDescent="0.45">
      <c r="A3" s="5"/>
      <c r="B3" s="40" t="s">
        <v>14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x14ac:dyDescent="0.45">
      <c r="A4" s="5"/>
      <c r="B4" s="40" t="s">
        <v>22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x14ac:dyDescent="0.45">
      <c r="A5" s="5"/>
      <c r="B5" s="40" t="s">
        <v>38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x14ac:dyDescent="0.45">
      <c r="A6" s="5"/>
      <c r="B6" s="40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x14ac:dyDescent="0.45">
      <c r="A7" s="5"/>
      <c r="B7" s="40" t="s">
        <v>20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x14ac:dyDescent="0.45">
      <c r="A8" s="5"/>
      <c r="B8" s="40" t="s">
        <v>13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x14ac:dyDescent="0.45">
      <c r="A9" s="5"/>
      <c r="B9" s="40" t="s">
        <v>25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x14ac:dyDescent="0.45">
      <c r="A10" s="5"/>
      <c r="B10" s="40" t="s">
        <v>23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x14ac:dyDescent="0.45">
      <c r="A11" s="5"/>
      <c r="B11" s="40" t="s">
        <v>16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x14ac:dyDescent="0.45">
      <c r="A12" s="5"/>
      <c r="B12" s="40" t="s">
        <v>34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x14ac:dyDescent="0.45">
      <c r="A13" s="5"/>
      <c r="B13" s="40" t="s">
        <v>26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45">
      <c r="A14" s="5"/>
      <c r="B14" s="40" t="s">
        <v>17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x14ac:dyDescent="0.45">
      <c r="A15" s="5"/>
      <c r="B15" s="40" t="s">
        <v>31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x14ac:dyDescent="0.45">
      <c r="A16" s="5"/>
      <c r="B16" s="40" t="s">
        <v>36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x14ac:dyDescent="0.45">
      <c r="A17" s="5"/>
      <c r="B17" s="40" t="s">
        <v>37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x14ac:dyDescent="0.45">
      <c r="A18" s="5"/>
      <c r="B18" s="40" t="s">
        <v>40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x14ac:dyDescent="0.45">
      <c r="A19" s="5"/>
      <c r="B19" s="40" t="s">
        <v>28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x14ac:dyDescent="0.45">
      <c r="A20" s="5"/>
      <c r="B20" s="40" t="s">
        <v>29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x14ac:dyDescent="0.45">
      <c r="A21" s="5"/>
      <c r="B21" s="40" t="s">
        <v>33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x14ac:dyDescent="0.45">
      <c r="A22" s="5"/>
      <c r="B22" s="40" t="s">
        <v>24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x14ac:dyDescent="0.45">
      <c r="A23" s="5"/>
      <c r="B23" s="40" t="s">
        <v>21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x14ac:dyDescent="0.45">
      <c r="A24" s="5"/>
      <c r="B24" s="40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x14ac:dyDescent="0.45">
      <c r="A25" s="5"/>
      <c r="B25" s="40" t="s">
        <v>15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x14ac:dyDescent="0.45">
      <c r="A26" s="5"/>
      <c r="B26" s="40" t="s">
        <v>12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x14ac:dyDescent="0.45">
      <c r="A27" s="5"/>
      <c r="B27" s="40" t="s">
        <v>30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x14ac:dyDescent="0.45">
      <c r="A28" s="5"/>
      <c r="B28" s="40" t="s">
        <v>19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x14ac:dyDescent="0.45">
      <c r="A29" s="5"/>
      <c r="B29" s="40" t="s">
        <v>27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x14ac:dyDescent="0.45">
      <c r="A30" s="5"/>
      <c r="B30" s="40" t="s">
        <v>18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x14ac:dyDescent="0.45">
      <c r="A31" s="5"/>
      <c r="B31" s="40" t="s">
        <v>35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  <row r="43" spans="2:2" ht="18.5" x14ac:dyDescent="0.35">
      <c r="B43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ABB3-6EB3-4B6B-B7FE-654686937E52}">
  <sheetPr codeName="Sheet25"/>
  <dimension ref="A1:M39"/>
  <sheetViews>
    <sheetView zoomScale="68" workbookViewId="0">
      <selection activeCell="B2" sqref="B2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A1" t="s">
        <v>204</v>
      </c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39" t="s">
        <v>0</v>
      </c>
      <c r="C2" s="39" t="s">
        <v>3</v>
      </c>
      <c r="D2" s="39" t="s">
        <v>8</v>
      </c>
      <c r="E2" s="39" t="s">
        <v>6</v>
      </c>
      <c r="F2" s="39" t="s">
        <v>4</v>
      </c>
      <c r="G2" s="39" t="s">
        <v>1</v>
      </c>
      <c r="H2" s="39" t="s">
        <v>7</v>
      </c>
      <c r="I2" s="39" t="s">
        <v>5</v>
      </c>
      <c r="J2" s="39" t="s">
        <v>10</v>
      </c>
      <c r="K2" s="39" t="s">
        <v>11</v>
      </c>
      <c r="L2" s="39" t="s">
        <v>2</v>
      </c>
      <c r="M2" s="39" t="s">
        <v>9</v>
      </c>
    </row>
    <row r="3" spans="1:13" ht="19.5" x14ac:dyDescent="0.45">
      <c r="B3" s="40" t="s">
        <v>18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x14ac:dyDescent="0.45">
      <c r="B4" s="40" t="s">
        <v>13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x14ac:dyDescent="0.45">
      <c r="B5" s="40" t="s">
        <v>38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x14ac:dyDescent="0.45">
      <c r="B6" s="40" t="s">
        <v>17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x14ac:dyDescent="0.45">
      <c r="B7" s="40" t="s">
        <v>31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x14ac:dyDescent="0.45">
      <c r="B8" s="40" t="s">
        <v>16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x14ac:dyDescent="0.45">
      <c r="B9" s="40" t="s">
        <v>15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x14ac:dyDescent="0.45">
      <c r="B10" s="40" t="s">
        <v>27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x14ac:dyDescent="0.45">
      <c r="B11" s="40" t="s">
        <v>25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x14ac:dyDescent="0.45">
      <c r="B12" s="40" t="s">
        <v>21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x14ac:dyDescent="0.45">
      <c r="B13" s="40" t="s">
        <v>37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45">
      <c r="B14" s="40" t="s">
        <v>32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x14ac:dyDescent="0.45">
      <c r="B15" s="40" t="s">
        <v>34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x14ac:dyDescent="0.45">
      <c r="B16" s="40" t="s">
        <v>33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2:13" ht="19.5" x14ac:dyDescent="0.45">
      <c r="B17" s="40" t="s">
        <v>30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2:13" ht="19.5" x14ac:dyDescent="0.45">
      <c r="B18" s="40" t="s">
        <v>26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2:13" ht="19.5" x14ac:dyDescent="0.45">
      <c r="B19" s="40" t="s">
        <v>36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2:13" ht="19.5" x14ac:dyDescent="0.45">
      <c r="B20" s="40" t="s">
        <v>24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2:13" ht="19.5" x14ac:dyDescent="0.45">
      <c r="B21" s="40" t="s">
        <v>12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2:13" ht="19.5" x14ac:dyDescent="0.45">
      <c r="B22" s="40" t="s">
        <v>28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2:13" ht="19.5" x14ac:dyDescent="0.45">
      <c r="B23" s="40" t="s">
        <v>23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2:13" ht="19.5" x14ac:dyDescent="0.45">
      <c r="B24" s="40" t="s">
        <v>20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2:13" ht="19.5" x14ac:dyDescent="0.45">
      <c r="B25" s="40" t="s">
        <v>14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2:13" ht="19.5" x14ac:dyDescent="0.45">
      <c r="B26" s="40" t="s">
        <v>35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2:13" ht="19.5" x14ac:dyDescent="0.45">
      <c r="B27" s="40" t="s">
        <v>22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2:13" ht="19.5" x14ac:dyDescent="0.45">
      <c r="B28" s="40" t="s">
        <v>39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2:13" ht="19.5" x14ac:dyDescent="0.45">
      <c r="B29" s="40" t="s">
        <v>29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2:13" ht="19.5" x14ac:dyDescent="0.45">
      <c r="B30" s="40" t="s">
        <v>19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2:13" ht="19.5" x14ac:dyDescent="0.45">
      <c r="B31" s="40" t="s">
        <v>40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{B7E8414B-D1BE-4D85-BEEB-9F0908EBBC7E}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{A4C71176-16D2-4F71-9A37-83D1D57F1118}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{72EAACDE-AED9-47EF-94CF-E90AC42BDB35}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{4BA2095E-B9E2-44E6-8C14-E3614C4CC7D7}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{FF4D602C-254A-4EA8-93C7-829555DD1971}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{5AA113D5-FBED-4394-B608-2C01835C834F}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{39C0918B-CF89-4548-8618-717CDF2C859C}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{1FA74846-0A86-41E5-A6D2-DED173514943}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{D2776B5B-B932-4249-B6F3-6119F7F2DD2A}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{90AFF0F9-E9F5-4DFC-9E4E-A27632ED8D07}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{16F67226-C565-4CB8-A3EF-B1F69E555CED}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{CDA00144-C1DE-4C64-BC01-DF1366525979}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{3AC234E9-E984-420A-B73D-A6CAB846DEC9}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{2BDA7D8F-024C-49DE-B7D7-DBE2F7CE4F73}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{524F5B21-040F-44FE-9E30-3C638946FEB5}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{0E31111B-C656-4864-9DBB-4798EF4CE57F}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{2D4ADD73-C9B6-4DB5-9AC8-E70ADEA0E5E0}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{D9BAE3CF-DF65-47AA-A560-25BF6BFC6D59}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{D6940E5F-04E9-4A17-8288-7A2857F006F7}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{7F730B90-F172-4D23-B228-647F4471AF03}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{79BFFA3B-1518-4B31-9147-C25217F97FF4}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{A5ED204E-4DF0-429C-A29B-3AB3F4673FEA}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E8414B-D1BE-4D85-BEEB-9F0908EBBC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C71176-16D2-4F71-9A37-83D1D57F11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2EAACDE-AED9-47EF-94CF-E90AC42BDB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BA2095E-B9E2-44E6-8C14-E3614C4CC7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F4D602C-254A-4EA8-93C7-829555DD19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AA113D5-FBED-4394-B608-2C01835C834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9C0918B-CF89-4548-8618-717CDF2C859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FA74846-0A86-41E5-A6D2-DED1735149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2776B5B-B932-4249-B6F3-6119F7F2DD2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0AFF0F9-E9F5-4DFC-9E4E-A27632ED8D0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6F67226-C565-4CB8-A3EF-B1F69E555CE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DA00144-C1DE-4C64-BC01-DF13665259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3AC234E9-E984-420A-B73D-A6CAB846DE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BDA7D8F-024C-49DE-B7D7-DBE2F7CE4F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24F5B21-040F-44FE-9E30-3C638946FEB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E31111B-C656-4864-9DBB-4798EF4CE5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D4ADD73-C9B6-4DB5-9AC8-E70ADEA0E5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9BAE3CF-DF65-47AA-A560-25BF6BFC6D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6940E5F-04E9-4A17-8288-7A2857F006F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730B90-F172-4D23-B228-647F4471AF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9BFFA3B-1518-4B31-9147-C25217F97FF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5ED204E-4DF0-429C-A29B-3AB3F4673F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FECF-E1B9-4047-B721-12F904D6FFF3}">
  <sheetPr codeName="Sheet2"/>
  <dimension ref="A1:R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8" ht="45" customHeight="1" x14ac:dyDescent="0.35">
      <c r="B1" s="4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35">
      <c r="B2" s="39" t="s">
        <v>0</v>
      </c>
      <c r="C2" s="39" t="s">
        <v>8</v>
      </c>
      <c r="D2" s="39" t="s">
        <v>11</v>
      </c>
      <c r="E2" s="39" t="s">
        <v>5</v>
      </c>
      <c r="F2" s="39" t="s">
        <v>1</v>
      </c>
      <c r="G2" s="39" t="s">
        <v>7</v>
      </c>
      <c r="H2" s="39" t="s">
        <v>4</v>
      </c>
      <c r="I2" s="39" t="s">
        <v>10</v>
      </c>
      <c r="J2" s="39" t="s">
        <v>9</v>
      </c>
      <c r="K2" s="39" t="s">
        <v>2</v>
      </c>
      <c r="L2" s="39" t="s">
        <v>3</v>
      </c>
      <c r="M2" s="39" t="s">
        <v>6</v>
      </c>
    </row>
    <row r="3" spans="2:18" ht="19.5" x14ac:dyDescent="0.45">
      <c r="B3" s="40" t="s">
        <v>32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8" ht="19.5" x14ac:dyDescent="0.45">
      <c r="B4" s="40" t="s">
        <v>36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8" ht="19.5" x14ac:dyDescent="0.45">
      <c r="B5" s="40" t="s">
        <v>13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  <c r="R5" t="s">
        <v>199</v>
      </c>
    </row>
    <row r="6" spans="2:18" ht="19.5" x14ac:dyDescent="0.45">
      <c r="B6" s="40" t="s">
        <v>17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8" ht="19.5" x14ac:dyDescent="0.45">
      <c r="B7" s="40" t="s">
        <v>40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8" ht="19.5" x14ac:dyDescent="0.45">
      <c r="B8" s="40" t="s">
        <v>31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8" ht="19.5" x14ac:dyDescent="0.45">
      <c r="B9" s="40" t="s">
        <v>21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8" ht="19.5" x14ac:dyDescent="0.45">
      <c r="B10" s="40" t="s">
        <v>35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8" ht="19.5" x14ac:dyDescent="0.45">
      <c r="B11" s="40" t="s">
        <v>38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8" ht="19.5" x14ac:dyDescent="0.45">
      <c r="B12" s="40" t="s">
        <v>19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8" ht="19.5" x14ac:dyDescent="0.45">
      <c r="B13" s="40" t="s">
        <v>14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8" ht="21" customHeight="1" x14ac:dyDescent="0.45">
      <c r="B14" s="40" t="s">
        <v>20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8" ht="19.5" x14ac:dyDescent="0.45">
      <c r="B15" s="40" t="s">
        <v>37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8" ht="19.5" x14ac:dyDescent="0.45">
      <c r="B16" s="40" t="s">
        <v>22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x14ac:dyDescent="0.45">
      <c r="B17" s="40" t="s">
        <v>15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x14ac:dyDescent="0.45">
      <c r="B18" s="40" t="s">
        <v>16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x14ac:dyDescent="0.45">
      <c r="B19" s="40" t="s">
        <v>33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x14ac:dyDescent="0.45">
      <c r="B20" s="40" t="s">
        <v>23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x14ac:dyDescent="0.45">
      <c r="B21" s="40" t="s">
        <v>25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x14ac:dyDescent="0.45">
      <c r="B22" s="40" t="s">
        <v>30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x14ac:dyDescent="0.45">
      <c r="B23" s="40" t="s">
        <v>28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x14ac:dyDescent="0.45">
      <c r="B24" s="40" t="s">
        <v>29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x14ac:dyDescent="0.45">
      <c r="B25" s="40" t="s">
        <v>24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x14ac:dyDescent="0.45">
      <c r="B26" s="40" t="s">
        <v>12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x14ac:dyDescent="0.45">
      <c r="B27" s="40" t="s">
        <v>27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x14ac:dyDescent="0.45">
      <c r="B28" s="40" t="s">
        <v>34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x14ac:dyDescent="0.45">
      <c r="B29" s="40" t="s">
        <v>18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x14ac:dyDescent="0.45">
      <c r="B30" s="40" t="s">
        <v>26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x14ac:dyDescent="0.45">
      <c r="B31" s="40" t="s">
        <v>39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x14ac:dyDescent="0.45">
      <c r="B32" s="4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F1:K42">
    <sortCondition ref="F1:K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4B1-0A27-41C9-84E7-3C6F51E9CD26}">
  <sheetPr codeName="Sheet26"/>
  <dimension ref="A1:M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0</v>
      </c>
      <c r="C2" s="39" t="s">
        <v>1</v>
      </c>
      <c r="D2" s="39" t="s">
        <v>6</v>
      </c>
      <c r="E2" s="39" t="s">
        <v>8</v>
      </c>
      <c r="F2" s="39" t="s">
        <v>10</v>
      </c>
      <c r="G2" s="39" t="s">
        <v>9</v>
      </c>
      <c r="H2" s="39" t="s">
        <v>4</v>
      </c>
      <c r="I2" s="39" t="s">
        <v>7</v>
      </c>
      <c r="J2" s="39" t="s">
        <v>2</v>
      </c>
      <c r="K2" s="39" t="s">
        <v>11</v>
      </c>
      <c r="L2" s="39" t="s">
        <v>3</v>
      </c>
      <c r="M2" s="39" t="s">
        <v>5</v>
      </c>
    </row>
    <row r="3" spans="2:13" ht="19.5" x14ac:dyDescent="0.45">
      <c r="B3" s="44" t="s">
        <v>28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37</v>
      </c>
      <c r="J3" s="10">
        <v>59</v>
      </c>
      <c r="K3" s="11">
        <v>58</v>
      </c>
      <c r="L3" s="11">
        <v>34</v>
      </c>
      <c r="M3" s="11">
        <v>39</v>
      </c>
    </row>
    <row r="4" spans="2:13" ht="19.5" x14ac:dyDescent="0.45">
      <c r="B4" s="40" t="s">
        <v>32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2">
        <v>18</v>
      </c>
      <c r="L4" s="12">
        <v>61</v>
      </c>
      <c r="M4" s="12">
        <v>45</v>
      </c>
    </row>
    <row r="5" spans="2:13" ht="19.5" x14ac:dyDescent="0.45">
      <c r="B5" s="44" t="s">
        <v>25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53</v>
      </c>
      <c r="J5" s="10">
        <v>75</v>
      </c>
      <c r="K5" s="11">
        <v>37</v>
      </c>
      <c r="L5" s="11">
        <v>27</v>
      </c>
      <c r="M5" s="11">
        <v>39</v>
      </c>
    </row>
    <row r="6" spans="2:13" ht="19.5" x14ac:dyDescent="0.45">
      <c r="B6" s="40" t="s">
        <v>38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2">
        <v>55</v>
      </c>
      <c r="L6" s="12">
        <v>20</v>
      </c>
      <c r="M6" s="12">
        <v>84</v>
      </c>
    </row>
    <row r="7" spans="2:13" ht="19.5" x14ac:dyDescent="0.45">
      <c r="B7" s="44" t="s">
        <v>35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28</v>
      </c>
      <c r="J7" s="10">
        <v>65</v>
      </c>
      <c r="K7" s="11">
        <v>61</v>
      </c>
      <c r="L7" s="11">
        <v>55</v>
      </c>
      <c r="M7" s="11">
        <v>65</v>
      </c>
    </row>
    <row r="8" spans="2:13" ht="19.5" x14ac:dyDescent="0.45">
      <c r="B8" s="40" t="s">
        <v>27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2">
        <v>33</v>
      </c>
      <c r="L8" s="12">
        <v>50</v>
      </c>
      <c r="M8" s="12">
        <v>42</v>
      </c>
    </row>
    <row r="9" spans="2:13" ht="19.5" x14ac:dyDescent="0.45">
      <c r="B9" s="44" t="s">
        <v>24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19</v>
      </c>
      <c r="J9" s="10">
        <v>50</v>
      </c>
      <c r="K9" s="11">
        <v>18</v>
      </c>
      <c r="L9" s="11">
        <v>50</v>
      </c>
      <c r="M9" s="11">
        <v>52</v>
      </c>
    </row>
    <row r="10" spans="2:13" ht="19.5" x14ac:dyDescent="0.45">
      <c r="B10" s="40" t="s">
        <v>37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2">
        <v>52</v>
      </c>
      <c r="L10" s="12">
        <v>46</v>
      </c>
      <c r="M10" s="12">
        <v>18</v>
      </c>
    </row>
    <row r="11" spans="2:13" ht="19.5" x14ac:dyDescent="0.45">
      <c r="B11" s="44" t="s">
        <v>15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56</v>
      </c>
      <c r="J11" s="10">
        <v>71</v>
      </c>
      <c r="K11" s="11">
        <v>64</v>
      </c>
      <c r="L11" s="11">
        <v>42</v>
      </c>
      <c r="M11" s="11">
        <v>34</v>
      </c>
    </row>
    <row r="12" spans="2:13" ht="19.5" x14ac:dyDescent="0.45">
      <c r="B12" s="40" t="s">
        <v>17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2">
        <v>21</v>
      </c>
      <c r="L12" s="12">
        <v>33</v>
      </c>
      <c r="M12" s="12">
        <v>40</v>
      </c>
    </row>
    <row r="13" spans="2:13" ht="19.5" x14ac:dyDescent="0.45">
      <c r="B13" s="44" t="s">
        <v>30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12</v>
      </c>
      <c r="J13" s="10">
        <v>25</v>
      </c>
      <c r="K13" s="11">
        <v>25</v>
      </c>
      <c r="L13" s="11">
        <v>61</v>
      </c>
      <c r="M13" s="11">
        <v>20</v>
      </c>
    </row>
    <row r="14" spans="2:13" ht="21" customHeight="1" x14ac:dyDescent="0.45">
      <c r="B14" s="40" t="s">
        <v>23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2">
        <v>46</v>
      </c>
      <c r="L14" s="12">
        <v>77</v>
      </c>
      <c r="M14" s="12">
        <v>57</v>
      </c>
    </row>
    <row r="15" spans="2:13" ht="19.5" x14ac:dyDescent="0.45">
      <c r="B15" s="44" t="s">
        <v>33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24</v>
      </c>
      <c r="J15" s="10">
        <v>26</v>
      </c>
      <c r="K15" s="11">
        <v>13</v>
      </c>
      <c r="L15" s="11">
        <v>46</v>
      </c>
      <c r="M15" s="11">
        <v>32</v>
      </c>
    </row>
    <row r="16" spans="2:13" ht="19.5" x14ac:dyDescent="0.45">
      <c r="B16" s="40" t="s">
        <v>26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2">
        <v>38</v>
      </c>
      <c r="L16" s="12">
        <v>83</v>
      </c>
      <c r="M16" s="12">
        <v>62</v>
      </c>
    </row>
    <row r="17" spans="2:13" ht="19.5" x14ac:dyDescent="0.45">
      <c r="B17" s="44" t="s">
        <v>20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36</v>
      </c>
      <c r="J17" s="10">
        <v>45</v>
      </c>
      <c r="K17" s="11">
        <v>38</v>
      </c>
      <c r="L17" s="11">
        <v>65</v>
      </c>
      <c r="M17" s="11">
        <v>15</v>
      </c>
    </row>
    <row r="18" spans="2:13" ht="19.5" x14ac:dyDescent="0.45">
      <c r="B18" s="40" t="s">
        <v>40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2">
        <v>22</v>
      </c>
      <c r="L18" s="12">
        <v>43</v>
      </c>
      <c r="M18" s="12">
        <v>20</v>
      </c>
    </row>
    <row r="19" spans="2:13" ht="19.5" x14ac:dyDescent="0.45">
      <c r="B19" s="44" t="s">
        <v>22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44</v>
      </c>
      <c r="J19" s="10">
        <v>29</v>
      </c>
      <c r="K19" s="11">
        <v>24</v>
      </c>
      <c r="L19" s="11">
        <v>40</v>
      </c>
      <c r="M19" s="11">
        <v>73</v>
      </c>
    </row>
    <row r="20" spans="2:13" ht="19.5" x14ac:dyDescent="0.45">
      <c r="B20" s="40" t="s">
        <v>13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2">
        <v>42</v>
      </c>
      <c r="L20" s="12">
        <v>88</v>
      </c>
      <c r="M20" s="12">
        <v>72</v>
      </c>
    </row>
    <row r="21" spans="2:13" ht="19.5" x14ac:dyDescent="0.45">
      <c r="B21" s="44" t="s">
        <v>31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50</v>
      </c>
      <c r="J21" s="10">
        <v>18</v>
      </c>
      <c r="K21" s="11">
        <v>20</v>
      </c>
      <c r="L21" s="11">
        <v>69</v>
      </c>
      <c r="M21" s="11">
        <v>27</v>
      </c>
    </row>
    <row r="22" spans="2:13" ht="19.5" x14ac:dyDescent="0.45">
      <c r="B22" s="40" t="s">
        <v>21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2">
        <v>37</v>
      </c>
      <c r="L22" s="12">
        <v>47</v>
      </c>
      <c r="M22" s="12">
        <v>59</v>
      </c>
    </row>
    <row r="23" spans="2:13" ht="19.5" x14ac:dyDescent="0.45">
      <c r="B23" s="44" t="s">
        <v>29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47</v>
      </c>
      <c r="J23" s="10">
        <v>27</v>
      </c>
      <c r="K23" s="11">
        <v>32</v>
      </c>
      <c r="L23" s="11">
        <v>37</v>
      </c>
      <c r="M23" s="11">
        <v>37</v>
      </c>
    </row>
    <row r="24" spans="2:13" ht="19.5" x14ac:dyDescent="0.45">
      <c r="B24" s="40" t="s">
        <v>14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2">
        <v>14</v>
      </c>
      <c r="L24" s="12">
        <v>45</v>
      </c>
      <c r="M24" s="12">
        <v>35</v>
      </c>
    </row>
    <row r="25" spans="2:13" ht="19.5" x14ac:dyDescent="0.45">
      <c r="B25" s="44" t="s">
        <v>16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24</v>
      </c>
      <c r="J25" s="10">
        <v>17</v>
      </c>
      <c r="K25" s="11">
        <v>42</v>
      </c>
      <c r="L25" s="11">
        <v>80</v>
      </c>
      <c r="M25" s="11">
        <v>69</v>
      </c>
    </row>
    <row r="26" spans="2:13" ht="19.5" x14ac:dyDescent="0.45">
      <c r="B26" s="40" t="s">
        <v>34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2">
        <v>49</v>
      </c>
      <c r="L26" s="12">
        <v>49</v>
      </c>
      <c r="M26" s="12">
        <v>80</v>
      </c>
    </row>
    <row r="27" spans="2:13" ht="19.5" x14ac:dyDescent="0.45">
      <c r="B27" s="44" t="s">
        <v>18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36</v>
      </c>
      <c r="J27" s="10">
        <v>28</v>
      </c>
      <c r="K27" s="11">
        <v>63</v>
      </c>
      <c r="L27" s="11">
        <v>86</v>
      </c>
      <c r="M27" s="11">
        <v>57</v>
      </c>
    </row>
    <row r="28" spans="2:13" ht="19.5" x14ac:dyDescent="0.45">
      <c r="B28" s="40" t="s">
        <v>12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2">
        <v>36</v>
      </c>
      <c r="L28" s="12">
        <v>29</v>
      </c>
      <c r="M28" s="12">
        <v>50</v>
      </c>
    </row>
    <row r="29" spans="2:13" ht="19.5" x14ac:dyDescent="0.45">
      <c r="B29" s="44" t="s">
        <v>19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16</v>
      </c>
      <c r="J29" s="10">
        <v>20</v>
      </c>
      <c r="K29" s="11">
        <v>21</v>
      </c>
      <c r="L29" s="11">
        <v>22</v>
      </c>
      <c r="M29" s="11">
        <v>98</v>
      </c>
    </row>
    <row r="30" spans="2:13" ht="19.5" x14ac:dyDescent="0.45">
      <c r="B30" s="40" t="s">
        <v>36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2">
        <v>36</v>
      </c>
      <c r="L30" s="12">
        <v>59</v>
      </c>
      <c r="M30" s="12">
        <v>19</v>
      </c>
    </row>
    <row r="31" spans="2:13" ht="19.5" x14ac:dyDescent="0.45">
      <c r="B31" s="44" t="s">
        <v>39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21</v>
      </c>
      <c r="J31" s="10">
        <v>68</v>
      </c>
      <c r="K31" s="11">
        <v>18</v>
      </c>
      <c r="L31" s="11">
        <v>73</v>
      </c>
      <c r="M31" s="11">
        <v>42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042D-8DAA-48F9-A238-ACD33C6A98D1}">
  <sheetPr codeName="Sheet27"/>
  <dimension ref="A1:N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25" customHeight="1" x14ac:dyDescent="0.45">
      <c r="A2" s="15"/>
      <c r="B2" s="39" t="s">
        <v>0</v>
      </c>
      <c r="C2" s="39" t="s">
        <v>11</v>
      </c>
      <c r="D2" s="39" t="s">
        <v>5</v>
      </c>
      <c r="E2" s="39" t="s">
        <v>8</v>
      </c>
      <c r="F2" s="39" t="s">
        <v>6</v>
      </c>
      <c r="G2" s="39" t="s">
        <v>4</v>
      </c>
      <c r="H2" s="39" t="s">
        <v>1</v>
      </c>
      <c r="I2" s="39" t="s">
        <v>9</v>
      </c>
      <c r="J2" s="39" t="s">
        <v>3</v>
      </c>
      <c r="K2" s="39" t="s">
        <v>7</v>
      </c>
      <c r="L2" s="39" t="s">
        <v>10</v>
      </c>
      <c r="M2" s="39" t="s">
        <v>2</v>
      </c>
    </row>
    <row r="3" spans="1:14" ht="19.5" x14ac:dyDescent="0.45">
      <c r="B3" s="40" t="s">
        <v>19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1:14" ht="19.5" x14ac:dyDescent="0.45">
      <c r="B4" s="40" t="s">
        <v>27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1:14" ht="19.5" x14ac:dyDescent="0.45">
      <c r="B5" s="40" t="s">
        <v>30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1:14" ht="19.5" x14ac:dyDescent="0.45">
      <c r="B6" s="40" t="s">
        <v>24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1:14" ht="19.5" x14ac:dyDescent="0.45">
      <c r="B7" s="40" t="s">
        <v>31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1:14" ht="19.5" x14ac:dyDescent="0.45">
      <c r="B8" s="40" t="s">
        <v>21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1:14" ht="19.5" x14ac:dyDescent="0.45">
      <c r="B9" s="40" t="s">
        <v>28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1:14" ht="19.5" x14ac:dyDescent="0.45">
      <c r="B10" s="40" t="s">
        <v>38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1:14" ht="19.5" x14ac:dyDescent="0.45">
      <c r="B11" s="40" t="s">
        <v>22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1:14" ht="19.5" x14ac:dyDescent="0.45">
      <c r="B12" s="40" t="s">
        <v>13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1:14" ht="19.5" x14ac:dyDescent="0.45">
      <c r="B13" s="40" t="s">
        <v>26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1:14" ht="21" customHeight="1" x14ac:dyDescent="0.45">
      <c r="B14" s="40" t="s">
        <v>39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1:14" ht="19.5" x14ac:dyDescent="0.45">
      <c r="B15" s="40" t="s">
        <v>25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1:14" ht="19.5" x14ac:dyDescent="0.45">
      <c r="B16" s="40" t="s">
        <v>36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x14ac:dyDescent="0.45">
      <c r="B17" s="40" t="s">
        <v>14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x14ac:dyDescent="0.45">
      <c r="B18" s="40" t="s">
        <v>40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x14ac:dyDescent="0.45">
      <c r="B19" s="40" t="s">
        <v>34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x14ac:dyDescent="0.45">
      <c r="B20" s="40" t="s">
        <v>32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x14ac:dyDescent="0.45">
      <c r="B21" s="40" t="s">
        <v>37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x14ac:dyDescent="0.45">
      <c r="B22" s="40" t="s">
        <v>33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x14ac:dyDescent="0.45">
      <c r="B23" s="40" t="s">
        <v>15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x14ac:dyDescent="0.45">
      <c r="B24" s="40" t="s">
        <v>23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x14ac:dyDescent="0.45">
      <c r="B25" s="40" t="s">
        <v>29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x14ac:dyDescent="0.45">
      <c r="B26" s="40" t="s">
        <v>18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x14ac:dyDescent="0.45">
      <c r="B27" s="40" t="s">
        <v>35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x14ac:dyDescent="0.45">
      <c r="B28" s="40" t="s">
        <v>16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x14ac:dyDescent="0.45">
      <c r="B29" s="40" t="s">
        <v>12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x14ac:dyDescent="0.45">
      <c r="B30" s="40" t="s">
        <v>20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x14ac:dyDescent="0.45">
      <c r="B31" s="40" t="s">
        <v>17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1898-F1DA-4180-B8B7-1CDD8BF4FF00}">
  <sheetPr codeName="Sheet28"/>
  <dimension ref="B1:M39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0</v>
      </c>
      <c r="C2" s="39" t="s">
        <v>1</v>
      </c>
      <c r="D2" s="39" t="s">
        <v>10</v>
      </c>
      <c r="E2" s="39" t="s">
        <v>7</v>
      </c>
      <c r="F2" s="39" t="s">
        <v>2</v>
      </c>
      <c r="G2" s="39" t="s">
        <v>3</v>
      </c>
      <c r="H2" s="39" t="s">
        <v>9</v>
      </c>
      <c r="I2" s="39" t="s">
        <v>11</v>
      </c>
      <c r="J2" s="39" t="s">
        <v>6</v>
      </c>
      <c r="K2" s="39" t="s">
        <v>5</v>
      </c>
      <c r="L2" s="39" t="s">
        <v>4</v>
      </c>
      <c r="M2" s="39" t="s">
        <v>8</v>
      </c>
    </row>
    <row r="3" spans="2:13" ht="19.5" x14ac:dyDescent="0.45">
      <c r="B3" s="40" t="s">
        <v>26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3" ht="19.5" x14ac:dyDescent="0.45">
      <c r="B4" s="40" t="s">
        <v>40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3" ht="19.5" x14ac:dyDescent="0.45">
      <c r="B5" s="40" t="s">
        <v>33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2:13" ht="19.5" x14ac:dyDescent="0.45">
      <c r="B6" s="40" t="s">
        <v>22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3" ht="19.5" x14ac:dyDescent="0.45">
      <c r="B7" s="40" t="s">
        <v>32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3" ht="19.5" x14ac:dyDescent="0.45">
      <c r="B8" s="40" t="s">
        <v>30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3" ht="19.5" x14ac:dyDescent="0.45">
      <c r="B9" s="40" t="s">
        <v>27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3" ht="19.5" x14ac:dyDescent="0.45">
      <c r="B10" s="40" t="s">
        <v>36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3" ht="19.5" x14ac:dyDescent="0.45">
      <c r="B11" s="40" t="s">
        <v>24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3" ht="19.5" x14ac:dyDescent="0.45">
      <c r="B12" s="40" t="s">
        <v>23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3" ht="19.5" x14ac:dyDescent="0.45">
      <c r="B13" s="40" t="s">
        <v>34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3" ht="21" customHeight="1" x14ac:dyDescent="0.45">
      <c r="B14" s="40" t="s">
        <v>28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3" ht="19.5" x14ac:dyDescent="0.45">
      <c r="B15" s="40" t="s">
        <v>31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3" ht="19.5" x14ac:dyDescent="0.45">
      <c r="B16" s="40" t="s">
        <v>16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x14ac:dyDescent="0.45">
      <c r="B17" s="40" t="s">
        <v>39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x14ac:dyDescent="0.45">
      <c r="B18" s="40" t="s">
        <v>17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x14ac:dyDescent="0.45">
      <c r="B19" s="40" t="s">
        <v>19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x14ac:dyDescent="0.45">
      <c r="B20" s="40" t="s">
        <v>29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x14ac:dyDescent="0.45">
      <c r="B21" s="40" t="s">
        <v>15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x14ac:dyDescent="0.45">
      <c r="B22" s="40" t="s">
        <v>13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x14ac:dyDescent="0.45">
      <c r="B23" s="40" t="s">
        <v>20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x14ac:dyDescent="0.45">
      <c r="B24" s="40" t="s">
        <v>25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x14ac:dyDescent="0.45">
      <c r="B25" s="40" t="s">
        <v>35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x14ac:dyDescent="0.45">
      <c r="B26" s="40" t="s">
        <v>14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x14ac:dyDescent="0.45">
      <c r="B27" s="40" t="s">
        <v>18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x14ac:dyDescent="0.45">
      <c r="B28" s="40" t="s">
        <v>21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x14ac:dyDescent="0.45">
      <c r="B29" s="40" t="s">
        <v>38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x14ac:dyDescent="0.45">
      <c r="B30" s="40" t="s">
        <v>37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x14ac:dyDescent="0.45">
      <c r="B31" s="40" t="s">
        <v>12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{582382C9-D814-486B-A363-193F6CEDC9F3}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{CEC7F302-240C-4334-A61F-82C2E5664986}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{6F6ECB28-4940-4406-B3BC-DD02422AA1DE}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{B4827C3F-960D-4FB6-9082-CCFBAEE61CF6}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{D9E0E9B6-77D5-478F-9779-9B5FF6CB2DFB}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{B9728706-ED2C-4DF1-B093-8236155FC75C}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{86ED365F-484E-4EC4-BF7E-4B260F897216}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{0DB46951-C4A2-4C0F-8622-E7970CF0ADB4}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{F8FA73CE-08F6-4631-B78A-02F44707FF6F}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{3158BA76-ED34-4688-AD79-0A84FE81E912}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{7F3EFF43-68F3-448F-90FE-C9BEF3DB60D1}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{3ECCC5D3-DE42-4F7E-9A9F-55F7D457C0D9}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{A0B750CD-E0C3-4CED-921E-24B2446FACA9}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{65B46330-FC12-478D-B69E-51CE8DCCBF67}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{81CF5786-1599-4129-BFF6-F01EECC2B60A}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{F0F4C7D8-B54F-4B2C-B17B-9FF96BCDDB8C}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{2B7853BC-2989-419E-8ACA-F3F3E3CC5E10}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{AB2098C5-02A7-4B57-9C15-77F96EB0D729}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{64B0D1E0-E545-409D-8A2A-2EE25E86B76B}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{C12A6824-6ACD-420C-8103-54CE6E92C4A9}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{FA64F690-6E14-4945-BAB9-D9A1170B23F5}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{F45F58E6-B4FF-41C5-BDD0-8E6D5720FD07}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2382C9-D814-486B-A363-193F6CEDC9F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EC7F302-240C-4334-A61F-82C2E566498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F6ECB28-4940-4406-B3BC-DD02422AA1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4827C3F-960D-4FB6-9082-CCFBAEE61C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9E0E9B6-77D5-478F-9779-9B5FF6CB2DF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9728706-ED2C-4DF1-B093-8236155FC75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86ED365F-484E-4EC4-BF7E-4B260F89721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DB46951-C4A2-4C0F-8622-E7970CF0AD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8FA73CE-08F6-4631-B78A-02F44707FF6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58BA76-ED34-4688-AD79-0A84FE81E91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7F3EFF43-68F3-448F-90FE-C9BEF3DB60D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ECCC5D3-DE42-4F7E-9A9F-55F7D457C0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0B750CD-E0C3-4CED-921E-24B2446FAC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5B46330-FC12-478D-B69E-51CE8DCCBF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81CF5786-1599-4129-BFF6-F01EECC2B60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0F4C7D8-B54F-4B2C-B17B-9FF96BCDDB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B7853BC-2989-419E-8ACA-F3F3E3CC5E1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B2098C5-02A7-4B57-9C15-77F96EB0D7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4B0D1E0-E545-409D-8A2A-2EE25E86B76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12A6824-6ACD-420C-8103-54CE6E92C4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FA64F690-6E14-4945-BAB9-D9A1170B23F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45F58E6-B4FF-41C5-BDD0-8E6D5720FD0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E21-633E-4548-B97B-EBE02D90CCCF}">
  <sheetPr codeName="Sheet3"/>
  <dimension ref="A1:N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0</v>
      </c>
      <c r="C2" s="39" t="s">
        <v>1</v>
      </c>
      <c r="D2" s="39" t="s">
        <v>11</v>
      </c>
      <c r="E2" s="39" t="s">
        <v>3</v>
      </c>
      <c r="F2" s="39" t="s">
        <v>7</v>
      </c>
      <c r="G2" s="39" t="s">
        <v>6</v>
      </c>
      <c r="H2" s="39" t="s">
        <v>4</v>
      </c>
      <c r="I2" s="39" t="s">
        <v>9</v>
      </c>
      <c r="J2" s="39" t="s">
        <v>10</v>
      </c>
      <c r="K2" s="39" t="s">
        <v>5</v>
      </c>
      <c r="L2" s="39" t="s">
        <v>2</v>
      </c>
      <c r="M2" s="39" t="s">
        <v>8</v>
      </c>
    </row>
    <row r="3" spans="2:13" ht="19.5" x14ac:dyDescent="0.45">
      <c r="B3" s="40" t="s">
        <v>38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x14ac:dyDescent="0.45">
      <c r="B4" s="40" t="s">
        <v>39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x14ac:dyDescent="0.45">
      <c r="B5" s="40" t="s">
        <v>12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x14ac:dyDescent="0.45">
      <c r="B6" s="40" t="s">
        <v>35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x14ac:dyDescent="0.45">
      <c r="B7" s="40" t="s">
        <v>34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x14ac:dyDescent="0.45">
      <c r="B8" s="40" t="s">
        <v>29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x14ac:dyDescent="0.45">
      <c r="B9" s="40" t="s">
        <v>36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x14ac:dyDescent="0.45">
      <c r="B10" s="40" t="s">
        <v>33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x14ac:dyDescent="0.45">
      <c r="B11" s="40" t="s">
        <v>16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x14ac:dyDescent="0.45">
      <c r="B12" s="40" t="s">
        <v>18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x14ac:dyDescent="0.45">
      <c r="B13" s="40" t="s">
        <v>22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45">
      <c r="B14" s="40" t="s">
        <v>24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x14ac:dyDescent="0.45">
      <c r="B15" s="40" t="s">
        <v>30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x14ac:dyDescent="0.45">
      <c r="B16" s="40" t="s">
        <v>15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x14ac:dyDescent="0.45">
      <c r="B17" s="40" t="s">
        <v>20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x14ac:dyDescent="0.45">
      <c r="B18" s="40" t="s">
        <v>14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x14ac:dyDescent="0.45">
      <c r="B19" s="40" t="s">
        <v>21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x14ac:dyDescent="0.45">
      <c r="B20" s="40" t="s">
        <v>27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x14ac:dyDescent="0.45">
      <c r="B21" s="40" t="s">
        <v>19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x14ac:dyDescent="0.45">
      <c r="B22" s="40" t="s">
        <v>31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x14ac:dyDescent="0.45">
      <c r="B23" s="40" t="s">
        <v>17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x14ac:dyDescent="0.45">
      <c r="B24" s="40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x14ac:dyDescent="0.45">
      <c r="B25" s="40" t="s">
        <v>28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x14ac:dyDescent="0.45">
      <c r="B26" s="40" t="s">
        <v>25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x14ac:dyDescent="0.45">
      <c r="B27" s="40" t="s">
        <v>40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x14ac:dyDescent="0.45">
      <c r="B28" s="40" t="s">
        <v>13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x14ac:dyDescent="0.45">
      <c r="B29" s="40" t="s">
        <v>26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x14ac:dyDescent="0.45">
      <c r="B30" s="40" t="s">
        <v>32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x14ac:dyDescent="0.45">
      <c r="B31" s="40" t="s">
        <v>37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M3:N31">
    <sortCondition ref="N3:N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EA61-D0D8-4D44-8A91-574E90C1B612}">
  <sheetPr codeName="Sheet29"/>
  <dimension ref="A1:N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0</v>
      </c>
      <c r="C2" s="39" t="s">
        <v>3</v>
      </c>
      <c r="D2" s="39" t="s">
        <v>4</v>
      </c>
      <c r="E2" s="39" t="s">
        <v>8</v>
      </c>
      <c r="F2" s="39" t="s">
        <v>7</v>
      </c>
      <c r="G2" s="39" t="s">
        <v>5</v>
      </c>
      <c r="H2" s="39" t="s">
        <v>11</v>
      </c>
      <c r="I2" s="39" t="s">
        <v>6</v>
      </c>
      <c r="J2" s="39" t="s">
        <v>9</v>
      </c>
      <c r="K2" s="39" t="s">
        <v>1</v>
      </c>
      <c r="L2" s="39" t="s">
        <v>2</v>
      </c>
      <c r="M2" s="39" t="s">
        <v>10</v>
      </c>
    </row>
    <row r="3" spans="2:13" ht="19.5" x14ac:dyDescent="0.45">
      <c r="B3" s="44" t="s">
        <v>16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71</v>
      </c>
      <c r="J3" s="10">
        <v>56</v>
      </c>
      <c r="K3" s="11">
        <v>63</v>
      </c>
      <c r="L3" s="11">
        <v>64</v>
      </c>
      <c r="M3" s="11">
        <v>43</v>
      </c>
    </row>
    <row r="4" spans="2:13" ht="19.5" x14ac:dyDescent="0.45">
      <c r="B4" s="40" t="s">
        <v>30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2">
        <v>27</v>
      </c>
      <c r="L4" s="12">
        <v>18</v>
      </c>
      <c r="M4" s="12">
        <v>47</v>
      </c>
    </row>
    <row r="5" spans="2:13" ht="19.5" x14ac:dyDescent="0.45">
      <c r="B5" s="44" t="s">
        <v>29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15</v>
      </c>
      <c r="J5" s="10">
        <v>35</v>
      </c>
      <c r="K5" s="11">
        <v>18</v>
      </c>
      <c r="L5" s="11">
        <v>49</v>
      </c>
      <c r="M5" s="11">
        <v>21</v>
      </c>
    </row>
    <row r="6" spans="2:13" ht="19.5" x14ac:dyDescent="0.45">
      <c r="B6" s="40" t="s">
        <v>27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2">
        <v>74</v>
      </c>
      <c r="L6" s="12">
        <v>52</v>
      </c>
      <c r="M6" s="12">
        <v>42</v>
      </c>
    </row>
    <row r="7" spans="2:13" ht="19.5" x14ac:dyDescent="0.45">
      <c r="B7" s="44" t="s">
        <v>36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52</v>
      </c>
      <c r="J7" s="10">
        <v>25</v>
      </c>
      <c r="K7" s="11">
        <v>45</v>
      </c>
      <c r="L7" s="11">
        <v>36</v>
      </c>
      <c r="M7" s="11">
        <v>42</v>
      </c>
    </row>
    <row r="8" spans="2:13" ht="19.5" x14ac:dyDescent="0.45">
      <c r="B8" s="40" t="s">
        <v>20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2">
        <v>40</v>
      </c>
      <c r="L8" s="12">
        <v>14</v>
      </c>
      <c r="M8" s="12">
        <v>53</v>
      </c>
    </row>
    <row r="9" spans="2:13" ht="19.5" x14ac:dyDescent="0.45">
      <c r="B9" s="44" t="s">
        <v>31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62</v>
      </c>
      <c r="J9" s="10">
        <v>28</v>
      </c>
      <c r="K9" s="11">
        <v>24</v>
      </c>
      <c r="L9" s="11">
        <v>18</v>
      </c>
      <c r="M9" s="11">
        <v>43</v>
      </c>
    </row>
    <row r="10" spans="2:13" ht="19.5" x14ac:dyDescent="0.45">
      <c r="B10" s="40" t="s">
        <v>32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2">
        <v>28</v>
      </c>
      <c r="L10" s="12">
        <v>24</v>
      </c>
      <c r="M10" s="12">
        <v>25</v>
      </c>
    </row>
    <row r="11" spans="2:13" ht="19.5" x14ac:dyDescent="0.45">
      <c r="B11" s="44" t="s">
        <v>17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29</v>
      </c>
      <c r="J11" s="10">
        <v>22</v>
      </c>
      <c r="K11" s="11">
        <v>23</v>
      </c>
      <c r="L11" s="11">
        <v>22</v>
      </c>
      <c r="M11" s="11">
        <v>71</v>
      </c>
    </row>
    <row r="12" spans="2:13" ht="19.5" x14ac:dyDescent="0.45">
      <c r="B12" s="40" t="s">
        <v>12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2">
        <v>56</v>
      </c>
      <c r="L12" s="12">
        <v>21</v>
      </c>
      <c r="M12" s="12">
        <v>36</v>
      </c>
    </row>
    <row r="13" spans="2:13" ht="19.5" x14ac:dyDescent="0.45">
      <c r="B13" s="44" t="s">
        <v>33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31</v>
      </c>
      <c r="J13" s="10">
        <v>17</v>
      </c>
      <c r="K13" s="11">
        <v>38</v>
      </c>
      <c r="L13" s="11">
        <v>38</v>
      </c>
      <c r="M13" s="11">
        <v>23</v>
      </c>
    </row>
    <row r="14" spans="2:13" ht="21" customHeight="1" x14ac:dyDescent="0.45">
      <c r="B14" s="40" t="s">
        <v>22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2">
        <v>33</v>
      </c>
      <c r="L14" s="12">
        <v>42</v>
      </c>
      <c r="M14" s="12">
        <v>56</v>
      </c>
    </row>
    <row r="15" spans="2:13" ht="19.5" x14ac:dyDescent="0.45">
      <c r="B15" s="44" t="s">
        <v>40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37</v>
      </c>
      <c r="J15" s="10">
        <v>19</v>
      </c>
      <c r="K15" s="11">
        <v>14</v>
      </c>
      <c r="L15" s="11">
        <v>37</v>
      </c>
      <c r="M15" s="11">
        <v>28</v>
      </c>
    </row>
    <row r="16" spans="2:13" ht="19.5" x14ac:dyDescent="0.45">
      <c r="B16" s="40" t="s">
        <v>18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2">
        <v>37</v>
      </c>
      <c r="L16" s="12">
        <v>38</v>
      </c>
      <c r="M16" s="12">
        <v>21</v>
      </c>
    </row>
    <row r="17" spans="2:13" ht="19.5" x14ac:dyDescent="0.45">
      <c r="B17" s="44" t="s">
        <v>13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49</v>
      </c>
      <c r="J17" s="10">
        <v>40</v>
      </c>
      <c r="K17" s="11">
        <v>14</v>
      </c>
      <c r="L17" s="11">
        <v>46</v>
      </c>
      <c r="M17" s="11">
        <v>65</v>
      </c>
    </row>
    <row r="18" spans="2:13" ht="19.5" x14ac:dyDescent="0.45">
      <c r="B18" s="40" t="s">
        <v>23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2">
        <v>15</v>
      </c>
      <c r="L18" s="12">
        <v>25</v>
      </c>
      <c r="M18" s="12">
        <v>27</v>
      </c>
    </row>
    <row r="19" spans="2:13" ht="19.5" x14ac:dyDescent="0.45">
      <c r="B19" s="44" t="s">
        <v>15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50</v>
      </c>
      <c r="J19" s="10">
        <v>19</v>
      </c>
      <c r="K19" s="11">
        <v>25</v>
      </c>
      <c r="L19" s="11">
        <v>18</v>
      </c>
      <c r="M19" s="11">
        <v>32</v>
      </c>
    </row>
    <row r="20" spans="2:13" ht="19.5" x14ac:dyDescent="0.45">
      <c r="B20" s="40" t="s">
        <v>35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2">
        <v>23</v>
      </c>
      <c r="L20" s="12">
        <v>63</v>
      </c>
      <c r="M20" s="12">
        <v>62</v>
      </c>
    </row>
    <row r="21" spans="2:13" ht="19.5" x14ac:dyDescent="0.45">
      <c r="B21" s="44" t="s">
        <v>38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70</v>
      </c>
      <c r="J21" s="10">
        <v>26</v>
      </c>
      <c r="K21" s="11">
        <v>11</v>
      </c>
      <c r="L21" s="11">
        <v>21</v>
      </c>
      <c r="M21" s="11">
        <v>41</v>
      </c>
    </row>
    <row r="22" spans="2:13" ht="19.5" x14ac:dyDescent="0.45">
      <c r="B22" s="40" t="s">
        <v>24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2">
        <v>70</v>
      </c>
      <c r="L22" s="12">
        <v>33</v>
      </c>
      <c r="M22" s="12">
        <v>15</v>
      </c>
    </row>
    <row r="23" spans="2:13" ht="19.5" x14ac:dyDescent="0.45">
      <c r="B23" s="44" t="s">
        <v>25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35</v>
      </c>
      <c r="J23" s="10">
        <v>19</v>
      </c>
      <c r="K23" s="11">
        <v>59</v>
      </c>
      <c r="L23" s="11">
        <v>55</v>
      </c>
      <c r="M23" s="11">
        <v>47</v>
      </c>
    </row>
    <row r="24" spans="2:13" ht="19.5" x14ac:dyDescent="0.45">
      <c r="B24" s="40" t="s">
        <v>19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2">
        <v>73</v>
      </c>
      <c r="L24" s="12">
        <v>42</v>
      </c>
      <c r="M24" s="12">
        <v>37</v>
      </c>
    </row>
    <row r="25" spans="2:13" ht="19.5" x14ac:dyDescent="0.45">
      <c r="B25" s="44" t="s">
        <v>21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27</v>
      </c>
      <c r="J25" s="10">
        <v>47</v>
      </c>
      <c r="K25" s="11">
        <v>25</v>
      </c>
      <c r="L25" s="11">
        <v>32</v>
      </c>
      <c r="M25" s="11">
        <v>59</v>
      </c>
    </row>
    <row r="26" spans="2:13" ht="19.5" x14ac:dyDescent="0.45">
      <c r="B26" s="40" t="s">
        <v>26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2">
        <v>38</v>
      </c>
      <c r="L26" s="12">
        <v>20</v>
      </c>
      <c r="M26" s="12">
        <v>40</v>
      </c>
    </row>
    <row r="27" spans="2:13" ht="19.5" x14ac:dyDescent="0.45">
      <c r="B27" s="44" t="s">
        <v>39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65</v>
      </c>
      <c r="J27" s="10">
        <v>28</v>
      </c>
      <c r="K27" s="11">
        <v>41</v>
      </c>
      <c r="L27" s="11">
        <v>61</v>
      </c>
      <c r="M27" s="11">
        <v>16</v>
      </c>
    </row>
    <row r="28" spans="2:13" ht="19.5" x14ac:dyDescent="0.45">
      <c r="B28" s="40" t="s">
        <v>34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2">
        <v>65</v>
      </c>
      <c r="L28" s="12">
        <v>37</v>
      </c>
      <c r="M28" s="12">
        <v>24</v>
      </c>
    </row>
    <row r="29" spans="2:13" ht="19.5" x14ac:dyDescent="0.45">
      <c r="B29" s="44" t="s">
        <v>28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51</v>
      </c>
      <c r="J29" s="10">
        <v>35</v>
      </c>
      <c r="K29" s="11">
        <v>36</v>
      </c>
      <c r="L29" s="11">
        <v>36</v>
      </c>
      <c r="M29" s="11">
        <v>68</v>
      </c>
    </row>
    <row r="30" spans="2:13" ht="19.5" x14ac:dyDescent="0.45">
      <c r="B30" s="40" t="s">
        <v>37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2">
        <v>42</v>
      </c>
      <c r="L30" s="12">
        <v>58</v>
      </c>
      <c r="M30" s="12">
        <v>70</v>
      </c>
    </row>
    <row r="31" spans="2:13" ht="19.5" x14ac:dyDescent="0.45">
      <c r="B31" s="44" t="s">
        <v>14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26</v>
      </c>
      <c r="J31" s="10">
        <v>24</v>
      </c>
      <c r="K31" s="11">
        <v>41</v>
      </c>
      <c r="L31" s="11">
        <v>13</v>
      </c>
      <c r="M31" s="11">
        <v>24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5B4C-9023-4C21-9A1C-9C8133F83BC7}">
  <sheetPr codeName="Sheet30"/>
  <dimension ref="A1:N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45">
      <c r="A2" s="15"/>
      <c r="B2" s="39" t="s">
        <v>0</v>
      </c>
      <c r="C2" s="39" t="s">
        <v>2</v>
      </c>
      <c r="D2" s="39" t="s">
        <v>6</v>
      </c>
      <c r="E2" s="39" t="s">
        <v>7</v>
      </c>
      <c r="F2" s="39" t="s">
        <v>9</v>
      </c>
      <c r="G2" s="39" t="s">
        <v>5</v>
      </c>
      <c r="H2" s="39" t="s">
        <v>11</v>
      </c>
      <c r="I2" s="39" t="s">
        <v>10</v>
      </c>
      <c r="J2" s="39" t="s">
        <v>4</v>
      </c>
      <c r="K2" s="39" t="s">
        <v>1</v>
      </c>
      <c r="L2" s="39" t="s">
        <v>3</v>
      </c>
      <c r="M2" s="39" t="s">
        <v>8</v>
      </c>
    </row>
    <row r="3" spans="1:13" ht="19.5" x14ac:dyDescent="0.45">
      <c r="B3" s="40" t="s">
        <v>23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1:13" ht="19.5" x14ac:dyDescent="0.45">
      <c r="B4" s="40" t="s">
        <v>32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1:13" ht="19.5" x14ac:dyDescent="0.45">
      <c r="B5" s="40" t="s">
        <v>19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1:13" ht="19.5" x14ac:dyDescent="0.45">
      <c r="B6" s="40" t="s">
        <v>30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1:13" ht="19.5" x14ac:dyDescent="0.45">
      <c r="B7" s="40" t="s">
        <v>26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1:13" ht="19.5" x14ac:dyDescent="0.45">
      <c r="B8" s="40" t="s">
        <v>37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1:13" ht="19.5" x14ac:dyDescent="0.45">
      <c r="B9" s="40" t="s">
        <v>12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1:13" ht="19.5" x14ac:dyDescent="0.45">
      <c r="B10" s="40" t="s">
        <v>38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1:13" ht="19.5" x14ac:dyDescent="0.45">
      <c r="B11" s="40" t="s">
        <v>25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1:13" ht="19.5" x14ac:dyDescent="0.45">
      <c r="B12" s="40" t="s">
        <v>22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1:13" ht="19.5" x14ac:dyDescent="0.45">
      <c r="B13" s="40" t="s">
        <v>35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1:13" ht="21" customHeight="1" x14ac:dyDescent="0.45">
      <c r="B14" s="40" t="s">
        <v>39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1:13" ht="19.5" x14ac:dyDescent="0.45">
      <c r="B15" s="40" t="s">
        <v>13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1:13" ht="19.5" x14ac:dyDescent="0.45">
      <c r="B16" s="40" t="s">
        <v>18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x14ac:dyDescent="0.45">
      <c r="B17" s="40" t="s">
        <v>21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x14ac:dyDescent="0.45">
      <c r="B18" s="40" t="s">
        <v>27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x14ac:dyDescent="0.45">
      <c r="B19" s="40" t="s">
        <v>31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x14ac:dyDescent="0.45">
      <c r="B20" s="40" t="s">
        <v>16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x14ac:dyDescent="0.45">
      <c r="B21" s="40" t="s">
        <v>33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x14ac:dyDescent="0.45">
      <c r="B22" s="40" t="s">
        <v>36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x14ac:dyDescent="0.45">
      <c r="B23" s="40" t="s">
        <v>24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x14ac:dyDescent="0.45">
      <c r="B24" s="40" t="s">
        <v>28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x14ac:dyDescent="0.45">
      <c r="B25" s="40" t="s">
        <v>34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x14ac:dyDescent="0.45">
      <c r="B26" s="40" t="s">
        <v>29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x14ac:dyDescent="0.45">
      <c r="B27" s="40" t="s">
        <v>14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x14ac:dyDescent="0.45">
      <c r="B28" s="40" t="s">
        <v>20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x14ac:dyDescent="0.45">
      <c r="B29" s="40" t="s">
        <v>17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x14ac:dyDescent="0.45">
      <c r="B30" s="40" t="s">
        <v>40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x14ac:dyDescent="0.45">
      <c r="B31" s="40" t="s">
        <v>15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B6CD-D88C-49FE-94B3-ED53C72086BF}">
  <sheetPr codeName="Sheet31"/>
  <dimension ref="B1:M39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0</v>
      </c>
      <c r="C2" s="39" t="s">
        <v>2</v>
      </c>
      <c r="D2" s="39" t="s">
        <v>6</v>
      </c>
      <c r="E2" s="39" t="s">
        <v>7</v>
      </c>
      <c r="F2" s="39" t="s">
        <v>9</v>
      </c>
      <c r="G2" s="39" t="s">
        <v>5</v>
      </c>
      <c r="H2" s="39" t="s">
        <v>11</v>
      </c>
      <c r="I2" s="39" t="s">
        <v>10</v>
      </c>
      <c r="J2" s="39" t="s">
        <v>4</v>
      </c>
      <c r="K2" s="39" t="s">
        <v>1</v>
      </c>
      <c r="L2" s="39" t="s">
        <v>3</v>
      </c>
      <c r="M2" s="39" t="s">
        <v>8</v>
      </c>
    </row>
    <row r="3" spans="2:13" ht="19.5" x14ac:dyDescent="0.45">
      <c r="B3" s="40" t="s">
        <v>23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x14ac:dyDescent="0.45">
      <c r="B4" s="40" t="s">
        <v>32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x14ac:dyDescent="0.45">
      <c r="B5" s="40" t="s">
        <v>19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x14ac:dyDescent="0.45">
      <c r="B6" s="40" t="s">
        <v>30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x14ac:dyDescent="0.45">
      <c r="B7" s="40" t="s">
        <v>26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x14ac:dyDescent="0.45">
      <c r="B8" s="40" t="s">
        <v>37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x14ac:dyDescent="0.45">
      <c r="B9" s="40" t="s">
        <v>12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x14ac:dyDescent="0.45">
      <c r="B10" s="40" t="s">
        <v>38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x14ac:dyDescent="0.45">
      <c r="B11" s="40" t="s">
        <v>25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x14ac:dyDescent="0.45">
      <c r="B12" s="40" t="s">
        <v>22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x14ac:dyDescent="0.45">
      <c r="B13" s="40" t="s">
        <v>35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45">
      <c r="B14" s="40" t="s">
        <v>39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x14ac:dyDescent="0.45">
      <c r="B15" s="40" t="s">
        <v>13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x14ac:dyDescent="0.45">
      <c r="B16" s="40" t="s">
        <v>18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x14ac:dyDescent="0.45">
      <c r="B17" s="40" t="s">
        <v>21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x14ac:dyDescent="0.45">
      <c r="B18" s="40" t="s">
        <v>27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x14ac:dyDescent="0.45">
      <c r="B19" s="40" t="s">
        <v>31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x14ac:dyDescent="0.45">
      <c r="B20" s="40" t="s">
        <v>16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x14ac:dyDescent="0.45">
      <c r="B21" s="40" t="s">
        <v>33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x14ac:dyDescent="0.45">
      <c r="B22" s="40" t="s">
        <v>36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x14ac:dyDescent="0.45">
      <c r="B23" s="40" t="s">
        <v>24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x14ac:dyDescent="0.45">
      <c r="B24" s="40" t="s">
        <v>28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x14ac:dyDescent="0.45">
      <c r="B25" s="40" t="s">
        <v>34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x14ac:dyDescent="0.45">
      <c r="B26" s="40" t="s">
        <v>29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x14ac:dyDescent="0.45">
      <c r="B27" s="40" t="s">
        <v>14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x14ac:dyDescent="0.45">
      <c r="B28" s="40" t="s">
        <v>20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x14ac:dyDescent="0.45">
      <c r="B29" s="40" t="s">
        <v>17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x14ac:dyDescent="0.45">
      <c r="B30" s="40" t="s">
        <v>40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x14ac:dyDescent="0.45">
      <c r="B31" s="40" t="s">
        <v>15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{9234DD17-6F4B-411B-81DD-18901B30F0D9}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{BF76C584-CC8A-4089-A8E0-7FA24C8FF30B}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{22D091AE-0D8E-44FA-B73F-784478B8B0A2}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{373B797A-EF72-4C46-BE96-79D99C7C0B96}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{943CE9DB-CA13-4C74-B147-80E6F161197D}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{78FF4501-F049-41D7-A212-42A9117A4457}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{C70E6319-3C03-4E54-B284-34D7691AF452}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{F89CE744-C3A3-4FF6-9B76-AD6F21C573FC}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{7772F9AB-EE94-4B9C-8905-697AFFDF8E07}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{A04431B1-4253-487D-9691-8ABD0121D296}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{8E292E51-E816-4F4B-9FE0-035673876FE0}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{32B9B21C-B962-4586-8F3D-C56526A35A49}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{972164D3-AAA2-4C7E-8CAA-1D5D70EF4F9F}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{85A27086-3190-450C-AA78-9DCD670B60BB}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{909E5C10-DDBF-43E2-B05E-4A512C15DB93}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{6A77EB84-5F73-4614-A83F-81BA9834FF89}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{F5A4C7F4-63C4-4EDD-8FD7-D43194C34AC6}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{6261DD56-A7F2-41C1-84E5-E7CC390226E8}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{8E342957-B6DE-45C6-9B04-E2B8FD07637E}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{B06D5CE7-1019-403A-B271-F2EA74C664BF}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{133D4760-7924-4DB1-8ED1-26EE7618C93A}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{E483203F-8C40-4062-9616-C740EA999EE6}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34DD17-6F4B-411B-81DD-18901B30F0D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F76C584-CC8A-4089-A8E0-7FA24C8FF30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22D091AE-0D8E-44FA-B73F-784478B8B0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73B797A-EF72-4C46-BE96-79D99C7C0B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43CE9DB-CA13-4C74-B147-80E6F16119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8FF4501-F049-41D7-A212-42A9117A44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70E6319-3C03-4E54-B284-34D7691AF4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89CE744-C3A3-4FF6-9B76-AD6F21C573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772F9AB-EE94-4B9C-8905-697AFFDF8E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04431B1-4253-487D-9691-8ABD0121D2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E292E51-E816-4F4B-9FE0-035673876F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2B9B21C-B962-4586-8F3D-C56526A35A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72164D3-AAA2-4C7E-8CAA-1D5D70EF4F9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5A27086-3190-450C-AA78-9DCD670B60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09E5C10-DDBF-43E2-B05E-4A512C15DB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A77EB84-5F73-4614-A83F-81BA9834FF8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5A4C7F4-63C4-4EDD-8FD7-D43194C34A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261DD56-A7F2-41C1-84E5-E7CC390226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E342957-B6DE-45C6-9B04-E2B8FD0763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06D5CE7-1019-403A-B271-F2EA74C664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33D4760-7924-4DB1-8ED1-26EE7618C9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483203F-8C40-4062-9616-C740EA999E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5B55-D289-4BAF-A756-B18CBBD1D253}">
  <sheetPr codeName="Sheet4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726562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41</v>
      </c>
      <c r="C2" s="39" t="s">
        <v>71</v>
      </c>
      <c r="D2" s="39" t="s">
        <v>75</v>
      </c>
      <c r="E2" s="39" t="s">
        <v>77</v>
      </c>
      <c r="F2" s="39" t="s">
        <v>80</v>
      </c>
      <c r="G2" s="39" t="s">
        <v>78</v>
      </c>
      <c r="H2" s="39" t="s">
        <v>73</v>
      </c>
      <c r="I2" s="39" t="s">
        <v>74</v>
      </c>
      <c r="J2" s="39" t="s">
        <v>72</v>
      </c>
      <c r="K2" s="39" t="s">
        <v>79</v>
      </c>
      <c r="L2" s="39" t="s">
        <v>76</v>
      </c>
      <c r="M2" s="39" t="s">
        <v>1</v>
      </c>
    </row>
    <row r="3" spans="2:13" ht="19.5" customHeight="1" x14ac:dyDescent="0.45">
      <c r="B3" s="40" t="s">
        <v>69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40" t="s">
        <v>70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40" t="s">
        <v>42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40" t="s">
        <v>67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40" t="s">
        <v>61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40" t="s">
        <v>58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40" t="s">
        <v>62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40" t="s">
        <v>60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40" t="s">
        <v>63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40" t="s">
        <v>53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40" t="s">
        <v>46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40" t="s">
        <v>56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40" t="s">
        <v>50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40" t="s">
        <v>65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40" t="s">
        <v>54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40" t="s">
        <v>49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40" t="s">
        <v>57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40" t="s">
        <v>45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40" t="s">
        <v>43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40" t="s">
        <v>44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40" t="s">
        <v>55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40" t="s">
        <v>59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40" t="s">
        <v>52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40" t="s">
        <v>64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40" t="s">
        <v>51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40" t="s">
        <v>66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40" t="s">
        <v>48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40" t="s">
        <v>47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40" t="s">
        <v>68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J1:K45">
    <sortCondition ref="J1:K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{62C12C4D-6761-47E1-9041-381B7FBB83A2}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{66D799F9-EFBB-4D5A-A73B-F3F1A96B9B58}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{793326A6-85F1-463A-A320-6BCB308175B5}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{A8946C5D-001A-4D66-B4F1-E26FBFE14369}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{727B210B-947E-44B4-A292-1E09D3BA03F5}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{69A43087-00B1-4D49-846C-3B06BAEE31A8}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{AF671643-2864-47BF-A45F-B480B902F698}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{D3BB53E0-14F3-4EFE-BA0B-CAD5861428EA}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{70D1471A-C7F4-4A4F-A3BE-943FD2AEBAD4}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{DD402CB3-DCC1-40E7-86D2-DED7874DEEE6}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{7531DBB7-1248-494B-9213-219B076EF638}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C12C4D-6761-47E1-9041-381B7FBB83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66D799F9-EFBB-4D5A-A73B-F3F1A96B9B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793326A6-85F1-463A-A320-6BCB308175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8946C5D-001A-4D66-B4F1-E26FBFE1436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727B210B-947E-44B4-A292-1E09D3BA03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69A43087-00B1-4D49-846C-3B06BAEE31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AF671643-2864-47BF-A45F-B480B902F6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D3BB53E0-14F3-4EFE-BA0B-CAD5861428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70D1471A-C7F4-4A4F-A3BE-943FD2AEBA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DD402CB3-DCC1-40E7-86D2-DED7874DEE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7531DBB7-1248-494B-9213-219B076EF6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3643-A0E9-4870-BBEB-99350C576D59}">
  <sheetPr codeName="Sheet3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41</v>
      </c>
      <c r="C2" s="39" t="s">
        <v>78</v>
      </c>
      <c r="D2" s="39" t="s">
        <v>1</v>
      </c>
      <c r="E2" s="39" t="s">
        <v>79</v>
      </c>
      <c r="F2" s="39" t="s">
        <v>75</v>
      </c>
      <c r="G2" s="39" t="s">
        <v>76</v>
      </c>
      <c r="H2" s="39" t="s">
        <v>80</v>
      </c>
      <c r="I2" s="39" t="s">
        <v>74</v>
      </c>
      <c r="J2" s="39" t="s">
        <v>72</v>
      </c>
      <c r="K2" s="39" t="s">
        <v>77</v>
      </c>
      <c r="L2" s="39" t="s">
        <v>73</v>
      </c>
      <c r="M2" s="39" t="s">
        <v>71</v>
      </c>
    </row>
    <row r="3" spans="2:13" ht="19.5" customHeight="1" x14ac:dyDescent="0.45">
      <c r="B3" s="44" t="s">
        <v>51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38</v>
      </c>
      <c r="J3" s="10">
        <v>18</v>
      </c>
      <c r="K3" s="11">
        <v>19</v>
      </c>
      <c r="L3" s="11">
        <v>52</v>
      </c>
      <c r="M3" s="11">
        <v>50</v>
      </c>
    </row>
    <row r="4" spans="2:13" ht="19.5" customHeight="1" x14ac:dyDescent="0.45">
      <c r="B4" s="40" t="s">
        <v>59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2">
        <v>50</v>
      </c>
      <c r="L4" s="12">
        <v>27</v>
      </c>
      <c r="M4" s="12">
        <v>18</v>
      </c>
    </row>
    <row r="5" spans="2:13" ht="19.5" customHeight="1" x14ac:dyDescent="0.45">
      <c r="B5" s="44" t="s">
        <v>43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32</v>
      </c>
      <c r="J5" s="10">
        <v>42</v>
      </c>
      <c r="K5" s="11">
        <v>60</v>
      </c>
      <c r="L5" s="11">
        <v>72</v>
      </c>
      <c r="M5" s="11">
        <v>16</v>
      </c>
    </row>
    <row r="6" spans="2:13" ht="19.5" customHeight="1" x14ac:dyDescent="0.45">
      <c r="B6" s="40" t="s">
        <v>57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2">
        <v>28</v>
      </c>
      <c r="L6" s="12">
        <v>45</v>
      </c>
      <c r="M6" s="12">
        <v>62</v>
      </c>
    </row>
    <row r="7" spans="2:13" ht="19.5" customHeight="1" x14ac:dyDescent="0.45">
      <c r="B7" s="44" t="s">
        <v>70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35</v>
      </c>
      <c r="J7" s="10">
        <v>33</v>
      </c>
      <c r="K7" s="11">
        <v>28</v>
      </c>
      <c r="L7" s="11">
        <v>42</v>
      </c>
      <c r="M7" s="11">
        <v>50</v>
      </c>
    </row>
    <row r="8" spans="2:13" ht="19.5" customHeight="1" x14ac:dyDescent="0.45">
      <c r="B8" s="40" t="s">
        <v>55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2">
        <v>31</v>
      </c>
      <c r="L8" s="12">
        <v>18</v>
      </c>
      <c r="M8" s="12">
        <v>73</v>
      </c>
    </row>
    <row r="9" spans="2:13" ht="19.5" customHeight="1" x14ac:dyDescent="0.45">
      <c r="B9" s="44" t="s">
        <v>47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34</v>
      </c>
      <c r="J9" s="10">
        <v>24</v>
      </c>
      <c r="K9" s="11">
        <v>44</v>
      </c>
      <c r="L9" s="11">
        <v>73</v>
      </c>
      <c r="M9" s="11">
        <v>29</v>
      </c>
    </row>
    <row r="10" spans="2:13" ht="19.5" customHeight="1" x14ac:dyDescent="0.45">
      <c r="B10" s="40" t="s">
        <v>58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2">
        <v>26</v>
      </c>
      <c r="L10" s="12">
        <v>40</v>
      </c>
      <c r="M10" s="12">
        <v>70</v>
      </c>
    </row>
    <row r="11" spans="2:13" ht="19.5" customHeight="1" x14ac:dyDescent="0.45">
      <c r="B11" s="44" t="s">
        <v>69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40</v>
      </c>
      <c r="J11" s="10">
        <v>36</v>
      </c>
      <c r="K11" s="11">
        <v>35</v>
      </c>
      <c r="L11" s="11">
        <v>19</v>
      </c>
      <c r="M11" s="11">
        <v>51</v>
      </c>
    </row>
    <row r="12" spans="2:13" ht="19.5" customHeight="1" x14ac:dyDescent="0.45">
      <c r="B12" s="40" t="s">
        <v>52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2">
        <v>16</v>
      </c>
      <c r="L12" s="12">
        <v>98</v>
      </c>
      <c r="M12" s="12">
        <v>20</v>
      </c>
    </row>
    <row r="13" spans="2:13" ht="19.5" customHeight="1" x14ac:dyDescent="0.45">
      <c r="B13" s="44" t="s">
        <v>45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60</v>
      </c>
      <c r="J13" s="10">
        <v>38</v>
      </c>
      <c r="K13" s="11">
        <v>36</v>
      </c>
      <c r="L13" s="11">
        <v>15</v>
      </c>
      <c r="M13" s="11">
        <v>45</v>
      </c>
    </row>
    <row r="14" spans="2:13" ht="19.5" customHeight="1" x14ac:dyDescent="0.45">
      <c r="B14" s="40" t="s">
        <v>67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2">
        <v>53</v>
      </c>
      <c r="L14" s="12">
        <v>39</v>
      </c>
      <c r="M14" s="12">
        <v>75</v>
      </c>
    </row>
    <row r="15" spans="2:13" ht="19.5" customHeight="1" x14ac:dyDescent="0.45">
      <c r="B15" s="44" t="s">
        <v>49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27</v>
      </c>
      <c r="J15" s="10">
        <v>25</v>
      </c>
      <c r="K15" s="11">
        <v>12</v>
      </c>
      <c r="L15" s="11">
        <v>20</v>
      </c>
      <c r="M15" s="11">
        <v>25</v>
      </c>
    </row>
    <row r="16" spans="2:13" ht="19.5" customHeight="1" x14ac:dyDescent="0.45">
      <c r="B16" s="40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2">
        <v>25</v>
      </c>
      <c r="L16" s="12">
        <v>50</v>
      </c>
      <c r="M16" s="12">
        <v>52</v>
      </c>
    </row>
    <row r="17" spans="2:13" ht="19.5" customHeight="1" x14ac:dyDescent="0.45">
      <c r="B17" s="44" t="s">
        <v>56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30</v>
      </c>
      <c r="J17" s="10">
        <v>14</v>
      </c>
      <c r="K17" s="11">
        <v>51</v>
      </c>
      <c r="L17" s="11">
        <v>35</v>
      </c>
      <c r="M17" s="11">
        <v>28</v>
      </c>
    </row>
    <row r="18" spans="2:13" ht="19.5" customHeight="1" x14ac:dyDescent="0.45">
      <c r="B18" s="40" t="s">
        <v>60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2">
        <v>19</v>
      </c>
      <c r="L18" s="12">
        <v>59</v>
      </c>
      <c r="M18" s="12">
        <v>37</v>
      </c>
    </row>
    <row r="19" spans="2:13" ht="19.5" customHeight="1" x14ac:dyDescent="0.45">
      <c r="B19" s="44" t="s">
        <v>54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41</v>
      </c>
      <c r="J19" s="10">
        <v>63</v>
      </c>
      <c r="K19" s="11">
        <v>36</v>
      </c>
      <c r="L19" s="11">
        <v>57</v>
      </c>
      <c r="M19" s="11">
        <v>28</v>
      </c>
    </row>
    <row r="20" spans="2:13" ht="19.5" customHeight="1" x14ac:dyDescent="0.45">
      <c r="B20" s="40" t="s">
        <v>62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2">
        <v>17</v>
      </c>
      <c r="L20" s="12">
        <v>62</v>
      </c>
      <c r="M20" s="12">
        <v>31</v>
      </c>
    </row>
    <row r="21" spans="2:13" ht="19.5" customHeight="1" x14ac:dyDescent="0.45">
      <c r="B21" s="44" t="s">
        <v>50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90</v>
      </c>
      <c r="J21" s="10">
        <v>61</v>
      </c>
      <c r="K21" s="11">
        <v>28</v>
      </c>
      <c r="L21" s="11">
        <v>65</v>
      </c>
      <c r="M21" s="11">
        <v>65</v>
      </c>
    </row>
    <row r="22" spans="2:13" ht="19.5" customHeight="1" x14ac:dyDescent="0.45">
      <c r="B22" s="40" t="s">
        <v>48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2">
        <v>19</v>
      </c>
      <c r="L22" s="12">
        <v>84</v>
      </c>
      <c r="M22" s="12">
        <v>35</v>
      </c>
    </row>
    <row r="23" spans="2:13" ht="19.5" customHeight="1" x14ac:dyDescent="0.45">
      <c r="B23" s="44" t="s">
        <v>46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46</v>
      </c>
      <c r="J23" s="10">
        <v>46</v>
      </c>
      <c r="K23" s="11">
        <v>40</v>
      </c>
      <c r="L23" s="11">
        <v>57</v>
      </c>
      <c r="M23" s="11">
        <v>49</v>
      </c>
    </row>
    <row r="24" spans="2:13" ht="19.5" customHeight="1" x14ac:dyDescent="0.45">
      <c r="B24" s="40" t="s">
        <v>66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2">
        <v>24</v>
      </c>
      <c r="L24" s="12">
        <v>32</v>
      </c>
      <c r="M24" s="12">
        <v>26</v>
      </c>
    </row>
    <row r="25" spans="2:13" ht="19.5" customHeight="1" x14ac:dyDescent="0.45">
      <c r="B25" s="44" t="s">
        <v>64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42</v>
      </c>
      <c r="J25" s="10">
        <v>32</v>
      </c>
      <c r="K25" s="11">
        <v>47</v>
      </c>
      <c r="L25" s="11">
        <v>37</v>
      </c>
      <c r="M25" s="11">
        <v>27</v>
      </c>
    </row>
    <row r="26" spans="2:13" ht="19.5" customHeight="1" x14ac:dyDescent="0.45">
      <c r="B26" s="40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2">
        <v>35</v>
      </c>
      <c r="L26" s="12">
        <v>80</v>
      </c>
      <c r="M26" s="12">
        <v>15</v>
      </c>
    </row>
    <row r="27" spans="2:13" ht="19.5" customHeight="1" x14ac:dyDescent="0.45">
      <c r="B27" s="44" t="s">
        <v>61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55</v>
      </c>
      <c r="J27" s="10">
        <v>64</v>
      </c>
      <c r="K27" s="11">
        <v>56</v>
      </c>
      <c r="L27" s="11">
        <v>34</v>
      </c>
      <c r="M27" s="11">
        <v>71</v>
      </c>
    </row>
    <row r="28" spans="2:13" ht="19.5" customHeight="1" x14ac:dyDescent="0.45">
      <c r="B28" s="40" t="s">
        <v>53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2">
        <v>21</v>
      </c>
      <c r="L28" s="12">
        <v>42</v>
      </c>
      <c r="M28" s="12">
        <v>68</v>
      </c>
    </row>
    <row r="29" spans="2:13" ht="19.5" customHeight="1" x14ac:dyDescent="0.45">
      <c r="B29" s="44" t="s">
        <v>65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37</v>
      </c>
      <c r="J29" s="10">
        <v>58</v>
      </c>
      <c r="K29" s="11">
        <v>37</v>
      </c>
      <c r="L29" s="11">
        <v>39</v>
      </c>
      <c r="M29" s="11">
        <v>59</v>
      </c>
    </row>
    <row r="30" spans="2:13" ht="19.5" customHeight="1" x14ac:dyDescent="0.45">
      <c r="B30" s="40" t="s">
        <v>44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2">
        <v>24</v>
      </c>
      <c r="L30" s="12">
        <v>69</v>
      </c>
      <c r="M30" s="12">
        <v>17</v>
      </c>
    </row>
    <row r="31" spans="2:13" ht="19.5" customHeight="1" x14ac:dyDescent="0.45">
      <c r="B31" s="44" t="s">
        <v>42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87</v>
      </c>
      <c r="J31" s="10">
        <v>22</v>
      </c>
      <c r="K31" s="11">
        <v>22</v>
      </c>
      <c r="L31" s="11">
        <v>20</v>
      </c>
      <c r="M31" s="11">
        <v>29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{268BE280-E316-45D7-BA57-85D940B7DC99}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{9E31439C-3F61-4DA6-ACE2-DF3077860456}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{AD01F622-8333-4D81-8405-9F63A262A1A6}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{429A5560-7BFD-42DE-828E-392A45BEF02D}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{89791079-EC2D-4552-87FA-8DFE8436FAC9}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{30490C60-9040-464D-BF80-4F0E860F05A1}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{4A10784C-B868-4E88-A2AE-5BFBCA292E17}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{EC67D1D9-E8E8-4B28-9921-E7B55E01C97C}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{031D4B22-C4DC-4B4F-86A8-F03D71BBD1DC}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{B7CFFF7E-1588-42E8-B7AA-3F74C2541F46}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{BB128DF4-3A9B-4E8E-A46B-9DF90FF70FB5}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8BE280-E316-45D7-BA57-85D940B7DC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9E31439C-3F61-4DA6-ACE2-DF30778604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AD01F622-8333-4D81-8405-9F63A262A1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429A5560-7BFD-42DE-828E-392A45BEF0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9791079-EC2D-4552-87FA-8DFE8436FA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30490C60-9040-464D-BF80-4F0E860F05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4A10784C-B868-4E88-A2AE-5BFBCA292E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EC67D1D9-E8E8-4B28-9921-E7B55E01C97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031D4B22-C4DC-4B4F-86A8-F03D71BBD1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B7CFFF7E-1588-42E8-B7AA-3F74C2541F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BB128DF4-3A9B-4E8E-A46B-9DF90FF70F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C3B8-B5B3-4ED0-A403-647B8ABEEF71}">
  <sheetPr codeName="Sheet33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41</v>
      </c>
      <c r="C2" s="39" t="s">
        <v>72</v>
      </c>
      <c r="D2" s="39" t="s">
        <v>75</v>
      </c>
      <c r="E2" s="39" t="s">
        <v>1</v>
      </c>
      <c r="F2" s="39" t="s">
        <v>77</v>
      </c>
      <c r="G2" s="39" t="s">
        <v>73</v>
      </c>
      <c r="H2" s="39" t="s">
        <v>76</v>
      </c>
      <c r="I2" s="39" t="s">
        <v>78</v>
      </c>
      <c r="J2" s="39" t="s">
        <v>71</v>
      </c>
      <c r="K2" s="39" t="s">
        <v>74</v>
      </c>
      <c r="L2" s="39" t="s">
        <v>80</v>
      </c>
      <c r="M2" s="39" t="s">
        <v>79</v>
      </c>
    </row>
    <row r="3" spans="2:13" ht="19.5" customHeight="1" x14ac:dyDescent="0.45">
      <c r="B3" s="40" t="s">
        <v>57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40" t="s">
        <v>60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40" t="s">
        <v>66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40" t="s">
        <v>62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40" t="s">
        <v>43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40" t="s">
        <v>52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40" t="s">
        <v>56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40" t="s">
        <v>44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40" t="s">
        <v>69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40" t="s">
        <v>45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40" t="s">
        <v>61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40" t="s">
        <v>46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40" t="s">
        <v>49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40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40" t="s">
        <v>47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40" t="s">
        <v>64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40" t="s">
        <v>59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40" t="s">
        <v>65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40" t="s">
        <v>50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40" t="s">
        <v>51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40" t="s">
        <v>42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40" t="s">
        <v>70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40" t="s">
        <v>53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40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40" t="s">
        <v>67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40" t="s">
        <v>58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40" t="s">
        <v>54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40" t="s">
        <v>55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40" t="s">
        <v>48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0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{79F5C833-158A-4992-8D56-6A6E6C4A4EB7}</x14:id>
        </ext>
      </extLst>
    </cfRule>
  </conditionalFormatting>
  <conditionalFormatting sqref="D2">
    <cfRule type="colorScale" priority="9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{556FCC7E-C4D8-4EBE-A1CD-FEEF665F12B8}</x14:id>
        </ext>
      </extLst>
    </cfRule>
  </conditionalFormatting>
  <conditionalFormatting sqref="E2">
    <cfRule type="colorScale" priority="8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{E850F51E-67F8-4CB3-9B43-A27DAEBF9352}</x14:id>
        </ext>
      </extLst>
    </cfRule>
  </conditionalFormatting>
  <conditionalFormatting sqref="F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{68D95A0D-A3D4-4764-98E6-CC84A016E320}</x14:id>
        </ext>
      </extLst>
    </cfRule>
  </conditionalFormatting>
  <conditionalFormatting sqref="G2">
    <cfRule type="colorScale" priority="6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{DF3D047B-AC00-4BCE-8727-63CD0D15297F}</x14:id>
        </ext>
      </extLst>
    </cfRule>
  </conditionalFormatting>
  <conditionalFormatting sqref="H2">
    <cfRule type="colorScale" priority="5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{020839A9-E164-4082-AAF4-AB04CE1F1871}</x14:id>
        </ext>
      </extLst>
    </cfRule>
  </conditionalFormatting>
  <conditionalFormatting sqref="I2">
    <cfRule type="colorScale" priority="4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{A1645AEC-1EB1-4638-9C2C-B8BA85CB570C}</x14:id>
        </ext>
      </extLst>
    </cfRule>
  </conditionalFormatting>
  <conditionalFormatting sqref="J2">
    <cfRule type="colorScale" priority="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{C79A18CF-3449-456F-81AF-EDCCA1FC08AD}</x14:id>
        </ext>
      </extLst>
    </cfRule>
  </conditionalFormatting>
  <conditionalFormatting sqref="K2">
    <cfRule type="colorScale" priority="2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{E6059BCF-8F20-48B1-A6C1-FF1FF862D8A2}</x14:id>
        </ext>
      </extLst>
    </cfRule>
  </conditionalFormatting>
  <conditionalFormatting sqref="L2">
    <cfRule type="colorScale" priority="1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{883ED4AD-EA69-4E97-BDB4-D5AA3337C0D8}</x14:id>
        </ext>
      </extLst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{189E6323-62A7-4DDD-B537-E9A0FBF430E9}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F5C833-158A-4992-8D56-6A6E6C4A4E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556FCC7E-C4D8-4EBE-A1CD-FEEF665F12B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E850F51E-67F8-4CB3-9B43-A27DAEBF93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8D95A0D-A3D4-4764-98E6-CC84A016E3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DF3D047B-AC00-4BCE-8727-63CD0D1529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020839A9-E164-4082-AAF4-AB04CE1F18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A1645AEC-1EB1-4638-9C2C-B8BA85CB570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C79A18CF-3449-456F-81AF-EDCCA1FC08A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E6059BCF-8F20-48B1-A6C1-FF1FF862D8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883ED4AD-EA69-4E97-BDB4-D5AA3337C0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189E6323-62A7-4DDD-B537-E9A0FBF430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0B09-8F5E-48B6-8B12-982831A11CBC}">
  <sheetPr codeName="Sheet34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41</v>
      </c>
      <c r="C2" s="39" t="s">
        <v>78</v>
      </c>
      <c r="D2" s="39" t="s">
        <v>75</v>
      </c>
      <c r="E2" s="39" t="s">
        <v>77</v>
      </c>
      <c r="F2" s="39" t="s">
        <v>80</v>
      </c>
      <c r="G2" s="39" t="s">
        <v>79</v>
      </c>
      <c r="H2" s="39" t="s">
        <v>73</v>
      </c>
      <c r="I2" s="39" t="s">
        <v>76</v>
      </c>
      <c r="J2" s="39" t="s">
        <v>74</v>
      </c>
      <c r="K2" s="39" t="s">
        <v>72</v>
      </c>
      <c r="L2" s="39" t="s">
        <v>1</v>
      </c>
      <c r="M2" s="39" t="s">
        <v>71</v>
      </c>
    </row>
    <row r="3" spans="2:13" ht="19.5" customHeight="1" x14ac:dyDescent="0.45">
      <c r="B3" s="40" t="s">
        <v>50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40" t="s">
        <v>47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40" t="s">
        <v>61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40" t="s">
        <v>69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40" t="s">
        <v>44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40" t="s">
        <v>63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40" t="s">
        <v>58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40" t="s">
        <v>60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40" t="s">
        <v>59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40" t="s">
        <v>62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40" t="s">
        <v>70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40" t="s">
        <v>57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40" t="s">
        <v>51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40" t="s">
        <v>67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40" t="s">
        <v>46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40" t="s">
        <v>65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40" t="s">
        <v>55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40" t="s">
        <v>56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40" t="s">
        <v>52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40" t="s">
        <v>53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40" t="s">
        <v>49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40" t="s">
        <v>45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40" t="s">
        <v>68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40" t="s">
        <v>66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40" t="s">
        <v>48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40" t="s">
        <v>43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40" t="s">
        <v>64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40" t="s">
        <v>54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40" t="s">
        <v>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45"/>
    </row>
  </sheetData>
  <sortState xmlns:xlrd2="http://schemas.microsoft.com/office/spreadsheetml/2017/richdata2" ref="A3:B31">
    <sortCondition ref="A3:A3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{B3B873BB-FFAB-45CC-B815-AE795AA2B446}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{18EC9C94-074D-4C6B-9F58-E1E02A9901DC}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{4944B887-3602-4294-A23A-1C44040623C3}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{31835C9A-539F-4702-B6F3-92EBD12236CE}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{D50C0E75-5EC9-4381-AFE4-484EFC1508DF}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{4D156833-5964-4134-8378-A6AF0073F6D7}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{9356F486-ECF8-485C-8F2F-350877EC16C5}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{DB3F1E5B-4333-4F01-AA7F-D9B68DF19E5D}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{92A9A966-06F3-448C-9D41-46DA9791752A}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{4D6AA1B6-4F31-41DF-941E-168C4B29CFE2}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{319EB123-5744-4CB6-8A1B-5686172B309D}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{6428BD47-9DF1-4D42-A7AF-2B9EA0BEB470}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{14D9C63B-D437-4B81-881E-E73347AB6656}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{6F05A562-89D2-420E-8A50-B8D8C751B7A8}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{39ED7274-8E54-4F6E-B449-86E3F531F8D4}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{81E82A5B-063A-4992-83ED-E528AFD943DE}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{E303F6AC-0165-458F-BA4D-D397F716A43E}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{FCB51270-0A6B-4331-9F93-49F8FA79F40A}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{7015A219-E69C-4002-80D9-C10987A63CBA}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{AD2F555E-7D25-4B47-B60B-C46AFC1F26EE}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{C262CF5D-1707-40F5-8231-C1A730516745}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{9BED9EA8-6EED-4CBA-9EBB-0386449CDA63}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{27427261-88BB-45F5-BA59-E310DCDC358D}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{0B17546A-007F-43BB-B3EC-059A7AFABE08}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{B1384330-96BB-401F-9AE7-D15FC2F6F03C}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{E8F11ABF-092E-49B1-B701-E0528EE784F7}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{8FBA35E8-C1F2-4CB8-A284-97B715A4DE47}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{43848208-6E3B-4228-B2A5-2ADF8B66E050}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{AC0F6DB6-E4A0-4ECA-B64C-0A2704985E1E}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{BB32722D-D374-48A4-B394-A654475AA58C}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{A47CF37B-6E65-4156-89F4-957E9DD3C96A}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{7285E330-F228-4751-AFBB-02D5A3F1BE1A}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{3D773DEB-9D18-4B78-8B3B-5C92F2E1A4F5}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B873BB-FFAB-45CC-B815-AE795AA2B4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EC9C94-074D-4C6B-9F58-E1E02A9901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944B887-3602-4294-A23A-1C44040623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31835C9A-539F-4702-B6F3-92EBD12236C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50C0E75-5EC9-4381-AFE4-484EFC1508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D156833-5964-4134-8378-A6AF0073F6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9356F486-ECF8-485C-8F2F-350877EC16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B3F1E5B-4333-4F01-AA7F-D9B68DF19E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2A9A966-06F3-448C-9D41-46DA979175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4D6AA1B6-4F31-41DF-941E-168C4B29CF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9EB123-5744-4CB6-8A1B-5686172B309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428BD47-9DF1-4D42-A7AF-2B9EA0BEB4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14D9C63B-D437-4B81-881E-E73347AB66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F05A562-89D2-420E-8A50-B8D8C751B7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9ED7274-8E54-4F6E-B449-86E3F531F8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81E82A5B-063A-4992-83ED-E528AFD943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303F6AC-0165-458F-BA4D-D397F716A4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FCB51270-0A6B-4331-9F93-49F8FA79F40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7015A219-E69C-4002-80D9-C10987A63C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D2F555E-7D25-4B47-B60B-C46AFC1F26E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C262CF5D-1707-40F5-8231-C1A73051674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9BED9EA8-6EED-4CBA-9EBB-0386449CDA6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7427261-88BB-45F5-BA59-E310DCDC358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B17546A-007F-43BB-B3EC-059A7AFABE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B1384330-96BB-401F-9AE7-D15FC2F6F03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8F11ABF-092E-49B1-B701-E0528EE784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FBA35E8-C1F2-4CB8-A284-97B715A4DE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43848208-6E3B-4228-B2A5-2ADF8B66E05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C0F6DB6-E4A0-4ECA-B64C-0A2704985E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B32722D-D374-48A4-B394-A654475AA5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A47CF37B-6E65-4156-89F4-957E9DD3C9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285E330-F228-4751-AFBB-02D5A3F1BE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3D773DEB-9D18-4B78-8B3B-5C92F2E1A4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B589-308E-4D49-BBAC-E472090C6252}">
  <sheetPr codeName="Sheet10"/>
  <dimension ref="A1:M41"/>
  <sheetViews>
    <sheetView workbookViewId="0"/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2:13" ht="45" customHeight="1" x14ac:dyDescent="0.35">
      <c r="C1" s="6"/>
      <c r="D1" s="6"/>
      <c r="E1" s="6"/>
      <c r="F1" s="6"/>
      <c r="G1" s="6"/>
      <c r="H1" s="6"/>
      <c r="I1" s="6"/>
      <c r="J1" s="6"/>
    </row>
    <row r="2" spans="2:13" ht="50.15" customHeight="1" x14ac:dyDescent="0.35">
      <c r="B2" s="39" t="s">
        <v>41</v>
      </c>
      <c r="C2" s="39" t="s">
        <v>72</v>
      </c>
      <c r="D2" s="39" t="s">
        <v>75</v>
      </c>
      <c r="E2" s="39" t="s">
        <v>1</v>
      </c>
      <c r="F2" s="39" t="s">
        <v>77</v>
      </c>
      <c r="G2" s="39" t="s">
        <v>73</v>
      </c>
      <c r="H2" s="39" t="s">
        <v>76</v>
      </c>
      <c r="I2" s="39" t="s">
        <v>78</v>
      </c>
      <c r="J2" s="39" t="s">
        <v>71</v>
      </c>
      <c r="K2" s="39" t="s">
        <v>74</v>
      </c>
      <c r="L2" s="39" t="s">
        <v>80</v>
      </c>
      <c r="M2" s="39" t="s">
        <v>79</v>
      </c>
    </row>
    <row r="3" spans="2:13" ht="19.5" customHeight="1" x14ac:dyDescent="0.45">
      <c r="B3" s="40" t="s">
        <v>63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40" t="s">
        <v>52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40" t="s">
        <v>53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40" t="s">
        <v>49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40" t="s">
        <v>59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40" t="s">
        <v>70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40" t="s">
        <v>60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40" t="s">
        <v>46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40" t="s">
        <v>57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40" t="s">
        <v>69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40" t="s">
        <v>54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40" t="s">
        <v>68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40" t="s">
        <v>50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40" t="s">
        <v>51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40" t="s">
        <v>55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40" t="s">
        <v>48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40" t="s">
        <v>45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40" t="s">
        <v>47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40" t="s">
        <v>66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40" t="s">
        <v>58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40" t="s">
        <v>61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40" t="s">
        <v>62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40" t="s">
        <v>42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40" t="s">
        <v>43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40" t="s">
        <v>56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40" t="s">
        <v>44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40" t="s">
        <v>65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40" t="s">
        <v>64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40" t="s">
        <v>67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{3DC04BA8-45D4-4F34-B849-CD1B402E604E}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{2285FD77-CD2D-445A-B168-5D7E8B07D75F}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{9797C1DE-3B70-4603-AB50-DBF991CEC3F6}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{88307757-D218-486E-AA4F-FF314D5528D2}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{4F141384-BC59-4B8B-B500-7AC3DDEE1A31}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{9AA7DB53-0612-468B-891C-917957DF3320}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{893E898B-30A8-43AA-A3F8-646B5D33C1DD}</x14:id>
        </ext>
      </extLst>
    </cfRule>
  </conditionalFormatting>
  <conditionalFormatting sqref="J1 J35 J40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{7876B914-80BC-4001-AF47-6AEF7560B3CF}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1 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{D3412053-E70F-4E96-AEBD-2ED7202F7949}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1 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{00C23E38-8417-4FD4-A0B3-507FCD8CD181}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1 M35 M40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{1BA0FD0B-11EB-409F-8344-2A2C901536DD}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C04BA8-45D4-4F34-B849-CD1B402E60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2285FD77-CD2D-445A-B168-5D7E8B07D7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9797C1DE-3B70-4603-AB50-DBF991CEC3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88307757-D218-486E-AA4F-FF314D5528D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4F141384-BC59-4B8B-B500-7AC3DDEE1A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9AA7DB53-0612-468B-891C-917957DF33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893E898B-30A8-43AA-A3F8-646B5D33C1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7876B914-80BC-4001-AF47-6AEF7560B3C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J1 J35 J40 J42:J1048576</xm:sqref>
        </x14:conditionalFormatting>
        <x14:conditionalFormatting xmlns:xm="http://schemas.microsoft.com/office/excel/2006/main">
          <x14:cfRule type="dataBar" id="{D3412053-E70F-4E96-AEBD-2ED7202F79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 K35 K40 K42:K1048576</xm:sqref>
        </x14:conditionalFormatting>
        <x14:conditionalFormatting xmlns:xm="http://schemas.microsoft.com/office/excel/2006/main">
          <x14:cfRule type="dataBar" id="{00C23E38-8417-4FD4-A0B3-507FCD8CD1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L1 L35 L40 L42:L1048576</xm:sqref>
        </x14:conditionalFormatting>
        <x14:conditionalFormatting xmlns:xm="http://schemas.microsoft.com/office/excel/2006/main">
          <x14:cfRule type="dataBar" id="{1BA0FD0B-11EB-409F-8344-2A2C901536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 M35 M40 M42:M1048576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D4F1-9BB4-47B1-94F8-34D324D5B496}">
  <sheetPr codeName="Sheet35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3"/>
    </row>
    <row r="2" spans="1:13" ht="50.15" customHeight="1" x14ac:dyDescent="0.35">
      <c r="B2" s="39" t="s">
        <v>41</v>
      </c>
      <c r="C2" s="39" t="s">
        <v>73</v>
      </c>
      <c r="D2" s="39" t="s">
        <v>80</v>
      </c>
      <c r="E2" s="39" t="s">
        <v>76</v>
      </c>
      <c r="F2" s="39" t="s">
        <v>79</v>
      </c>
      <c r="G2" s="39" t="s">
        <v>75</v>
      </c>
      <c r="H2" s="39" t="s">
        <v>1</v>
      </c>
      <c r="I2" s="39" t="s">
        <v>72</v>
      </c>
      <c r="J2" s="39" t="s">
        <v>74</v>
      </c>
      <c r="K2" s="39" t="s">
        <v>71</v>
      </c>
      <c r="L2" s="39" t="s">
        <v>78</v>
      </c>
      <c r="M2" s="39" t="s">
        <v>77</v>
      </c>
    </row>
    <row r="3" spans="1:13" ht="19.5" customHeight="1" x14ac:dyDescent="0.45">
      <c r="B3" s="44" t="s">
        <v>42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70</v>
      </c>
      <c r="J3" s="10">
        <v>32</v>
      </c>
      <c r="K3" s="11">
        <v>41</v>
      </c>
      <c r="L3" s="11">
        <v>88</v>
      </c>
      <c r="M3" s="11">
        <v>36</v>
      </c>
    </row>
    <row r="4" spans="1:13" ht="19.5" customHeight="1" x14ac:dyDescent="0.45">
      <c r="B4" s="40" t="s">
        <v>67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2">
        <v>33</v>
      </c>
      <c r="L4" s="12">
        <v>64</v>
      </c>
      <c r="M4" s="12">
        <v>26</v>
      </c>
    </row>
    <row r="5" spans="1:13" ht="19.5" customHeight="1" x14ac:dyDescent="0.45">
      <c r="B5" s="44" t="s">
        <v>44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21</v>
      </c>
      <c r="J5" s="10">
        <v>18</v>
      </c>
      <c r="K5" s="11">
        <v>52</v>
      </c>
      <c r="L5" s="11">
        <v>33</v>
      </c>
      <c r="M5" s="11">
        <v>21</v>
      </c>
    </row>
    <row r="6" spans="1:13" ht="19.5" customHeight="1" x14ac:dyDescent="0.45">
      <c r="B6" s="40" t="s">
        <v>48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2">
        <v>34</v>
      </c>
      <c r="L6" s="12">
        <v>70</v>
      </c>
      <c r="M6" s="12">
        <v>44</v>
      </c>
    </row>
    <row r="7" spans="1:13" ht="19.5" customHeight="1" x14ac:dyDescent="0.45">
      <c r="B7" s="44" t="s">
        <v>45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68</v>
      </c>
      <c r="J7" s="10">
        <v>25</v>
      </c>
      <c r="K7" s="11">
        <v>90</v>
      </c>
      <c r="L7" s="11">
        <v>63</v>
      </c>
      <c r="M7" s="11">
        <v>28</v>
      </c>
    </row>
    <row r="8" spans="1:13" ht="19.5" customHeight="1" x14ac:dyDescent="0.45">
      <c r="B8" s="40" t="s">
        <v>57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2">
        <v>42</v>
      </c>
      <c r="L8" s="12">
        <v>45</v>
      </c>
      <c r="M8" s="12">
        <v>47</v>
      </c>
    </row>
    <row r="9" spans="1:13" ht="19.5" customHeight="1" x14ac:dyDescent="0.45">
      <c r="B9" s="44" t="s">
        <v>52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42</v>
      </c>
      <c r="J9" s="10">
        <v>47</v>
      </c>
      <c r="K9" s="11">
        <v>25</v>
      </c>
      <c r="L9" s="11">
        <v>64</v>
      </c>
      <c r="M9" s="11">
        <v>53</v>
      </c>
    </row>
    <row r="10" spans="1:13" ht="19.5" customHeight="1" x14ac:dyDescent="0.45">
      <c r="B10" s="40" t="s">
        <v>60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2">
        <v>68</v>
      </c>
      <c r="L10" s="12">
        <v>63</v>
      </c>
      <c r="M10" s="12">
        <v>19</v>
      </c>
    </row>
    <row r="11" spans="1:13" ht="19.5" customHeight="1" x14ac:dyDescent="0.45">
      <c r="B11" s="44" t="s">
        <v>49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21</v>
      </c>
      <c r="J11" s="10">
        <v>17</v>
      </c>
      <c r="K11" s="11">
        <v>38</v>
      </c>
      <c r="L11" s="11">
        <v>65</v>
      </c>
      <c r="M11" s="11">
        <v>19</v>
      </c>
    </row>
    <row r="12" spans="1:13" ht="19.5" customHeight="1" x14ac:dyDescent="0.45">
      <c r="B12" s="40" t="s">
        <v>51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2">
        <v>78</v>
      </c>
      <c r="L12" s="12">
        <v>35</v>
      </c>
      <c r="M12" s="12">
        <v>17</v>
      </c>
    </row>
    <row r="13" spans="1:13" ht="19.5" customHeight="1" x14ac:dyDescent="0.45">
      <c r="B13" s="44" t="s">
        <v>53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37</v>
      </c>
      <c r="J13" s="10">
        <v>25</v>
      </c>
      <c r="K13" s="11">
        <v>35</v>
      </c>
      <c r="L13" s="11">
        <v>29</v>
      </c>
      <c r="M13" s="11">
        <v>28</v>
      </c>
    </row>
    <row r="14" spans="1:13" ht="19.5" customHeight="1" x14ac:dyDescent="0.45">
      <c r="B14" s="40" t="s">
        <v>64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2">
        <v>60</v>
      </c>
      <c r="L14" s="12">
        <v>55</v>
      </c>
      <c r="M14" s="12">
        <v>36</v>
      </c>
    </row>
    <row r="15" spans="1:13" ht="19.5" customHeight="1" x14ac:dyDescent="0.45">
      <c r="B15" s="44" t="s">
        <v>58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42</v>
      </c>
      <c r="J15" s="10">
        <v>17</v>
      </c>
      <c r="K15" s="11">
        <v>41</v>
      </c>
      <c r="L15" s="11">
        <v>33</v>
      </c>
      <c r="M15" s="11">
        <v>19</v>
      </c>
    </row>
    <row r="16" spans="1:13" ht="19.5" customHeight="1" x14ac:dyDescent="0.45">
      <c r="B16" s="40" t="s">
        <v>54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2">
        <v>87</v>
      </c>
      <c r="L16" s="12">
        <v>47</v>
      </c>
      <c r="M16" s="12">
        <v>22</v>
      </c>
    </row>
    <row r="17" spans="2:13" ht="19.5" customHeight="1" x14ac:dyDescent="0.45">
      <c r="B17" s="44" t="s">
        <v>66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47</v>
      </c>
      <c r="J17" s="10">
        <v>21</v>
      </c>
      <c r="K17" s="11">
        <v>54</v>
      </c>
      <c r="L17" s="11">
        <v>64</v>
      </c>
      <c r="M17" s="11">
        <v>24</v>
      </c>
    </row>
    <row r="18" spans="2:13" ht="19.5" customHeight="1" x14ac:dyDescent="0.45">
      <c r="B18" s="40" t="s">
        <v>63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2">
        <v>86</v>
      </c>
      <c r="L18" s="12">
        <v>39</v>
      </c>
      <c r="M18" s="12">
        <v>35</v>
      </c>
    </row>
    <row r="19" spans="2:13" ht="19.5" customHeight="1" x14ac:dyDescent="0.45">
      <c r="B19" s="44" t="s">
        <v>59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15</v>
      </c>
      <c r="J19" s="10">
        <v>21</v>
      </c>
      <c r="K19" s="11">
        <v>47</v>
      </c>
      <c r="L19" s="11">
        <v>32</v>
      </c>
      <c r="M19" s="11">
        <v>24</v>
      </c>
    </row>
    <row r="20" spans="2:13" ht="19.5" customHeight="1" x14ac:dyDescent="0.45">
      <c r="B20" s="40" t="s">
        <v>61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2">
        <v>49</v>
      </c>
      <c r="L20" s="12">
        <v>83</v>
      </c>
      <c r="M20" s="12">
        <v>25</v>
      </c>
    </row>
    <row r="21" spans="2:13" ht="19.5" customHeight="1" x14ac:dyDescent="0.45">
      <c r="B21" s="44" t="s">
        <v>50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28</v>
      </c>
      <c r="J21" s="10">
        <v>11</v>
      </c>
      <c r="K21" s="11">
        <v>27</v>
      </c>
      <c r="L21" s="11">
        <v>34</v>
      </c>
      <c r="M21" s="11">
        <v>12</v>
      </c>
    </row>
    <row r="22" spans="2:13" ht="19.5" customHeight="1" x14ac:dyDescent="0.45">
      <c r="B22" s="40" t="s">
        <v>55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2">
        <v>55</v>
      </c>
      <c r="L22" s="12">
        <v>63</v>
      </c>
      <c r="M22" s="12">
        <v>56</v>
      </c>
    </row>
    <row r="23" spans="2:13" ht="19.5" customHeight="1" x14ac:dyDescent="0.45">
      <c r="B23" s="44" t="s">
        <v>62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47</v>
      </c>
      <c r="J23" s="10">
        <v>54</v>
      </c>
      <c r="K23" s="11">
        <v>32</v>
      </c>
      <c r="L23" s="11">
        <v>40</v>
      </c>
      <c r="M23" s="11">
        <v>60</v>
      </c>
    </row>
    <row r="24" spans="2:13" ht="19.5" customHeight="1" x14ac:dyDescent="0.45">
      <c r="B24" s="40" t="s">
        <v>69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2">
        <v>85</v>
      </c>
      <c r="L24" s="12">
        <v>40</v>
      </c>
      <c r="M24" s="12">
        <v>50</v>
      </c>
    </row>
    <row r="25" spans="2:13" ht="19.5" customHeight="1" x14ac:dyDescent="0.45">
      <c r="B25" s="44" t="s">
        <v>56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14</v>
      </c>
      <c r="K25" s="11">
        <v>84</v>
      </c>
      <c r="L25" s="11">
        <v>63</v>
      </c>
      <c r="M25" s="11">
        <v>16</v>
      </c>
    </row>
    <row r="26" spans="2:13" ht="19.5" customHeight="1" x14ac:dyDescent="0.45">
      <c r="B26" s="40" t="s">
        <v>68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2">
        <v>40</v>
      </c>
      <c r="L26" s="12">
        <v>77</v>
      </c>
      <c r="M26" s="12">
        <v>35</v>
      </c>
    </row>
    <row r="27" spans="2:13" ht="19.5" customHeight="1" x14ac:dyDescent="0.45">
      <c r="B27" s="44" t="s">
        <v>46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32</v>
      </c>
      <c r="J27" s="10">
        <v>25</v>
      </c>
      <c r="K27" s="11">
        <v>37</v>
      </c>
      <c r="L27" s="11">
        <v>76</v>
      </c>
      <c r="M27" s="11">
        <v>28</v>
      </c>
    </row>
    <row r="28" spans="2:13" ht="19.5" customHeight="1" x14ac:dyDescent="0.45">
      <c r="B28" s="40" t="s">
        <v>43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2">
        <v>24</v>
      </c>
      <c r="L28" s="12">
        <v>73</v>
      </c>
      <c r="M28" s="12">
        <v>31</v>
      </c>
    </row>
    <row r="29" spans="2:13" ht="19.5" customHeight="1" x14ac:dyDescent="0.45">
      <c r="B29" s="44" t="s">
        <v>47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16</v>
      </c>
      <c r="J29" s="10">
        <v>46</v>
      </c>
      <c r="K29" s="11">
        <v>30</v>
      </c>
      <c r="L29" s="11">
        <v>82</v>
      </c>
      <c r="M29" s="11">
        <v>51</v>
      </c>
    </row>
    <row r="30" spans="2:13" ht="19.5" customHeight="1" x14ac:dyDescent="0.45">
      <c r="B30" s="40" t="s">
        <v>70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2">
        <v>46</v>
      </c>
      <c r="L30" s="12">
        <v>64</v>
      </c>
      <c r="M30" s="12">
        <v>40</v>
      </c>
    </row>
    <row r="31" spans="2:13" ht="19.5" customHeight="1" x14ac:dyDescent="0.45">
      <c r="B31" s="44" t="s">
        <v>65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65</v>
      </c>
      <c r="J31" s="10">
        <v>33</v>
      </c>
      <c r="K31" s="11">
        <v>37</v>
      </c>
      <c r="L31" s="11">
        <v>67</v>
      </c>
      <c r="M31" s="11">
        <v>37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{FA135BC5-A4C4-4803-BE0C-FE9F2A0BAA91}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{62B2AE1B-1E46-4840-BC65-1525871171D4}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{43DB0BC3-BE13-43D8-809E-54930371BE29}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{A3CA779C-8C98-4C1D-AD6E-BD8965D85949}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{066A2C88-D2D1-45D7-8608-3B4B16B9B0A3}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{E751F928-B2C0-4AED-AFD1-55BC0B89C837}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{E328027E-4B81-4091-9DD4-6D395A6C6CD4}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{2D44A26A-D011-4914-8300-9845FF2BE5A8}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{EAA8A92C-D428-4CD8-830B-4D5D98ADDC23}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{FE743043-24C0-4F75-A3F5-5C9C36609174}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{18962A12-C2E2-45A2-9815-4904BB4B79ED}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135BC5-A4C4-4803-BE0C-FE9F2A0BAA9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62B2AE1B-1E46-4840-BC65-1525871171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43DB0BC3-BE13-43D8-809E-54930371BE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3CA779C-8C98-4C1D-AD6E-BD8965D859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066A2C88-D2D1-45D7-8608-3B4B16B9B0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E751F928-B2C0-4AED-AFD1-55BC0B89C8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E328027E-4B81-4091-9DD4-6D395A6C6C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2D44A26A-D011-4914-8300-9845FF2BE5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EAA8A92C-D428-4CD8-830B-4D5D98ADDC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FE743043-24C0-4F75-A3F5-5C9C366091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18962A12-C2E2-45A2-9815-4904BB4B79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40E-B000-4E8A-9386-17CFAD48A1CD}">
  <sheetPr codeName="Sheet36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41</v>
      </c>
      <c r="C2" s="39" t="s">
        <v>80</v>
      </c>
      <c r="D2" s="39" t="s">
        <v>185</v>
      </c>
      <c r="E2" s="39" t="s">
        <v>1</v>
      </c>
      <c r="F2" s="39" t="s">
        <v>79</v>
      </c>
      <c r="G2" s="39" t="s">
        <v>71</v>
      </c>
      <c r="H2" s="39" t="s">
        <v>76</v>
      </c>
      <c r="I2" s="39" t="s">
        <v>78</v>
      </c>
      <c r="J2" s="39" t="s">
        <v>72</v>
      </c>
      <c r="K2" s="39" t="s">
        <v>75</v>
      </c>
      <c r="L2" s="39" t="s">
        <v>73</v>
      </c>
      <c r="M2" s="39" t="s">
        <v>77</v>
      </c>
    </row>
    <row r="3" spans="2:13" ht="19.5" customHeight="1" x14ac:dyDescent="0.45">
      <c r="B3" s="40" t="s">
        <v>60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40" t="s">
        <v>56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40" t="s">
        <v>65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40" t="s">
        <v>62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40" t="s">
        <v>42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40" t="s">
        <v>50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40" t="s">
        <v>49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40" t="s">
        <v>45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40" t="s">
        <v>51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40" t="s">
        <v>52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40" t="s">
        <v>55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40" t="s">
        <v>59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40" t="s">
        <v>44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40" t="s">
        <v>58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40" t="s">
        <v>67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40" t="s">
        <v>69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40" t="s">
        <v>68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40" t="s">
        <v>64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40" t="s">
        <v>70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40" t="s">
        <v>54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40" t="s">
        <v>43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40" t="s">
        <v>53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40" t="s">
        <v>61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40" t="s">
        <v>48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40" t="s">
        <v>57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40" t="s">
        <v>63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40" t="s">
        <v>46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40" t="s">
        <v>66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40" t="s">
        <v>47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{A9D0EE69-5E0C-4FB7-9288-BB7D7F558059}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{52AAE8C8-695F-4B1E-A61F-0D994F05CC9B}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{C76FF7A1-4FB9-4542-B732-A6A81CAE3E01}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{08CED270-01E0-4761-A875-B6F5B8B113F2}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{E03124EC-730E-41CB-AB4A-D09E9FE24581}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{0AD43714-1340-4274-B860-1C412D27BF2A}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{787842FD-EB38-4C17-95D7-3B56BF2E4B01}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{D30675C7-C476-4535-A77C-6C3B7D05DB60}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{99F95292-0DA0-42D7-9377-17C85D81E690}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{1D1C6FAA-401D-4B22-B9C2-85A892CDA292}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{75900A20-1A08-47C2-908F-A01B9698F679}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D0EE69-5E0C-4FB7-9288-BB7D7F5580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52AAE8C8-695F-4B1E-A61F-0D994F05CC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76FF7A1-4FB9-4542-B732-A6A81CAE3E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08CED270-01E0-4761-A875-B6F5B8B113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E03124EC-730E-41CB-AB4A-D09E9FE245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0AD43714-1340-4274-B860-1C412D27BF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787842FD-EB38-4C17-95D7-3B56BF2E4B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D30675C7-C476-4535-A77C-6C3B7D05DB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99F95292-0DA0-42D7-9377-17C85D81E69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1D1C6FAA-401D-4B22-B9C2-85A892CDA2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75900A20-1A08-47C2-908F-A01B9698F6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3823-32A3-4B08-AFE7-2DC0C24F175B}">
  <sheetPr codeName="Sheet37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41</v>
      </c>
      <c r="C2" s="39" t="s">
        <v>72</v>
      </c>
      <c r="D2" s="39" t="s">
        <v>76</v>
      </c>
      <c r="E2" s="39" t="s">
        <v>73</v>
      </c>
      <c r="F2" s="39" t="s">
        <v>80</v>
      </c>
      <c r="G2" s="39" t="s">
        <v>75</v>
      </c>
      <c r="H2" s="39" t="s">
        <v>74</v>
      </c>
      <c r="I2" s="39" t="s">
        <v>78</v>
      </c>
      <c r="J2" s="39" t="s">
        <v>1</v>
      </c>
      <c r="K2" s="39" t="s">
        <v>77</v>
      </c>
      <c r="L2" s="39" t="s">
        <v>71</v>
      </c>
      <c r="M2" s="39" t="s">
        <v>79</v>
      </c>
    </row>
    <row r="3" spans="2:13" ht="19.5" customHeight="1" x14ac:dyDescent="0.45">
      <c r="B3" s="40" t="s">
        <v>50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40" t="s">
        <v>66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40" t="s">
        <v>53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40" t="s">
        <v>62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40" t="s">
        <v>44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40" t="s">
        <v>70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40" t="s">
        <v>57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40" t="s">
        <v>69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40" t="s">
        <v>63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40" t="s">
        <v>52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40" t="s">
        <v>65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40" t="s">
        <v>48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40" t="s">
        <v>54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40" t="s">
        <v>43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40" t="s">
        <v>47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40" t="s">
        <v>55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40" t="s">
        <v>58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40" t="s">
        <v>68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40" t="s">
        <v>42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40" t="s">
        <v>49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40" t="s">
        <v>64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40" t="s">
        <v>60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40" t="s">
        <v>46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40" t="s">
        <v>59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40" t="s">
        <v>61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40" t="s">
        <v>45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40" t="s">
        <v>67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40" t="s">
        <v>51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40" t="s">
        <v>56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{3B54C03F-EBE8-47AB-A208-9CD0292D24AC}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{BD5BC6C1-E4D3-4C9A-A253-E3E1F10092BF}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{0B6C3741-56AC-455D-82F0-D2E987416334}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{97F6ECD2-DCDD-4E63-BC56-5394C3BD9F94}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{E7FD3244-8942-482F-BBEC-938A522FD605}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{989C8660-220F-4B9A-82C5-7D1BE41A1F49}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{EF3972D1-9130-4823-89F5-FAB68913FA34}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{F0759BEE-87D6-4A90-B647-08018F6237BA}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{52DDC70E-E2A8-4E20-8048-C13FAE302756}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{E927ABC2-6120-4673-8A1F-30B1E441343F}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{69C4A803-34E6-4DF0-8AAE-AE73B7A0882C}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{A23A24B1-4617-4A86-B33A-9E38BCE326F4}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{657880D5-73D5-4698-BBEB-A3B1F3E1A6A2}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{436FED6E-F95D-44EF-9590-D425DA2AD653}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{6F36792D-6065-4AB5-A673-EDA67D8AC6C3}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{B6D28CA2-62A8-4F96-AD95-A02592496030}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{AEFF9D65-CF25-49CD-A953-67DE746E0827}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{2E2E7A55-B395-4818-9444-B9D0647E973A}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{808C3253-164F-4F39-9310-0427A1BBA417}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{E7019E92-D6E7-44DD-8B91-026599E62597}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{2F20401D-B376-4441-964E-E0501CC83B75}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{4C22D0E3-87B4-4AFE-9136-42204D440BB4}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{D77C4812-1AEC-47A6-8C1C-C9AEBCAC11D2}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{FA544EF0-9131-4949-B60B-CB4816C3323D}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{84759AA1-651D-42CA-9997-98ACFF625DEC}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{52EF1C8A-D5F0-40B3-B4C7-F615D05F6AAC}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{8B5B12A0-83FA-4F19-9AAB-46EBED353B00}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{7206C2CE-ECFD-499E-90C9-90AB91A7DED9}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{54D49E71-D567-4708-97BB-E4B50CFD1312}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{EA665974-D3EE-4FA7-A0DB-5177F5C6E309}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{3199D633-3234-40FB-860C-B569C82881F5}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{C52593BC-1E1F-4204-B89C-FD5D8D2131FB}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{EEB9AE68-3726-4671-8812-6DAC9E843C1A}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54C03F-EBE8-47AB-A208-9CD0292D24A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D5BC6C1-E4D3-4C9A-A253-E3E1F10092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B6C3741-56AC-455D-82F0-D2E9874163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97F6ECD2-DCDD-4E63-BC56-5394C3BD9F9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FD3244-8942-482F-BBEC-938A522FD6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89C8660-220F-4B9A-82C5-7D1BE41A1F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EF3972D1-9130-4823-89F5-FAB68913FA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0759BEE-87D6-4A90-B647-08018F6237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52DDC70E-E2A8-4E20-8048-C13FAE3027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E927ABC2-6120-4673-8A1F-30B1E44134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9C4A803-34E6-4DF0-8AAE-AE73B7A088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23A24B1-4617-4A86-B33A-9E38BCE326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657880D5-73D5-4698-BBEB-A3B1F3E1A6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36FED6E-F95D-44EF-9590-D425DA2AD6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F36792D-6065-4AB5-A673-EDA67D8AC6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B6D28CA2-62A8-4F96-AD95-A025924960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FF9D65-CF25-49CD-A953-67DE746E08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E2E7A55-B395-4818-9444-B9D0647E97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808C3253-164F-4F39-9310-0427A1BBA4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019E92-D6E7-44DD-8B91-026599E625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2F20401D-B376-4441-964E-E0501CC83B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4C22D0E3-87B4-4AFE-9136-42204D440B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77C4812-1AEC-47A6-8C1C-C9AEBCAC11D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A544EF0-9131-4949-B60B-CB4816C332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84759AA1-651D-42CA-9997-98ACFF625DE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2EF1C8A-D5F0-40B3-B4C7-F615D05F6A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B5B12A0-83FA-4F19-9AAB-46EBED353B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7206C2CE-ECFD-499E-90C9-90AB91A7DED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4D49E71-D567-4708-97BB-E4B50CFD131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A665974-D3EE-4FA7-A0DB-5177F5C6E3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3199D633-3234-40FB-860C-B569C82881F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52593BC-1E1F-4204-B89C-FD5D8D2131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EEB9AE68-3726-4671-8812-6DAC9E843C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390F-1C87-4FDA-AAB2-9D810EAC31CE}">
  <sheetPr codeName="Sheet11"/>
  <dimension ref="A1:M41"/>
  <sheetViews>
    <sheetView workbookViewId="0"/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41</v>
      </c>
      <c r="C2" s="39" t="s">
        <v>77</v>
      </c>
      <c r="D2" s="39" t="s">
        <v>71</v>
      </c>
      <c r="E2" s="39" t="s">
        <v>76</v>
      </c>
      <c r="F2" s="39" t="s">
        <v>79</v>
      </c>
      <c r="G2" s="39" t="s">
        <v>80</v>
      </c>
      <c r="H2" s="39" t="s">
        <v>73</v>
      </c>
      <c r="I2" s="39" t="s">
        <v>78</v>
      </c>
      <c r="J2" s="39" t="s">
        <v>72</v>
      </c>
      <c r="K2" s="39" t="s">
        <v>1</v>
      </c>
      <c r="L2" s="39" t="s">
        <v>75</v>
      </c>
      <c r="M2" s="39" t="s">
        <v>74</v>
      </c>
    </row>
    <row r="3" spans="1:13" ht="19.5" customHeight="1" x14ac:dyDescent="0.45">
      <c r="B3" s="40" t="s">
        <v>43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40" t="s">
        <v>52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68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40" t="s">
        <v>45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40" t="s">
        <v>42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40" t="s">
        <v>67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40" t="s">
        <v>44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40" t="s">
        <v>70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40" t="s">
        <v>53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40" t="s">
        <v>55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40" t="s">
        <v>59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40" t="s">
        <v>57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40" t="s">
        <v>58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40" t="s">
        <v>47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40" t="s">
        <v>54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40" t="s">
        <v>56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40" t="s">
        <v>63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40" t="s">
        <v>61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40" t="s">
        <v>60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40" t="s">
        <v>65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40" t="s">
        <v>51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40" t="s">
        <v>66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40" t="s">
        <v>46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40" t="s">
        <v>50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40" t="s">
        <v>62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40" t="s">
        <v>48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40" t="s">
        <v>69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40" t="s">
        <v>64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40" t="s">
        <v>49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J1:L41">
    <sortCondition ref="J1:L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{70C1EBEC-7CF4-459D-8EA5-B5B7119126DF}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{76F3FC8C-7554-495F-B1D9-13CD59E5DC14}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{FA421D0D-8CDB-4A43-A402-385B6166F842}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{C622B97D-D186-441A-8D66-0C8207C34E5F}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{C5C1345A-9DFF-4DF3-86E6-9B6A9D75A6F4}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{5A82BE35-FCCA-4620-B141-BA5E613A75C9}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{C7B78A8E-AFF3-4213-ADD9-46BCF195F62C}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{CAA204E0-32E1-4A8E-94F0-DB8584714D46}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{447C2408-277A-47B5-9431-79F972576482}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{66EE7B03-E0B2-4D3F-B96E-BE166BABC85E}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{86BB0E8A-29F9-4A7B-BEA4-8A3E581520ED}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C1EBEC-7CF4-459D-8EA5-B5B7119126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76F3FC8C-7554-495F-B1D9-13CD59E5DC1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FA421D0D-8CDB-4A43-A402-385B6166F84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C622B97D-D186-441A-8D66-0C8207C34E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C5C1345A-9DFF-4DF3-86E6-9B6A9D75A6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5A82BE35-FCCA-4620-B141-BA5E613A75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C7B78A8E-AFF3-4213-ADD9-46BCF195F6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CAA204E0-32E1-4A8E-94F0-DB8584714D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447C2408-277A-47B5-9431-79F9725764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66EE7B03-E0B2-4D3F-B96E-BE166BABC8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86BB0E8A-29F9-4A7B-BEA4-8A3E581520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D49-EC10-47E5-B1F0-22057694D8C2}">
  <sheetPr codeName="Sheet38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41</v>
      </c>
      <c r="C2" s="39" t="s">
        <v>79</v>
      </c>
      <c r="D2" s="39" t="s">
        <v>77</v>
      </c>
      <c r="E2" s="39" t="s">
        <v>80</v>
      </c>
      <c r="F2" s="39" t="s">
        <v>78</v>
      </c>
      <c r="G2" s="39" t="s">
        <v>75</v>
      </c>
      <c r="H2" s="39" t="s">
        <v>1</v>
      </c>
      <c r="I2" s="39" t="s">
        <v>72</v>
      </c>
      <c r="J2" s="39" t="s">
        <v>76</v>
      </c>
      <c r="K2" s="39" t="s">
        <v>74</v>
      </c>
      <c r="L2" s="39" t="s">
        <v>73</v>
      </c>
      <c r="M2" s="39" t="s">
        <v>71</v>
      </c>
    </row>
    <row r="3" spans="1:13" ht="19.5" customHeight="1" x14ac:dyDescent="0.45">
      <c r="B3" s="44" t="s">
        <v>54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53</v>
      </c>
      <c r="J3" s="10">
        <v>28</v>
      </c>
      <c r="K3" s="11">
        <v>65</v>
      </c>
      <c r="L3" s="11">
        <v>68</v>
      </c>
      <c r="M3" s="11">
        <v>63</v>
      </c>
    </row>
    <row r="4" spans="1:13" ht="19.5" customHeight="1" x14ac:dyDescent="0.45">
      <c r="B4" s="40" t="s">
        <v>70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45">
      <c r="B5" s="44" t="s">
        <v>65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36</v>
      </c>
      <c r="J5" s="10">
        <v>22</v>
      </c>
      <c r="K5" s="11">
        <v>29</v>
      </c>
      <c r="L5" s="11">
        <v>25</v>
      </c>
      <c r="M5" s="11">
        <v>47</v>
      </c>
    </row>
    <row r="6" spans="1:13" ht="19.5" customHeight="1" x14ac:dyDescent="0.45">
      <c r="B6" s="40" t="s">
        <v>52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2">
        <v>31</v>
      </c>
      <c r="L6" s="12">
        <v>43</v>
      </c>
      <c r="M6" s="12">
        <v>35</v>
      </c>
    </row>
    <row r="7" spans="1:13" ht="19.5" customHeight="1" x14ac:dyDescent="0.45">
      <c r="B7" s="44" t="s">
        <v>48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60</v>
      </c>
      <c r="K7" s="11">
        <v>16</v>
      </c>
      <c r="L7" s="11">
        <v>47</v>
      </c>
      <c r="M7" s="11">
        <v>40</v>
      </c>
    </row>
    <row r="8" spans="1:13" ht="19.5" customHeight="1" x14ac:dyDescent="0.45">
      <c r="B8" s="40" t="s">
        <v>59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2">
        <v>62</v>
      </c>
      <c r="L8" s="12">
        <v>32</v>
      </c>
      <c r="M8" s="12">
        <v>76</v>
      </c>
    </row>
    <row r="9" spans="1:13" ht="19.5" customHeight="1" x14ac:dyDescent="0.45">
      <c r="B9" s="44" t="s">
        <v>62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19</v>
      </c>
      <c r="K9" s="11">
        <v>35</v>
      </c>
      <c r="L9" s="11">
        <v>62</v>
      </c>
      <c r="M9" s="11">
        <v>63</v>
      </c>
    </row>
    <row r="10" spans="1:13" ht="19.5" customHeight="1" x14ac:dyDescent="0.45">
      <c r="B10" s="40" t="s">
        <v>45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2">
        <v>18</v>
      </c>
      <c r="L10" s="12">
        <v>23</v>
      </c>
      <c r="M10" s="12">
        <v>40</v>
      </c>
    </row>
    <row r="11" spans="1:13" ht="19.5" customHeight="1" x14ac:dyDescent="0.45">
      <c r="B11" s="44" t="s">
        <v>66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16</v>
      </c>
      <c r="K11" s="11">
        <v>20</v>
      </c>
      <c r="L11" s="11">
        <v>24</v>
      </c>
      <c r="M11" s="11">
        <v>63</v>
      </c>
    </row>
    <row r="12" spans="1:13" ht="19.5" customHeight="1" x14ac:dyDescent="0.45">
      <c r="B12" s="40" t="s">
        <v>68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2">
        <v>49</v>
      </c>
      <c r="L12" s="12">
        <v>53</v>
      </c>
      <c r="M12" s="12">
        <v>64</v>
      </c>
    </row>
    <row r="13" spans="1:13" ht="19.5" customHeight="1" x14ac:dyDescent="0.45">
      <c r="B13" s="44" t="s">
        <v>67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98</v>
      </c>
      <c r="J13" s="10">
        <v>24</v>
      </c>
      <c r="K13" s="11">
        <v>26</v>
      </c>
      <c r="L13" s="11">
        <v>15</v>
      </c>
      <c r="M13" s="11">
        <v>32</v>
      </c>
    </row>
    <row r="14" spans="1:13" ht="19.5" customHeight="1" x14ac:dyDescent="0.45">
      <c r="B14" s="40" t="s">
        <v>58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2">
        <v>28</v>
      </c>
      <c r="L14" s="12">
        <v>70</v>
      </c>
      <c r="M14" s="12">
        <v>88</v>
      </c>
    </row>
    <row r="15" spans="1:13" ht="19.5" customHeight="1" x14ac:dyDescent="0.45">
      <c r="B15" s="44" t="s">
        <v>57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49</v>
      </c>
      <c r="J15" s="10">
        <v>31</v>
      </c>
      <c r="K15" s="11">
        <v>73</v>
      </c>
      <c r="L15" s="11">
        <v>59</v>
      </c>
      <c r="M15" s="11">
        <v>73</v>
      </c>
    </row>
    <row r="16" spans="1:13" ht="19.5" customHeight="1" x14ac:dyDescent="0.45">
      <c r="B16" s="40" t="s">
        <v>69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2">
        <v>17</v>
      </c>
      <c r="L16" s="12">
        <v>47</v>
      </c>
      <c r="M16" s="12">
        <v>64</v>
      </c>
    </row>
    <row r="17" spans="2:13" ht="19.5" customHeight="1" x14ac:dyDescent="0.45">
      <c r="B17" s="44" t="s">
        <v>61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51</v>
      </c>
      <c r="K17" s="11">
        <v>28</v>
      </c>
      <c r="L17" s="11">
        <v>16</v>
      </c>
      <c r="M17" s="11">
        <v>82</v>
      </c>
    </row>
    <row r="18" spans="2:13" ht="19.5" customHeight="1" x14ac:dyDescent="0.45">
      <c r="B18" s="40" t="s">
        <v>46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2">
        <v>75</v>
      </c>
      <c r="L18" s="12">
        <v>42</v>
      </c>
      <c r="M18" s="12">
        <v>64</v>
      </c>
    </row>
    <row r="19" spans="2:13" ht="19.5" customHeight="1" x14ac:dyDescent="0.45">
      <c r="B19" s="44" t="s">
        <v>49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65</v>
      </c>
      <c r="J19" s="10">
        <v>35</v>
      </c>
      <c r="K19" s="11">
        <v>51</v>
      </c>
      <c r="L19" s="11">
        <v>40</v>
      </c>
      <c r="M19" s="11">
        <v>77</v>
      </c>
    </row>
    <row r="20" spans="2:13" ht="19.5" customHeight="1" x14ac:dyDescent="0.45">
      <c r="B20" s="40" t="s">
        <v>50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2">
        <v>50</v>
      </c>
      <c r="L20" s="12">
        <v>37</v>
      </c>
      <c r="M20" s="12">
        <v>29</v>
      </c>
    </row>
    <row r="21" spans="2:13" ht="19.5" customHeight="1" x14ac:dyDescent="0.45">
      <c r="B21" s="44" t="s">
        <v>55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97</v>
      </c>
      <c r="J21" s="10">
        <v>26</v>
      </c>
      <c r="K21" s="11">
        <v>70</v>
      </c>
      <c r="L21" s="11">
        <v>24</v>
      </c>
      <c r="M21" s="11">
        <v>64</v>
      </c>
    </row>
    <row r="22" spans="2:13" ht="19.5" customHeight="1" x14ac:dyDescent="0.45">
      <c r="B22" s="40" t="s">
        <v>56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2">
        <v>52</v>
      </c>
      <c r="L22" s="12">
        <v>41</v>
      </c>
      <c r="M22" s="12">
        <v>83</v>
      </c>
    </row>
    <row r="23" spans="2:13" ht="19.5" customHeight="1" x14ac:dyDescent="0.45">
      <c r="B23" s="44" t="s">
        <v>43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50</v>
      </c>
      <c r="J23" s="10">
        <v>56</v>
      </c>
      <c r="K23" s="11">
        <v>71</v>
      </c>
      <c r="L23" s="11">
        <v>71</v>
      </c>
      <c r="M23" s="11">
        <v>63</v>
      </c>
    </row>
    <row r="24" spans="2:13" ht="19.5" customHeight="1" x14ac:dyDescent="0.45">
      <c r="B24" s="40" t="s">
        <v>47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2">
        <v>68</v>
      </c>
      <c r="L24" s="12">
        <v>21</v>
      </c>
      <c r="M24" s="12">
        <v>33</v>
      </c>
    </row>
    <row r="25" spans="2:13" ht="19.5" customHeight="1" x14ac:dyDescent="0.45">
      <c r="B25" s="44" t="s">
        <v>64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36</v>
      </c>
      <c r="K25" s="11">
        <v>45</v>
      </c>
      <c r="L25" s="11">
        <v>43</v>
      </c>
      <c r="M25" s="11">
        <v>55</v>
      </c>
    </row>
    <row r="26" spans="2:13" ht="19.5" customHeight="1" x14ac:dyDescent="0.45">
      <c r="B26" s="40" t="s">
        <v>60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2">
        <v>25</v>
      </c>
      <c r="L26" s="12">
        <v>28</v>
      </c>
      <c r="M26" s="12">
        <v>34</v>
      </c>
    </row>
    <row r="27" spans="2:13" ht="19.5" customHeight="1" x14ac:dyDescent="0.45">
      <c r="B27" s="44" t="s">
        <v>42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50</v>
      </c>
      <c r="J27" s="10">
        <v>44</v>
      </c>
      <c r="K27" s="11">
        <v>29</v>
      </c>
      <c r="L27" s="11">
        <v>27</v>
      </c>
      <c r="M27" s="11">
        <v>70</v>
      </c>
    </row>
    <row r="28" spans="2:13" ht="19.5" customHeight="1" x14ac:dyDescent="0.45">
      <c r="B28" s="40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2">
        <v>59</v>
      </c>
      <c r="L28" s="12">
        <v>65</v>
      </c>
      <c r="M28" s="12">
        <v>67</v>
      </c>
    </row>
    <row r="29" spans="2:13" ht="19.5" customHeight="1" x14ac:dyDescent="0.45">
      <c r="B29" s="44" t="s">
        <v>63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86</v>
      </c>
      <c r="J29" s="10">
        <v>19</v>
      </c>
      <c r="K29" s="11">
        <v>50</v>
      </c>
      <c r="L29" s="11">
        <v>21</v>
      </c>
      <c r="M29" s="11">
        <v>65</v>
      </c>
    </row>
    <row r="30" spans="2:13" ht="19.5" customHeight="1" x14ac:dyDescent="0.45">
      <c r="B30" s="40" t="s">
        <v>44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2">
        <v>15</v>
      </c>
      <c r="L30" s="12">
        <v>56</v>
      </c>
      <c r="M30" s="12">
        <v>39</v>
      </c>
    </row>
    <row r="31" spans="2:13" ht="19.5" customHeight="1" x14ac:dyDescent="0.45">
      <c r="B31" s="44" t="s">
        <v>53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36</v>
      </c>
      <c r="J31" s="10">
        <v>19</v>
      </c>
      <c r="K31" s="11">
        <v>37</v>
      </c>
      <c r="L31" s="11">
        <v>42</v>
      </c>
      <c r="M31" s="11">
        <v>33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{9659D431-0F4C-4593-A9A8-02C0B4E2236E}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{23BE840A-78B2-4727-8CC2-F02B3D1F101A}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{55DE7425-1FDE-443A-B901-357776A0A660}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{768F738A-119D-45D2-A5E4-45E3359A0505}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{3DC0B315-E878-486E-9823-738140676AB9}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{B87FA9BF-0F2F-48B5-A741-047068C87A72}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{AB111472-6A9C-4550-8BB4-FAE433AC6DD1}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{0FC41FA3-7C62-4D7B-8A78-0E8AD41D9440}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{1B879C37-85E2-4EB0-BC16-F0E730755DFF}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{C18C3C0B-6857-446A-BE7B-70B5B17DA747}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{AB7CE01B-5F4B-4F7F-BD1F-E9AD4BDFCCB5}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59D431-0F4C-4593-A9A8-02C0B4E223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23BE840A-78B2-4727-8CC2-F02B3D1F10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55DE7425-1FDE-443A-B901-357776A0A6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768F738A-119D-45D2-A5E4-45E3359A05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3DC0B315-E878-486E-9823-738140676A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B87FA9BF-0F2F-48B5-A741-047068C87A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AB111472-6A9C-4550-8BB4-FAE433AC6D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0FC41FA3-7C62-4D7B-8A78-0E8AD41D944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1B879C37-85E2-4EB0-BC16-F0E730755D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C18C3C0B-6857-446A-BE7B-70B5B17DA7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AB7CE01B-5F4B-4F7F-BD1F-E9AD4BDFCC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C5CA-3C12-4AAC-8F76-168AC5B4D517}">
  <sheetPr codeName="Sheet39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41</v>
      </c>
      <c r="C2" s="39" t="s">
        <v>75</v>
      </c>
      <c r="D2" s="39" t="s">
        <v>80</v>
      </c>
      <c r="E2" s="39" t="s">
        <v>71</v>
      </c>
      <c r="F2" s="39" t="s">
        <v>78</v>
      </c>
      <c r="G2" s="39" t="s">
        <v>76</v>
      </c>
      <c r="H2" s="39" t="s">
        <v>73</v>
      </c>
      <c r="I2" s="39" t="s">
        <v>72</v>
      </c>
      <c r="J2" s="39" t="s">
        <v>1</v>
      </c>
      <c r="K2" s="39" t="s">
        <v>79</v>
      </c>
      <c r="L2" s="39" t="s">
        <v>74</v>
      </c>
      <c r="M2" s="39" t="s">
        <v>77</v>
      </c>
    </row>
    <row r="3" spans="1:13" ht="19.5" customHeight="1" x14ac:dyDescent="0.45">
      <c r="B3" s="40" t="s">
        <v>45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40" t="s">
        <v>46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65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40" t="s">
        <v>67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40" t="s">
        <v>64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40" t="s">
        <v>70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40" t="s">
        <v>59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40" t="s">
        <v>49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40" t="s">
        <v>43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40" t="s">
        <v>47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40" t="s">
        <v>62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40" t="s">
        <v>68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40" t="s">
        <v>53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40" t="s">
        <v>54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40" t="s">
        <v>55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40" t="s">
        <v>50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40" t="s">
        <v>66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40" t="s">
        <v>42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40" t="s">
        <v>57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40" t="s">
        <v>58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40" t="s">
        <v>56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40" t="s">
        <v>48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40" t="s">
        <v>69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40" t="s">
        <v>63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40" t="s">
        <v>61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40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40" t="s">
        <v>44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40" t="s">
        <v>52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40" t="s">
        <v>60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{CB4CA68F-A6B6-4203-94A8-C26C5E6D5371}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{ADE7A7A7-8065-48B1-B9AA-DA0304E653AC}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{AAD840E6-8A35-4560-AD02-CFB0D23DE498}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{D4124A43-F61E-4D00-8B90-36153110E353}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{8244C983-C8C8-45AF-A5CE-8F7F5967148E}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{DCA04778-C03C-4B7B-A83E-718F4016DA58}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{17CDE291-6D9D-44E5-A210-C962CD48B816}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{17A75B2A-61BE-48B9-8757-BEF5E19FD19B}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{1C9DB5E5-1F02-47B4-8CA9-70AC9167CF84}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{1FF5DDB9-6E1B-4BC7-8DF6-834DFE5AE7FF}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{A88D04A1-80FF-4BD7-A4D9-A5139B9355A7}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4CA68F-A6B6-4203-94A8-C26C5E6D53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ADE7A7A7-8065-48B1-B9AA-DA0304E65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AAD840E6-8A35-4560-AD02-CFB0D23DE4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D4124A43-F61E-4D00-8B90-36153110E3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244C983-C8C8-45AF-A5CE-8F7F596714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DCA04778-C03C-4B7B-A83E-718F4016DA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17CDE291-6D9D-44E5-A210-C962CD48B81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17A75B2A-61BE-48B9-8757-BEF5E19FD1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1C9DB5E5-1F02-47B4-8CA9-70AC9167CF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1FF5DDB9-6E1B-4BC7-8DF6-834DFE5AE7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A88D04A1-80FF-4BD7-A4D9-A5139B9355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B771-23A7-4CE8-8D88-D24A7BD2F8A1}">
  <sheetPr codeName="Sheet40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41</v>
      </c>
      <c r="C2" s="39" t="s">
        <v>71</v>
      </c>
      <c r="D2" s="39" t="s">
        <v>77</v>
      </c>
      <c r="E2" s="39" t="s">
        <v>1</v>
      </c>
      <c r="F2" s="39" t="s">
        <v>79</v>
      </c>
      <c r="G2" s="39" t="s">
        <v>72</v>
      </c>
      <c r="H2" s="39" t="s">
        <v>78</v>
      </c>
      <c r="I2" s="39" t="s">
        <v>73</v>
      </c>
      <c r="J2" s="39" t="s">
        <v>76</v>
      </c>
      <c r="K2" s="39" t="s">
        <v>75</v>
      </c>
      <c r="L2" s="39" t="s">
        <v>74</v>
      </c>
      <c r="M2" s="39" t="s">
        <v>80</v>
      </c>
    </row>
    <row r="3" spans="1:13" ht="19.5" customHeight="1" x14ac:dyDescent="0.45">
      <c r="B3" s="40" t="s">
        <v>65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40" t="s">
        <v>62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69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40" t="s">
        <v>61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40" t="s">
        <v>45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40" t="s">
        <v>42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40" t="s">
        <v>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40" t="s">
        <v>53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40" t="s">
        <v>64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40" t="s">
        <v>49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40" t="s">
        <v>48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40" t="s">
        <v>51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40" t="s">
        <v>55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40" t="s">
        <v>56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40" t="s">
        <v>54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40" t="s">
        <v>43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40" t="s">
        <v>63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40" t="s">
        <v>47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40" t="s">
        <v>59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40" t="s">
        <v>44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40" t="s">
        <v>58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40" t="s">
        <v>70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40" t="s">
        <v>66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40" t="s">
        <v>46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40" t="s">
        <v>68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40" t="s">
        <v>50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40" t="s">
        <v>67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40" t="s">
        <v>52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40" t="s">
        <v>57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{30E84AF6-0C32-4327-A054-0ECC4044A483}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{81225CE1-0273-4E75-9CBA-BBEC1CD5CC50}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{2744AF52-A9B2-4AB5-87A8-FD9742F02715}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{C47A0CD3-BC26-4F0C-92A3-B942243DCCDC}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{48BCD6A0-3A43-4605-B523-61D064925862}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{D7000A6C-CA75-463F-913C-FEA3923402DE}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{387C3FC7-69CC-4C91-90FB-8D1EC1766E06}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{9061C42F-819D-44FE-A9AA-B3907547E53D}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{C125A0C9-8AE5-4C78-BC20-DCBF1A8E5F0C}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{B8866C5A-8081-4E9F-AED3-ABFB09F853EC}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{7C8DC972-AFF2-4EAC-900C-8077AB23FBA2}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{C7EBC5DA-F4A2-4036-B840-D7808F4531D9}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{A93EAB1D-030D-4673-98BA-DEC93BDB5E5E}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{1C0E7842-6425-4521-8D70-FF9919704BBD}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{6F8A92F1-827F-40E8-A8D1-8E0625FD288A}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{BBF9FE7F-427E-422B-AB13-F2AC069391B6}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{D1C9DB53-0831-43F0-90B5-DD3E8C03F242}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{90BCDF13-27C3-4206-AF82-893F11DEEEBF}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{FCA070C1-C223-4F58-B3A4-9C0EE10D0EEB}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{CD826CC4-F0E7-478C-B762-AAFC52426C1C}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{6CCF56D8-4789-463E-8AF9-9D11E9432912}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{468739EB-70C4-404E-BC55-497DDF44C784}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{AE702094-58B6-4FC2-87AB-35A8B6D61EE1}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{77F59AF9-B9E5-4B1C-A1F8-C4A30DAAD06C}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{DC00C344-9A58-4521-BC55-86ED314A5B3A}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{44E67FBA-40A6-40F9-92AC-CF335FA377CE}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{F1A26B68-A65C-45F7-9C16-CDE4A6385ADD}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{EEAFDA12-65FD-4EFD-84DC-C08E9FE4E628}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{D884D11C-129C-4543-8449-0754E02B6B0E}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{6B1D8499-0809-4181-BD37-16DF2042A898}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{98B33096-DAB0-4022-B720-A67A7B2CC586}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{52DDAA20-5B2E-43A7-86A4-A9F5DD6FF805}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{BD2792CD-407B-4DE7-BD78-3AA133E73CFA}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E84AF6-0C32-4327-A054-0ECC4044A4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1225CE1-0273-4E75-9CBA-BBEC1CD5CC5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2744AF52-A9B2-4AB5-87A8-FD9742F027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C47A0CD3-BC26-4F0C-92A3-B942243DCC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8BCD6A0-3A43-4605-B523-61D06492586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7000A6C-CA75-463F-913C-FEA3923402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387C3FC7-69CC-4C91-90FB-8D1EC1766E0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061C42F-819D-44FE-A9AA-B3907547E5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125A0C9-8AE5-4C78-BC20-DCBF1A8E5F0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B8866C5A-8081-4E9F-AED3-ABFB09F853E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C8DC972-AFF2-4EAC-900C-8077AB23FB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C7EBC5DA-F4A2-4036-B840-D7808F4531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A93EAB1D-030D-4673-98BA-DEC93BDB5E5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C0E7842-6425-4521-8D70-FF9919704B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F8A92F1-827F-40E8-A8D1-8E0625FD28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BBF9FE7F-427E-422B-AB13-F2AC069391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1C9DB53-0831-43F0-90B5-DD3E8C03F24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0BCDF13-27C3-4206-AF82-893F11DEEE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FCA070C1-C223-4F58-B3A4-9C0EE10D0E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D826CC4-F0E7-478C-B762-AAFC52426C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CCF56D8-4789-463E-8AF9-9D11E943291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468739EB-70C4-404E-BC55-497DDF44C78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702094-58B6-4FC2-87AB-35A8B6D61E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7F59AF9-B9E5-4B1C-A1F8-C4A30DAAD0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DC00C344-9A58-4521-BC55-86ED314A5B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4E67FBA-40A6-40F9-92AC-CF335FA377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1A26B68-A65C-45F7-9C16-CDE4A6385A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EEAFDA12-65FD-4EFD-84DC-C08E9FE4E62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884D11C-129C-4543-8449-0754E02B6B0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6B1D8499-0809-4181-BD37-16DF2042A8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98B33096-DAB0-4022-B720-A67A7B2CC58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2DDAA20-5B2E-43A7-86A4-A9F5DD6FF8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BD2792CD-407B-4DE7-BD78-3AA133E73C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3ECA-EA1F-4F9A-A571-AF072244E824}">
  <sheetPr codeName="Sheet1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726562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41</v>
      </c>
      <c r="C2" s="39" t="s">
        <v>80</v>
      </c>
      <c r="D2" s="39" t="s">
        <v>76</v>
      </c>
      <c r="E2" s="39" t="s">
        <v>73</v>
      </c>
      <c r="F2" s="39" t="s">
        <v>72</v>
      </c>
      <c r="G2" s="39" t="s">
        <v>75</v>
      </c>
      <c r="H2" s="39" t="s">
        <v>77</v>
      </c>
      <c r="I2" s="39" t="s">
        <v>1</v>
      </c>
      <c r="J2" s="39" t="s">
        <v>78</v>
      </c>
      <c r="K2" s="39" t="s">
        <v>71</v>
      </c>
      <c r="L2" s="39" t="s">
        <v>74</v>
      </c>
      <c r="M2" s="39" t="s">
        <v>79</v>
      </c>
    </row>
    <row r="3" spans="1:13" ht="19.5" customHeight="1" x14ac:dyDescent="0.45">
      <c r="B3" s="40" t="s">
        <v>54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40" t="s">
        <v>49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40" t="s">
        <v>63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40" t="s">
        <v>70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40" t="s">
        <v>62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40" t="s">
        <v>67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40" t="s">
        <v>69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0" t="s">
        <v>64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60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40" t="s">
        <v>66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40" t="s">
        <v>48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40" t="s">
        <v>58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40" t="s">
        <v>52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40" t="s">
        <v>65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40" t="s">
        <v>44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40" t="s">
        <v>43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40" t="s">
        <v>51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40" t="s">
        <v>56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46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40" t="s">
        <v>45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40" t="s">
        <v>50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47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61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40" t="s">
        <v>55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40" t="s">
        <v>68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40" t="s">
        <v>59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40" t="s">
        <v>57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40" t="s">
        <v>42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53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{05E3E605-9E89-455E-87FF-7E6BFE85C8A0}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{5980B747-3040-4E21-8F2D-C7B4C10B3161}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{274268AC-1FB2-49FF-84BE-02756E19FD92}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{D6610833-D4E3-4F26-8E16-073357EA5C23}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{2E88B613-2D4D-45B3-96F0-E1AA51204817}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{BC3BA764-25FF-4B94-AC57-F74ECA2E571B}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{88581C90-A2FC-4D6D-91CB-A0592F2CC56F}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{15FD2D4D-14CF-4930-A60F-BCF18D3AFB6A}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{8C8067DE-F6C7-41B6-96F3-72FFC4A46DFB}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{DE314ECE-F741-45F6-BE31-38883429E7B4}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{C60BE3F5-2A6B-455A-B604-23CEDB96ADF7}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E3E605-9E89-455E-87FF-7E6BFE85C8A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5980B747-3040-4E21-8F2D-C7B4C10B31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274268AC-1FB2-49FF-84BE-02756E19FD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D6610833-D4E3-4F26-8E16-073357EA5C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2E88B613-2D4D-45B3-96F0-E1AA512048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BC3BA764-25FF-4B94-AC57-F74ECA2E571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88581C90-A2FC-4D6D-91CB-A0592F2CC5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15FD2D4D-14CF-4930-A60F-BCF18D3AFB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8C8067DE-F6C7-41B6-96F3-72FFC4A46D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DE314ECE-F741-45F6-BE31-38883429E7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C60BE3F5-2A6B-455A-B604-23CEDB96AD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E395-7549-4A0E-9E46-AB2E2917E6AB}">
  <sheetPr codeName="Sheet41"/>
  <dimension ref="A1:N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5" customHeight="1" x14ac:dyDescent="0.35">
      <c r="B2" s="39" t="s">
        <v>41</v>
      </c>
      <c r="C2" s="39" t="s">
        <v>80</v>
      </c>
      <c r="D2" s="39" t="s">
        <v>75</v>
      </c>
      <c r="E2" s="39" t="s">
        <v>1</v>
      </c>
      <c r="F2" s="39" t="s">
        <v>77</v>
      </c>
      <c r="G2" s="39" t="s">
        <v>71</v>
      </c>
      <c r="H2" s="39" t="s">
        <v>73</v>
      </c>
      <c r="I2" s="39" t="s">
        <v>76</v>
      </c>
      <c r="J2" s="39" t="s">
        <v>79</v>
      </c>
      <c r="K2" s="39" t="s">
        <v>74</v>
      </c>
      <c r="L2" s="39" t="s">
        <v>78</v>
      </c>
      <c r="M2" s="39" t="s">
        <v>72</v>
      </c>
    </row>
    <row r="3" spans="1:14" ht="19.5" customHeight="1" x14ac:dyDescent="0.45">
      <c r="B3" s="44" t="s">
        <v>45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51</v>
      </c>
      <c r="L3" s="11">
        <v>35</v>
      </c>
      <c r="M3" s="11">
        <v>77</v>
      </c>
    </row>
    <row r="4" spans="1:14" ht="19.5" customHeight="1" x14ac:dyDescent="0.45">
      <c r="B4" s="40" t="s">
        <v>58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2">
        <v>17</v>
      </c>
      <c r="L4" s="12">
        <v>24</v>
      </c>
      <c r="M4" s="12">
        <v>64</v>
      </c>
    </row>
    <row r="5" spans="1:14" ht="19.5" customHeight="1" x14ac:dyDescent="0.45">
      <c r="B5" s="44" t="s">
        <v>44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62</v>
      </c>
      <c r="J5" s="10">
        <v>32</v>
      </c>
      <c r="K5" s="11">
        <v>62</v>
      </c>
      <c r="L5" s="11">
        <v>28</v>
      </c>
      <c r="M5" s="11">
        <v>76</v>
      </c>
    </row>
    <row r="6" spans="1:14" ht="19.5" customHeight="1" x14ac:dyDescent="0.45">
      <c r="B6" s="40" t="s">
        <v>69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2">
        <v>29</v>
      </c>
      <c r="L6" s="12">
        <v>44</v>
      </c>
      <c r="M6" s="12">
        <v>70</v>
      </c>
    </row>
    <row r="7" spans="1:14" ht="19.5" customHeight="1" x14ac:dyDescent="0.45">
      <c r="B7" s="44" t="s">
        <v>53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83</v>
      </c>
      <c r="J7" s="10">
        <v>16</v>
      </c>
      <c r="K7" s="11">
        <v>28</v>
      </c>
      <c r="L7" s="11">
        <v>51</v>
      </c>
      <c r="M7" s="11">
        <v>82</v>
      </c>
    </row>
    <row r="8" spans="1:14" ht="19.5" customHeight="1" x14ac:dyDescent="0.45">
      <c r="B8" s="40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1:14" ht="19.5" customHeight="1" x14ac:dyDescent="0.45">
      <c r="B9" s="44" t="s">
        <v>49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4" ht="19.5" customHeight="1" x14ac:dyDescent="0.45">
      <c r="B10" s="40" t="s">
        <v>47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2">
        <v>73</v>
      </c>
      <c r="L10" s="12">
        <v>31</v>
      </c>
      <c r="M10" s="12">
        <v>73</v>
      </c>
    </row>
    <row r="11" spans="1:14" ht="19.5" customHeight="1" x14ac:dyDescent="0.45">
      <c r="B11" s="44" t="s">
        <v>55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24</v>
      </c>
      <c r="K11" s="11">
        <v>20</v>
      </c>
      <c r="L11" s="11">
        <v>16</v>
      </c>
      <c r="M11" s="11">
        <v>63</v>
      </c>
    </row>
    <row r="12" spans="1:14" ht="19.5" customHeight="1" x14ac:dyDescent="0.45">
      <c r="B12" s="40" t="s">
        <v>57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2">
        <v>25</v>
      </c>
      <c r="L12" s="12">
        <v>12</v>
      </c>
      <c r="M12" s="12">
        <v>34</v>
      </c>
    </row>
    <row r="13" spans="1:14" ht="19.5" customHeight="1" x14ac:dyDescent="0.45">
      <c r="B13" s="44" t="s">
        <v>66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90</v>
      </c>
      <c r="J13" s="10">
        <v>21</v>
      </c>
      <c r="K13" s="11">
        <v>68</v>
      </c>
      <c r="L13" s="11">
        <v>21</v>
      </c>
      <c r="M13" s="11">
        <v>33</v>
      </c>
    </row>
    <row r="14" spans="1:14" ht="19.5" customHeight="1" x14ac:dyDescent="0.45">
      <c r="B14" s="40" t="s">
        <v>43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2">
        <v>35</v>
      </c>
      <c r="L14" s="12">
        <v>19</v>
      </c>
      <c r="M14" s="12">
        <v>63</v>
      </c>
    </row>
    <row r="15" spans="1:14" ht="19.5" customHeight="1" x14ac:dyDescent="0.45">
      <c r="B15" s="44" t="s">
        <v>54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53</v>
      </c>
      <c r="J15" s="10">
        <v>68</v>
      </c>
      <c r="K15" s="11">
        <v>65</v>
      </c>
      <c r="L15" s="11">
        <v>28</v>
      </c>
      <c r="M15" s="11">
        <v>63</v>
      </c>
    </row>
    <row r="16" spans="1:14" ht="19.5" customHeight="1" x14ac:dyDescent="0.45">
      <c r="B16" s="40" t="s">
        <v>56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2">
        <v>75</v>
      </c>
      <c r="L16" s="12">
        <v>53</v>
      </c>
      <c r="M16" s="12">
        <v>64</v>
      </c>
    </row>
    <row r="17" spans="2:13" ht="19.5" customHeight="1" x14ac:dyDescent="0.45">
      <c r="B17" s="44" t="s">
        <v>42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58</v>
      </c>
      <c r="J17" s="10">
        <v>23</v>
      </c>
      <c r="K17" s="11">
        <v>18</v>
      </c>
      <c r="L17" s="11">
        <v>50</v>
      </c>
      <c r="M17" s="11">
        <v>40</v>
      </c>
    </row>
    <row r="18" spans="2:13" ht="19.5" customHeight="1" x14ac:dyDescent="0.45">
      <c r="B18" s="40" t="s">
        <v>48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2">
        <v>59</v>
      </c>
      <c r="L18" s="12">
        <v>37</v>
      </c>
      <c r="M18" s="12">
        <v>67</v>
      </c>
    </row>
    <row r="19" spans="2:13" ht="19.5" customHeight="1" x14ac:dyDescent="0.45">
      <c r="B19" s="44" t="s">
        <v>62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50</v>
      </c>
      <c r="J19" s="10">
        <v>71</v>
      </c>
      <c r="K19" s="11">
        <v>71</v>
      </c>
      <c r="L19" s="11">
        <v>56</v>
      </c>
      <c r="M19" s="11">
        <v>63</v>
      </c>
    </row>
    <row r="20" spans="2:13" ht="19.5" customHeight="1" x14ac:dyDescent="0.45">
      <c r="B20" s="40" t="s">
        <v>59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2">
        <v>26</v>
      </c>
      <c r="L20" s="12">
        <v>24</v>
      </c>
      <c r="M20" s="12">
        <v>32</v>
      </c>
    </row>
    <row r="21" spans="2:13" ht="19.5" customHeight="1" x14ac:dyDescent="0.45">
      <c r="B21" s="44" t="s">
        <v>46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79</v>
      </c>
      <c r="J21" s="10">
        <v>47</v>
      </c>
      <c r="K21" s="11">
        <v>16</v>
      </c>
      <c r="L21" s="11">
        <v>60</v>
      </c>
      <c r="M21" s="11">
        <v>40</v>
      </c>
    </row>
    <row r="22" spans="2:13" ht="19.5" customHeight="1" x14ac:dyDescent="0.45">
      <c r="B22" s="40" t="s">
        <v>68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2">
        <v>50</v>
      </c>
      <c r="L22" s="12">
        <v>28</v>
      </c>
      <c r="M22" s="12">
        <v>29</v>
      </c>
    </row>
    <row r="23" spans="2:13" ht="19.5" customHeight="1" x14ac:dyDescent="0.45">
      <c r="B23" s="44" t="s">
        <v>63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52</v>
      </c>
      <c r="J23" s="10">
        <v>56</v>
      </c>
      <c r="K23" s="11">
        <v>15</v>
      </c>
      <c r="L23" s="11">
        <v>35</v>
      </c>
      <c r="M23" s="11">
        <v>39</v>
      </c>
    </row>
    <row r="24" spans="2:13" ht="19.5" customHeight="1" x14ac:dyDescent="0.45">
      <c r="B24" s="40" t="s">
        <v>52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45">
      <c r="B25" s="44" t="s">
        <v>64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63</v>
      </c>
      <c r="J25" s="10">
        <v>53</v>
      </c>
      <c r="K25" s="11">
        <v>49</v>
      </c>
      <c r="L25" s="11">
        <v>40</v>
      </c>
      <c r="M25" s="11">
        <v>64</v>
      </c>
    </row>
    <row r="26" spans="2:13" ht="19.5" customHeight="1" x14ac:dyDescent="0.45">
      <c r="B26" s="40" t="s">
        <v>60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2">
        <v>52</v>
      </c>
      <c r="L26" s="12">
        <v>25</v>
      </c>
      <c r="M26" s="12">
        <v>83</v>
      </c>
    </row>
    <row r="27" spans="2:13" ht="19.5" customHeight="1" x14ac:dyDescent="0.45">
      <c r="B27" s="44" t="s">
        <v>61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91</v>
      </c>
      <c r="J27" s="10">
        <v>43</v>
      </c>
      <c r="K27" s="11">
        <v>31</v>
      </c>
      <c r="L27" s="11">
        <v>17</v>
      </c>
      <c r="M27" s="11">
        <v>35</v>
      </c>
    </row>
    <row r="28" spans="2:13" ht="19.5" customHeight="1" x14ac:dyDescent="0.45">
      <c r="B28" s="40" t="s">
        <v>67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2">
        <v>28</v>
      </c>
      <c r="L28" s="12">
        <v>36</v>
      </c>
      <c r="M28" s="12">
        <v>88</v>
      </c>
    </row>
    <row r="29" spans="2:13" ht="19.5" customHeight="1" x14ac:dyDescent="0.45">
      <c r="B29" s="44" t="s">
        <v>65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67</v>
      </c>
      <c r="J29" s="10">
        <v>36</v>
      </c>
      <c r="K29" s="11">
        <v>27</v>
      </c>
      <c r="L29" s="11">
        <v>47</v>
      </c>
      <c r="M29" s="11">
        <v>45</v>
      </c>
    </row>
    <row r="30" spans="2:13" ht="19.5" customHeight="1" x14ac:dyDescent="0.45">
      <c r="B30" s="40" t="s">
        <v>50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2">
        <v>50</v>
      </c>
      <c r="L30" s="12">
        <v>19</v>
      </c>
      <c r="M30" s="12">
        <v>65</v>
      </c>
    </row>
    <row r="31" spans="2:13" ht="19.5" customHeight="1" x14ac:dyDescent="0.45">
      <c r="B31" s="44" t="s">
        <v>51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48</v>
      </c>
      <c r="J31" s="10">
        <v>43</v>
      </c>
      <c r="K31" s="11">
        <v>45</v>
      </c>
      <c r="L31" s="11">
        <v>36</v>
      </c>
      <c r="M31" s="11">
        <v>55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{FF6F0710-0470-4D88-A53D-63DB2C0DC03E}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{CBB7E3BF-6C63-4777-9F39-5D92714CC105}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{05E9CD67-E874-45F1-B56B-CC0E0A284E71}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{7C7A4506-EB3A-4FBD-BE7E-5CA6601D529C}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{8D54E321-6D9E-4625-9C7B-B69C0F6DA3E6}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{6346B278-234D-4BDD-95A7-CAAA907676F0}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{63D776AF-7606-43D6-832B-32C03116D8B4}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{29327E2A-E002-4D78-8967-BABD7C866433}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{D3C1F28C-9EE9-49BD-B744-4517D3BB9634}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{8895DB2A-09FC-4C17-A247-AB46459A6347}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{DB6A2A47-DF48-4303-B014-6DE88C5E4567}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6F0710-0470-4D88-A53D-63DB2C0DC0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CBB7E3BF-6C63-4777-9F39-5D92714CC1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05E9CD67-E874-45F1-B56B-CC0E0A284E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7C7A4506-EB3A-4FBD-BE7E-5CA6601D52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D54E321-6D9E-4625-9C7B-B69C0F6DA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6346B278-234D-4BDD-95A7-CAAA907676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63D776AF-7606-43D6-832B-32C03116D8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29327E2A-E002-4D78-8967-BABD7C8664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D3C1F28C-9EE9-49BD-B744-4517D3BB96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8895DB2A-09FC-4C17-A247-AB46459A63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DB6A2A47-DF48-4303-B014-6DE88C5E45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56A1-8844-4EC7-B3EB-B7EB228F300C}">
  <sheetPr codeName="Sheet4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41</v>
      </c>
      <c r="C2" s="39" t="s">
        <v>77</v>
      </c>
      <c r="D2" s="39" t="s">
        <v>79</v>
      </c>
      <c r="E2" s="39" t="s">
        <v>78</v>
      </c>
      <c r="F2" s="39" t="s">
        <v>74</v>
      </c>
      <c r="G2" s="39" t="s">
        <v>76</v>
      </c>
      <c r="H2" s="39" t="s">
        <v>72</v>
      </c>
      <c r="I2" s="39" t="s">
        <v>71</v>
      </c>
      <c r="J2" s="39" t="s">
        <v>1</v>
      </c>
      <c r="K2" s="39" t="s">
        <v>80</v>
      </c>
      <c r="L2" s="39" t="s">
        <v>75</v>
      </c>
      <c r="M2" s="39" t="s">
        <v>73</v>
      </c>
    </row>
    <row r="3" spans="1:13" ht="19.5" customHeight="1" x14ac:dyDescent="0.45">
      <c r="B3" s="40" t="s">
        <v>63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40" t="s">
        <v>44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40" t="s">
        <v>70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40" t="s">
        <v>55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40" t="s">
        <v>54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40" t="s">
        <v>59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40" t="s">
        <v>61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0" t="s">
        <v>64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58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40" t="s">
        <v>67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40" t="s">
        <v>66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40" t="s">
        <v>50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40" t="s">
        <v>68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40" t="s">
        <v>49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40" t="s">
        <v>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40" t="s">
        <v>57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40" t="s">
        <v>47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40" t="s">
        <v>60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56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40" t="s">
        <v>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40" t="s">
        <v>46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51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65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40" t="s">
        <v>45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40" t="s">
        <v>69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40" t="s">
        <v>48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40" t="s">
        <v>53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40" t="s">
        <v>52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43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{518FF3F0-7EE1-48E1-A282-F29782E56CDE}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{06113B41-217B-447D-836A-AA3D15BE8B63}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{012AEF6A-1F8C-45C6-9EA9-17865EE900AF}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{EF7C55B6-336E-4515-A3F9-DA3B94C555BF}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{33A98489-C487-43C5-BE9A-FC5C99EAECFA}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{6441F664-D6CD-44D7-BA57-4D9B9A0611C9}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{B4FAF0BF-1579-4FDF-8A3B-5FE43E4A9A61}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{D0CE5F16-0864-4A3A-8260-467F54FDBC00}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{E03193AB-15AC-4E7F-A427-918C23388111}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{6481DAC6-4E39-4455-9C6F-DAE459FDE3CE}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{1C95F314-BAA4-4B3B-BE40-7A036EF74125}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8FF3F0-7EE1-48E1-A282-F29782E56C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06113B41-217B-447D-836A-AA3D15BE8B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012AEF6A-1F8C-45C6-9EA9-17865EE900A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EF7C55B6-336E-4515-A3F9-DA3B94C555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33A98489-C487-43C5-BE9A-FC5C99EAEC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6441F664-D6CD-44D7-BA57-4D9B9A0611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B4FAF0BF-1579-4FDF-8A3B-5FE43E4A9A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D0CE5F16-0864-4A3A-8260-467F54FDBC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E03193AB-15AC-4E7F-A427-918C233881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6481DAC6-4E39-4455-9C6F-DAE459FDE3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1C95F314-BAA4-4B3B-BE40-7A036EF7412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3320-6B73-4653-8D12-DF2D99827DBB}">
  <sheetPr codeName="Sheet43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41</v>
      </c>
      <c r="C2" s="39" t="s">
        <v>72</v>
      </c>
      <c r="D2" s="39" t="s">
        <v>76</v>
      </c>
      <c r="E2" s="39" t="s">
        <v>73</v>
      </c>
      <c r="F2" s="39" t="s">
        <v>80</v>
      </c>
      <c r="G2" s="39" t="s">
        <v>75</v>
      </c>
      <c r="H2" s="39" t="s">
        <v>74</v>
      </c>
      <c r="I2" s="39" t="s">
        <v>78</v>
      </c>
      <c r="J2" s="39" t="s">
        <v>1</v>
      </c>
      <c r="K2" s="39" t="s">
        <v>77</v>
      </c>
      <c r="L2" s="39" t="s">
        <v>71</v>
      </c>
      <c r="M2" s="39" t="s">
        <v>79</v>
      </c>
    </row>
    <row r="3" spans="1:13" ht="19.5" customHeight="1" x14ac:dyDescent="0.45">
      <c r="B3" s="40" t="s">
        <v>50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40" t="s">
        <v>66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40" t="s">
        <v>53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40" t="s">
        <v>62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40" t="s">
        <v>44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40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40" t="s">
        <v>57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0" t="s">
        <v>69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63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40" t="s">
        <v>52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40" t="s">
        <v>65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40" t="s">
        <v>48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40" t="s">
        <v>54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40" t="s">
        <v>43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40" t="s">
        <v>47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40" t="s">
        <v>55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40" t="s">
        <v>58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40" t="s">
        <v>68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42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40" t="s">
        <v>49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40" t="s">
        <v>64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60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46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40" t="s">
        <v>59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40" t="s">
        <v>61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40" t="s">
        <v>45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40" t="s">
        <v>67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40" t="s">
        <v>51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56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{FB3AEA11-102A-4F69-AE3B-7306A29C0A2E}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{F66C2FF0-E8CB-48F1-95AC-4246D4325C6F}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{95DD5744-464F-4761-A2DA-19A9987D366C}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{ABE8925B-60DE-4731-AAF8-D3976C52351D}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{BC91B825-1377-4876-B9FF-8AE3EB455D03}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{2D665988-C977-4350-BB90-8C57D11A2800}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{E0E15C2A-A0A0-496D-9A5A-4BE8EFB6EAE7}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{29C93AC4-E655-46B0-A7DB-A6855F39D475}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{5522A324-97C0-45E0-9FF7-49CD63C0F1B1}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{EDE7C14B-9491-45CF-8393-8B29F42C7A81}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{B9C583E9-AA8B-4B6D-8946-BB42E38BFB7C}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{BFA24060-95C1-412C-B9D3-C476F9A13470}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{58C21EA7-5EEC-4F2B-87F2-0D71FAF9BA39}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{02C6E687-274C-45B5-8B47-71F507D1605A}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{6A2366C6-176F-4FDA-92DD-03451A77028A}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{957AC53F-0E9F-4128-A207-57661238E821}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{A3483FFD-810F-4D33-8FDA-59B40E1F7A52}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{4E24A5F0-8098-433C-9E31-2F81CC8E4CFD}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{C070679A-913B-469B-959A-FE4CBB83F85D}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{34BC9036-B5C5-44D0-8BC5-6E236F34B884}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{3D84B3CA-7EA1-4B7D-A246-D81077C2673E}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{85727ABD-6F51-42DF-BA96-CF2A9A1877AC}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{A553008F-7AA7-4F54-974C-AF63D0EAA110}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{CCDF58BA-ED3F-48D4-BFB2-E8E7291933D1}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{5D85B2F8-B855-447B-8625-FE4F0D595542}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{D3BFF4A1-F87F-48F3-BD04-757913A47A05}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{EBBF6CB3-5E4C-4F1F-BDB4-61AF45AFFCE3}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{C7080A20-9248-4B1F-9D3C-1D02F2BC10C5}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{F27B3F95-CBAB-4313-B61C-6663165BB35A}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{7D91C1D7-01CE-46A4-AEFF-B4EA53488A6B}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{A8267DF6-58AC-47E8-A3D9-A3B3F0802B58}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{E88FDFFA-A387-4727-80CF-AD5C2FD87CD2}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{2E212219-D1C0-4E12-B9E9-6FC517E37ADB}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3AEA11-102A-4F69-AE3B-7306A29C0A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66C2FF0-E8CB-48F1-95AC-4246D4325C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95DD5744-464F-4761-A2DA-19A9987D36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ABE8925B-60DE-4731-AAF8-D3976C52351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C91B825-1377-4876-B9FF-8AE3EB455D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D665988-C977-4350-BB90-8C57D11A28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E0E15C2A-A0A0-496D-9A5A-4BE8EFB6EA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9C93AC4-E655-46B0-A7DB-A6855F39D4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5522A324-97C0-45E0-9FF7-49CD63C0F1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EDE7C14B-9491-45CF-8393-8B29F42C7A8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9C583E9-AA8B-4B6D-8946-BB42E38BFB7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FA24060-95C1-412C-B9D3-C476F9A134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58C21EA7-5EEC-4F2B-87F2-0D71FAF9BA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2C6E687-274C-45B5-8B47-71F507D160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A2366C6-176F-4FDA-92DD-03451A7702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957AC53F-0E9F-4128-A207-57661238E82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3483FFD-810F-4D33-8FDA-59B40E1F7A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E24A5F0-8098-433C-9E31-2F81CC8E4CF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C070679A-913B-469B-959A-FE4CBB83F8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4BC9036-B5C5-44D0-8BC5-6E236F34B8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D84B3CA-7EA1-4B7D-A246-D81077C267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85727ABD-6F51-42DF-BA96-CF2A9A1877A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553008F-7AA7-4F54-974C-AF63D0EAA1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CDF58BA-ED3F-48D4-BFB2-E8E7291933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5D85B2F8-B855-447B-8625-FE4F0D59554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3BFF4A1-F87F-48F3-BD04-757913A47A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BBF6CB3-5E4C-4F1F-BDB4-61AF45AFFC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C7080A20-9248-4B1F-9D3C-1D02F2BC10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27B3F95-CBAB-4313-B61C-6663165BB3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D91C1D7-01CE-46A4-AEFF-B4EA53488A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A8267DF6-58AC-47E8-A3D9-A3B3F0802B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88FDFFA-A387-4727-80CF-AD5C2FD87CD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2E212219-D1C0-4E12-B9E9-6FC517E37AD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A094-5C90-4E89-9459-01434E0E6537}">
  <sheetPr codeName="Sheet13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81</v>
      </c>
      <c r="C2" s="39" t="s">
        <v>118</v>
      </c>
      <c r="D2" s="39" t="s">
        <v>119</v>
      </c>
      <c r="E2" s="39" t="s">
        <v>111</v>
      </c>
      <c r="F2" s="39" t="s">
        <v>112</v>
      </c>
      <c r="G2" s="39" t="s">
        <v>121</v>
      </c>
      <c r="H2" s="39" t="s">
        <v>114</v>
      </c>
      <c r="I2" s="39" t="s">
        <v>113</v>
      </c>
      <c r="J2" s="39" t="s">
        <v>117</v>
      </c>
      <c r="K2" s="39" t="s">
        <v>116</v>
      </c>
      <c r="L2" s="39" t="s">
        <v>120</v>
      </c>
      <c r="M2" s="39" t="s">
        <v>115</v>
      </c>
    </row>
    <row r="3" spans="2:13" ht="19.5" customHeight="1" x14ac:dyDescent="0.45">
      <c r="B3" s="40" t="s">
        <v>87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40" t="s">
        <v>89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40" t="s">
        <v>83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40" t="s">
        <v>86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40" t="s">
        <v>82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40" t="s">
        <v>108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40" t="s">
        <v>84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40" t="s">
        <v>96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40" t="s">
        <v>104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40" t="s">
        <v>110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40" t="s">
        <v>98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40" t="s">
        <v>101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40" t="s">
        <v>90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40" t="s">
        <v>106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94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40" t="s">
        <v>92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40" t="s">
        <v>107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40" t="s">
        <v>88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40" t="s">
        <v>85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40" t="s">
        <v>97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40" t="s">
        <v>105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40" t="s">
        <v>102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40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40" t="s">
        <v>109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99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95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40" t="s">
        <v>103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40" t="s">
        <v>93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40" t="s">
        <v>100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1AFE-649C-4F3B-9FF4-5CF7EF4A9537}">
  <sheetPr codeName="Sheet44"/>
  <dimension ref="A1:M41"/>
  <sheetViews>
    <sheetView workbookViewId="0"/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81</v>
      </c>
      <c r="C2" s="39" t="s">
        <v>111</v>
      </c>
      <c r="D2" s="39" t="s">
        <v>112</v>
      </c>
      <c r="E2" s="39" t="s">
        <v>113</v>
      </c>
      <c r="F2" s="39" t="s">
        <v>114</v>
      </c>
      <c r="G2" s="39" t="s">
        <v>115</v>
      </c>
      <c r="H2" s="39" t="s">
        <v>116</v>
      </c>
      <c r="I2" s="39" t="s">
        <v>117</v>
      </c>
      <c r="J2" s="39" t="s">
        <v>118</v>
      </c>
      <c r="K2" s="39" t="s">
        <v>119</v>
      </c>
      <c r="L2" s="39" t="s">
        <v>120</v>
      </c>
      <c r="M2" s="39" t="s">
        <v>121</v>
      </c>
    </row>
    <row r="3" spans="2:13" ht="19.5" customHeight="1" x14ac:dyDescent="0.45">
      <c r="B3" s="44" t="s">
        <v>82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49</v>
      </c>
      <c r="J3" s="10">
        <v>47</v>
      </c>
      <c r="K3" s="11">
        <v>17</v>
      </c>
      <c r="L3" s="11">
        <v>24</v>
      </c>
      <c r="M3" s="11">
        <v>64</v>
      </c>
    </row>
    <row r="4" spans="2:13" ht="19.5" customHeight="1" x14ac:dyDescent="0.45">
      <c r="B4" s="40" t="s">
        <v>83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2">
        <v>37</v>
      </c>
      <c r="L4" s="12">
        <v>19</v>
      </c>
      <c r="M4" s="12">
        <v>33</v>
      </c>
    </row>
    <row r="5" spans="2:13" ht="19.5" customHeight="1" x14ac:dyDescent="0.45">
      <c r="B5" s="44" t="s">
        <v>84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53</v>
      </c>
      <c r="J5" s="10">
        <v>68</v>
      </c>
      <c r="K5" s="11">
        <v>65</v>
      </c>
      <c r="L5" s="11">
        <v>28</v>
      </c>
      <c r="M5" s="11">
        <v>63</v>
      </c>
    </row>
    <row r="6" spans="2:13" ht="19.5" customHeight="1" x14ac:dyDescent="0.45">
      <c r="B6" s="40" t="s">
        <v>85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2">
        <v>45</v>
      </c>
      <c r="L6" s="12">
        <v>36</v>
      </c>
      <c r="M6" s="12">
        <v>55</v>
      </c>
    </row>
    <row r="7" spans="2:13" ht="19.5" customHeight="1" x14ac:dyDescent="0.45">
      <c r="B7" s="44" t="s">
        <v>86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47</v>
      </c>
      <c r="K7" s="11">
        <v>16</v>
      </c>
      <c r="L7" s="11">
        <v>60</v>
      </c>
      <c r="M7" s="11">
        <v>40</v>
      </c>
    </row>
    <row r="8" spans="2:13" ht="19.5" customHeight="1" x14ac:dyDescent="0.45">
      <c r="B8" s="40" t="s">
        <v>87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2:13" ht="19.5" customHeight="1" x14ac:dyDescent="0.45">
      <c r="B9" s="44" t="s">
        <v>88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35</v>
      </c>
      <c r="L9" s="11">
        <v>19</v>
      </c>
      <c r="M9" s="11">
        <v>63</v>
      </c>
    </row>
    <row r="10" spans="2:13" ht="19.5" customHeight="1" x14ac:dyDescent="0.45">
      <c r="B10" s="40" t="s">
        <v>89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2">
        <v>75</v>
      </c>
      <c r="L10" s="12">
        <v>53</v>
      </c>
      <c r="M10" s="12">
        <v>64</v>
      </c>
    </row>
    <row r="11" spans="2:13" ht="19.5" customHeight="1" x14ac:dyDescent="0.45">
      <c r="B11" s="44" t="s">
        <v>90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52</v>
      </c>
      <c r="J11" s="10">
        <v>56</v>
      </c>
      <c r="K11" s="11">
        <v>15</v>
      </c>
      <c r="L11" s="11">
        <v>35</v>
      </c>
      <c r="M11" s="11">
        <v>39</v>
      </c>
    </row>
    <row r="12" spans="2:13" ht="19.5" customHeight="1" x14ac:dyDescent="0.45">
      <c r="B12" s="40" t="s">
        <v>91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2">
        <v>18</v>
      </c>
      <c r="L12" s="12">
        <v>50</v>
      </c>
      <c r="M12" s="12">
        <v>40</v>
      </c>
    </row>
    <row r="13" spans="2:13" ht="19.5" customHeight="1" x14ac:dyDescent="0.45">
      <c r="B13" s="44" t="s">
        <v>92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49</v>
      </c>
      <c r="J13" s="10">
        <v>59</v>
      </c>
      <c r="K13" s="11">
        <v>73</v>
      </c>
      <c r="L13" s="11">
        <v>31</v>
      </c>
      <c r="M13" s="11">
        <v>73</v>
      </c>
    </row>
    <row r="14" spans="2:13" ht="19.5" customHeight="1" x14ac:dyDescent="0.45">
      <c r="B14" s="40" t="s">
        <v>93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2">
        <v>50</v>
      </c>
      <c r="L14" s="12">
        <v>28</v>
      </c>
      <c r="M14" s="12">
        <v>29</v>
      </c>
    </row>
    <row r="15" spans="2:13" ht="19.5" customHeight="1" x14ac:dyDescent="0.45">
      <c r="B15" s="44" t="s">
        <v>94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66</v>
      </c>
      <c r="J15" s="10">
        <v>28</v>
      </c>
      <c r="K15" s="11">
        <v>25</v>
      </c>
      <c r="L15" s="11">
        <v>12</v>
      </c>
      <c r="M15" s="11">
        <v>34</v>
      </c>
    </row>
    <row r="16" spans="2:13" ht="19.5" customHeight="1" x14ac:dyDescent="0.45">
      <c r="B16" s="40" t="s">
        <v>95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45">
      <c r="B17" s="44" t="s">
        <v>96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28</v>
      </c>
      <c r="L17" s="11">
        <v>51</v>
      </c>
      <c r="M17" s="11">
        <v>82</v>
      </c>
    </row>
    <row r="18" spans="2:13" ht="19.5" customHeight="1" x14ac:dyDescent="0.45">
      <c r="B18" s="40" t="s">
        <v>97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2">
        <v>27</v>
      </c>
      <c r="L18" s="12">
        <v>47</v>
      </c>
      <c r="M18" s="12">
        <v>45</v>
      </c>
    </row>
    <row r="19" spans="2:13" ht="19.5" customHeight="1" x14ac:dyDescent="0.45">
      <c r="B19" s="44" t="s">
        <v>98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62</v>
      </c>
      <c r="J19" s="10">
        <v>32</v>
      </c>
      <c r="K19" s="11">
        <v>62</v>
      </c>
      <c r="L19" s="11">
        <v>28</v>
      </c>
      <c r="M19" s="11">
        <v>76</v>
      </c>
    </row>
    <row r="20" spans="2:13" ht="19.5" customHeight="1" x14ac:dyDescent="0.45">
      <c r="B20" s="40" t="s">
        <v>99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2">
        <v>59</v>
      </c>
      <c r="L20" s="12">
        <v>37</v>
      </c>
      <c r="M20" s="12">
        <v>67</v>
      </c>
    </row>
    <row r="21" spans="2:13" ht="19.5" customHeight="1" x14ac:dyDescent="0.45">
      <c r="B21" s="44" t="s">
        <v>100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91</v>
      </c>
      <c r="J21" s="10">
        <v>43</v>
      </c>
      <c r="K21" s="11">
        <v>31</v>
      </c>
      <c r="L21" s="11">
        <v>17</v>
      </c>
      <c r="M21" s="11">
        <v>35</v>
      </c>
    </row>
    <row r="22" spans="2:13" ht="19.5" customHeight="1" x14ac:dyDescent="0.45">
      <c r="B22" s="40" t="s">
        <v>101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2">
        <v>28</v>
      </c>
      <c r="L22" s="12">
        <v>36</v>
      </c>
      <c r="M22" s="12">
        <v>88</v>
      </c>
    </row>
    <row r="23" spans="2:13" ht="19.5" customHeight="1" x14ac:dyDescent="0.45">
      <c r="B23" s="44" t="s">
        <v>102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41</v>
      </c>
      <c r="J23" s="10">
        <v>41</v>
      </c>
      <c r="K23" s="11">
        <v>52</v>
      </c>
      <c r="L23" s="11">
        <v>25</v>
      </c>
      <c r="M23" s="11">
        <v>83</v>
      </c>
    </row>
    <row r="24" spans="2:13" ht="19.5" customHeight="1" x14ac:dyDescent="0.45">
      <c r="B24" s="40" t="s">
        <v>103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2">
        <v>29</v>
      </c>
      <c r="L24" s="12">
        <v>44</v>
      </c>
      <c r="M24" s="12">
        <v>70</v>
      </c>
    </row>
    <row r="25" spans="2:13" ht="19.5" customHeight="1" x14ac:dyDescent="0.45">
      <c r="B25" s="44" t="s">
        <v>104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50</v>
      </c>
      <c r="J25" s="10">
        <v>71</v>
      </c>
      <c r="K25" s="11">
        <v>71</v>
      </c>
      <c r="L25" s="11">
        <v>56</v>
      </c>
      <c r="M25" s="11">
        <v>63</v>
      </c>
    </row>
    <row r="26" spans="2:13" ht="19.5" customHeight="1" x14ac:dyDescent="0.45">
      <c r="B26" s="40" t="s">
        <v>105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2">
        <v>50</v>
      </c>
      <c r="L26" s="12">
        <v>19</v>
      </c>
      <c r="M26" s="12">
        <v>65</v>
      </c>
    </row>
    <row r="27" spans="2:13" ht="19.5" customHeight="1" x14ac:dyDescent="0.45">
      <c r="B27" s="44" t="s">
        <v>106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45">
      <c r="B28" s="40" t="s">
        <v>107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2">
        <v>49</v>
      </c>
      <c r="L28" s="12">
        <v>40</v>
      </c>
      <c r="M28" s="12">
        <v>64</v>
      </c>
    </row>
    <row r="29" spans="2:13" ht="19.5" customHeight="1" x14ac:dyDescent="0.45">
      <c r="B29" s="44" t="s">
        <v>108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65</v>
      </c>
      <c r="J29" s="10">
        <v>40</v>
      </c>
      <c r="K29" s="11">
        <v>51</v>
      </c>
      <c r="L29" s="11">
        <v>35</v>
      </c>
      <c r="M29" s="11">
        <v>77</v>
      </c>
    </row>
    <row r="30" spans="2:13" ht="19.5" customHeight="1" x14ac:dyDescent="0.45">
      <c r="B30" s="40" t="s">
        <v>109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2">
        <v>20</v>
      </c>
      <c r="L30" s="12">
        <v>16</v>
      </c>
      <c r="M30" s="12">
        <v>63</v>
      </c>
    </row>
    <row r="31" spans="2:13" ht="19.5" customHeight="1" x14ac:dyDescent="0.45">
      <c r="B31" s="44" t="s">
        <v>110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97</v>
      </c>
      <c r="J31" s="10">
        <v>24</v>
      </c>
      <c r="K31" s="11">
        <v>70</v>
      </c>
      <c r="L31" s="11">
        <v>26</v>
      </c>
      <c r="M31" s="1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2B97-ED93-4227-8AED-424865CB8B9E}">
  <sheetPr codeName="Sheet45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81</v>
      </c>
      <c r="C2" s="39" t="s">
        <v>116</v>
      </c>
      <c r="D2" s="39" t="s">
        <v>115</v>
      </c>
      <c r="E2" s="39" t="s">
        <v>120</v>
      </c>
      <c r="F2" s="39" t="s">
        <v>121</v>
      </c>
      <c r="G2" s="39" t="s">
        <v>113</v>
      </c>
      <c r="H2" s="39" t="s">
        <v>119</v>
      </c>
      <c r="I2" s="39" t="s">
        <v>118</v>
      </c>
      <c r="J2" s="39" t="s">
        <v>117</v>
      </c>
      <c r="K2" s="39" t="s">
        <v>112</v>
      </c>
      <c r="L2" s="39" t="s">
        <v>111</v>
      </c>
      <c r="M2" s="39" t="s">
        <v>114</v>
      </c>
    </row>
    <row r="3" spans="2:13" ht="19.5" customHeight="1" x14ac:dyDescent="0.45">
      <c r="B3" s="40" t="s">
        <v>86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40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40" t="s">
        <v>95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40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40" t="s">
        <v>84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40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40" t="s">
        <v>96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40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40" t="s">
        <v>89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40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40" t="s">
        <v>108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40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40" t="s">
        <v>87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40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105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40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40" t="s">
        <v>109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40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40" t="s">
        <v>93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40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40" t="s">
        <v>99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40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40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40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97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40" t="s">
        <v>90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40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40" t="s">
        <v>92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0101-5F8F-4441-AF60-A4EB233D54E6}">
  <sheetPr codeName="Sheet46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81</v>
      </c>
      <c r="C2" s="39" t="s">
        <v>117</v>
      </c>
      <c r="D2" s="39" t="s">
        <v>112</v>
      </c>
      <c r="E2" s="39" t="s">
        <v>115</v>
      </c>
      <c r="F2" s="39" t="s">
        <v>116</v>
      </c>
      <c r="G2" s="39" t="s">
        <v>111</v>
      </c>
      <c r="H2" s="39" t="s">
        <v>113</v>
      </c>
      <c r="I2" s="39" t="s">
        <v>119</v>
      </c>
      <c r="J2" s="39" t="s">
        <v>118</v>
      </c>
      <c r="K2" s="39" t="s">
        <v>120</v>
      </c>
      <c r="L2" s="39" t="s">
        <v>114</v>
      </c>
      <c r="M2" s="39" t="s">
        <v>121</v>
      </c>
    </row>
    <row r="3" spans="2:13" ht="19.5" customHeight="1" x14ac:dyDescent="0.45">
      <c r="B3" s="40" t="s">
        <v>105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40" t="s">
        <v>89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40" t="s">
        <v>102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40" t="s">
        <v>109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40" t="s">
        <v>107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40" t="s">
        <v>91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40" t="s">
        <v>92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40" t="s">
        <v>106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40" t="s">
        <v>93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40" t="s">
        <v>101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40" t="s">
        <v>82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40" t="s">
        <v>85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40" t="s">
        <v>90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40" t="s">
        <v>97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84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40" t="s">
        <v>99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40" t="s">
        <v>100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40" t="s">
        <v>98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40" t="s">
        <v>95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40" t="s">
        <v>110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40" t="s">
        <v>86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40" t="s">
        <v>103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40" t="s">
        <v>96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40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104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88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40" t="s">
        <v>108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40" t="s">
        <v>87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40" t="s">
        <v>83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{6C1AF114-B4B0-459E-BA41-7B2B55F6C1DC}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{C08354BD-C6F7-4869-8666-A09AECD535FC}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{FB379BF4-DC5C-44FA-B43F-F12595A490BD}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{B2DBF543-35E0-45F3-929B-58406CFD5693}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{8D9EF0BA-A462-4808-A70E-9DDA827455B9}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{9E836A06-3452-4C2F-AB5F-C7952CFC161A}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{02313069-EDE6-4D0E-B41B-650F924366A9}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{75256B57-DE95-431F-A3DD-7796F62E8F37}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{DBBED8C0-55BB-4F3D-AB34-0ABC21879C3A}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{C2DDD476-65E6-478C-B086-D99BA8690333}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{E1CEC7C2-DBC2-4DEC-B639-71F9DBFA59FA}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{82EEE783-DBE1-43E6-BF29-99A9718A3C00}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{AE206C8D-F661-43D6-87A6-F2FDA11D94D0}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{F9676F2A-EC8E-4E3E-9CA0-28A6934C4C84}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{13F6DE8F-E5B7-4C97-95CC-CE4DFEBC679D}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{15644F4F-9A5C-4DC7-A911-FDDD93819AA6}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{D675AA50-1C9E-4738-BD90-3107DF736A9A}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{ABD8853F-6327-4BB0-B600-09E653A86EB0}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{0503AC3D-B315-44CB-A087-D491F429A6D0}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{E64A5705-92F3-4B02-9DDE-6AD2E9D55C81}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{718DC024-D453-4BFA-96A5-718599E63BF0}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{6484F71D-BC04-42D1-9271-098465D24B4A}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1AF114-B4B0-459E-BA41-7B2B55F6C1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08354BD-C6F7-4869-8666-A09AECD535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B379BF4-DC5C-44FA-B43F-F12595A490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2DBF543-35E0-45F3-929B-58406CFD569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D9EF0BA-A462-4808-A70E-9DDA827455B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E836A06-3452-4C2F-AB5F-C7952CFC16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2313069-EDE6-4D0E-B41B-650F924366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5256B57-DE95-431F-A3DD-7796F62E8F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BBED8C0-55BB-4F3D-AB34-0ABC21879C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2DDD476-65E6-478C-B086-D99BA86903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1CEC7C2-DBC2-4DEC-B639-71F9DBFA59F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2EEE783-DBE1-43E6-BF29-99A9718A3C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E206C8D-F661-43D6-87A6-F2FDA11D94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9676F2A-EC8E-4E3E-9CA0-28A6934C4C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13F6DE8F-E5B7-4C97-95CC-CE4DFEBC67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5644F4F-9A5C-4DC7-A911-FDDD93819A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D675AA50-1C9E-4738-BD90-3107DF736A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BD8853F-6327-4BB0-B600-09E653A86EB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503AC3D-B315-44CB-A087-D491F429A6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64A5705-92F3-4B02-9DDE-6AD2E9D55C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18DC024-D453-4BFA-96A5-718599E63BF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484F71D-BC04-42D1-9271-098465D24B4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49F6-75FE-47B2-BE23-1A1BDD0DB477}">
  <sheetPr codeName="Sheet14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81</v>
      </c>
      <c r="C2" s="39" t="s">
        <v>121</v>
      </c>
      <c r="D2" s="39" t="s">
        <v>118</v>
      </c>
      <c r="E2" s="39" t="s">
        <v>114</v>
      </c>
      <c r="F2" s="39" t="s">
        <v>111</v>
      </c>
      <c r="G2" s="39" t="s">
        <v>113</v>
      </c>
      <c r="H2" s="39" t="s">
        <v>116</v>
      </c>
      <c r="I2" s="39" t="s">
        <v>120</v>
      </c>
      <c r="J2" s="39" t="s">
        <v>119</v>
      </c>
      <c r="K2" s="39" t="s">
        <v>117</v>
      </c>
      <c r="L2" s="39" t="s">
        <v>112</v>
      </c>
      <c r="M2" s="39" t="s">
        <v>115</v>
      </c>
    </row>
    <row r="3" spans="1:13" ht="19.5" customHeight="1" x14ac:dyDescent="0.45">
      <c r="B3" s="40" t="s">
        <v>101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40" t="s">
        <v>90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93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40" t="s">
        <v>91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40" t="s">
        <v>110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40" t="s">
        <v>106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40" t="s">
        <v>99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40" t="s">
        <v>84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40" t="s">
        <v>109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40" t="s">
        <v>83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40" t="s">
        <v>86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40" t="s">
        <v>98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40" t="s">
        <v>96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40" t="s">
        <v>107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40" t="s">
        <v>95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40" t="s">
        <v>103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40" t="s">
        <v>87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40" t="s">
        <v>97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40" t="s">
        <v>100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40" t="s">
        <v>108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40" t="s">
        <v>88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40" t="s">
        <v>85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40" t="s">
        <v>89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40" t="s">
        <v>102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40" t="s">
        <v>94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40" t="s">
        <v>104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40" t="s">
        <v>92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40" t="s">
        <v>82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40" t="s">
        <v>105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5DFD-E5A2-4E58-88AE-173C3EF127C6}">
  <sheetPr codeName="Sheet47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81</v>
      </c>
      <c r="C2" s="39" t="s">
        <v>120</v>
      </c>
      <c r="D2" s="39" t="s">
        <v>115</v>
      </c>
      <c r="E2" s="39" t="s">
        <v>117</v>
      </c>
      <c r="F2" s="39" t="s">
        <v>118</v>
      </c>
      <c r="G2" s="39" t="s">
        <v>116</v>
      </c>
      <c r="H2" s="39" t="s">
        <v>121</v>
      </c>
      <c r="I2" s="39" t="s">
        <v>111</v>
      </c>
      <c r="J2" s="39" t="s">
        <v>113</v>
      </c>
      <c r="K2" s="39" t="s">
        <v>114</v>
      </c>
      <c r="L2" s="39" t="s">
        <v>112</v>
      </c>
      <c r="M2" s="39" t="s">
        <v>119</v>
      </c>
    </row>
    <row r="3" spans="1:13" ht="19.5" customHeight="1" x14ac:dyDescent="0.45">
      <c r="B3" s="44" t="s">
        <v>86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48</v>
      </c>
      <c r="J3" s="10">
        <v>19</v>
      </c>
      <c r="K3" s="11">
        <v>35</v>
      </c>
      <c r="L3" s="11">
        <v>62</v>
      </c>
      <c r="M3" s="11">
        <v>63</v>
      </c>
    </row>
    <row r="4" spans="1:13" ht="19.5" customHeight="1" x14ac:dyDescent="0.45">
      <c r="B4" s="40" t="s">
        <v>89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45">
      <c r="B5" s="44" t="s">
        <v>93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91</v>
      </c>
      <c r="J5" s="10">
        <v>17</v>
      </c>
      <c r="K5" s="11">
        <v>31</v>
      </c>
      <c r="L5" s="11">
        <v>43</v>
      </c>
      <c r="M5" s="11">
        <v>35</v>
      </c>
    </row>
    <row r="6" spans="1:13" ht="19.5" customHeight="1" x14ac:dyDescent="0.45">
      <c r="B6" s="40" t="s">
        <v>99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2">
        <v>45</v>
      </c>
      <c r="L6" s="12">
        <v>43</v>
      </c>
      <c r="M6" s="12">
        <v>55</v>
      </c>
    </row>
    <row r="7" spans="1:13" ht="19.5" customHeight="1" x14ac:dyDescent="0.45">
      <c r="B7" s="44" t="s">
        <v>103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98</v>
      </c>
      <c r="J7" s="10">
        <v>24</v>
      </c>
      <c r="K7" s="11">
        <v>26</v>
      </c>
      <c r="L7" s="11">
        <v>15</v>
      </c>
      <c r="M7" s="11">
        <v>32</v>
      </c>
    </row>
    <row r="8" spans="1:13" ht="19.5" customHeight="1" x14ac:dyDescent="0.45">
      <c r="B8" s="40" t="s">
        <v>82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2">
        <v>73</v>
      </c>
      <c r="L8" s="12">
        <v>59</v>
      </c>
      <c r="M8" s="12">
        <v>73</v>
      </c>
    </row>
    <row r="9" spans="1:13" ht="19.5" customHeight="1" x14ac:dyDescent="0.45">
      <c r="B9" s="44" t="s">
        <v>98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66</v>
      </c>
      <c r="J9" s="10">
        <v>12</v>
      </c>
      <c r="K9" s="11">
        <v>25</v>
      </c>
      <c r="L9" s="11">
        <v>28</v>
      </c>
      <c r="M9" s="11">
        <v>34</v>
      </c>
    </row>
    <row r="10" spans="1:13" ht="19.5" customHeight="1" x14ac:dyDescent="0.45">
      <c r="B10" s="40" t="s">
        <v>106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2">
        <v>62</v>
      </c>
      <c r="L10" s="12">
        <v>32</v>
      </c>
      <c r="M10" s="12">
        <v>76</v>
      </c>
    </row>
    <row r="11" spans="1:13" ht="19.5" customHeight="1" x14ac:dyDescent="0.45">
      <c r="B11" s="44" t="s">
        <v>97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75</v>
      </c>
      <c r="J11" s="10">
        <v>36</v>
      </c>
      <c r="K11" s="11">
        <v>28</v>
      </c>
      <c r="L11" s="11">
        <v>70</v>
      </c>
      <c r="M11" s="11">
        <v>88</v>
      </c>
    </row>
    <row r="12" spans="1:13" ht="19.5" customHeight="1" x14ac:dyDescent="0.45">
      <c r="B12" s="40" t="s">
        <v>91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2">
        <v>29</v>
      </c>
      <c r="L12" s="12">
        <v>27</v>
      </c>
      <c r="M12" s="12">
        <v>70</v>
      </c>
    </row>
    <row r="13" spans="1:13" ht="19.5" customHeight="1" x14ac:dyDescent="0.45">
      <c r="B13" s="44" t="s">
        <v>84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36</v>
      </c>
      <c r="J13" s="10">
        <v>22</v>
      </c>
      <c r="K13" s="11">
        <v>29</v>
      </c>
      <c r="L13" s="11">
        <v>25</v>
      </c>
      <c r="M13" s="11">
        <v>47</v>
      </c>
    </row>
    <row r="14" spans="1:13" ht="19.5" customHeight="1" x14ac:dyDescent="0.45">
      <c r="B14" s="40" t="s">
        <v>96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2">
        <v>59</v>
      </c>
      <c r="L14" s="12">
        <v>65</v>
      </c>
      <c r="M14" s="12">
        <v>67</v>
      </c>
    </row>
    <row r="15" spans="1:13" ht="19.5" customHeight="1" x14ac:dyDescent="0.45">
      <c r="B15" s="44" t="s">
        <v>87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86</v>
      </c>
      <c r="J15" s="10">
        <v>19</v>
      </c>
      <c r="K15" s="11">
        <v>50</v>
      </c>
      <c r="L15" s="11">
        <v>21</v>
      </c>
      <c r="M15" s="11">
        <v>65</v>
      </c>
    </row>
    <row r="16" spans="1:13" ht="19.5" customHeight="1" x14ac:dyDescent="0.45">
      <c r="B16" s="40" t="s">
        <v>94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2">
        <v>52</v>
      </c>
      <c r="L16" s="12">
        <v>41</v>
      </c>
      <c r="M16" s="12">
        <v>83</v>
      </c>
    </row>
    <row r="17" spans="2:13" ht="19.5" customHeight="1" x14ac:dyDescent="0.45">
      <c r="B17" s="44" t="s">
        <v>100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90</v>
      </c>
      <c r="J17" s="10">
        <v>21</v>
      </c>
      <c r="K17" s="11">
        <v>68</v>
      </c>
      <c r="L17" s="11">
        <v>21</v>
      </c>
      <c r="M17" s="11">
        <v>33</v>
      </c>
    </row>
    <row r="18" spans="2:13" ht="19.5" customHeight="1" x14ac:dyDescent="0.45">
      <c r="B18" s="40" t="s">
        <v>92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2">
        <v>16</v>
      </c>
      <c r="L18" s="12">
        <v>47</v>
      </c>
      <c r="M18" s="12">
        <v>40</v>
      </c>
    </row>
    <row r="19" spans="2:13" ht="19.5" customHeight="1" x14ac:dyDescent="0.45">
      <c r="B19" s="44" t="s">
        <v>95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97</v>
      </c>
      <c r="J19" s="10">
        <v>26</v>
      </c>
      <c r="K19" s="11">
        <v>70</v>
      </c>
      <c r="L19" s="11">
        <v>24</v>
      </c>
      <c r="M19" s="11">
        <v>64</v>
      </c>
    </row>
    <row r="20" spans="2:13" ht="19.5" customHeight="1" x14ac:dyDescent="0.45">
      <c r="B20" s="40" t="s">
        <v>104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2">
        <v>65</v>
      </c>
      <c r="L20" s="12">
        <v>68</v>
      </c>
      <c r="M20" s="12">
        <v>63</v>
      </c>
    </row>
    <row r="21" spans="2:13" ht="19.5" customHeight="1" x14ac:dyDescent="0.45">
      <c r="B21" s="44" t="s">
        <v>102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58</v>
      </c>
      <c r="J21" s="10">
        <v>50</v>
      </c>
      <c r="K21" s="11">
        <v>18</v>
      </c>
      <c r="L21" s="11">
        <v>23</v>
      </c>
      <c r="M21" s="11">
        <v>40</v>
      </c>
    </row>
    <row r="22" spans="2:13" ht="19.5" customHeight="1" x14ac:dyDescent="0.45">
      <c r="B22" s="40" t="s">
        <v>105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2">
        <v>50</v>
      </c>
      <c r="L22" s="12">
        <v>37</v>
      </c>
      <c r="M22" s="12">
        <v>29</v>
      </c>
    </row>
    <row r="23" spans="2:13" ht="19.5" customHeight="1" x14ac:dyDescent="0.45">
      <c r="B23" s="44" t="s">
        <v>107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65</v>
      </c>
      <c r="J23" s="10">
        <v>35</v>
      </c>
      <c r="K23" s="11">
        <v>51</v>
      </c>
      <c r="L23" s="11">
        <v>40</v>
      </c>
      <c r="M23" s="11">
        <v>77</v>
      </c>
    </row>
    <row r="24" spans="2:13" ht="19.5" customHeight="1" x14ac:dyDescent="0.45">
      <c r="B24" s="40" t="s">
        <v>90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2">
        <v>49</v>
      </c>
      <c r="L24" s="12">
        <v>53</v>
      </c>
      <c r="M24" s="12">
        <v>64</v>
      </c>
    </row>
    <row r="25" spans="2:13" ht="19.5" customHeight="1" x14ac:dyDescent="0.45">
      <c r="B25" s="44" t="s">
        <v>101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35</v>
      </c>
      <c r="K25" s="11">
        <v>15</v>
      </c>
      <c r="L25" s="11">
        <v>56</v>
      </c>
      <c r="M25" s="11">
        <v>39</v>
      </c>
    </row>
    <row r="26" spans="2:13" ht="19.5" customHeight="1" x14ac:dyDescent="0.45">
      <c r="B26" s="40" t="s">
        <v>110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2">
        <v>71</v>
      </c>
      <c r="L26" s="12">
        <v>71</v>
      </c>
      <c r="M26" s="12">
        <v>63</v>
      </c>
    </row>
    <row r="27" spans="2:13" ht="19.5" customHeight="1" x14ac:dyDescent="0.45">
      <c r="B27" s="44" t="s">
        <v>85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83</v>
      </c>
      <c r="J27" s="10">
        <v>51</v>
      </c>
      <c r="K27" s="11">
        <v>28</v>
      </c>
      <c r="L27" s="11">
        <v>16</v>
      </c>
      <c r="M27" s="11">
        <v>82</v>
      </c>
    </row>
    <row r="28" spans="2:13" ht="19.5" customHeight="1" x14ac:dyDescent="0.45">
      <c r="B28" s="40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2">
        <v>37</v>
      </c>
      <c r="L28" s="12">
        <v>42</v>
      </c>
      <c r="M28" s="12">
        <v>33</v>
      </c>
    </row>
    <row r="29" spans="2:13" ht="19.5" customHeight="1" x14ac:dyDescent="0.45">
      <c r="B29" s="44" t="s">
        <v>88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24</v>
      </c>
      <c r="K29" s="11">
        <v>17</v>
      </c>
      <c r="L29" s="11">
        <v>47</v>
      </c>
      <c r="M29" s="11">
        <v>64</v>
      </c>
    </row>
    <row r="30" spans="2:13" ht="19.5" customHeight="1" x14ac:dyDescent="0.45">
      <c r="B30" s="40" t="s">
        <v>108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2">
        <v>20</v>
      </c>
      <c r="L30" s="12">
        <v>24</v>
      </c>
      <c r="M30" s="12">
        <v>63</v>
      </c>
    </row>
    <row r="31" spans="2:13" ht="19.5" customHeight="1" x14ac:dyDescent="0.45">
      <c r="B31" s="44" t="s">
        <v>109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53</v>
      </c>
      <c r="K31" s="11">
        <v>75</v>
      </c>
      <c r="L31" s="11">
        <v>42</v>
      </c>
      <c r="M31" s="1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A8CD-B4AA-4ECF-87CE-53B8AC524463}">
  <sheetPr codeName="Sheet48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81</v>
      </c>
      <c r="C2" s="39" t="s">
        <v>119</v>
      </c>
      <c r="D2" s="39" t="s">
        <v>114</v>
      </c>
      <c r="E2" s="39" t="s">
        <v>112</v>
      </c>
      <c r="F2" s="39" t="s">
        <v>118</v>
      </c>
      <c r="G2" s="39" t="s">
        <v>121</v>
      </c>
      <c r="H2" s="39" t="s">
        <v>117</v>
      </c>
      <c r="I2" s="39" t="s">
        <v>113</v>
      </c>
      <c r="J2" s="39" t="s">
        <v>120</v>
      </c>
      <c r="K2" s="39" t="s">
        <v>111</v>
      </c>
      <c r="L2" s="39" t="s">
        <v>115</v>
      </c>
      <c r="M2" s="39" t="s">
        <v>116</v>
      </c>
    </row>
    <row r="3" spans="1:13" ht="19.5" customHeight="1" x14ac:dyDescent="0.45">
      <c r="B3" s="40" t="s">
        <v>105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40" t="s">
        <v>92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100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40" t="s">
        <v>82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40" t="s">
        <v>84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40" t="s">
        <v>97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40" t="s">
        <v>93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40" t="s">
        <v>99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40" t="s">
        <v>106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40" t="s">
        <v>107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40" t="s">
        <v>95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40" t="s">
        <v>108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40" t="s">
        <v>94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40" t="s">
        <v>91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40" t="s">
        <v>98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40" t="s">
        <v>109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40" t="s">
        <v>89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40" t="s">
        <v>88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40" t="s">
        <v>87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40" t="s">
        <v>110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40" t="s">
        <v>86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40" t="s">
        <v>103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40" t="s">
        <v>85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40" t="s">
        <v>90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40" t="s">
        <v>104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40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40" t="s">
        <v>101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40" t="s">
        <v>102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40" t="s">
        <v>96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FDC8-58EC-4ABB-9A94-EF67CA8B9DB5}">
  <sheetPr codeName="Sheet49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81</v>
      </c>
      <c r="C2" s="39" t="s">
        <v>112</v>
      </c>
      <c r="D2" s="39" t="s">
        <v>115</v>
      </c>
      <c r="E2" s="39" t="s">
        <v>118</v>
      </c>
      <c r="F2" s="39" t="s">
        <v>120</v>
      </c>
      <c r="G2" s="39" t="s">
        <v>117</v>
      </c>
      <c r="H2" s="39" t="s">
        <v>116</v>
      </c>
      <c r="I2" s="39" t="s">
        <v>111</v>
      </c>
      <c r="J2" s="39" t="s">
        <v>113</v>
      </c>
      <c r="K2" s="39" t="s">
        <v>121</v>
      </c>
      <c r="L2" s="39" t="s">
        <v>114</v>
      </c>
      <c r="M2" s="39" t="s">
        <v>119</v>
      </c>
    </row>
    <row r="3" spans="1:13" ht="19.5" customHeight="1" x14ac:dyDescent="0.45">
      <c r="B3" s="40" t="s">
        <v>93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40" t="s">
        <v>83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103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40" t="s">
        <v>109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40" t="s">
        <v>86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40" t="s">
        <v>96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40" t="s">
        <v>102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40" t="s">
        <v>101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40" t="s">
        <v>95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40" t="s">
        <v>98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40" t="s">
        <v>91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40" t="s">
        <v>100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40" t="s">
        <v>82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40" t="s">
        <v>85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40" t="s">
        <v>99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40" t="s">
        <v>92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40" t="s">
        <v>94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40" t="s">
        <v>89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40" t="s">
        <v>110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40" t="s">
        <v>87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40" t="s">
        <v>107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40" t="s">
        <v>105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40" t="s">
        <v>106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40" t="s">
        <v>88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40" t="s">
        <v>84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40" t="s">
        <v>104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40" t="s">
        <v>97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40" t="s">
        <v>108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40" t="s">
        <v>90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{8A7F0FD7-7C2A-47B2-A35A-62B151CF3412}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{BE362270-C045-4708-825B-3B5031F3D952}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{FC5559C2-EE29-41B6-A32A-358317EB739C}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{E2AA8401-76D6-42AE-A686-280D8ACCB43A}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{0E0E9D15-A50E-4E3E-BA1A-09576F3BD924}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{F0A18A16-A70A-4600-B459-81D7CD500E41}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{195796AD-3969-4C0D-A69F-7A26DD59962F}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{9E629A56-14C3-4F6C-9095-CE33C145C802}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{87BD7713-5DDF-4269-A738-825592676B3E}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{B10628B8-72E1-4ED4-8791-F34430E1F261}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{BDB8EA6D-AF87-4D4A-A56F-1F7BCD1D331E}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{56FB09BD-544B-4F9F-B011-09F8F32AEF30}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{485386E4-06CA-464C-92B6-8BEFB98ED35C}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{254760A8-4D61-42C4-A4A0-98D97DCE8DFA}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{6FD84B6F-1C99-4A65-A62B-F23EC33AC744}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{FC37974E-7D44-4F57-9805-2D815620B190}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{42B92FE6-4EE1-4151-BE0E-2EBBA4F43241}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{CC982192-C8FA-4C8B-9837-0E4A95C889BA}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{0DB4967F-166A-48F7-81C1-2917E5B4113F}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{1C980D49-6D90-4EB2-B722-6B3B54D75319}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{37B48539-65C3-476A-B0AD-A222427CE608}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{330B67F0-2650-4046-BFBD-2E29ED1C9AF6}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7F0FD7-7C2A-47B2-A35A-62B151CF34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E362270-C045-4708-825B-3B5031F3D9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C5559C2-EE29-41B6-A32A-358317EB739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2AA8401-76D6-42AE-A686-280D8ACCB4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E0E9D15-A50E-4E3E-BA1A-09576F3BD9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0A18A16-A70A-4600-B459-81D7CD500E4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195796AD-3969-4C0D-A69F-7A26DD5996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E629A56-14C3-4F6C-9095-CE33C145C8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7BD7713-5DDF-4269-A738-825592676B3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10628B8-72E1-4ED4-8791-F34430E1F2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DB8EA6D-AF87-4D4A-A56F-1F7BCD1D331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6FB09BD-544B-4F9F-B011-09F8F32AEF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85386E4-06CA-464C-92B6-8BEFB98ED3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54760A8-4D61-42C4-A4A0-98D97DCE8D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FD84B6F-1C99-4A65-A62B-F23EC33AC7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C37974E-7D44-4F57-9805-2D815620B19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2B92FE6-4EE1-4151-BE0E-2EBBA4F4324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C982192-C8FA-4C8B-9837-0E4A95C889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DB4967F-166A-48F7-81C1-2917E5B411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C980D49-6D90-4EB2-B722-6B3B54D753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7B48539-65C3-476A-B0AD-A222427CE60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0B67F0-2650-4046-BFBD-2E29ED1C9A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53BB-7CE9-45A1-B425-7DC3423170EC}">
  <sheetPr codeName="Sheet15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81</v>
      </c>
      <c r="C2" s="39" t="s">
        <v>118</v>
      </c>
      <c r="D2" s="39" t="s">
        <v>116</v>
      </c>
      <c r="E2" s="39" t="s">
        <v>120</v>
      </c>
      <c r="F2" s="39" t="s">
        <v>115</v>
      </c>
      <c r="G2" s="39" t="s">
        <v>113</v>
      </c>
      <c r="H2" s="39" t="s">
        <v>117</v>
      </c>
      <c r="I2" s="39" t="s">
        <v>112</v>
      </c>
      <c r="J2" s="39" t="s">
        <v>121</v>
      </c>
      <c r="K2" s="39" t="s">
        <v>111</v>
      </c>
      <c r="L2" s="39" t="s">
        <v>119</v>
      </c>
      <c r="M2" s="39" t="s">
        <v>114</v>
      </c>
    </row>
    <row r="3" spans="1:13" ht="19.5" customHeight="1" x14ac:dyDescent="0.45">
      <c r="B3" s="40" t="s">
        <v>109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40" t="s">
        <v>108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40" t="s">
        <v>82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40" t="s">
        <v>90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40" t="s">
        <v>103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40" t="s">
        <v>110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40" t="s">
        <v>101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40" t="s">
        <v>87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40" t="s">
        <v>99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40" t="s">
        <v>98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40" t="s">
        <v>102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40" t="s">
        <v>104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40" t="s">
        <v>105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40" t="s">
        <v>85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40" t="s">
        <v>94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40" t="s">
        <v>95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40" t="s">
        <v>88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40" t="s">
        <v>106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40" t="s">
        <v>89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40" t="s">
        <v>93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40" t="s">
        <v>100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40" t="s">
        <v>83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40" t="s">
        <v>86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40" t="s">
        <v>97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40" t="s">
        <v>96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40" t="s">
        <v>91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40" t="s">
        <v>107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40" t="s">
        <v>84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40" t="s">
        <v>92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K1:L41">
    <sortCondition ref="K1:L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51CE-3A2C-445A-82D1-2B2B406D0E9A}">
  <sheetPr codeName="Sheet50"/>
  <dimension ref="A1:M41"/>
  <sheetViews>
    <sheetView workbookViewId="0"/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81</v>
      </c>
      <c r="C2" s="39" t="s">
        <v>118</v>
      </c>
      <c r="D2" s="39" t="s">
        <v>113</v>
      </c>
      <c r="E2" s="39" t="s">
        <v>112</v>
      </c>
      <c r="F2" s="39" t="s">
        <v>121</v>
      </c>
      <c r="G2" s="39" t="s">
        <v>119</v>
      </c>
      <c r="H2" s="39" t="s">
        <v>120</v>
      </c>
      <c r="I2" s="39" t="s">
        <v>114</v>
      </c>
      <c r="J2" s="39" t="s">
        <v>111</v>
      </c>
      <c r="K2" s="39" t="s">
        <v>117</v>
      </c>
      <c r="L2" s="39" t="s">
        <v>115</v>
      </c>
      <c r="M2" s="39" t="s">
        <v>116</v>
      </c>
    </row>
    <row r="3" spans="1:13" ht="19.5" customHeight="1" x14ac:dyDescent="0.45">
      <c r="B3" s="44" t="s">
        <v>94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86</v>
      </c>
      <c r="J3" s="10">
        <v>21</v>
      </c>
      <c r="K3" s="11">
        <v>19</v>
      </c>
      <c r="L3" s="11">
        <v>50</v>
      </c>
      <c r="M3" s="11">
        <v>65</v>
      </c>
    </row>
    <row r="4" spans="1:13" ht="19.5" customHeight="1" x14ac:dyDescent="0.45">
      <c r="B4" s="40" t="s">
        <v>85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2">
        <v>22</v>
      </c>
      <c r="L4" s="12">
        <v>29</v>
      </c>
      <c r="M4" s="12">
        <v>47</v>
      </c>
    </row>
    <row r="5" spans="1:13" ht="19.5" customHeight="1" x14ac:dyDescent="0.45">
      <c r="B5" s="44" t="s">
        <v>90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79</v>
      </c>
      <c r="J5" s="10">
        <v>47</v>
      </c>
      <c r="K5" s="11">
        <v>60</v>
      </c>
      <c r="L5" s="11">
        <v>16</v>
      </c>
      <c r="M5" s="11">
        <v>40</v>
      </c>
    </row>
    <row r="6" spans="1:13" ht="19.5" customHeight="1" x14ac:dyDescent="0.45">
      <c r="B6" s="40" t="s">
        <v>91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2">
        <v>12</v>
      </c>
      <c r="L6" s="12">
        <v>25</v>
      </c>
      <c r="M6" s="12">
        <v>34</v>
      </c>
    </row>
    <row r="7" spans="1:13" ht="19.5" customHeight="1" x14ac:dyDescent="0.45">
      <c r="B7" s="44" t="s">
        <v>93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65</v>
      </c>
      <c r="J7" s="10">
        <v>40</v>
      </c>
      <c r="K7" s="11">
        <v>35</v>
      </c>
      <c r="L7" s="11">
        <v>51</v>
      </c>
      <c r="M7" s="11">
        <v>77</v>
      </c>
    </row>
    <row r="8" spans="1:13" ht="19.5" customHeight="1" x14ac:dyDescent="0.45">
      <c r="B8" s="40" t="s">
        <v>102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2">
        <v>50</v>
      </c>
      <c r="L8" s="12">
        <v>18</v>
      </c>
      <c r="M8" s="12">
        <v>40</v>
      </c>
    </row>
    <row r="9" spans="1:13" ht="19.5" customHeight="1" x14ac:dyDescent="0.45">
      <c r="B9" s="44" t="s">
        <v>82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43</v>
      </c>
      <c r="J9" s="10">
        <v>37</v>
      </c>
      <c r="K9" s="11">
        <v>28</v>
      </c>
      <c r="L9" s="11">
        <v>50</v>
      </c>
      <c r="M9" s="11">
        <v>29</v>
      </c>
    </row>
    <row r="10" spans="1:13" ht="19.5" customHeight="1" x14ac:dyDescent="0.45">
      <c r="B10" s="40" t="s">
        <v>106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2">
        <v>24</v>
      </c>
      <c r="L10" s="12">
        <v>17</v>
      </c>
      <c r="M10" s="12">
        <v>64</v>
      </c>
    </row>
    <row r="11" spans="1:13" ht="19.5" customHeight="1" x14ac:dyDescent="0.45">
      <c r="B11" s="44" t="s">
        <v>100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98</v>
      </c>
      <c r="J11" s="10">
        <v>15</v>
      </c>
      <c r="K11" s="11">
        <v>24</v>
      </c>
      <c r="L11" s="11">
        <v>26</v>
      </c>
      <c r="M11" s="11">
        <v>32</v>
      </c>
    </row>
    <row r="12" spans="1:13" ht="19.5" customHeight="1" x14ac:dyDescent="0.45">
      <c r="B12" s="40" t="s">
        <v>109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2">
        <v>31</v>
      </c>
      <c r="L12" s="12">
        <v>73</v>
      </c>
      <c r="M12" s="12">
        <v>73</v>
      </c>
    </row>
    <row r="13" spans="1:13" ht="19.5" customHeight="1" x14ac:dyDescent="0.45">
      <c r="B13" s="44" t="s">
        <v>105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50</v>
      </c>
      <c r="J13" s="10">
        <v>27</v>
      </c>
      <c r="K13" s="11">
        <v>44</v>
      </c>
      <c r="L13" s="11">
        <v>29</v>
      </c>
      <c r="M13" s="11">
        <v>70</v>
      </c>
    </row>
    <row r="14" spans="1:13" ht="19.5" customHeight="1" x14ac:dyDescent="0.45">
      <c r="B14" s="40" t="s">
        <v>103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2">
        <v>35</v>
      </c>
      <c r="L14" s="12">
        <v>15</v>
      </c>
      <c r="M14" s="12">
        <v>39</v>
      </c>
    </row>
    <row r="15" spans="1:13" ht="19.5" customHeight="1" x14ac:dyDescent="0.45">
      <c r="B15" s="44" t="s">
        <v>96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41</v>
      </c>
      <c r="J15" s="10">
        <v>41</v>
      </c>
      <c r="K15" s="11">
        <v>25</v>
      </c>
      <c r="L15" s="11">
        <v>52</v>
      </c>
      <c r="M15" s="11">
        <v>83</v>
      </c>
    </row>
    <row r="16" spans="1:13" ht="19.5" customHeight="1" x14ac:dyDescent="0.45">
      <c r="B16" s="40" t="s">
        <v>104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2">
        <v>17</v>
      </c>
      <c r="L16" s="12">
        <v>31</v>
      </c>
      <c r="M16" s="12">
        <v>35</v>
      </c>
    </row>
    <row r="17" spans="2:13" ht="19.5" customHeight="1" x14ac:dyDescent="0.45">
      <c r="B17" s="44" t="s">
        <v>107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51</v>
      </c>
      <c r="L17" s="11">
        <v>28</v>
      </c>
      <c r="M17" s="11">
        <v>82</v>
      </c>
    </row>
    <row r="18" spans="2:13" ht="19.5" customHeight="1" x14ac:dyDescent="0.45">
      <c r="B18" s="40" t="s">
        <v>84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2">
        <v>40</v>
      </c>
      <c r="L18" s="12">
        <v>49</v>
      </c>
      <c r="M18" s="12">
        <v>64</v>
      </c>
    </row>
    <row r="19" spans="2:13" ht="19.5" customHeight="1" x14ac:dyDescent="0.45">
      <c r="B19" s="44" t="s">
        <v>108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95</v>
      </c>
      <c r="J19" s="10">
        <v>65</v>
      </c>
      <c r="K19" s="11">
        <v>37</v>
      </c>
      <c r="L19" s="11">
        <v>59</v>
      </c>
      <c r="M19" s="11">
        <v>67</v>
      </c>
    </row>
    <row r="20" spans="2:13" ht="19.5" customHeight="1" x14ac:dyDescent="0.45">
      <c r="B20" s="40" t="s">
        <v>92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2">
        <v>21</v>
      </c>
      <c r="L20" s="12">
        <v>68</v>
      </c>
      <c r="M20" s="12">
        <v>33</v>
      </c>
    </row>
    <row r="21" spans="2:13" ht="19.5" customHeight="1" x14ac:dyDescent="0.45">
      <c r="B21" s="44" t="s">
        <v>88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36</v>
      </c>
      <c r="J21" s="10">
        <v>42</v>
      </c>
      <c r="K21" s="11">
        <v>19</v>
      </c>
      <c r="L21" s="11">
        <v>37</v>
      </c>
      <c r="M21" s="11">
        <v>33</v>
      </c>
    </row>
    <row r="22" spans="2:13" ht="19.5" customHeight="1" x14ac:dyDescent="0.45">
      <c r="B22" s="40" t="s">
        <v>86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2">
        <v>16</v>
      </c>
      <c r="L22" s="12">
        <v>20</v>
      </c>
      <c r="M22" s="12">
        <v>63</v>
      </c>
    </row>
    <row r="23" spans="2:13" ht="19.5" customHeight="1" x14ac:dyDescent="0.45">
      <c r="B23" s="44" t="s">
        <v>101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97</v>
      </c>
      <c r="J23" s="10">
        <v>24</v>
      </c>
      <c r="K23" s="11">
        <v>26</v>
      </c>
      <c r="L23" s="11">
        <v>70</v>
      </c>
      <c r="M23" s="11">
        <v>64</v>
      </c>
    </row>
    <row r="24" spans="2:13" ht="19.5" customHeight="1" x14ac:dyDescent="0.45">
      <c r="B24" s="40" t="s">
        <v>97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2">
        <v>28</v>
      </c>
      <c r="L24" s="12">
        <v>65</v>
      </c>
      <c r="M24" s="12">
        <v>63</v>
      </c>
    </row>
    <row r="25" spans="2:13" ht="19.5" customHeight="1" x14ac:dyDescent="0.45">
      <c r="B25" s="44" t="s">
        <v>89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43</v>
      </c>
      <c r="K25" s="11">
        <v>36</v>
      </c>
      <c r="L25" s="11">
        <v>45</v>
      </c>
      <c r="M25" s="11">
        <v>55</v>
      </c>
    </row>
    <row r="26" spans="2:13" ht="19.5" customHeight="1" x14ac:dyDescent="0.45">
      <c r="B26" s="40" t="s">
        <v>83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2">
        <v>36</v>
      </c>
      <c r="L26" s="12">
        <v>28</v>
      </c>
      <c r="M26" s="12">
        <v>88</v>
      </c>
    </row>
    <row r="27" spans="2:13" ht="19.5" customHeight="1" x14ac:dyDescent="0.45">
      <c r="B27" s="44" t="s">
        <v>110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39</v>
      </c>
      <c r="J27" s="10">
        <v>42</v>
      </c>
      <c r="K27" s="11">
        <v>53</v>
      </c>
      <c r="L27" s="11">
        <v>75</v>
      </c>
      <c r="M27" s="11">
        <v>64</v>
      </c>
    </row>
    <row r="28" spans="2:13" ht="19.5" customHeight="1" x14ac:dyDescent="0.45">
      <c r="B28" s="40" t="s">
        <v>98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2">
        <v>56</v>
      </c>
      <c r="L28" s="12">
        <v>71</v>
      </c>
      <c r="M28" s="12">
        <v>63</v>
      </c>
    </row>
    <row r="29" spans="2:13" ht="19.5" customHeight="1" x14ac:dyDescent="0.45">
      <c r="B29" s="44" t="s">
        <v>87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62</v>
      </c>
      <c r="J29" s="10">
        <v>32</v>
      </c>
      <c r="K29" s="11">
        <v>28</v>
      </c>
      <c r="L29" s="11">
        <v>62</v>
      </c>
      <c r="M29" s="11">
        <v>76</v>
      </c>
    </row>
    <row r="30" spans="2:13" ht="19.5" customHeight="1" x14ac:dyDescent="0.45">
      <c r="B30" s="40" t="s">
        <v>99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2">
        <v>19</v>
      </c>
      <c r="L30" s="12">
        <v>35</v>
      </c>
      <c r="M30" s="12">
        <v>63</v>
      </c>
    </row>
    <row r="31" spans="2:13" ht="19.5" customHeight="1" x14ac:dyDescent="0.45">
      <c r="B31" s="44" t="s">
        <v>95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67</v>
      </c>
      <c r="J31" s="10">
        <v>36</v>
      </c>
      <c r="K31" s="11">
        <v>47</v>
      </c>
      <c r="L31" s="11">
        <v>27</v>
      </c>
      <c r="M31" s="1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A21-1400-4BC3-ADAB-5710747A1394}">
  <sheetPr codeName="Sheet51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81</v>
      </c>
      <c r="C2" s="39" t="s">
        <v>120</v>
      </c>
      <c r="D2" s="39" t="s">
        <v>112</v>
      </c>
      <c r="E2" s="39" t="s">
        <v>116</v>
      </c>
      <c r="F2" s="39" t="s">
        <v>113</v>
      </c>
      <c r="G2" s="39" t="s">
        <v>118</v>
      </c>
      <c r="H2" s="39" t="s">
        <v>117</v>
      </c>
      <c r="I2" s="39" t="s">
        <v>119</v>
      </c>
      <c r="J2" s="39" t="s">
        <v>115</v>
      </c>
      <c r="K2" s="39" t="s">
        <v>111</v>
      </c>
      <c r="L2" s="39" t="s">
        <v>114</v>
      </c>
      <c r="M2" s="39" t="s">
        <v>121</v>
      </c>
    </row>
    <row r="3" spans="1:13" ht="19.5" customHeight="1" x14ac:dyDescent="0.45">
      <c r="B3" s="40" t="s">
        <v>90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40" t="s">
        <v>99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40" t="s">
        <v>93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40" t="s">
        <v>110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40" t="s">
        <v>104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40" t="s">
        <v>96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40" t="s">
        <v>84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40" t="s">
        <v>97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40" t="s">
        <v>85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40" t="s">
        <v>100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40" t="s">
        <v>107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40" t="s">
        <v>83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40" t="s">
        <v>106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40" t="s">
        <v>87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40" t="s">
        <v>86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40" t="s">
        <v>109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40" t="s">
        <v>95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40" t="s">
        <v>82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40" t="s">
        <v>88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40" t="s">
        <v>105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40" t="s">
        <v>102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40" t="s">
        <v>89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40" t="s">
        <v>94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40" t="s">
        <v>108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40" t="s">
        <v>101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40" t="s">
        <v>92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40" t="s">
        <v>98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40" t="s">
        <v>91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40" t="s">
        <v>103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0AFA-7485-4C16-AEC1-51DEF1D462CC}">
  <sheetPr codeName="Sheet5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81</v>
      </c>
      <c r="C2" s="39" t="s">
        <v>114</v>
      </c>
      <c r="D2" s="39" t="s">
        <v>116</v>
      </c>
      <c r="E2" s="39" t="s">
        <v>115</v>
      </c>
      <c r="F2" s="39" t="s">
        <v>112</v>
      </c>
      <c r="G2" s="39" t="s">
        <v>119</v>
      </c>
      <c r="H2" s="39" t="s">
        <v>111</v>
      </c>
      <c r="I2" s="39" t="s">
        <v>113</v>
      </c>
      <c r="J2" s="39" t="s">
        <v>121</v>
      </c>
      <c r="K2" s="39" t="s">
        <v>117</v>
      </c>
      <c r="L2" s="39" t="s">
        <v>120</v>
      </c>
      <c r="M2" s="39" t="s">
        <v>118</v>
      </c>
    </row>
    <row r="3" spans="1:13" ht="19.5" customHeight="1" x14ac:dyDescent="0.45">
      <c r="B3" s="40" t="s">
        <v>107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40" t="s">
        <v>83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40" t="s">
        <v>103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40" t="s">
        <v>91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40" t="s">
        <v>105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40" t="s">
        <v>89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40" t="s">
        <v>104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40" t="s">
        <v>94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40" t="s">
        <v>97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40" t="s">
        <v>86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40" t="s">
        <v>110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40" t="s">
        <v>88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40" t="s">
        <v>82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40" t="s">
        <v>108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40" t="s">
        <v>93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40" t="s">
        <v>95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40" t="s">
        <v>99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40" t="s">
        <v>85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40" t="s">
        <v>84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40" t="s">
        <v>102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40" t="s">
        <v>90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40" t="s">
        <v>98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40" t="s">
        <v>100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40" t="s">
        <v>109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40" t="s">
        <v>96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40" t="s">
        <v>106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40" t="s">
        <v>92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40" t="s">
        <v>101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40" t="s">
        <v>87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{8A28195D-CEA2-47D3-8EF8-4C563D8BBF24}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{235BBBE1-1D1D-4197-836F-13C52C334AB1}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{227E3019-B50B-49B1-9F80-FABF8031D658}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{63A42FE9-CC7F-4D23-99C1-DFD16515A0A9}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{1C8E8E98-F335-4204-96DE-4DB3F565C759}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{35331E21-EE17-4C14-AED0-0103896B7A4B}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{F898D0A7-F483-4B95-9605-4C4F5D4BA02B}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{316C6358-3BAD-43D5-879C-0003719071E7}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{146DC94C-AAA9-4AD6-B492-080B2BFDF159}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{FB18E2F5-3DD1-46F9-9BEE-8AB94DF3FDEA}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{1CCCD603-6FBE-4590-BCA2-F6ACF3520F58}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{E87F2966-C88A-4E9D-AD0B-55BDA8B64A5C}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{FB611E48-E816-4B8B-B571-605729C0D711}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{7E21FEB1-E278-4D55-938C-ED315ED3B963}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{A10E1BEB-DACA-480C-8C90-0FCC278F651F}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{391B5BF5-2937-485A-ADEC-FF4361833F43}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{7B18969D-717D-4D57-A2BF-48DA6B7589B4}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{8B3B7750-94F6-46D9-BDB4-210FFD4F78D1}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{E435FB8C-49B1-473A-87BC-BE5BA7E2C3BD}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{AACD59C0-F44C-4C40-9384-A24E88A7B47D}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{B9A6B929-8360-4FF6-B4B4-2CD0342C2F3F}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{404824F6-F5D8-43E3-BB25-5BDDCE7CD848}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28195D-CEA2-47D3-8EF8-4C563D8BBF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35BBBE1-1D1D-4197-836F-13C52C334A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227E3019-B50B-49B1-9F80-FABF8031D6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3A42FE9-CC7F-4D23-99C1-DFD16515A0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C8E8E98-F335-4204-96DE-4DB3F565C7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5331E21-EE17-4C14-AED0-0103896B7A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898D0A7-F483-4B95-9605-4C4F5D4BA02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6C6358-3BAD-43D5-879C-0003719071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46DC94C-AAA9-4AD6-B492-080B2BFDF1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B18E2F5-3DD1-46F9-9BEE-8AB94DF3FD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CCCD603-6FBE-4590-BCA2-F6ACF3520F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87F2966-C88A-4E9D-AD0B-55BDA8B64A5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FB611E48-E816-4B8B-B571-605729C0D71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E21FEB1-E278-4D55-938C-ED315ED3B9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10E1BEB-DACA-480C-8C90-0FCC278F651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91B5BF5-2937-485A-ADEC-FF4361833F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B18969D-717D-4D57-A2BF-48DA6B7589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B3B7750-94F6-46D9-BDB4-210FFD4F78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435FB8C-49B1-473A-87BC-BE5BA7E2C3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ACD59C0-F44C-4C40-9384-A24E88A7B47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9A6B929-8360-4FF6-B4B4-2CD0342C2F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04824F6-F5D8-43E3-BB25-5BDDCE7CD8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1B19-C866-47AF-91B0-3E170C69BF12}">
  <sheetPr codeName="Sheet16"/>
  <dimension ref="A1:P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9" t="s">
        <v>81</v>
      </c>
      <c r="C2" s="39" t="s">
        <v>117</v>
      </c>
      <c r="D2" s="39" t="s">
        <v>120</v>
      </c>
      <c r="E2" s="39" t="s">
        <v>113</v>
      </c>
      <c r="F2" s="39" t="s">
        <v>114</v>
      </c>
      <c r="G2" s="39" t="s">
        <v>121</v>
      </c>
      <c r="H2" s="39" t="s">
        <v>115</v>
      </c>
      <c r="I2" s="39" t="s">
        <v>119</v>
      </c>
      <c r="J2" s="39" t="s">
        <v>111</v>
      </c>
      <c r="K2" s="39" t="s">
        <v>118</v>
      </c>
      <c r="L2" s="39" t="s">
        <v>112</v>
      </c>
      <c r="M2" s="39" t="s">
        <v>116</v>
      </c>
    </row>
    <row r="3" spans="1:16" ht="19.5" customHeight="1" x14ac:dyDescent="0.45">
      <c r="B3" s="40" t="s">
        <v>87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40" t="s">
        <v>90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40" t="s">
        <v>110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40" t="s">
        <v>105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40" t="s">
        <v>106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40" t="s">
        <v>84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40" t="s">
        <v>82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40" t="s">
        <v>102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40" t="s">
        <v>92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40" t="s">
        <v>96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40" t="s">
        <v>85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40" t="s">
        <v>95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40" t="s">
        <v>104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40" t="s">
        <v>88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40" t="s">
        <v>89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107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40" t="s">
        <v>100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40" t="s">
        <v>94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40" t="s">
        <v>98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108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40" t="s">
        <v>97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40" t="s">
        <v>86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103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40" t="s">
        <v>109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101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91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40" t="s">
        <v>83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40" t="s">
        <v>99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40" t="s">
        <v>93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D42">
    <sortCondition ref="C1:D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035-B282-4AFE-BA4B-E7723BFEDEB0}">
  <sheetPr codeName="Sheet53"/>
  <dimension ref="A1:P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9" t="s">
        <v>81</v>
      </c>
      <c r="C2" s="39" t="s">
        <v>111</v>
      </c>
      <c r="D2" s="39" t="s">
        <v>119</v>
      </c>
      <c r="E2" s="39" t="s">
        <v>121</v>
      </c>
      <c r="F2" s="39" t="s">
        <v>118</v>
      </c>
      <c r="G2" s="39" t="s">
        <v>114</v>
      </c>
      <c r="H2" s="39" t="s">
        <v>116</v>
      </c>
      <c r="I2" s="39" t="s">
        <v>113</v>
      </c>
      <c r="J2" s="39" t="s">
        <v>112</v>
      </c>
      <c r="K2" s="39" t="s">
        <v>115</v>
      </c>
      <c r="L2" s="39" t="s">
        <v>120</v>
      </c>
      <c r="M2" s="39" t="s">
        <v>117</v>
      </c>
    </row>
    <row r="3" spans="1:16" ht="19.5" customHeight="1" x14ac:dyDescent="0.45">
      <c r="B3" s="44" t="s">
        <v>105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47</v>
      </c>
      <c r="J3" s="10">
        <v>49</v>
      </c>
      <c r="K3" s="11">
        <v>17</v>
      </c>
      <c r="L3" s="11">
        <v>24</v>
      </c>
      <c r="M3" s="11">
        <v>64</v>
      </c>
    </row>
    <row r="4" spans="1:16" ht="19.5" customHeight="1" x14ac:dyDescent="0.45">
      <c r="B4" s="40" t="s">
        <v>99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2">
        <v>25</v>
      </c>
      <c r="L4" s="12">
        <v>12</v>
      </c>
      <c r="M4" s="12">
        <v>34</v>
      </c>
    </row>
    <row r="5" spans="1:16" ht="19.5" customHeight="1" x14ac:dyDescent="0.45">
      <c r="B5" s="44" t="s">
        <v>110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23</v>
      </c>
      <c r="J5" s="10">
        <v>58</v>
      </c>
      <c r="K5" s="11">
        <v>18</v>
      </c>
      <c r="L5" s="11">
        <v>50</v>
      </c>
      <c r="M5" s="11">
        <v>40</v>
      </c>
    </row>
    <row r="6" spans="1:16" ht="19.5" customHeight="1" x14ac:dyDescent="0.45">
      <c r="B6" s="40" t="s">
        <v>101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2">
        <v>52</v>
      </c>
      <c r="L6" s="12">
        <v>25</v>
      </c>
      <c r="M6" s="12">
        <v>83</v>
      </c>
    </row>
    <row r="7" spans="1:16" ht="19.5" customHeight="1" x14ac:dyDescent="0.45">
      <c r="B7" s="44" t="s">
        <v>88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21</v>
      </c>
      <c r="J7" s="10">
        <v>90</v>
      </c>
      <c r="K7" s="11">
        <v>68</v>
      </c>
      <c r="L7" s="11">
        <v>21</v>
      </c>
      <c r="M7" s="11">
        <v>33</v>
      </c>
    </row>
    <row r="8" spans="1:16" ht="19.5" customHeight="1" x14ac:dyDescent="0.45">
      <c r="B8" s="40" t="s">
        <v>107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2">
        <v>35</v>
      </c>
      <c r="L8" s="12">
        <v>19</v>
      </c>
      <c r="M8" s="12">
        <v>63</v>
      </c>
    </row>
    <row r="9" spans="1:16" ht="19.5" customHeight="1" x14ac:dyDescent="0.45">
      <c r="B9" s="44" t="s">
        <v>96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47</v>
      </c>
      <c r="J9" s="10">
        <v>79</v>
      </c>
      <c r="K9" s="11">
        <v>16</v>
      </c>
      <c r="L9" s="11">
        <v>60</v>
      </c>
      <c r="M9" s="11">
        <v>40</v>
      </c>
    </row>
    <row r="10" spans="1:16" ht="19.5" customHeight="1" x14ac:dyDescent="0.45">
      <c r="B10" s="40" t="s">
        <v>97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2">
        <v>29</v>
      </c>
      <c r="L10" s="12">
        <v>44</v>
      </c>
      <c r="M10" s="12">
        <v>70</v>
      </c>
    </row>
    <row r="11" spans="1:16" ht="19.5" customHeight="1" x14ac:dyDescent="0.45">
      <c r="B11" s="44" t="s">
        <v>87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36</v>
      </c>
      <c r="J11" s="10">
        <v>67</v>
      </c>
      <c r="K11" s="11">
        <v>27</v>
      </c>
      <c r="L11" s="11">
        <v>47</v>
      </c>
      <c r="M11" s="11">
        <v>45</v>
      </c>
    </row>
    <row r="12" spans="1:16" ht="19.5" customHeight="1" x14ac:dyDescent="0.45">
      <c r="B12" s="40" t="s">
        <v>103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2">
        <v>75</v>
      </c>
      <c r="L12" s="12">
        <v>53</v>
      </c>
      <c r="M12" s="12">
        <v>64</v>
      </c>
    </row>
    <row r="13" spans="1:16" ht="19.5" customHeight="1" x14ac:dyDescent="0.45">
      <c r="B13" s="44" t="s">
        <v>94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43</v>
      </c>
      <c r="J13" s="10">
        <v>91</v>
      </c>
      <c r="K13" s="11">
        <v>31</v>
      </c>
      <c r="L13" s="11">
        <v>17</v>
      </c>
      <c r="M13" s="11">
        <v>35</v>
      </c>
    </row>
    <row r="14" spans="1:16" ht="19.5" customHeight="1" x14ac:dyDescent="0.45">
      <c r="B14" s="40" t="s">
        <v>83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2">
        <v>49</v>
      </c>
      <c r="L14" s="12">
        <v>40</v>
      </c>
      <c r="M14" s="12">
        <v>64</v>
      </c>
    </row>
    <row r="15" spans="1:16" ht="19.5" customHeight="1" x14ac:dyDescent="0.45">
      <c r="B15" s="44" t="s">
        <v>102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56</v>
      </c>
      <c r="J15" s="10">
        <v>52</v>
      </c>
      <c r="K15" s="11">
        <v>15</v>
      </c>
      <c r="L15" s="11">
        <v>35</v>
      </c>
      <c r="M15" s="11">
        <v>39</v>
      </c>
    </row>
    <row r="16" spans="1:16" ht="19.5" customHeight="1" x14ac:dyDescent="0.45">
      <c r="B16" s="40" t="s">
        <v>95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2">
        <v>59</v>
      </c>
      <c r="L16" s="12">
        <v>37</v>
      </c>
      <c r="M16" s="12">
        <v>67</v>
      </c>
    </row>
    <row r="17" spans="2:13" ht="19.5" customHeight="1" x14ac:dyDescent="0.45">
      <c r="B17" s="44" t="s">
        <v>84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42</v>
      </c>
      <c r="J17" s="10">
        <v>36</v>
      </c>
      <c r="K17" s="11">
        <v>37</v>
      </c>
      <c r="L17" s="11">
        <v>19</v>
      </c>
      <c r="M17" s="11">
        <v>33</v>
      </c>
    </row>
    <row r="18" spans="2:13" ht="19.5" customHeight="1" x14ac:dyDescent="0.45">
      <c r="B18" s="40" t="s">
        <v>82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2">
        <v>62</v>
      </c>
      <c r="L18" s="12">
        <v>28</v>
      </c>
      <c r="M18" s="12">
        <v>76</v>
      </c>
    </row>
    <row r="19" spans="2:13" ht="19.5" customHeight="1" x14ac:dyDescent="0.45">
      <c r="B19" s="44" t="s">
        <v>92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24</v>
      </c>
      <c r="J19" s="10">
        <v>97</v>
      </c>
      <c r="K19" s="11">
        <v>70</v>
      </c>
      <c r="L19" s="11">
        <v>26</v>
      </c>
      <c r="M19" s="11">
        <v>64</v>
      </c>
    </row>
    <row r="20" spans="2:13" ht="19.5" customHeight="1" x14ac:dyDescent="0.45">
      <c r="B20" s="40" t="s">
        <v>90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2">
        <v>28</v>
      </c>
      <c r="L20" s="12">
        <v>51</v>
      </c>
      <c r="M20" s="12">
        <v>82</v>
      </c>
    </row>
    <row r="21" spans="2:13" ht="19.5" customHeight="1" x14ac:dyDescent="0.45">
      <c r="B21" s="44" t="s">
        <v>100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59</v>
      </c>
      <c r="J21" s="10">
        <v>49</v>
      </c>
      <c r="K21" s="11">
        <v>73</v>
      </c>
      <c r="L21" s="11">
        <v>31</v>
      </c>
      <c r="M21" s="11">
        <v>73</v>
      </c>
    </row>
    <row r="22" spans="2:13" ht="19.5" customHeight="1" x14ac:dyDescent="0.45">
      <c r="B22" s="40" t="s">
        <v>85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2">
        <v>29</v>
      </c>
      <c r="L22" s="12">
        <v>22</v>
      </c>
      <c r="M22" s="12">
        <v>47</v>
      </c>
    </row>
    <row r="23" spans="2:13" ht="19.5" customHeight="1" x14ac:dyDescent="0.45">
      <c r="B23" s="44" t="s">
        <v>89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70</v>
      </c>
      <c r="J23" s="10">
        <v>75</v>
      </c>
      <c r="K23" s="11">
        <v>28</v>
      </c>
      <c r="L23" s="11">
        <v>36</v>
      </c>
      <c r="M23" s="11">
        <v>88</v>
      </c>
    </row>
    <row r="24" spans="2:13" ht="19.5" customHeight="1" x14ac:dyDescent="0.45">
      <c r="B24" s="40" t="s">
        <v>104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45">
      <c r="B25" s="44" t="s">
        <v>93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40</v>
      </c>
      <c r="J25" s="10">
        <v>65</v>
      </c>
      <c r="K25" s="11">
        <v>51</v>
      </c>
      <c r="L25" s="11">
        <v>35</v>
      </c>
      <c r="M25" s="11">
        <v>77</v>
      </c>
    </row>
    <row r="26" spans="2:13" ht="19.5" customHeight="1" x14ac:dyDescent="0.45">
      <c r="B26" s="40" t="s">
        <v>91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2">
        <v>50</v>
      </c>
      <c r="L26" s="12">
        <v>19</v>
      </c>
      <c r="M26" s="12">
        <v>65</v>
      </c>
    </row>
    <row r="27" spans="2:13" ht="19.5" customHeight="1" x14ac:dyDescent="0.45">
      <c r="B27" s="44" t="s">
        <v>98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45">
      <c r="B28" s="40" t="s">
        <v>109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2">
        <v>71</v>
      </c>
      <c r="L28" s="12">
        <v>56</v>
      </c>
      <c r="M28" s="12">
        <v>63</v>
      </c>
    </row>
    <row r="29" spans="2:13" ht="19.5" customHeight="1" x14ac:dyDescent="0.45">
      <c r="B29" s="44" t="s">
        <v>108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68</v>
      </c>
      <c r="J29" s="10">
        <v>53</v>
      </c>
      <c r="K29" s="11">
        <v>65</v>
      </c>
      <c r="L29" s="11">
        <v>28</v>
      </c>
      <c r="M29" s="11">
        <v>63</v>
      </c>
    </row>
    <row r="30" spans="2:13" ht="19.5" customHeight="1" x14ac:dyDescent="0.45">
      <c r="B30" s="40" t="s">
        <v>86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2">
        <v>26</v>
      </c>
      <c r="L30" s="12">
        <v>24</v>
      </c>
      <c r="M30" s="12">
        <v>32</v>
      </c>
    </row>
    <row r="31" spans="2:13" ht="19.5" customHeight="1" x14ac:dyDescent="0.45">
      <c r="B31" s="44" t="s">
        <v>106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24</v>
      </c>
      <c r="J31" s="10">
        <v>40</v>
      </c>
      <c r="K31" s="11">
        <v>20</v>
      </c>
      <c r="L31" s="11">
        <v>16</v>
      </c>
      <c r="M31" s="11">
        <v>63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C4AD-3DBE-4ED9-A2AD-9350C65D33BE}">
  <sheetPr codeName="Sheet54"/>
  <dimension ref="A1:P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9" t="s">
        <v>81</v>
      </c>
      <c r="C2" s="39" t="s">
        <v>116</v>
      </c>
      <c r="D2" s="39" t="s">
        <v>121</v>
      </c>
      <c r="E2" s="39" t="s">
        <v>120</v>
      </c>
      <c r="F2" s="39" t="s">
        <v>119</v>
      </c>
      <c r="G2" s="39" t="s">
        <v>112</v>
      </c>
      <c r="H2" s="39" t="s">
        <v>114</v>
      </c>
      <c r="I2" s="39" t="s">
        <v>115</v>
      </c>
      <c r="J2" s="39" t="s">
        <v>118</v>
      </c>
      <c r="K2" s="39" t="s">
        <v>113</v>
      </c>
      <c r="L2" s="39" t="s">
        <v>117</v>
      </c>
      <c r="M2" s="39" t="s">
        <v>111</v>
      </c>
    </row>
    <row r="3" spans="1:16" ht="19.5" customHeight="1" x14ac:dyDescent="0.45">
      <c r="B3" s="40" t="s">
        <v>100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40" t="s">
        <v>109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40" t="s">
        <v>108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40" t="s">
        <v>103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40" t="s">
        <v>101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40" t="s">
        <v>104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40" t="s">
        <v>92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40" t="s">
        <v>85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40" t="s">
        <v>84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40" t="s">
        <v>86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40" t="s">
        <v>90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40" t="s">
        <v>89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40" t="s">
        <v>97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40" t="s">
        <v>99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40" t="s">
        <v>106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91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40" t="s">
        <v>83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40" t="s">
        <v>82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40" t="s">
        <v>95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105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40" t="s">
        <v>107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40" t="s">
        <v>88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93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40" t="s">
        <v>94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87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102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40" t="s">
        <v>110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40" t="s">
        <v>96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40" t="s">
        <v>98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BDE3-38DB-4E5C-9637-4D8646A2B874}">
  <sheetPr codeName="Sheet55"/>
  <dimension ref="A1:P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9" t="s">
        <v>81</v>
      </c>
      <c r="C2" s="39" t="s">
        <v>113</v>
      </c>
      <c r="D2" s="39" t="s">
        <v>112</v>
      </c>
      <c r="E2" s="39" t="s">
        <v>118</v>
      </c>
      <c r="F2" s="39" t="s">
        <v>116</v>
      </c>
      <c r="G2" s="39" t="s">
        <v>119</v>
      </c>
      <c r="H2" s="39" t="s">
        <v>115</v>
      </c>
      <c r="I2" s="39" t="s">
        <v>117</v>
      </c>
      <c r="J2" s="39" t="s">
        <v>114</v>
      </c>
      <c r="K2" s="39" t="s">
        <v>120</v>
      </c>
      <c r="L2" s="39" t="s">
        <v>121</v>
      </c>
      <c r="M2" s="39" t="s">
        <v>111</v>
      </c>
    </row>
    <row r="3" spans="1:16" ht="19.5" customHeight="1" x14ac:dyDescent="0.45">
      <c r="B3" s="40" t="s">
        <v>101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40" t="s">
        <v>82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40" t="s">
        <v>102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40" t="s">
        <v>84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40" t="s">
        <v>83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40" t="s">
        <v>92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40" t="s">
        <v>107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40" t="s">
        <v>87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40" t="s">
        <v>99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40" t="s">
        <v>100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40" t="s">
        <v>88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40" t="s">
        <v>97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40" t="s">
        <v>105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40" t="s">
        <v>89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40" t="s">
        <v>109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110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40" t="s">
        <v>94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40" t="s">
        <v>95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40" t="s">
        <v>103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96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40" t="s">
        <v>90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40" t="s">
        <v>104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91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40" t="s">
        <v>108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93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98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40" t="s">
        <v>106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40" t="s">
        <v>85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40" t="s">
        <v>86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{98EF8073-FB81-4755-9F49-84DAFBA86A8A}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{6FFFA4F0-2948-41C9-A878-D2B2599AD8A1}</x14:id>
        </ext>
      </extLst>
    </cfRule>
  </conditionalFormatting>
  <conditionalFormatting sqref="C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{B9E2B110-3FDB-417A-82AE-2E6BF869DC7C}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{1B49AA8A-8492-4E07-BA17-CFA3E8B8449D}</x14:id>
        </ext>
      </extLst>
    </cfRule>
  </conditionalFormatting>
  <conditionalFormatting sqref="D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{27F6C8DE-F8FA-4238-9B29-650FFCAD6948}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{BD929707-7C86-4B70-8280-495BC20E1515}</x14:id>
        </ext>
      </extLst>
    </cfRule>
  </conditionalFormatting>
  <conditionalFormatting sqref="E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{78A276CD-6F9B-468F-AA8C-3D4178250F6C}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{B30D85DF-AB0F-41F8-90AF-ADA9A8CC4361}</x14:id>
        </ext>
      </extLst>
    </cfRule>
  </conditionalFormatting>
  <conditionalFormatting sqref="F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{D33A587E-95F9-4485-A8C1-8C2FBEB5E8DC}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{E6EA6863-8E90-42D3-8254-C9F1A315892E}</x14:id>
        </ext>
      </extLst>
    </cfRule>
  </conditionalFormatting>
  <conditionalFormatting sqref="G32">
    <cfRule type="colorScale" priority="102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{5818D092-8E72-418E-BC76-067B0EAA3F34}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{88D39F6F-BE6C-4B93-9C3C-5038D4CBCBDE}</x14:id>
        </ext>
      </extLst>
    </cfRule>
  </conditionalFormatting>
  <conditionalFormatting sqref="H32">
    <cfRule type="colorScale" priority="101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{93DA97E4-0959-43E0-9D17-CB3B69FB9F17}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{8E4841A8-8158-45A2-BCA0-E55BC84FF5AE}</x14:id>
        </ext>
      </extLst>
    </cfRule>
  </conditionalFormatting>
  <conditionalFormatting sqref="I32">
    <cfRule type="colorScale" priority="100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{0D15DB42-C70C-4E6D-9186-DC4E10836697}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{6E5D121B-66FA-4A06-A1D7-3A530D57694C}</x14:id>
        </ext>
      </extLst>
    </cfRule>
  </conditionalFormatting>
  <conditionalFormatting sqref="J32">
    <cfRule type="colorScale" priority="103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{43CBD98E-7384-411E-9B69-31E2D89D64C2}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{34A0F4DF-53DE-4EC2-9C3B-370A14298824}</x14:id>
        </ext>
      </extLst>
    </cfRule>
  </conditionalFormatting>
  <conditionalFormatting sqref="K32">
    <cfRule type="colorScale" priority="107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{F2A160CD-AD75-4E10-A5D7-2D3AB8CCFDBC}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{7795CE7A-07C4-4338-9FB3-841371E7B3E2}</x14:id>
        </ext>
      </extLst>
    </cfRule>
  </conditionalFormatting>
  <conditionalFormatting sqref="L32">
    <cfRule type="colorScale" priority="104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{4041DC53-A688-4A8A-88DF-0B98BBFD0EC4}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{26D00689-2F1F-4EC9-B223-D5DC78070671}</x14:id>
        </ext>
      </extLst>
    </cfRule>
  </conditionalFormatting>
  <conditionalFormatting sqref="M32">
    <cfRule type="colorScale" priority="10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EF8073-FB81-4755-9F49-84DAFBA86A8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FFFA4F0-2948-41C9-A878-D2B2599AD8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9E2B110-3FDB-417A-82AE-2E6BF869DC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B49AA8A-8492-4E07-BA17-CFA3E8B8449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7F6C8DE-F8FA-4238-9B29-650FFCAD69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D929707-7C86-4B70-8280-495BC20E15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78A276CD-6F9B-468F-AA8C-3D4178250F6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30D85DF-AB0F-41F8-90AF-ADA9A8CC43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33A587E-95F9-4485-A8C1-8C2FBEB5E8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6EA6863-8E90-42D3-8254-C9F1A31589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818D092-8E72-418E-BC76-067B0EAA3F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8D39F6F-BE6C-4B93-9C3C-5038D4CBCB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3DA97E4-0959-43E0-9D17-CB3B69FB9F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E4841A8-8158-45A2-BCA0-E55BC84FF5A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0D15DB42-C70C-4E6D-9186-DC4E1083669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5D121B-66FA-4A06-A1D7-3A530D57694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3CBD98E-7384-411E-9B69-31E2D89D64C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4A0F4DF-53DE-4EC2-9C3B-370A142988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2A160CD-AD75-4E10-A5D7-2D3AB8CCFD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795CE7A-07C4-4338-9FB3-841371E7B3E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041DC53-A688-4A8A-88DF-0B98BBFD0EC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6D00689-2F1F-4EC9-B223-D5DC780706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B0AC-1C6F-4B2E-963C-EA4FFB154B42}">
  <sheetPr codeName="Sheet17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6" t="s">
        <v>122</v>
      </c>
      <c r="C2" s="39" t="s">
        <v>152</v>
      </c>
      <c r="D2" s="39" t="s">
        <v>159</v>
      </c>
      <c r="E2" s="39" t="s">
        <v>162</v>
      </c>
      <c r="F2" s="39" t="s">
        <v>153</v>
      </c>
      <c r="G2" s="39" t="s">
        <v>156</v>
      </c>
      <c r="H2" s="39" t="s">
        <v>154</v>
      </c>
      <c r="I2" s="39" t="s">
        <v>161</v>
      </c>
      <c r="J2" s="39" t="s">
        <v>160</v>
      </c>
      <c r="K2" s="39" t="s">
        <v>157</v>
      </c>
      <c r="L2" s="39" t="s">
        <v>155</v>
      </c>
      <c r="M2" s="39" t="s">
        <v>158</v>
      </c>
    </row>
    <row r="3" spans="1:13" ht="19.5" customHeight="1" x14ac:dyDescent="0.45">
      <c r="B3" s="40" t="s">
        <v>149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40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40" t="s">
        <v>126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40" t="s">
        <v>135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40" t="s">
        <v>141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40" t="s">
        <v>134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40" t="s">
        <v>143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40" t="s">
        <v>139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125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40" t="s">
        <v>140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40" t="s">
        <v>123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40" t="s">
        <v>148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40" t="s">
        <v>136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40" t="s">
        <v>138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40" t="s">
        <v>124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40" t="s">
        <v>146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40" t="s">
        <v>131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40" t="s">
        <v>133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40" t="s">
        <v>132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40" t="s">
        <v>144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40" t="s">
        <v>145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127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147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40" t="s">
        <v>137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40" t="s">
        <v>142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151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40" t="s">
        <v>130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40" t="s">
        <v>150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128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D42">
    <sortCondition ref="C1:D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6F0C-6994-4606-A0A3-6145A9A9D351}">
  <sheetPr codeName="Sheet56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122</v>
      </c>
      <c r="C2" s="39" t="s">
        <v>160</v>
      </c>
      <c r="D2" s="39" t="s">
        <v>154</v>
      </c>
      <c r="E2" s="39" t="s">
        <v>153</v>
      </c>
      <c r="F2" s="39" t="s">
        <v>155</v>
      </c>
      <c r="G2" s="39" t="s">
        <v>161</v>
      </c>
      <c r="H2" s="39" t="s">
        <v>162</v>
      </c>
      <c r="I2" s="39" t="s">
        <v>159</v>
      </c>
      <c r="J2" s="39" t="s">
        <v>158</v>
      </c>
      <c r="K2" s="39" t="s">
        <v>157</v>
      </c>
      <c r="L2" s="39" t="s">
        <v>156</v>
      </c>
      <c r="M2" s="39" t="s">
        <v>152</v>
      </c>
    </row>
    <row r="3" spans="1:13" ht="19.5" customHeight="1" x14ac:dyDescent="0.45">
      <c r="B3" s="44" t="s">
        <v>127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25</v>
      </c>
      <c r="J3" s="10">
        <v>36</v>
      </c>
      <c r="K3" s="11">
        <v>29</v>
      </c>
      <c r="L3" s="11">
        <v>22</v>
      </c>
      <c r="M3" s="11">
        <v>47</v>
      </c>
    </row>
    <row r="4" spans="1:13" ht="19.5" customHeight="1" x14ac:dyDescent="0.45">
      <c r="B4" s="40" t="s">
        <v>130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2">
        <v>59</v>
      </c>
      <c r="L4" s="12">
        <v>37</v>
      </c>
      <c r="M4" s="12">
        <v>67</v>
      </c>
    </row>
    <row r="5" spans="1:13" ht="19.5" customHeight="1" x14ac:dyDescent="0.45">
      <c r="B5" s="44" t="s">
        <v>151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43</v>
      </c>
      <c r="J5" s="10">
        <v>91</v>
      </c>
      <c r="K5" s="11">
        <v>31</v>
      </c>
      <c r="L5" s="11">
        <v>17</v>
      </c>
      <c r="M5" s="11">
        <v>35</v>
      </c>
    </row>
    <row r="6" spans="1:13" ht="19.5" customHeight="1" x14ac:dyDescent="0.45">
      <c r="B6" s="40" t="s">
        <v>142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2">
        <v>28</v>
      </c>
      <c r="L6" s="12">
        <v>51</v>
      </c>
      <c r="M6" s="12">
        <v>82</v>
      </c>
    </row>
    <row r="7" spans="1:13" ht="19.5" customHeight="1" x14ac:dyDescent="0.45">
      <c r="B7" s="44" t="s">
        <v>146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24</v>
      </c>
      <c r="J7" s="10">
        <v>97</v>
      </c>
      <c r="K7" s="11">
        <v>70</v>
      </c>
      <c r="L7" s="11">
        <v>26</v>
      </c>
      <c r="M7" s="11">
        <v>64</v>
      </c>
    </row>
    <row r="8" spans="1:13" ht="19.5" customHeight="1" x14ac:dyDescent="0.45">
      <c r="B8" s="40" t="s">
        <v>132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2">
        <v>20</v>
      </c>
      <c r="L8" s="12">
        <v>16</v>
      </c>
      <c r="M8" s="12">
        <v>63</v>
      </c>
    </row>
    <row r="9" spans="1:13" ht="19.5" customHeight="1" x14ac:dyDescent="0.45">
      <c r="B9" s="44" t="s">
        <v>145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27</v>
      </c>
      <c r="J9" s="10">
        <v>50</v>
      </c>
      <c r="K9" s="11">
        <v>29</v>
      </c>
      <c r="L9" s="11">
        <v>44</v>
      </c>
      <c r="M9" s="11">
        <v>70</v>
      </c>
    </row>
    <row r="10" spans="1:13" ht="19.5" customHeight="1" x14ac:dyDescent="0.45">
      <c r="B10" s="40" t="s">
        <v>126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2">
        <v>73</v>
      </c>
      <c r="L10" s="12">
        <v>31</v>
      </c>
      <c r="M10" s="12">
        <v>73</v>
      </c>
    </row>
    <row r="11" spans="1:13" ht="19.5" customHeight="1" x14ac:dyDescent="0.45">
      <c r="B11" s="44" t="s">
        <v>147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62</v>
      </c>
      <c r="J11" s="10">
        <v>48</v>
      </c>
      <c r="K11" s="11">
        <v>35</v>
      </c>
      <c r="L11" s="11">
        <v>19</v>
      </c>
      <c r="M11" s="11">
        <v>63</v>
      </c>
    </row>
    <row r="12" spans="1:13" ht="19.5" customHeight="1" x14ac:dyDescent="0.45">
      <c r="B12" s="40" t="s">
        <v>140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2">
        <v>26</v>
      </c>
      <c r="L12" s="12">
        <v>24</v>
      </c>
      <c r="M12" s="12">
        <v>32</v>
      </c>
    </row>
    <row r="13" spans="1:13" ht="19.5" customHeight="1" x14ac:dyDescent="0.45">
      <c r="B13" s="44" t="s">
        <v>143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19.5" customHeight="1" x14ac:dyDescent="0.45">
      <c r="B14" s="40" t="s">
        <v>133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2">
        <v>62</v>
      </c>
      <c r="L14" s="12">
        <v>28</v>
      </c>
      <c r="M14" s="12">
        <v>76</v>
      </c>
    </row>
    <row r="15" spans="1:13" ht="19.5" customHeight="1" x14ac:dyDescent="0.45">
      <c r="B15" s="44" t="s">
        <v>138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63</v>
      </c>
      <c r="K15" s="11">
        <v>49</v>
      </c>
      <c r="L15" s="11">
        <v>40</v>
      </c>
      <c r="M15" s="11">
        <v>64</v>
      </c>
    </row>
    <row r="16" spans="1:13" ht="19.5" customHeight="1" x14ac:dyDescent="0.45">
      <c r="B16" s="40" t="s">
        <v>144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2">
        <v>28</v>
      </c>
      <c r="L16" s="12">
        <v>36</v>
      </c>
      <c r="M16" s="12">
        <v>88</v>
      </c>
    </row>
    <row r="17" spans="2:13" ht="19.5" customHeight="1" x14ac:dyDescent="0.45">
      <c r="B17" s="44" t="s">
        <v>129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68</v>
      </c>
      <c r="J17" s="10">
        <v>53</v>
      </c>
      <c r="K17" s="11">
        <v>65</v>
      </c>
      <c r="L17" s="11">
        <v>28</v>
      </c>
      <c r="M17" s="11">
        <v>63</v>
      </c>
    </row>
    <row r="18" spans="2:13" ht="19.5" customHeight="1" x14ac:dyDescent="0.45">
      <c r="B18" s="40" t="s">
        <v>149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2">
        <v>52</v>
      </c>
      <c r="L18" s="12">
        <v>25</v>
      </c>
      <c r="M18" s="12">
        <v>83</v>
      </c>
    </row>
    <row r="19" spans="2:13" ht="19.5" customHeight="1" x14ac:dyDescent="0.45">
      <c r="B19" s="44" t="s">
        <v>136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28</v>
      </c>
      <c r="J19" s="10">
        <v>66</v>
      </c>
      <c r="K19" s="11">
        <v>25</v>
      </c>
      <c r="L19" s="11">
        <v>12</v>
      </c>
      <c r="M19" s="11">
        <v>34</v>
      </c>
    </row>
    <row r="20" spans="2:13" ht="19.5" customHeight="1" x14ac:dyDescent="0.45">
      <c r="B20" s="40" t="s">
        <v>125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2">
        <v>27</v>
      </c>
      <c r="L20" s="12">
        <v>47</v>
      </c>
      <c r="M20" s="12">
        <v>45</v>
      </c>
    </row>
    <row r="21" spans="2:13" ht="19.5" customHeight="1" x14ac:dyDescent="0.45">
      <c r="B21" s="44" t="s">
        <v>123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71</v>
      </c>
      <c r="J21" s="10">
        <v>50</v>
      </c>
      <c r="K21" s="11">
        <v>71</v>
      </c>
      <c r="L21" s="11">
        <v>56</v>
      </c>
      <c r="M21" s="11">
        <v>63</v>
      </c>
    </row>
    <row r="22" spans="2:13" ht="19.5" customHeight="1" x14ac:dyDescent="0.45">
      <c r="B22" s="40" t="s">
        <v>148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2">
        <v>51</v>
      </c>
      <c r="L22" s="12">
        <v>35</v>
      </c>
      <c r="M22" s="12">
        <v>77</v>
      </c>
    </row>
    <row r="23" spans="2:13" ht="19.5" customHeight="1" x14ac:dyDescent="0.45">
      <c r="B23" s="44" t="s">
        <v>139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56</v>
      </c>
      <c r="J23" s="10">
        <v>52</v>
      </c>
      <c r="K23" s="11">
        <v>15</v>
      </c>
      <c r="L23" s="11">
        <v>35</v>
      </c>
      <c r="M23" s="11">
        <v>39</v>
      </c>
    </row>
    <row r="24" spans="2:13" ht="19.5" customHeight="1" x14ac:dyDescent="0.45">
      <c r="B24" s="40" t="s">
        <v>124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45">
      <c r="B25" s="44" t="s">
        <v>137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21</v>
      </c>
      <c r="J25" s="10">
        <v>90</v>
      </c>
      <c r="K25" s="11">
        <v>68</v>
      </c>
      <c r="L25" s="11">
        <v>21</v>
      </c>
      <c r="M25" s="11">
        <v>33</v>
      </c>
    </row>
    <row r="26" spans="2:13" ht="19.5" customHeight="1" x14ac:dyDescent="0.45">
      <c r="B26" s="40" t="s">
        <v>128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2">
        <v>75</v>
      </c>
      <c r="L26" s="12">
        <v>53</v>
      </c>
      <c r="M26" s="12">
        <v>64</v>
      </c>
    </row>
    <row r="27" spans="2:13" ht="19.5" customHeight="1" x14ac:dyDescent="0.45">
      <c r="B27" s="44" t="s">
        <v>131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45">
      <c r="B28" s="40" t="s">
        <v>141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2">
        <v>18</v>
      </c>
      <c r="L28" s="12">
        <v>50</v>
      </c>
      <c r="M28" s="12">
        <v>40</v>
      </c>
    </row>
    <row r="29" spans="2:13" ht="19.5" customHeight="1" x14ac:dyDescent="0.45">
      <c r="B29" s="44" t="s">
        <v>135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42</v>
      </c>
      <c r="J29" s="10">
        <v>36</v>
      </c>
      <c r="K29" s="11">
        <v>37</v>
      </c>
      <c r="L29" s="11">
        <v>19</v>
      </c>
      <c r="M29" s="11">
        <v>33</v>
      </c>
    </row>
    <row r="30" spans="2:13" ht="19.5" customHeight="1" x14ac:dyDescent="0.45">
      <c r="B30" s="40" t="s">
        <v>150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2">
        <v>50</v>
      </c>
      <c r="L30" s="12">
        <v>19</v>
      </c>
      <c r="M30" s="12">
        <v>65</v>
      </c>
    </row>
    <row r="31" spans="2:13" ht="19.5" customHeight="1" x14ac:dyDescent="0.45">
      <c r="B31" s="44" t="s">
        <v>134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47</v>
      </c>
      <c r="J31" s="10">
        <v>49</v>
      </c>
      <c r="K31" s="11">
        <v>17</v>
      </c>
      <c r="L31" s="11">
        <v>24</v>
      </c>
      <c r="M31" s="1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EFF-6B97-4116-BC4B-556BA15EF9C0}">
  <sheetPr codeName="Sheet57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6" t="s">
        <v>122</v>
      </c>
      <c r="C2" s="39" t="s">
        <v>161</v>
      </c>
      <c r="D2" s="39" t="s">
        <v>159</v>
      </c>
      <c r="E2" s="39" t="s">
        <v>162</v>
      </c>
      <c r="F2" s="39" t="s">
        <v>155</v>
      </c>
      <c r="G2" s="39" t="s">
        <v>154</v>
      </c>
      <c r="H2" s="39" t="s">
        <v>157</v>
      </c>
      <c r="I2" s="39" t="s">
        <v>160</v>
      </c>
      <c r="J2" s="39" t="s">
        <v>152</v>
      </c>
      <c r="K2" s="39" t="s">
        <v>158</v>
      </c>
      <c r="L2" s="39" t="s">
        <v>153</v>
      </c>
      <c r="M2" s="39" t="s">
        <v>156</v>
      </c>
    </row>
    <row r="3" spans="1:13" ht="19.5" customHeight="1" x14ac:dyDescent="0.45">
      <c r="B3" s="40" t="s">
        <v>135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40" t="s">
        <v>126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40" t="s">
        <v>125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40" t="s">
        <v>145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40" t="s">
        <v>150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40" t="s">
        <v>139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40" t="s">
        <v>133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40" t="s">
        <v>143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124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40" t="s">
        <v>138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40" t="s">
        <v>151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40" t="s">
        <v>123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40" t="s">
        <v>129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40" t="s">
        <v>144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40" t="s">
        <v>141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40" t="s">
        <v>146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40" t="s">
        <v>148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40" t="s">
        <v>132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40" t="s">
        <v>137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40" t="s">
        <v>147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40" t="s">
        <v>134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127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140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40" t="s">
        <v>136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40" t="s">
        <v>128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131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40" t="s">
        <v>130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40" t="s">
        <v>142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149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4D24-9B44-4918-8BCF-27F682E971DE}">
  <sheetPr codeName="Sheet58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38" customFormat="1" ht="45" customHeight="1" x14ac:dyDescent="0.35">
      <c r="A1" s="9"/>
      <c r="B1" s="2"/>
    </row>
    <row r="2" spans="1:13" ht="50.15" customHeight="1" x14ac:dyDescent="0.35">
      <c r="B2" s="39" t="s">
        <v>122</v>
      </c>
      <c r="C2" s="39" t="s">
        <v>161</v>
      </c>
      <c r="D2" s="39" t="s">
        <v>160</v>
      </c>
      <c r="E2" s="39" t="s">
        <v>154</v>
      </c>
      <c r="F2" s="39" t="s">
        <v>152</v>
      </c>
      <c r="G2" s="39" t="s">
        <v>155</v>
      </c>
      <c r="H2" s="39" t="s">
        <v>162</v>
      </c>
      <c r="I2" s="39" t="s">
        <v>159</v>
      </c>
      <c r="J2" s="39" t="s">
        <v>156</v>
      </c>
      <c r="K2" s="39" t="s">
        <v>153</v>
      </c>
      <c r="L2" s="39" t="s">
        <v>158</v>
      </c>
      <c r="M2" s="39" t="s">
        <v>157</v>
      </c>
    </row>
    <row r="3" spans="1:13" ht="19.5" customHeight="1" x14ac:dyDescent="0.45">
      <c r="B3" s="40" t="s">
        <v>133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40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40" t="s">
        <v>143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40" t="s">
        <v>140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40" t="s">
        <v>127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40" t="s">
        <v>135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40" t="s">
        <v>124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40" t="s">
        <v>138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137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40" t="s">
        <v>146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40" t="s">
        <v>136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40" t="s">
        <v>149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40" t="s">
        <v>139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40" t="s">
        <v>150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40" t="s">
        <v>126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40" t="s">
        <v>131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40" t="s">
        <v>132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40" t="s">
        <v>145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40" t="s">
        <v>147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40" t="s">
        <v>151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40" t="s">
        <v>125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141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134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40" t="s">
        <v>148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40" t="s">
        <v>123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142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40" t="s">
        <v>128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40" t="s">
        <v>144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130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{7CE396BC-AE2F-4FAC-BEB9-F88BFE3C0BB4}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{3A85B3AD-C947-4B9A-B559-9C0426F57380}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{4878A121-2D30-4A41-9423-F74426DBECEC}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{41651443-6983-4D3E-BB3F-BE73D25B7B23}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{3EB4B8FB-CFB5-4EA2-8587-DBBD72D07EB4}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{B772D191-431B-41B9-A2B2-A3E5ECB8922D}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{BD63C75F-26C8-49B2-AEDC-88EFB0A6B68B}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{5E8D7187-887B-48C8-AE80-4056A0CAFAF0}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{B5B5E28B-FA8D-46C3-9F55-37D55A23B0E0}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{B6DE8ECE-911D-439B-B094-2E97F437383B}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{C31FEB5A-D848-48AC-B9AC-A49EBDA9DED6}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{AE69E3F3-59E8-42BB-868F-ABAE0010D280}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{61A1B64A-586B-4A82-830F-DD85192DDF67}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{096E012D-3397-4081-BE4C-3746AB280A2C}</x14:id>
        </ext>
      </extLst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{169B0FCA-B641-4034-8EF9-8ABD58EDA5C9}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{DD299B93-5CF0-4CA3-B2DE-7302213F685A}</x14:id>
        </ext>
      </extLst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{9C994A21-DFBD-4A75-9FEE-96862DE5D1AA}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{CE7DBEC1-5102-48A7-B1EE-DE9CD98B729A}</x14:id>
        </ext>
      </extLst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{EC12703B-8DF3-4DD7-8249-AFD29E34BB70}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{6F1DED64-B80E-4F5F-901B-F2624226F121}</x14:id>
        </ext>
      </extLst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{42ED4055-31B2-48A1-A074-EB0B9D36E46E}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{73AA3716-7E36-4AF0-BC6B-31A74818A0B6}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E396BC-AE2F-4FAC-BEB9-F88BFE3C0B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A85B3AD-C947-4B9A-B559-9C0426F5738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878A121-2D30-4A41-9423-F74426DBECE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1651443-6983-4D3E-BB3F-BE73D25B7B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EB4B8FB-CFB5-4EA2-8587-DBBD72D07E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772D191-431B-41B9-A2B2-A3E5ECB892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BD63C75F-26C8-49B2-AEDC-88EFB0A6B6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E8D7187-887B-48C8-AE80-4056A0CAFA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5B5E28B-FA8D-46C3-9F55-37D55A23B0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6DE8ECE-911D-439B-B094-2E97F43738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C31FEB5A-D848-48AC-B9AC-A49EBDA9DE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69E3F3-59E8-42BB-868F-ABAE0010D28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61A1B64A-586B-4A82-830F-DD85192DDF6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6E012D-3397-4081-BE4C-3746AB280A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169B0FCA-B641-4034-8EF9-8ABD58EDA5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D299B93-5CF0-4CA3-B2DE-7302213F68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C994A21-DFBD-4A75-9FEE-96862DE5D1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E7DBEC1-5102-48A7-B1EE-DE9CD98B72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C12703B-8DF3-4DD7-8249-AFD29E34BB7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F1DED64-B80E-4F5F-901B-F2624226F1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2ED4055-31B2-48A1-A074-EB0B9D36E46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3AA3716-7E36-4AF0-BC6B-31A74818A0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1B9E-FDD6-41FC-B505-D3E7779BF7F0}">
  <sheetPr codeName="Sheet18"/>
  <dimension ref="A1:M42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6" t="s">
        <v>122</v>
      </c>
      <c r="C2" s="39" t="s">
        <v>154</v>
      </c>
      <c r="D2" s="39" t="s">
        <v>159</v>
      </c>
      <c r="E2" s="39" t="s">
        <v>160</v>
      </c>
      <c r="F2" s="39" t="s">
        <v>156</v>
      </c>
      <c r="G2" s="39" t="s">
        <v>153</v>
      </c>
      <c r="H2" s="39" t="s">
        <v>162</v>
      </c>
      <c r="I2" s="39" t="s">
        <v>155</v>
      </c>
      <c r="J2" s="39" t="s">
        <v>161</v>
      </c>
      <c r="K2" s="39" t="s">
        <v>158</v>
      </c>
      <c r="L2" s="39" t="s">
        <v>152</v>
      </c>
      <c r="M2" s="39" t="s">
        <v>157</v>
      </c>
    </row>
    <row r="3" spans="2:13" ht="19.5" customHeight="1" x14ac:dyDescent="0.45">
      <c r="B3" s="40" t="s">
        <v>146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40" t="s">
        <v>136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40" t="s">
        <v>137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40" t="s">
        <v>134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0" t="s">
        <v>150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0" t="s">
        <v>138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40" t="s">
        <v>143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40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40" t="s">
        <v>125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40" t="s">
        <v>129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40" t="s">
        <v>144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40" t="s">
        <v>133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40" t="s">
        <v>126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40" t="s">
        <v>147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130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123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40" t="s">
        <v>149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40" t="s">
        <v>132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40" t="s">
        <v>139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141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40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40" t="s">
        <v>151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40" t="s">
        <v>145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40" t="s">
        <v>148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40" t="s">
        <v>140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142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40" t="s">
        <v>135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40" t="s">
        <v>124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40" t="s">
        <v>131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2" spans="2:2" ht="18.5" x14ac:dyDescent="0.35">
      <c r="B42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6DB3-2316-4672-A38B-AF9BF78AE1F9}">
  <sheetPr codeName="Sheet59"/>
  <dimension ref="A1:M42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122</v>
      </c>
      <c r="C2" s="39" t="s">
        <v>155</v>
      </c>
      <c r="D2" s="39" t="s">
        <v>153</v>
      </c>
      <c r="E2" s="39" t="s">
        <v>161</v>
      </c>
      <c r="F2" s="39" t="s">
        <v>159</v>
      </c>
      <c r="G2" s="39" t="s">
        <v>156</v>
      </c>
      <c r="H2" s="39" t="s">
        <v>152</v>
      </c>
      <c r="I2" s="39" t="s">
        <v>160</v>
      </c>
      <c r="J2" s="39" t="s">
        <v>154</v>
      </c>
      <c r="K2" s="39" t="s">
        <v>162</v>
      </c>
      <c r="L2" s="39" t="s">
        <v>157</v>
      </c>
      <c r="M2" s="39" t="s">
        <v>158</v>
      </c>
    </row>
    <row r="3" spans="2:13" ht="19.5" customHeight="1" x14ac:dyDescent="0.45">
      <c r="B3" s="44" t="s">
        <v>150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41</v>
      </c>
      <c r="J3" s="10">
        <v>41</v>
      </c>
      <c r="K3" s="11">
        <v>52</v>
      </c>
      <c r="L3" s="11">
        <v>25</v>
      </c>
      <c r="M3" s="11">
        <v>83</v>
      </c>
    </row>
    <row r="4" spans="2:13" ht="19.5" customHeight="1" x14ac:dyDescent="0.45">
      <c r="B4" s="40" t="s">
        <v>142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2">
        <v>49</v>
      </c>
      <c r="L4" s="12">
        <v>40</v>
      </c>
      <c r="M4" s="12">
        <v>64</v>
      </c>
    </row>
    <row r="5" spans="2:13" ht="19.5" customHeight="1" x14ac:dyDescent="0.45">
      <c r="B5" s="44" t="s">
        <v>125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39</v>
      </c>
      <c r="J5" s="10">
        <v>42</v>
      </c>
      <c r="K5" s="11">
        <v>75</v>
      </c>
      <c r="L5" s="11">
        <v>53</v>
      </c>
      <c r="M5" s="11">
        <v>64</v>
      </c>
    </row>
    <row r="6" spans="2:13" ht="19.5" customHeight="1" x14ac:dyDescent="0.45">
      <c r="B6" s="40" t="s">
        <v>128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2">
        <v>20</v>
      </c>
      <c r="L6" s="12">
        <v>16</v>
      </c>
      <c r="M6" s="12">
        <v>63</v>
      </c>
    </row>
    <row r="7" spans="2:13" ht="19.5" customHeight="1" x14ac:dyDescent="0.45">
      <c r="B7" s="44" t="s">
        <v>132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86</v>
      </c>
      <c r="J7" s="10">
        <v>21</v>
      </c>
      <c r="K7" s="11">
        <v>50</v>
      </c>
      <c r="L7" s="11">
        <v>19</v>
      </c>
      <c r="M7" s="11">
        <v>65</v>
      </c>
    </row>
    <row r="8" spans="2:13" ht="19.5" customHeight="1" x14ac:dyDescent="0.45">
      <c r="B8" s="40" t="s">
        <v>148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2">
        <v>28</v>
      </c>
      <c r="L8" s="12">
        <v>36</v>
      </c>
      <c r="M8" s="12">
        <v>88</v>
      </c>
    </row>
    <row r="9" spans="2:13" ht="19.5" customHeight="1" x14ac:dyDescent="0.45">
      <c r="B9" s="44" t="s">
        <v>123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50</v>
      </c>
      <c r="J9" s="10">
        <v>27</v>
      </c>
      <c r="K9" s="11">
        <v>29</v>
      </c>
      <c r="L9" s="11">
        <v>44</v>
      </c>
      <c r="M9" s="11">
        <v>70</v>
      </c>
    </row>
    <row r="10" spans="2:13" ht="19.5" customHeight="1" x14ac:dyDescent="0.45">
      <c r="B10" s="40" t="s">
        <v>134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2">
        <v>45</v>
      </c>
      <c r="L10" s="12">
        <v>36</v>
      </c>
      <c r="M10" s="12">
        <v>55</v>
      </c>
    </row>
    <row r="11" spans="2:13" ht="19.5" customHeight="1" x14ac:dyDescent="0.45">
      <c r="B11" s="44" t="s">
        <v>133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48</v>
      </c>
      <c r="J11" s="10">
        <v>62</v>
      </c>
      <c r="K11" s="11">
        <v>35</v>
      </c>
      <c r="L11" s="11">
        <v>19</v>
      </c>
      <c r="M11" s="11">
        <v>63</v>
      </c>
    </row>
    <row r="12" spans="2:13" ht="19.5" customHeight="1" x14ac:dyDescent="0.45">
      <c r="B12" s="40" t="s">
        <v>136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2">
        <v>59</v>
      </c>
      <c r="L12" s="12">
        <v>37</v>
      </c>
      <c r="M12" s="12">
        <v>67</v>
      </c>
    </row>
    <row r="13" spans="2:13" ht="19.5" customHeight="1" x14ac:dyDescent="0.45">
      <c r="B13" s="44" t="s">
        <v>147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65</v>
      </c>
      <c r="J13" s="10">
        <v>40</v>
      </c>
      <c r="K13" s="11">
        <v>51</v>
      </c>
      <c r="L13" s="11">
        <v>35</v>
      </c>
      <c r="M13" s="11">
        <v>77</v>
      </c>
    </row>
    <row r="14" spans="2:13" ht="19.5" customHeight="1" x14ac:dyDescent="0.45">
      <c r="B14" s="40" t="s">
        <v>135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2">
        <v>27</v>
      </c>
      <c r="L14" s="12">
        <v>47</v>
      </c>
      <c r="M14" s="12">
        <v>45</v>
      </c>
    </row>
    <row r="15" spans="2:13" ht="19.5" customHeight="1" x14ac:dyDescent="0.45">
      <c r="B15" s="44" t="s">
        <v>129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91</v>
      </c>
      <c r="J15" s="10">
        <v>43</v>
      </c>
      <c r="K15" s="11">
        <v>31</v>
      </c>
      <c r="L15" s="11">
        <v>17</v>
      </c>
      <c r="M15" s="11">
        <v>35</v>
      </c>
    </row>
    <row r="16" spans="2:13" ht="19.5" customHeight="1" x14ac:dyDescent="0.45">
      <c r="B16" s="40" t="s">
        <v>146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45">
      <c r="B17" s="44" t="s">
        <v>144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36</v>
      </c>
      <c r="J17" s="10">
        <v>42</v>
      </c>
      <c r="K17" s="11">
        <v>37</v>
      </c>
      <c r="L17" s="11">
        <v>19</v>
      </c>
      <c r="M17" s="11">
        <v>33</v>
      </c>
    </row>
    <row r="18" spans="2:13" ht="19.5" customHeight="1" x14ac:dyDescent="0.45">
      <c r="B18" s="40" t="s">
        <v>131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2">
        <v>16</v>
      </c>
      <c r="L18" s="12">
        <v>60</v>
      </c>
      <c r="M18" s="12">
        <v>40</v>
      </c>
    </row>
    <row r="19" spans="2:13" ht="19.5" customHeight="1" x14ac:dyDescent="0.45">
      <c r="B19" s="44" t="s">
        <v>124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36</v>
      </c>
      <c r="J19" s="10">
        <v>25</v>
      </c>
      <c r="K19" s="11">
        <v>29</v>
      </c>
      <c r="L19" s="11">
        <v>22</v>
      </c>
      <c r="M19" s="11">
        <v>47</v>
      </c>
    </row>
    <row r="20" spans="2:13" ht="19.5" customHeight="1" x14ac:dyDescent="0.45">
      <c r="B20" s="40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2">
        <v>71</v>
      </c>
      <c r="L20" s="12">
        <v>56</v>
      </c>
      <c r="M20" s="12">
        <v>63</v>
      </c>
    </row>
    <row r="21" spans="2:13" ht="19.5" customHeight="1" x14ac:dyDescent="0.45">
      <c r="B21" s="44" t="s">
        <v>140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49</v>
      </c>
      <c r="J21" s="10">
        <v>59</v>
      </c>
      <c r="K21" s="11">
        <v>73</v>
      </c>
      <c r="L21" s="11">
        <v>31</v>
      </c>
      <c r="M21" s="11">
        <v>73</v>
      </c>
    </row>
    <row r="22" spans="2:13" ht="19.5" customHeight="1" x14ac:dyDescent="0.45">
      <c r="B22" s="40" t="s">
        <v>143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2">
        <v>70</v>
      </c>
      <c r="L22" s="12">
        <v>26</v>
      </c>
      <c r="M22" s="12">
        <v>64</v>
      </c>
    </row>
    <row r="23" spans="2:13" ht="19.5" customHeight="1" x14ac:dyDescent="0.45">
      <c r="B23" s="44" t="s">
        <v>139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49</v>
      </c>
      <c r="J23" s="10">
        <v>47</v>
      </c>
      <c r="K23" s="11">
        <v>17</v>
      </c>
      <c r="L23" s="11">
        <v>24</v>
      </c>
      <c r="M23" s="11">
        <v>64</v>
      </c>
    </row>
    <row r="24" spans="2:13" ht="19.5" customHeight="1" x14ac:dyDescent="0.45">
      <c r="B24" s="40" t="s">
        <v>130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2">
        <v>18</v>
      </c>
      <c r="L24" s="12">
        <v>50</v>
      </c>
      <c r="M24" s="12">
        <v>40</v>
      </c>
    </row>
    <row r="25" spans="2:13" ht="19.5" customHeight="1" x14ac:dyDescent="0.45">
      <c r="B25" s="44" t="s">
        <v>137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56</v>
      </c>
      <c r="K25" s="11">
        <v>15</v>
      </c>
      <c r="L25" s="11">
        <v>35</v>
      </c>
      <c r="M25" s="11">
        <v>39</v>
      </c>
    </row>
    <row r="26" spans="2:13" ht="19.5" customHeight="1" x14ac:dyDescent="0.45">
      <c r="B26" s="40" t="s">
        <v>141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2">
        <v>62</v>
      </c>
      <c r="L26" s="12">
        <v>28</v>
      </c>
      <c r="M26" s="12">
        <v>76</v>
      </c>
    </row>
    <row r="27" spans="2:13" ht="19.5" customHeight="1" x14ac:dyDescent="0.45">
      <c r="B27" s="44" t="s">
        <v>145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45">
      <c r="B28" s="40" t="s">
        <v>127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2">
        <v>50</v>
      </c>
      <c r="L28" s="12">
        <v>28</v>
      </c>
      <c r="M28" s="12">
        <v>29</v>
      </c>
    </row>
    <row r="29" spans="2:13" ht="19.5" customHeight="1" x14ac:dyDescent="0.45">
      <c r="B29" s="44" t="s">
        <v>149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83</v>
      </c>
      <c r="J29" s="10">
        <v>16</v>
      </c>
      <c r="K29" s="11">
        <v>28</v>
      </c>
      <c r="L29" s="11">
        <v>51</v>
      </c>
      <c r="M29" s="11">
        <v>82</v>
      </c>
    </row>
    <row r="30" spans="2:13" ht="19.5" customHeight="1" x14ac:dyDescent="0.45">
      <c r="B30" s="40" t="s">
        <v>126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2">
        <v>65</v>
      </c>
      <c r="L30" s="12">
        <v>28</v>
      </c>
      <c r="M30" s="12">
        <v>63</v>
      </c>
    </row>
    <row r="31" spans="2:13" ht="19.5" customHeight="1" x14ac:dyDescent="0.45">
      <c r="B31" s="44" t="s">
        <v>138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66</v>
      </c>
      <c r="J31" s="10">
        <v>28</v>
      </c>
      <c r="K31" s="11">
        <v>25</v>
      </c>
      <c r="L31" s="11">
        <v>12</v>
      </c>
      <c r="M31" s="11">
        <v>34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2" spans="2:2" ht="18.5" x14ac:dyDescent="0.35">
      <c r="B42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2AEF-5B54-4FE2-A6DD-466C8A4DFC7A}">
  <sheetPr codeName="Sheet60"/>
  <dimension ref="A1:M42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6" t="s">
        <v>122</v>
      </c>
      <c r="C2" s="39" t="s">
        <v>152</v>
      </c>
      <c r="D2" s="39" t="s">
        <v>160</v>
      </c>
      <c r="E2" s="39" t="s">
        <v>161</v>
      </c>
      <c r="F2" s="39" t="s">
        <v>155</v>
      </c>
      <c r="G2" s="39" t="s">
        <v>159</v>
      </c>
      <c r="H2" s="39" t="s">
        <v>156</v>
      </c>
      <c r="I2" s="39" t="s">
        <v>153</v>
      </c>
      <c r="J2" s="39" t="s">
        <v>157</v>
      </c>
      <c r="K2" s="39" t="s">
        <v>154</v>
      </c>
      <c r="L2" s="39" t="s">
        <v>162</v>
      </c>
      <c r="M2" s="39" t="s">
        <v>158</v>
      </c>
    </row>
    <row r="3" spans="2:13" ht="19.5" customHeight="1" x14ac:dyDescent="0.45">
      <c r="B3" s="40" t="s">
        <v>147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40" t="s">
        <v>140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40" t="s">
        <v>128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40" t="s">
        <v>137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0" t="s">
        <v>145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0" t="s">
        <v>150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40" t="s">
        <v>127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40" t="s">
        <v>151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40" t="s">
        <v>131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40" t="s">
        <v>133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40" t="s">
        <v>144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40" t="s">
        <v>132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40" t="s">
        <v>129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40" t="s">
        <v>125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143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134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40" t="s">
        <v>123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40" t="s">
        <v>135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40" t="s">
        <v>148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139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40" t="s">
        <v>136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40" t="s">
        <v>142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40" t="s">
        <v>138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40" t="s">
        <v>149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40" t="s">
        <v>146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141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40" t="s">
        <v>124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40" t="s">
        <v>126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40" t="s">
        <v>130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2" spans="2:2" ht="18.5" x14ac:dyDescent="0.35">
      <c r="B42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D772-038F-49F7-BAC2-00026D49C7E5}">
  <sheetPr codeName="Sheet61"/>
  <dimension ref="A1:M42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122</v>
      </c>
      <c r="C2" s="39" t="s">
        <v>153</v>
      </c>
      <c r="D2" s="39" t="s">
        <v>160</v>
      </c>
      <c r="E2" s="39" t="s">
        <v>156</v>
      </c>
      <c r="F2" s="39" t="s">
        <v>159</v>
      </c>
      <c r="G2" s="39" t="s">
        <v>162</v>
      </c>
      <c r="H2" s="39" t="s">
        <v>158</v>
      </c>
      <c r="I2" s="39" t="s">
        <v>157</v>
      </c>
      <c r="J2" s="39" t="s">
        <v>161</v>
      </c>
      <c r="K2" s="39" t="s">
        <v>154</v>
      </c>
      <c r="L2" s="39" t="s">
        <v>155</v>
      </c>
      <c r="M2" s="39" t="s">
        <v>152</v>
      </c>
    </row>
    <row r="3" spans="2:13" ht="19.5" customHeight="1" x14ac:dyDescent="0.45">
      <c r="B3" s="40" t="s">
        <v>145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40" t="s">
        <v>124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40" t="s">
        <v>142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40" t="s">
        <v>150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0" t="s">
        <v>133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0" t="s">
        <v>139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40" t="s">
        <v>134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40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40" t="s">
        <v>146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40" t="s">
        <v>123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40" t="s">
        <v>136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40" t="s">
        <v>141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40" t="s">
        <v>149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40" t="s">
        <v>143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131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138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40" t="s">
        <v>135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40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40" t="s">
        <v>130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137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40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40" t="s">
        <v>129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40" t="s">
        <v>148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40" t="s">
        <v>140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40" t="s">
        <v>132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147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40" t="s">
        <v>125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40" t="s">
        <v>144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40" t="s">
        <v>126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2" spans="2:2" ht="18.5" x14ac:dyDescent="0.35">
      <c r="B42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{07B49BA3-D47B-43E5-A0FC-F68C9157B030}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{95416B3E-C907-4116-9A9C-0461948CA0D9}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{CEC6D4E8-9907-453E-9DB0-81198DBB5314}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{A402EE29-6A6A-483B-85A7-7E5C6FD14C2A}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{D541B592-3247-4487-AA53-C131326249EE}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{46D52093-1D4B-4DF9-9360-55B9BA7FC1B7}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{774F71A4-65E6-4845-85DB-3AEAF5176949}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{8A2F225D-ACE9-4EED-9B05-9E420071FAFA}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{B0483207-7656-4D90-B6D4-D1B1A3865CD4}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{8DE02D66-CDE8-49F1-A1E9-9233B089C502}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{6D8BF72F-6415-421F-B691-D3776593852C}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{D15B396B-ACFF-43F1-8D06-8672120F7552}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{A96C6290-5E4C-455F-820A-5119ED9B1FC9}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{33E8819B-020A-4642-89AD-B21CDDBEDC99}</x14:id>
        </ext>
      </extLst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{9E9C1909-2696-4CCB-83FE-5C7DEBE9C44D}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{71C2CAC0-CD9C-475F-A610-E1CCA76DF8A6}</x14:id>
        </ext>
      </extLst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{ECDA5DE4-39AE-453E-ACDE-CD90A3398A76}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{03D9F3B2-5DB9-4022-BA08-2AB68886E2EE}</x14:id>
        </ext>
      </extLst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{A6352414-E2CE-4113-B471-EF05E771B839}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{1C673314-E72F-43D5-8808-ADDD4377B1C2}</x14:id>
        </ext>
      </extLst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{C1C7946B-D859-4091-A11D-FDEBD8C0C0A4}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{EE329A77-7416-42B9-91C3-66735A82D1BC}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B49BA3-D47B-43E5-A0FC-F68C9157B0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5416B3E-C907-4116-9A9C-0461948CA0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CEC6D4E8-9907-453E-9DB0-81198DBB531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02EE29-6A6A-483B-85A7-7E5C6FD14C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541B592-3247-4487-AA53-C131326249E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6D52093-1D4B-4DF9-9360-55B9BA7FC1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774F71A4-65E6-4845-85DB-3AEAF517694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A2F225D-ACE9-4EED-9B05-9E420071FA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0483207-7656-4D90-B6D4-D1B1A3865CD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DE02D66-CDE8-49F1-A1E9-9233B089C5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D8BF72F-6415-421F-B691-D3776593852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15B396B-ACFF-43F1-8D06-8672120F75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96C6290-5E4C-455F-820A-5119ED9B1F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E8819B-020A-4642-89AD-B21CDDBEDC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E9C1909-2696-4CCB-83FE-5C7DEBE9C4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1C2CAC0-CD9C-475F-A610-E1CCA76DF8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ECDA5DE4-39AE-453E-ACDE-CD90A3398A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3D9F3B2-5DB9-4022-BA08-2AB68886E2E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A6352414-E2CE-4113-B471-EF05E771B8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C673314-E72F-43D5-8808-ADDD4377B1C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1C7946B-D859-4091-A11D-FDEBD8C0C0A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E329A77-7416-42B9-91C3-66735A82D1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C816-FEA4-49E4-9D37-5EE9A079E900}">
  <sheetPr codeName="Sheet19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6" t="s">
        <v>122</v>
      </c>
      <c r="C2" s="39" t="s">
        <v>156</v>
      </c>
      <c r="D2" s="39" t="s">
        <v>154</v>
      </c>
      <c r="E2" s="39" t="s">
        <v>157</v>
      </c>
      <c r="F2" s="39" t="s">
        <v>152</v>
      </c>
      <c r="G2" s="39" t="s">
        <v>155</v>
      </c>
      <c r="H2" s="39" t="s">
        <v>160</v>
      </c>
      <c r="I2" s="39" t="s">
        <v>159</v>
      </c>
      <c r="J2" s="39" t="s">
        <v>162</v>
      </c>
      <c r="K2" s="39" t="s">
        <v>158</v>
      </c>
      <c r="L2" s="39" t="s">
        <v>161</v>
      </c>
      <c r="M2" s="39" t="s">
        <v>153</v>
      </c>
    </row>
    <row r="3" spans="1:13" ht="19.5" customHeight="1" x14ac:dyDescent="0.45">
      <c r="B3" s="40" t="s">
        <v>144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40" t="s">
        <v>147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40" t="s">
        <v>131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40" t="s">
        <v>123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40" t="s">
        <v>124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40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40" t="s">
        <v>125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40" t="s">
        <v>134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40" t="s">
        <v>150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40" t="s">
        <v>136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40" t="s">
        <v>135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40" t="s">
        <v>151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40" t="s">
        <v>130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40" t="s">
        <v>133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40" t="s">
        <v>143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40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40" t="s">
        <v>139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40" t="s">
        <v>145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40" t="s">
        <v>142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40" t="s">
        <v>132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40" t="s">
        <v>140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40" t="s">
        <v>128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40" t="s">
        <v>129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40" t="s">
        <v>141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40" t="s">
        <v>146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40" t="s">
        <v>127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40" t="s">
        <v>126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40" t="s">
        <v>137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40" t="s">
        <v>138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K1:L41">
    <sortCondition ref="K1:L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9C20-0F97-4985-821B-4F6156B49C9B}">
  <sheetPr codeName="Sheet6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4.2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122</v>
      </c>
      <c r="C2" s="39" t="s">
        <v>159</v>
      </c>
      <c r="D2" s="39" t="s">
        <v>153</v>
      </c>
      <c r="E2" s="39" t="s">
        <v>162</v>
      </c>
      <c r="F2" s="39" t="s">
        <v>155</v>
      </c>
      <c r="G2" s="39" t="s">
        <v>154</v>
      </c>
      <c r="H2" s="39" t="s">
        <v>152</v>
      </c>
      <c r="I2" s="39" t="s">
        <v>158</v>
      </c>
      <c r="J2" s="39" t="s">
        <v>157</v>
      </c>
      <c r="K2" s="39" t="s">
        <v>160</v>
      </c>
      <c r="L2" s="39" t="s">
        <v>161</v>
      </c>
      <c r="M2" s="39" t="s">
        <v>156</v>
      </c>
    </row>
    <row r="3" spans="1:13" ht="19.5" customHeight="1" x14ac:dyDescent="0.45">
      <c r="B3" s="44" t="s">
        <v>144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35</v>
      </c>
      <c r="L3" s="11">
        <v>51</v>
      </c>
      <c r="M3" s="11">
        <v>77</v>
      </c>
    </row>
    <row r="4" spans="1:13" ht="19.5" customHeight="1" x14ac:dyDescent="0.45">
      <c r="B4" s="40" t="s">
        <v>140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2">
        <v>21</v>
      </c>
      <c r="L4" s="12">
        <v>68</v>
      </c>
      <c r="M4" s="12">
        <v>33</v>
      </c>
    </row>
    <row r="5" spans="1:13" ht="19.5" customHeight="1" x14ac:dyDescent="0.45">
      <c r="B5" s="44" t="s">
        <v>129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66</v>
      </c>
      <c r="J5" s="10">
        <v>28</v>
      </c>
      <c r="K5" s="11">
        <v>12</v>
      </c>
      <c r="L5" s="11">
        <v>25</v>
      </c>
      <c r="M5" s="11">
        <v>34</v>
      </c>
    </row>
    <row r="6" spans="1:13" ht="19.5" customHeight="1" x14ac:dyDescent="0.45">
      <c r="B6" s="40" t="s">
        <v>135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2">
        <v>60</v>
      </c>
      <c r="L6" s="12">
        <v>16</v>
      </c>
      <c r="M6" s="12">
        <v>40</v>
      </c>
    </row>
    <row r="7" spans="1:13" ht="19.5" customHeight="1" x14ac:dyDescent="0.45">
      <c r="B7" s="44" t="s">
        <v>128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53</v>
      </c>
      <c r="J7" s="10">
        <v>68</v>
      </c>
      <c r="K7" s="11">
        <v>28</v>
      </c>
      <c r="L7" s="11">
        <v>65</v>
      </c>
      <c r="M7" s="11">
        <v>63</v>
      </c>
    </row>
    <row r="8" spans="1:13" ht="19.5" customHeight="1" x14ac:dyDescent="0.45">
      <c r="B8" s="40" t="s">
        <v>149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2">
        <v>28</v>
      </c>
      <c r="L8" s="12">
        <v>62</v>
      </c>
      <c r="M8" s="12">
        <v>76</v>
      </c>
    </row>
    <row r="9" spans="1:13" ht="19.5" customHeight="1" x14ac:dyDescent="0.45">
      <c r="B9" s="44" t="s">
        <v>142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19</v>
      </c>
      <c r="L9" s="11">
        <v>35</v>
      </c>
      <c r="M9" s="11">
        <v>63</v>
      </c>
    </row>
    <row r="10" spans="1:13" ht="19.5" customHeight="1" x14ac:dyDescent="0.45">
      <c r="B10" s="40" t="s">
        <v>136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2">
        <v>16</v>
      </c>
      <c r="L10" s="12">
        <v>20</v>
      </c>
      <c r="M10" s="12">
        <v>63</v>
      </c>
    </row>
    <row r="11" spans="1:13" ht="19.5" customHeight="1" x14ac:dyDescent="0.45">
      <c r="B11" s="44" t="s">
        <v>151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86</v>
      </c>
      <c r="J11" s="10">
        <v>21</v>
      </c>
      <c r="K11" s="11">
        <v>19</v>
      </c>
      <c r="L11" s="11">
        <v>50</v>
      </c>
      <c r="M11" s="11">
        <v>65</v>
      </c>
    </row>
    <row r="12" spans="1:13" ht="19.5" customHeight="1" x14ac:dyDescent="0.45">
      <c r="B12" s="40" t="s">
        <v>134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2">
        <v>40</v>
      </c>
      <c r="L12" s="12">
        <v>49</v>
      </c>
      <c r="M12" s="12">
        <v>64</v>
      </c>
    </row>
    <row r="13" spans="1:13" ht="19.5" customHeight="1" x14ac:dyDescent="0.45">
      <c r="B13" s="44" t="s">
        <v>133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83</v>
      </c>
      <c r="J13" s="10">
        <v>16</v>
      </c>
      <c r="K13" s="11">
        <v>51</v>
      </c>
      <c r="L13" s="11">
        <v>28</v>
      </c>
      <c r="M13" s="11">
        <v>82</v>
      </c>
    </row>
    <row r="14" spans="1:13" ht="19.5" customHeight="1" x14ac:dyDescent="0.45">
      <c r="B14" s="40" t="s">
        <v>137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2">
        <v>50</v>
      </c>
      <c r="L14" s="12">
        <v>18</v>
      </c>
      <c r="M14" s="12">
        <v>40</v>
      </c>
    </row>
    <row r="15" spans="1:13" ht="19.5" customHeight="1" x14ac:dyDescent="0.45">
      <c r="B15" s="44" t="s">
        <v>124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36</v>
      </c>
      <c r="J15" s="10">
        <v>42</v>
      </c>
      <c r="K15" s="11">
        <v>19</v>
      </c>
      <c r="L15" s="11">
        <v>37</v>
      </c>
      <c r="M15" s="11">
        <v>33</v>
      </c>
    </row>
    <row r="16" spans="1:13" ht="19.5" customHeight="1" x14ac:dyDescent="0.45">
      <c r="B16" s="40" t="s">
        <v>138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2">
        <v>47</v>
      </c>
      <c r="L16" s="12">
        <v>27</v>
      </c>
      <c r="M16" s="12">
        <v>45</v>
      </c>
    </row>
    <row r="17" spans="2:13" ht="19.5" customHeight="1" x14ac:dyDescent="0.45">
      <c r="B17" s="44" t="s">
        <v>127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50</v>
      </c>
      <c r="J17" s="10">
        <v>27</v>
      </c>
      <c r="K17" s="11">
        <v>44</v>
      </c>
      <c r="L17" s="11">
        <v>29</v>
      </c>
      <c r="M17" s="11">
        <v>70</v>
      </c>
    </row>
    <row r="18" spans="2:13" ht="19.5" customHeight="1" x14ac:dyDescent="0.45">
      <c r="B18" s="40" t="s">
        <v>146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2">
        <v>22</v>
      </c>
      <c r="L18" s="12">
        <v>29</v>
      </c>
      <c r="M18" s="12">
        <v>47</v>
      </c>
    </row>
    <row r="19" spans="2:13" ht="19.5" customHeight="1" x14ac:dyDescent="0.45">
      <c r="B19" s="44" t="s">
        <v>145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49</v>
      </c>
      <c r="J19" s="10">
        <v>59</v>
      </c>
      <c r="K19" s="11">
        <v>31</v>
      </c>
      <c r="L19" s="11">
        <v>73</v>
      </c>
      <c r="M19" s="11">
        <v>73</v>
      </c>
    </row>
    <row r="20" spans="2:13" ht="19.5" customHeight="1" x14ac:dyDescent="0.45">
      <c r="B20" s="40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2">
        <v>35</v>
      </c>
      <c r="L20" s="12">
        <v>15</v>
      </c>
      <c r="M20" s="12">
        <v>39</v>
      </c>
    </row>
    <row r="21" spans="2:13" ht="19.5" customHeight="1" x14ac:dyDescent="0.45">
      <c r="B21" s="44" t="s">
        <v>132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43</v>
      </c>
      <c r="J21" s="10">
        <v>37</v>
      </c>
      <c r="K21" s="11">
        <v>28</v>
      </c>
      <c r="L21" s="11">
        <v>50</v>
      </c>
      <c r="M21" s="11">
        <v>29</v>
      </c>
    </row>
    <row r="22" spans="2:13" ht="19.5" customHeight="1" x14ac:dyDescent="0.45">
      <c r="B22" s="40" t="s">
        <v>148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2">
        <v>56</v>
      </c>
      <c r="L22" s="12">
        <v>71</v>
      </c>
      <c r="M22" s="12">
        <v>63</v>
      </c>
    </row>
    <row r="23" spans="2:13" ht="19.5" customHeight="1" x14ac:dyDescent="0.45">
      <c r="B23" s="44" t="s">
        <v>139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98</v>
      </c>
      <c r="J23" s="10">
        <v>15</v>
      </c>
      <c r="K23" s="11">
        <v>24</v>
      </c>
      <c r="L23" s="11">
        <v>26</v>
      </c>
      <c r="M23" s="11">
        <v>32</v>
      </c>
    </row>
    <row r="24" spans="2:13" ht="19.5" customHeight="1" x14ac:dyDescent="0.45">
      <c r="B24" s="40" t="s">
        <v>131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2">
        <v>24</v>
      </c>
      <c r="L24" s="12">
        <v>17</v>
      </c>
      <c r="M24" s="12">
        <v>64</v>
      </c>
    </row>
    <row r="25" spans="2:13" ht="19.5" customHeight="1" x14ac:dyDescent="0.45">
      <c r="B25" s="44" t="s">
        <v>130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95</v>
      </c>
      <c r="J25" s="10">
        <v>65</v>
      </c>
      <c r="K25" s="11">
        <v>37</v>
      </c>
      <c r="L25" s="11">
        <v>59</v>
      </c>
      <c r="M25" s="11">
        <v>67</v>
      </c>
    </row>
    <row r="26" spans="2:13" ht="19.5" customHeight="1" x14ac:dyDescent="0.45">
      <c r="B26" s="40" t="s">
        <v>150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2">
        <v>26</v>
      </c>
      <c r="L26" s="12">
        <v>70</v>
      </c>
      <c r="M26" s="12">
        <v>64</v>
      </c>
    </row>
    <row r="27" spans="2:13" ht="19.5" customHeight="1" x14ac:dyDescent="0.45">
      <c r="B27" s="44" t="s">
        <v>147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41</v>
      </c>
      <c r="J27" s="10">
        <v>41</v>
      </c>
      <c r="K27" s="11">
        <v>25</v>
      </c>
      <c r="L27" s="11">
        <v>52</v>
      </c>
      <c r="M27" s="11">
        <v>83</v>
      </c>
    </row>
    <row r="28" spans="2:13" ht="19.5" customHeight="1" x14ac:dyDescent="0.45">
      <c r="B28" s="40" t="s">
        <v>143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2">
        <v>36</v>
      </c>
      <c r="L28" s="12">
        <v>45</v>
      </c>
      <c r="M28" s="12">
        <v>55</v>
      </c>
    </row>
    <row r="29" spans="2:13" ht="19.5" customHeight="1" x14ac:dyDescent="0.45">
      <c r="B29" s="44" t="s">
        <v>123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91</v>
      </c>
      <c r="J29" s="10">
        <v>43</v>
      </c>
      <c r="K29" s="11">
        <v>17</v>
      </c>
      <c r="L29" s="11">
        <v>31</v>
      </c>
      <c r="M29" s="11">
        <v>35</v>
      </c>
    </row>
    <row r="30" spans="2:13" ht="19.5" customHeight="1" x14ac:dyDescent="0.45">
      <c r="B30" s="40" t="s">
        <v>141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2">
        <v>53</v>
      </c>
      <c r="L30" s="12">
        <v>75</v>
      </c>
      <c r="M30" s="12">
        <v>64</v>
      </c>
    </row>
    <row r="31" spans="2:13" ht="19.5" customHeight="1" x14ac:dyDescent="0.45">
      <c r="B31" s="44" t="s">
        <v>126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75</v>
      </c>
      <c r="J31" s="10">
        <v>70</v>
      </c>
      <c r="K31" s="11">
        <v>36</v>
      </c>
      <c r="L31" s="11">
        <v>28</v>
      </c>
      <c r="M31" s="11">
        <v>88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D912-E323-44F7-8E97-42AC456F8642}">
  <sheetPr codeName="Sheet63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6" t="s">
        <v>122</v>
      </c>
      <c r="C2" s="39" t="s">
        <v>153</v>
      </c>
      <c r="D2" s="39" t="s">
        <v>156</v>
      </c>
      <c r="E2" s="39" t="s">
        <v>157</v>
      </c>
      <c r="F2" s="39" t="s">
        <v>152</v>
      </c>
      <c r="G2" s="39" t="s">
        <v>161</v>
      </c>
      <c r="H2" s="39" t="s">
        <v>162</v>
      </c>
      <c r="I2" s="39" t="s">
        <v>154</v>
      </c>
      <c r="J2" s="39" t="s">
        <v>155</v>
      </c>
      <c r="K2" s="39" t="s">
        <v>160</v>
      </c>
      <c r="L2" s="39" t="s">
        <v>158</v>
      </c>
      <c r="M2" s="39" t="s">
        <v>159</v>
      </c>
    </row>
    <row r="3" spans="1:13" ht="19.5" customHeight="1" x14ac:dyDescent="0.45">
      <c r="B3" s="40" t="s">
        <v>146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40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40" t="s">
        <v>136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40" t="s">
        <v>150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40" t="s">
        <v>134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40" t="s">
        <v>124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40" t="s">
        <v>128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40" t="s">
        <v>148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40" t="s">
        <v>139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40" t="s">
        <v>137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40" t="s">
        <v>123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40" t="s">
        <v>142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40" t="s">
        <v>133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40" t="s">
        <v>149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40" t="s">
        <v>127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40" t="s">
        <v>135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40" t="s">
        <v>147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40" t="s">
        <v>143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40" t="s">
        <v>140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40" t="s">
        <v>144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40" t="s">
        <v>125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40" t="s">
        <v>145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40" t="s">
        <v>126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40" t="s">
        <v>129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40" t="s">
        <v>141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40" t="s">
        <v>131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40" t="s">
        <v>138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40" t="s">
        <v>132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40" t="s">
        <v>151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00F6-7FA4-4509-B759-74DE7CB38FEB}">
  <sheetPr codeName="Sheet64"/>
  <dimension ref="A1:M41"/>
  <sheetViews>
    <sheetView zoomScale="69"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</row>
    <row r="2" spans="1:13" ht="50.15" customHeight="1" x14ac:dyDescent="0.35">
      <c r="B2" s="39" t="s">
        <v>122</v>
      </c>
      <c r="C2" s="39" t="s">
        <v>152</v>
      </c>
      <c r="D2" s="39" t="s">
        <v>156</v>
      </c>
      <c r="E2" s="39" t="s">
        <v>159</v>
      </c>
      <c r="F2" s="39" t="s">
        <v>154</v>
      </c>
      <c r="G2" s="39" t="s">
        <v>157</v>
      </c>
      <c r="H2" s="39" t="s">
        <v>158</v>
      </c>
      <c r="I2" s="39" t="s">
        <v>162</v>
      </c>
      <c r="J2" s="39" t="s">
        <v>160</v>
      </c>
      <c r="K2" s="39" t="s">
        <v>155</v>
      </c>
      <c r="L2" s="39" t="s">
        <v>161</v>
      </c>
      <c r="M2" s="39" t="s">
        <v>153</v>
      </c>
    </row>
    <row r="3" spans="1:13" ht="19.5" customHeight="1" x14ac:dyDescent="0.45">
      <c r="B3" s="40" t="s">
        <v>127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40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40" t="s">
        <v>138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40" t="s">
        <v>128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40" t="s">
        <v>144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40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40" t="s">
        <v>143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40" t="s">
        <v>145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40" t="s">
        <v>141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40" t="s">
        <v>146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40" t="s">
        <v>132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40" t="s">
        <v>124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40" t="s">
        <v>147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40" t="s">
        <v>126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40" t="s">
        <v>134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40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40" t="s">
        <v>123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40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40" t="s">
        <v>150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40" t="s">
        <v>129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40" t="s">
        <v>136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40" t="s">
        <v>139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40" t="s">
        <v>137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40" t="s">
        <v>135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40" t="s">
        <v>151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40" t="s">
        <v>142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40" t="s">
        <v>133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40" t="s">
        <v>140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40" t="s">
        <v>131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45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{562AD114-E937-4CD3-8A7B-488829EE0E60}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{9555F643-DFAE-4383-A74F-A8581D220578}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{695E0F4A-D799-4AC6-8ABB-DEF8A5BE3D4C}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{B4C88C9C-FE5C-42D0-9CBC-827AF594E324}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{ECB5C91E-31F7-498D-B1BD-368AA69E70CA}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{E01F378D-6E43-4218-A3D5-983E90BC3184}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{4ABBC7A6-5FE7-4611-8A75-D8635B1C5FAE}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{FEEFD96F-1EC2-4176-9772-9539C0F2E1BA}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{834DBA9C-2630-44EA-AE17-12C3DBA42951}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{5DE75CF7-27F5-431A-96DE-3B9E4691F3B6}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{E366F299-07DF-45F7-9C2C-A90871729064}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{9A41B935-72D5-4CD0-80EF-8C08D7F34204}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{182CEDA1-3336-40B3-AF28-2A0A57FB87DC}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{9AA3528A-2437-41F9-B2B8-EB4FA28C7187}</x14:id>
        </ext>
      </extLst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{0CCCF2FA-9775-441B-8594-4A1463D4070E}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{0E558D36-8074-4D36-85D6-741AB93E1222}</x14:id>
        </ext>
      </extLst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{1A0A3358-6442-41A5-B8E3-16FF03B4EC43}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{BA90C052-94C9-4DB9-A415-3C9205A9D752}</x14:id>
        </ext>
      </extLst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{4154CC22-F96F-4620-84F8-6A8E335F3D30}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{291A13BB-224B-4EA4-8D43-5EDD0600DB43}</x14:id>
        </ext>
      </extLst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{B35E72A4-9B0A-4298-9CE2-C4AA8B6ACC58}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{1A39D7C3-2B69-44FD-864C-3A656E48E48C}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2AD114-E937-4CD3-8A7B-488829EE0E6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555F643-DFAE-4383-A74F-A8581D22057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95E0F4A-D799-4AC6-8ABB-DEF8A5BE3D4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4C88C9C-FE5C-42D0-9CBC-827AF594E3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ECB5C91E-31F7-498D-B1BD-368AA69E70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01F378D-6E43-4218-A3D5-983E90BC31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4ABBC7A6-5FE7-4611-8A75-D8635B1C5F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EEFD96F-1EC2-4176-9772-9539C0F2E1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34DBA9C-2630-44EA-AE17-12C3DBA4295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DE75CF7-27F5-431A-96DE-3B9E4691F3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366F299-07DF-45F7-9C2C-A9087172906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A41B935-72D5-4CD0-80EF-8C08D7F3420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82CEDA1-3336-40B3-AF28-2A0A57FB87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AA3528A-2437-41F9-B2B8-EB4FA28C718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0CCCF2FA-9775-441B-8594-4A1463D407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E558D36-8074-4D36-85D6-741AB93E12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1A0A3358-6442-41A5-B8E3-16FF03B4EC4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A90C052-94C9-4DB9-A415-3C9205A9D7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4154CC22-F96F-4620-84F8-6A8E335F3D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91A13BB-224B-4EA4-8D43-5EDD0600DB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35E72A4-9B0A-4298-9CE2-C4AA8B6ACC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A39D7C3-2B69-44FD-864C-3A656E48E4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9DBE-77FA-4AC2-9D7E-F212C9D7EF42}">
  <sheetPr codeName="Sheet65"/>
  <dimension ref="A1:M39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3"/>
    </row>
    <row r="2" spans="1:13" ht="50.15" customHeight="1" x14ac:dyDescent="0.35">
      <c r="B2" s="39" t="s">
        <v>122</v>
      </c>
      <c r="C2" s="39" t="s">
        <v>160</v>
      </c>
      <c r="D2" s="39" t="s">
        <v>162</v>
      </c>
      <c r="E2" s="39" t="s">
        <v>159</v>
      </c>
      <c r="F2" s="39" t="s">
        <v>157</v>
      </c>
      <c r="G2" s="39" t="s">
        <v>154</v>
      </c>
      <c r="H2" s="39" t="s">
        <v>156</v>
      </c>
      <c r="I2" s="39" t="s">
        <v>155</v>
      </c>
      <c r="J2" s="39" t="s">
        <v>161</v>
      </c>
      <c r="K2" s="39" t="s">
        <v>158</v>
      </c>
      <c r="L2" s="39" t="s">
        <v>153</v>
      </c>
      <c r="M2" s="39" t="s">
        <v>152</v>
      </c>
    </row>
    <row r="3" spans="1:13" ht="19.5" customHeight="1" x14ac:dyDescent="0.45">
      <c r="B3" s="44" t="s">
        <v>147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43</v>
      </c>
      <c r="J3" s="10">
        <v>37</v>
      </c>
      <c r="K3" s="11">
        <v>50</v>
      </c>
      <c r="L3" s="11">
        <v>28</v>
      </c>
      <c r="M3" s="11">
        <v>29</v>
      </c>
    </row>
    <row r="4" spans="1:13" ht="19.5" customHeight="1" x14ac:dyDescent="0.45">
      <c r="B4" s="40" t="s">
        <v>139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2">
        <v>28</v>
      </c>
      <c r="L4" s="12">
        <v>51</v>
      </c>
      <c r="M4" s="12">
        <v>82</v>
      </c>
    </row>
    <row r="5" spans="1:13" ht="19.5" customHeight="1" x14ac:dyDescent="0.45">
      <c r="B5" s="44" t="s">
        <v>132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95</v>
      </c>
      <c r="J5" s="10">
        <v>65</v>
      </c>
      <c r="K5" s="11">
        <v>59</v>
      </c>
      <c r="L5" s="11">
        <v>37</v>
      </c>
      <c r="M5" s="11">
        <v>67</v>
      </c>
    </row>
    <row r="6" spans="1:13" ht="19.5" customHeight="1" x14ac:dyDescent="0.45">
      <c r="B6" s="40" t="s">
        <v>148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2">
        <v>28</v>
      </c>
      <c r="L6" s="12">
        <v>36</v>
      </c>
      <c r="M6" s="12">
        <v>88</v>
      </c>
    </row>
    <row r="7" spans="1:13" ht="19.5" customHeight="1" x14ac:dyDescent="0.45">
      <c r="B7" s="44" t="s">
        <v>127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40</v>
      </c>
      <c r="J7" s="10">
        <v>24</v>
      </c>
      <c r="K7" s="11">
        <v>20</v>
      </c>
      <c r="L7" s="11">
        <v>16</v>
      </c>
      <c r="M7" s="11">
        <v>63</v>
      </c>
    </row>
    <row r="8" spans="1:13" ht="19.5" customHeight="1" x14ac:dyDescent="0.45">
      <c r="B8" s="40" t="s">
        <v>150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2">
        <v>45</v>
      </c>
      <c r="L8" s="12">
        <v>36</v>
      </c>
      <c r="M8" s="12">
        <v>55</v>
      </c>
    </row>
    <row r="9" spans="1:13" ht="19.5" customHeight="1" x14ac:dyDescent="0.45">
      <c r="B9" s="44" t="s">
        <v>143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3" ht="19.5" customHeight="1" x14ac:dyDescent="0.45">
      <c r="B10" s="40" t="s">
        <v>129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2">
        <v>65</v>
      </c>
      <c r="L10" s="12">
        <v>28</v>
      </c>
      <c r="M10" s="12">
        <v>63</v>
      </c>
    </row>
    <row r="11" spans="1:13" ht="19.5" customHeight="1" x14ac:dyDescent="0.45">
      <c r="B11" s="44" t="s">
        <v>135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49</v>
      </c>
      <c r="J11" s="10">
        <v>59</v>
      </c>
      <c r="K11" s="11">
        <v>73</v>
      </c>
      <c r="L11" s="11">
        <v>31</v>
      </c>
      <c r="M11" s="11">
        <v>73</v>
      </c>
    </row>
    <row r="12" spans="1:13" ht="19.5" customHeight="1" x14ac:dyDescent="0.45">
      <c r="B12" s="40" t="s">
        <v>123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2">
        <v>51</v>
      </c>
      <c r="L12" s="12">
        <v>35</v>
      </c>
      <c r="M12" s="12">
        <v>77</v>
      </c>
    </row>
    <row r="13" spans="1:13" ht="19.5" customHeight="1" x14ac:dyDescent="0.45">
      <c r="B13" s="44" t="s">
        <v>130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48</v>
      </c>
      <c r="J13" s="10">
        <v>62</v>
      </c>
      <c r="K13" s="11">
        <v>35</v>
      </c>
      <c r="L13" s="11">
        <v>19</v>
      </c>
      <c r="M13" s="11">
        <v>63</v>
      </c>
    </row>
    <row r="14" spans="1:13" ht="19.5" customHeight="1" x14ac:dyDescent="0.45">
      <c r="B14" s="40" t="s">
        <v>136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2">
        <v>52</v>
      </c>
      <c r="L14" s="12">
        <v>25</v>
      </c>
      <c r="M14" s="12">
        <v>83</v>
      </c>
    </row>
    <row r="15" spans="1:13" ht="19.5" customHeight="1" x14ac:dyDescent="0.45">
      <c r="B15" s="44" t="s">
        <v>145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67</v>
      </c>
      <c r="J15" s="10">
        <v>36</v>
      </c>
      <c r="K15" s="11">
        <v>27</v>
      </c>
      <c r="L15" s="11">
        <v>47</v>
      </c>
      <c r="M15" s="11">
        <v>45</v>
      </c>
    </row>
    <row r="16" spans="1:13" ht="19.5" customHeight="1" x14ac:dyDescent="0.45">
      <c r="B16" s="40" t="s">
        <v>137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2">
        <v>29</v>
      </c>
      <c r="L16" s="12">
        <v>44</v>
      </c>
      <c r="M16" s="12">
        <v>70</v>
      </c>
    </row>
    <row r="17" spans="2:13" ht="19.5" customHeight="1" x14ac:dyDescent="0.45">
      <c r="B17" s="44" t="s">
        <v>142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91</v>
      </c>
      <c r="J17" s="10">
        <v>43</v>
      </c>
      <c r="K17" s="11">
        <v>31</v>
      </c>
      <c r="L17" s="11">
        <v>17</v>
      </c>
      <c r="M17" s="11">
        <v>35</v>
      </c>
    </row>
    <row r="18" spans="2:13" ht="19.5" customHeight="1" x14ac:dyDescent="0.45">
      <c r="B18" s="40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2">
        <v>71</v>
      </c>
      <c r="L18" s="12">
        <v>56</v>
      </c>
      <c r="M18" s="12">
        <v>63</v>
      </c>
    </row>
    <row r="19" spans="2:13" ht="19.5" customHeight="1" x14ac:dyDescent="0.45">
      <c r="B19" s="44" t="s">
        <v>151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63</v>
      </c>
      <c r="J19" s="10">
        <v>53</v>
      </c>
      <c r="K19" s="11">
        <v>49</v>
      </c>
      <c r="L19" s="11">
        <v>40</v>
      </c>
      <c r="M19" s="11">
        <v>64</v>
      </c>
    </row>
    <row r="20" spans="2:13" ht="19.5" customHeight="1" x14ac:dyDescent="0.45">
      <c r="B20" s="40" t="s">
        <v>138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2">
        <v>62</v>
      </c>
      <c r="L20" s="12">
        <v>28</v>
      </c>
      <c r="M20" s="12">
        <v>76</v>
      </c>
    </row>
    <row r="21" spans="2:13" ht="19.5" customHeight="1" x14ac:dyDescent="0.45">
      <c r="B21" s="44" t="s">
        <v>126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52</v>
      </c>
      <c r="J21" s="10">
        <v>56</v>
      </c>
      <c r="K21" s="11">
        <v>15</v>
      </c>
      <c r="L21" s="11">
        <v>35</v>
      </c>
      <c r="M21" s="11">
        <v>39</v>
      </c>
    </row>
    <row r="22" spans="2:13" ht="19.5" customHeight="1" x14ac:dyDescent="0.45">
      <c r="B22" s="40" t="s">
        <v>125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2">
        <v>50</v>
      </c>
      <c r="L22" s="12">
        <v>19</v>
      </c>
      <c r="M22" s="12">
        <v>65</v>
      </c>
    </row>
    <row r="23" spans="2:13" ht="19.5" customHeight="1" x14ac:dyDescent="0.45">
      <c r="B23" s="44" t="s">
        <v>134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66</v>
      </c>
      <c r="J23" s="10">
        <v>28</v>
      </c>
      <c r="K23" s="11">
        <v>25</v>
      </c>
      <c r="L23" s="11">
        <v>12</v>
      </c>
      <c r="M23" s="11">
        <v>34</v>
      </c>
    </row>
    <row r="24" spans="2:13" ht="19.5" customHeight="1" x14ac:dyDescent="0.45">
      <c r="B24" s="40" t="s">
        <v>144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45">
      <c r="B25" s="44" t="s">
        <v>141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98</v>
      </c>
      <c r="J25" s="10">
        <v>15</v>
      </c>
      <c r="K25" s="11">
        <v>26</v>
      </c>
      <c r="L25" s="11">
        <v>24</v>
      </c>
      <c r="M25" s="11">
        <v>32</v>
      </c>
    </row>
    <row r="26" spans="2:13" ht="19.5" customHeight="1" x14ac:dyDescent="0.45">
      <c r="B26" s="40" t="s">
        <v>131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2">
        <v>16</v>
      </c>
      <c r="L26" s="12">
        <v>60</v>
      </c>
      <c r="M26" s="12">
        <v>40</v>
      </c>
    </row>
    <row r="27" spans="2:13" ht="19.5" customHeight="1" x14ac:dyDescent="0.45">
      <c r="B27" s="44" t="s">
        <v>124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36</v>
      </c>
      <c r="J27" s="10">
        <v>25</v>
      </c>
      <c r="K27" s="11">
        <v>29</v>
      </c>
      <c r="L27" s="11">
        <v>22</v>
      </c>
      <c r="M27" s="11">
        <v>47</v>
      </c>
    </row>
    <row r="28" spans="2:13" ht="19.5" customHeight="1" x14ac:dyDescent="0.45">
      <c r="B28" s="40" t="s">
        <v>146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2">
        <v>68</v>
      </c>
      <c r="L28" s="12">
        <v>21</v>
      </c>
      <c r="M28" s="12">
        <v>33</v>
      </c>
    </row>
    <row r="29" spans="2:13" ht="19.5" customHeight="1" x14ac:dyDescent="0.45">
      <c r="B29" s="44" t="s">
        <v>133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47</v>
      </c>
      <c r="K29" s="11">
        <v>75</v>
      </c>
      <c r="L29" s="11">
        <v>24</v>
      </c>
      <c r="M29" s="11">
        <v>64</v>
      </c>
    </row>
    <row r="30" spans="2:13" ht="19.5" customHeight="1" x14ac:dyDescent="0.45">
      <c r="B30" s="40" t="s">
        <v>128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2">
        <v>18</v>
      </c>
      <c r="L30" s="12">
        <v>50</v>
      </c>
      <c r="M30" s="12">
        <v>40</v>
      </c>
    </row>
    <row r="31" spans="2:13" ht="19.5" customHeight="1" x14ac:dyDescent="0.45">
      <c r="B31" s="44" t="s">
        <v>140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42</v>
      </c>
      <c r="K31" s="11">
        <v>17</v>
      </c>
      <c r="L31" s="11">
        <v>53</v>
      </c>
      <c r="M31" s="1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464F-C1C3-4D84-A1FD-7E816D208CA1}">
  <sheetPr codeName="Sheet20"/>
  <dimension ref="A1:M39"/>
  <sheetViews>
    <sheetView zoomScale="78"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6" t="s">
        <v>122</v>
      </c>
      <c r="C2" s="39" t="s">
        <v>160</v>
      </c>
      <c r="D2" s="39" t="s">
        <v>154</v>
      </c>
      <c r="E2" s="39" t="s">
        <v>156</v>
      </c>
      <c r="F2" s="39" t="s">
        <v>158</v>
      </c>
      <c r="G2" s="39" t="s">
        <v>161</v>
      </c>
      <c r="H2" s="39" t="s">
        <v>159</v>
      </c>
      <c r="I2" s="39" t="s">
        <v>152</v>
      </c>
      <c r="J2" s="39" t="s">
        <v>155</v>
      </c>
      <c r="K2" s="39" t="s">
        <v>157</v>
      </c>
      <c r="L2" s="39" t="s">
        <v>153</v>
      </c>
      <c r="M2" s="39" t="s">
        <v>162</v>
      </c>
    </row>
    <row r="3" spans="2:13" ht="19.5" customHeight="1" x14ac:dyDescent="0.45">
      <c r="B3" s="40" t="s">
        <v>142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45">
      <c r="B4" s="40" t="s">
        <v>135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45">
      <c r="B5" s="40" t="s">
        <v>129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45">
      <c r="B6" s="40" t="s">
        <v>138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45">
      <c r="B7" s="40" t="s">
        <v>134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45">
      <c r="B8" s="40" t="s">
        <v>127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45">
      <c r="B9" s="40" t="s">
        <v>141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45">
      <c r="B10" s="40" t="s">
        <v>124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45">
      <c r="B11" s="40" t="s">
        <v>139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45">
      <c r="B12" s="40" t="s">
        <v>144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45">
      <c r="B13" s="40" t="s">
        <v>125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45">
      <c r="B14" s="40" t="s">
        <v>146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45">
      <c r="B15" s="40" t="s">
        <v>133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45">
      <c r="B16" s="40" t="s">
        <v>143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40" t="s">
        <v>126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40" t="s">
        <v>132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136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40" t="s">
        <v>148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40" t="s">
        <v>145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40" t="s">
        <v>150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40" t="s">
        <v>131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40" t="s">
        <v>130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140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40" t="s">
        <v>123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40" t="s">
        <v>149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40" t="s">
        <v>147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40" t="s">
        <v>128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40" t="s">
        <v>151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40" t="s">
        <v>137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D39">
    <sortCondition ref="C1:D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79FB-3AA5-44DF-B55D-D61CE5B7DD68}">
  <sheetPr codeName="Sheet66"/>
  <dimension ref="A1:M39"/>
  <sheetViews>
    <sheetView zoomScale="65"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6" t="s">
        <v>122</v>
      </c>
      <c r="C2" s="39" t="s">
        <v>162</v>
      </c>
      <c r="D2" s="39" t="s">
        <v>159</v>
      </c>
      <c r="E2" s="39" t="s">
        <v>156</v>
      </c>
      <c r="F2" s="39" t="s">
        <v>161</v>
      </c>
      <c r="G2" s="39" t="s">
        <v>157</v>
      </c>
      <c r="H2" s="39" t="s">
        <v>158</v>
      </c>
      <c r="I2" s="39" t="s">
        <v>154</v>
      </c>
      <c r="J2" s="39" t="s">
        <v>155</v>
      </c>
      <c r="K2" s="39" t="s">
        <v>160</v>
      </c>
      <c r="L2" s="39" t="s">
        <v>152</v>
      </c>
      <c r="M2" s="39" t="s">
        <v>153</v>
      </c>
    </row>
    <row r="3" spans="2:13" ht="19.5" customHeight="1" x14ac:dyDescent="0.45">
      <c r="B3" s="40" t="s">
        <v>125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45">
      <c r="B4" s="40" t="s">
        <v>134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45">
      <c r="B5" s="40" t="s">
        <v>151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45">
      <c r="B6" s="40" t="s">
        <v>137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45">
      <c r="B7" s="40" t="s">
        <v>147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45">
      <c r="B8" s="40" t="s">
        <v>135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45">
      <c r="B9" s="40" t="s">
        <v>131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45">
      <c r="B10" s="40" t="s">
        <v>128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45">
      <c r="B11" s="40" t="s">
        <v>130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45">
      <c r="B12" s="40" t="s">
        <v>150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45">
      <c r="B13" s="40" t="s">
        <v>144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45">
      <c r="B14" s="40" t="s">
        <v>145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45">
      <c r="B15" s="40" t="s">
        <v>146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45">
      <c r="B16" s="40" t="s">
        <v>126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40" t="s">
        <v>127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40" t="s">
        <v>132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138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40" t="s">
        <v>140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40" t="s">
        <v>129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40" t="s">
        <v>124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40" t="s">
        <v>149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40" t="s">
        <v>123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142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40" t="s">
        <v>143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40" t="s">
        <v>141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40" t="s">
        <v>139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40" t="s">
        <v>148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40" t="s">
        <v>136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40" t="s">
        <v>133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AE47-9B10-403A-A9BA-F5EAC64CEB1F}">
  <sheetPr codeName="Sheet67"/>
  <dimension ref="A1:M39"/>
  <sheetViews>
    <sheetView tabSelected="1" zoomScale="49" workbookViewId="0">
      <selection activeCell="AC37" sqref="AC37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3"/>
    </row>
    <row r="2" spans="1:13" ht="50.15" customHeight="1" x14ac:dyDescent="0.35">
      <c r="B2" s="39" t="s">
        <v>122</v>
      </c>
      <c r="C2" s="39" t="s">
        <v>156</v>
      </c>
      <c r="D2" s="39" t="s">
        <v>154</v>
      </c>
      <c r="E2" s="39" t="s">
        <v>157</v>
      </c>
      <c r="F2" s="39" t="s">
        <v>152</v>
      </c>
      <c r="G2" s="39" t="s">
        <v>155</v>
      </c>
      <c r="H2" s="39" t="s">
        <v>160</v>
      </c>
      <c r="I2" s="39" t="s">
        <v>159</v>
      </c>
      <c r="J2" s="39" t="s">
        <v>162</v>
      </c>
      <c r="K2" s="39" t="s">
        <v>158</v>
      </c>
      <c r="L2" s="39" t="s">
        <v>161</v>
      </c>
      <c r="M2" s="39" t="s">
        <v>153</v>
      </c>
    </row>
    <row r="3" spans="1:13" ht="19.5" customHeight="1" x14ac:dyDescent="0.45">
      <c r="B3" s="40" t="s">
        <v>144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1:13" ht="19.5" customHeight="1" x14ac:dyDescent="0.45">
      <c r="B4" s="40" t="s">
        <v>147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1:13" ht="19.5" customHeight="1" x14ac:dyDescent="0.45">
      <c r="B5" s="40" t="s">
        <v>131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1:13" ht="19.5" customHeight="1" x14ac:dyDescent="0.45">
      <c r="B6" s="40" t="s">
        <v>123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1:13" ht="19.5" customHeight="1" x14ac:dyDescent="0.45">
      <c r="B7" s="40" t="s">
        <v>124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1:13" ht="19.5" customHeight="1" x14ac:dyDescent="0.45">
      <c r="B8" s="40" t="s">
        <v>148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1:13" ht="19.5" customHeight="1" x14ac:dyDescent="0.45">
      <c r="B9" s="40" t="s">
        <v>125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0" t="s">
        <v>134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1:13" ht="19.5" customHeight="1" x14ac:dyDescent="0.45">
      <c r="B11" s="40" t="s">
        <v>150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1:13" ht="19.5" customHeight="1" x14ac:dyDescent="0.45">
      <c r="B12" s="40" t="s">
        <v>136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1:13" ht="19.5" customHeight="1" x14ac:dyDescent="0.45">
      <c r="B13" s="40" t="s">
        <v>135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1:13" ht="19.5" customHeight="1" x14ac:dyDescent="0.45">
      <c r="B14" s="40" t="s">
        <v>151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1:13" ht="19.5" customHeight="1" x14ac:dyDescent="0.45">
      <c r="B15" s="40" t="s">
        <v>130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1:13" ht="19.5" customHeight="1" x14ac:dyDescent="0.45">
      <c r="B16" s="40" t="s">
        <v>133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40" t="s">
        <v>143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40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139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40" t="s">
        <v>145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40" t="s">
        <v>142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40" t="s">
        <v>132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40" t="s">
        <v>140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40" t="s">
        <v>128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129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40" t="s">
        <v>141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40" t="s">
        <v>146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40" t="s">
        <v>127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40" t="s">
        <v>126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40" t="s">
        <v>137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40" t="s">
        <v>138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{05C3A506-6565-43BD-9A4D-FCC406E10A58}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{55A5082C-0F7B-411E-8AA7-7473504FEB1A}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{3ED797AA-8CDF-418E-83F2-1A9F39B0F8F0}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{18A7D283-8733-4DBB-BAAC-7C9785E136E9}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{5154D5C6-2C7C-4D0A-BA36-C2B29E24A8A6}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{E6B5E48F-3D6D-4BFB-9010-672670A7FFBC}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{AFD51B27-0C6C-4441-B4CC-3183509EA20F}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{04A7B62A-C8D3-4126-8531-D09CA10DCF2C}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{0DCE8529-D4C0-4D6B-93DE-D6D5D939D99B}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{FE61F28A-C8D4-425D-8A63-294A1FEC8D04}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{1DCC44CB-D1D6-43AC-8B30-7169EB10998B}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{66CC396E-F2E8-4163-9488-7909DD6E4458}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{B3519282-76B4-4284-8426-BAEF45DC5019}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{FE4AEDDE-0B67-4FC9-BC30-FA4D30BE90DD}</x14:id>
        </ext>
      </extLst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{C900E0D8-BA35-46CD-8A12-D0E339776531}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{D6CCE781-BC8B-4088-865F-752D6ABD64CF}</x14:id>
        </ext>
      </extLst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{B676A6FF-B801-4480-8E8B-CABB2FB94048}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{2360AA03-C257-4132-9589-EFC08842AC6E}</x14:id>
        </ext>
      </extLst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{51A5CA03-1174-4D10-BD76-986485AF5C0D}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{3B3C9CB0-82CA-4583-BF1B-60BDFBF5D82B}</x14:id>
        </ext>
      </extLst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{397A6760-5B6F-4125-BB73-9C652D758573}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{784BCA46-3B1C-41FE-87AF-3F46E7E28E1E}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C3A506-6565-43BD-9A4D-FCC406E10A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A5082C-0F7B-411E-8AA7-7473504FEB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ED797AA-8CDF-418E-83F2-1A9F39B0F8F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A7D283-8733-4DBB-BAAC-7C9785E136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5154D5C6-2C7C-4D0A-BA36-C2B29E24A8A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6B5E48F-3D6D-4BFB-9010-672670A7FF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FD51B27-0C6C-4441-B4CC-3183509EA20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4A7B62A-C8D3-4126-8531-D09CA10DCF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0DCE8529-D4C0-4D6B-93DE-D6D5D939D9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E61F28A-C8D4-425D-8A63-294A1FEC8D0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DCC44CB-D1D6-43AC-8B30-7169EB1099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6CC396E-F2E8-4163-9488-7909DD6E44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3519282-76B4-4284-8426-BAEF45DC50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E4AEDDE-0B67-4FC9-BC30-FA4D30BE90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C900E0D8-BA35-46CD-8A12-D0E3397765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CCE781-BC8B-4088-865F-752D6ABD64C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676A6FF-B801-4480-8E8B-CABB2FB940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360AA03-C257-4132-9589-EFC08842AC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1A5CA03-1174-4D10-BD76-986485AF5C0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B3C9CB0-82CA-4583-BF1B-60BDFBF5D8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97A6760-5B6F-4125-BB73-9C652D75857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84BCA46-3B1C-41FE-87AF-3F46E7E28E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Main1</vt:lpstr>
      <vt:lpstr>dataset1_color (2)</vt:lpstr>
      <vt:lpstr>dataset1_color</vt:lpstr>
      <vt:lpstr>dataset1_zebra</vt:lpstr>
      <vt:lpstr>dataset1_plain</vt:lpstr>
      <vt:lpstr>dataset1_bar</vt:lpstr>
      <vt:lpstr>dataset2_color</vt:lpstr>
      <vt:lpstr>dataset2_zebra</vt:lpstr>
      <vt:lpstr>dataset2_plain</vt:lpstr>
      <vt:lpstr>dataset2_bar</vt:lpstr>
      <vt:lpstr>dataset3_color</vt:lpstr>
      <vt:lpstr>dataset3_zebra</vt:lpstr>
      <vt:lpstr>dataset3_plain</vt:lpstr>
      <vt:lpstr>dataset3_bar</vt:lpstr>
      <vt:lpstr>dataset4_color</vt:lpstr>
      <vt:lpstr>dataset4_zebra</vt:lpstr>
      <vt:lpstr>dataset4_plain</vt:lpstr>
      <vt:lpstr>dataset4_bar</vt:lpstr>
      <vt:lpstr>dataset5_color</vt:lpstr>
      <vt:lpstr>dataset5_zebra</vt:lpstr>
      <vt:lpstr>dataset5_plain</vt:lpstr>
      <vt:lpstr>dataset5_bar</vt:lpstr>
      <vt:lpstr>dataset6_color</vt:lpstr>
      <vt:lpstr>dataset6_zebra</vt:lpstr>
      <vt:lpstr>dataset6_plain</vt:lpstr>
      <vt:lpstr>dataset6_bar</vt:lpstr>
      <vt:lpstr>dataset7_color</vt:lpstr>
      <vt:lpstr>dataset7_zebra</vt:lpstr>
      <vt:lpstr>dataset7_plain</vt:lpstr>
      <vt:lpstr>dataset7_bar</vt:lpstr>
      <vt:lpstr>dataset8_color</vt:lpstr>
      <vt:lpstr>dataset8_zebra</vt:lpstr>
      <vt:lpstr>dataset8_plain</vt:lpstr>
      <vt:lpstr>dataset8_bar</vt:lpstr>
      <vt:lpstr>dataset9_color</vt:lpstr>
      <vt:lpstr>dataset9_zebra</vt:lpstr>
      <vt:lpstr>dataset9_plain</vt:lpstr>
      <vt:lpstr>dataset9_bar</vt:lpstr>
      <vt:lpstr>dataset10_color</vt:lpstr>
      <vt:lpstr>dataset10_zebra</vt:lpstr>
      <vt:lpstr>dataset10_plain</vt:lpstr>
      <vt:lpstr>dataset10_bar</vt:lpstr>
      <vt:lpstr>dataset11_color</vt:lpstr>
      <vt:lpstr>dataset11_zebra</vt:lpstr>
      <vt:lpstr>dataset11_plain</vt:lpstr>
      <vt:lpstr>dataset11_bar</vt:lpstr>
      <vt:lpstr>dataset12_color</vt:lpstr>
      <vt:lpstr>dataset12_zebra</vt:lpstr>
      <vt:lpstr>dataset12_plain</vt:lpstr>
      <vt:lpstr>dataset12_bar</vt:lpstr>
      <vt:lpstr>dataset13_color</vt:lpstr>
      <vt:lpstr>dataset13_zebra</vt:lpstr>
      <vt:lpstr>dataset13_plain</vt:lpstr>
      <vt:lpstr>dataset13_bar</vt:lpstr>
      <vt:lpstr>dataset14_color</vt:lpstr>
      <vt:lpstr>dataset14_zebra</vt:lpstr>
      <vt:lpstr>dataset14_plain</vt:lpstr>
      <vt:lpstr>dataset14_bar</vt:lpstr>
      <vt:lpstr>dataset15_color</vt:lpstr>
      <vt:lpstr>dataset15_zebra</vt:lpstr>
      <vt:lpstr>dataset15_plain</vt:lpstr>
      <vt:lpstr>dataset15_bar</vt:lpstr>
      <vt:lpstr>dataset16_zebra</vt:lpstr>
      <vt:lpstr>dataset16_color</vt:lpstr>
      <vt:lpstr>dataset16_plain</vt:lpstr>
      <vt:lpstr>dataset16_bar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Gallegos Dupuis</cp:lastModifiedBy>
  <dcterms:created xsi:type="dcterms:W3CDTF">2015-06-05T18:17:20Z</dcterms:created>
  <dcterms:modified xsi:type="dcterms:W3CDTF">2024-06-04T18:08:06Z</dcterms:modified>
</cp:coreProperties>
</file>