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style6.xml" ContentType="application/vnd.ms-office.chartstyl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7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Dani\Downloads\"/>
    </mc:Choice>
  </mc:AlternateContent>
  <xr:revisionPtr revIDLastSave="0" documentId="8_{AE46D3B2-E86E-4DD0-90E7-5521457F6BAE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DATOS_LISTAS" sheetId="1" r:id="rId1"/>
    <sheet name="PARTIDO" sheetId="2" r:id="rId2"/>
    <sheet name="GRAFICOS" sheetId="3" r:id="rId3"/>
  </sheets>
  <externalReferences>
    <externalReference r:id="rId4"/>
    <externalReference r:id="rId5"/>
    <externalReference r:id="rId6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3" l="1"/>
  <c r="Q16" i="3"/>
  <c r="Q15" i="3"/>
  <c r="Q14" i="3"/>
  <c r="Q13" i="3"/>
  <c r="Q12" i="3"/>
  <c r="Q11" i="3"/>
  <c r="Q10" i="3"/>
  <c r="Q9" i="3"/>
  <c r="Q8" i="3"/>
  <c r="Q7" i="3"/>
  <c r="Q6" i="3"/>
  <c r="Q5" i="3"/>
  <c r="Q4" i="3"/>
  <c r="P4" i="3"/>
  <c r="Q3" i="3"/>
  <c r="P3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H69" i="3"/>
  <c r="H68" i="3"/>
  <c r="H67" i="3"/>
  <c r="H66" i="3"/>
  <c r="H65" i="3"/>
  <c r="H64" i="3"/>
  <c r="H63" i="3"/>
  <c r="H62" i="3"/>
  <c r="D69" i="3"/>
  <c r="D68" i="3"/>
  <c r="D67" i="3"/>
  <c r="D66" i="3"/>
  <c r="D65" i="3"/>
  <c r="D64" i="3"/>
  <c r="D63" i="3"/>
  <c r="D62" i="3"/>
  <c r="C18" i="3"/>
  <c r="C17" i="3"/>
  <c r="B18" i="3"/>
  <c r="B17" i="3"/>
  <c r="D17" i="3" l="1"/>
  <c r="D18" i="3"/>
  <c r="F14" i="3"/>
  <c r="F13" i="3"/>
  <c r="F12" i="3"/>
  <c r="F7" i="3"/>
  <c r="E14" i="3"/>
  <c r="E13" i="3"/>
  <c r="E12" i="3"/>
  <c r="E7" i="3"/>
  <c r="D14" i="3"/>
  <c r="D13" i="3"/>
  <c r="D12" i="3"/>
  <c r="C14" i="3"/>
  <c r="C13" i="3"/>
  <c r="C12" i="3"/>
  <c r="C8" i="3"/>
  <c r="C7" i="3"/>
  <c r="B14" i="3"/>
  <c r="B12" i="3"/>
  <c r="B13" i="3"/>
  <c r="B8" i="3"/>
  <c r="B7" i="3"/>
  <c r="B9" i="3"/>
  <c r="F9" i="3"/>
  <c r="F8" i="3"/>
  <c r="E9" i="3"/>
  <c r="E8" i="3"/>
  <c r="D9" i="3"/>
  <c r="D8" i="3"/>
  <c r="D7" i="3"/>
  <c r="C9" i="3"/>
  <c r="F4" i="3"/>
  <c r="F3" i="3"/>
  <c r="E4" i="3"/>
  <c r="E3" i="3"/>
  <c r="D4" i="3"/>
  <c r="D3" i="3"/>
  <c r="C4" i="3"/>
  <c r="C41" i="3" s="1"/>
  <c r="B4" i="3"/>
  <c r="B41" i="3" s="1"/>
  <c r="C3" i="3"/>
  <c r="H41" i="3" s="1"/>
  <c r="B3" i="3"/>
  <c r="G41" i="3" s="1"/>
  <c r="A4" i="3"/>
  <c r="A3" i="3"/>
  <c r="I41" i="3" l="1"/>
  <c r="I4" i="3"/>
  <c r="I3" i="3"/>
  <c r="H4" i="3"/>
  <c r="H3" i="3"/>
  <c r="G3" i="3"/>
  <c r="G4" i="3"/>
  <c r="A6" i="3" l="1"/>
  <c r="A7" i="3"/>
  <c r="A8" i="3"/>
  <c r="A9" i="3"/>
  <c r="A11" i="3"/>
  <c r="A12" i="3"/>
  <c r="A13" i="3"/>
  <c r="A14" i="3"/>
  <c r="A17" i="3"/>
  <c r="A18" i="3"/>
  <c r="A41" i="3"/>
  <c r="A60" i="3"/>
  <c r="D70" i="3"/>
  <c r="D41" i="3" l="1"/>
  <c r="H70" i="3"/>
  <c r="G60" i="3"/>
  <c r="R15" i="3"/>
  <c r="H14" i="3"/>
  <c r="I13" i="3"/>
  <c r="H12" i="3"/>
  <c r="H9" i="3"/>
  <c r="R8" i="3"/>
  <c r="S8" i="3" s="1"/>
  <c r="I8" i="3"/>
  <c r="G7" i="3"/>
  <c r="T5" i="3"/>
  <c r="R4" i="3"/>
  <c r="F41" i="3"/>
  <c r="Q18" i="3"/>
  <c r="P18" i="3"/>
  <c r="O18" i="3"/>
  <c r="N18" i="3"/>
  <c r="R3" i="3" l="1"/>
  <c r="T9" i="3"/>
  <c r="U4" i="3"/>
  <c r="T6" i="3"/>
  <c r="U15" i="3"/>
  <c r="R11" i="3"/>
  <c r="U11" i="3" s="1"/>
  <c r="T10" i="3"/>
  <c r="T12" i="3"/>
  <c r="G8" i="3"/>
  <c r="T15" i="3"/>
  <c r="T13" i="3"/>
  <c r="I14" i="3"/>
  <c r="H7" i="3"/>
  <c r="I7" i="3"/>
  <c r="U8" i="3"/>
  <c r="I12" i="3"/>
  <c r="T16" i="3"/>
  <c r="T4" i="3"/>
  <c r="H8" i="3"/>
  <c r="T11" i="3"/>
  <c r="H13" i="3"/>
  <c r="T14" i="3"/>
  <c r="R5" i="3"/>
  <c r="U5" i="3" s="1"/>
  <c r="T7" i="3"/>
  <c r="I9" i="3"/>
  <c r="G12" i="3"/>
  <c r="R12" i="3"/>
  <c r="S12" i="3" s="1"/>
  <c r="R14" i="3"/>
  <c r="U14" i="3" s="1"/>
  <c r="G13" i="3"/>
  <c r="S15" i="3"/>
  <c r="T17" i="3"/>
  <c r="R13" i="3"/>
  <c r="S13" i="3" s="1"/>
  <c r="R16" i="3"/>
  <c r="U16" i="3" s="1"/>
  <c r="T3" i="3"/>
  <c r="S4" i="3"/>
  <c r="R6" i="3"/>
  <c r="S6" i="3" s="1"/>
  <c r="G14" i="3"/>
  <c r="R7" i="3"/>
  <c r="S7" i="3" s="1"/>
  <c r="R9" i="3"/>
  <c r="U9" i="3" s="1"/>
  <c r="R10" i="3"/>
  <c r="S10" i="3" s="1"/>
  <c r="R17" i="3"/>
  <c r="S17" i="3" s="1"/>
  <c r="T8" i="3"/>
  <c r="G9" i="3"/>
  <c r="R18" i="3" l="1"/>
  <c r="U18" i="3" s="1"/>
  <c r="S11" i="3"/>
  <c r="S9" i="3"/>
  <c r="U3" i="3"/>
  <c r="S3" i="3"/>
  <c r="S14" i="3"/>
  <c r="U12" i="3"/>
  <c r="U17" i="3"/>
  <c r="U10" i="3"/>
  <c r="S5" i="3"/>
  <c r="U13" i="3"/>
  <c r="S16" i="3"/>
  <c r="T18" i="3"/>
  <c r="U7" i="3"/>
  <c r="U6" i="3"/>
  <c r="S18" i="3" l="1"/>
  <c r="J1" i="2" l="1"/>
</calcChain>
</file>

<file path=xl/sharedStrings.xml><?xml version="1.0" encoding="utf-8"?>
<sst xmlns="http://schemas.openxmlformats.org/spreadsheetml/2006/main" count="135" uniqueCount="69">
  <si>
    <t>Equipo</t>
  </si>
  <si>
    <t>Zona Pase</t>
  </si>
  <si>
    <t>Zona Gol</t>
  </si>
  <si>
    <t>Resultado</t>
  </si>
  <si>
    <t>Fase Juego</t>
  </si>
  <si>
    <t>Posesión</t>
  </si>
  <si>
    <t>Periodo</t>
  </si>
  <si>
    <t>ESPAÑA</t>
  </si>
  <si>
    <t>SUECIA</t>
  </si>
  <si>
    <t>Colores</t>
  </si>
  <si>
    <t>A</t>
  </si>
  <si>
    <t>B</t>
  </si>
  <si>
    <t>C</t>
  </si>
  <si>
    <t>D</t>
  </si>
  <si>
    <t>E</t>
  </si>
  <si>
    <t>F</t>
  </si>
  <si>
    <t>Ninguno</t>
  </si>
  <si>
    <t>1ª Oleada</t>
  </si>
  <si>
    <t>2ª Oleada</t>
  </si>
  <si>
    <t>7m</t>
  </si>
  <si>
    <t>[Acierto]/[Gol]</t>
  </si>
  <si>
    <t>At.Posicional</t>
  </si>
  <si>
    <t>[Error]/[Parada]</t>
  </si>
  <si>
    <t>Contraataque</t>
  </si>
  <si>
    <t>[Error]/[Fuera]</t>
  </si>
  <si>
    <t>Saque Gol</t>
  </si>
  <si>
    <t>[Error]/[Perdida]</t>
  </si>
  <si>
    <t>SI</t>
  </si>
  <si>
    <t>NO</t>
  </si>
  <si>
    <t>[1ºTiempo]</t>
  </si>
  <si>
    <t>[2ºTiempo]</t>
  </si>
  <si>
    <t>[1ªProrroga]</t>
  </si>
  <si>
    <t>[2ªProrroga]</t>
  </si>
  <si>
    <t>blue</t>
  </si>
  <si>
    <t>red</t>
  </si>
  <si>
    <t>green</t>
  </si>
  <si>
    <t>yellow</t>
  </si>
  <si>
    <t>black</t>
  </si>
  <si>
    <t>Jugadora</t>
  </si>
  <si>
    <t>RITMO</t>
  </si>
  <si>
    <t>1 - Nombre</t>
  </si>
  <si>
    <t>Jugadoras</t>
  </si>
  <si>
    <t>JUGADORAS</t>
  </si>
  <si>
    <t>EQUIPOS</t>
  </si>
  <si>
    <t>GOL</t>
  </si>
  <si>
    <t>PARADAS</t>
  </si>
  <si>
    <t>FUERA</t>
  </si>
  <si>
    <t>PERDIDAS</t>
  </si>
  <si>
    <t>POSESIONES</t>
  </si>
  <si>
    <t>%EFICACIA</t>
  </si>
  <si>
    <t>%LANZ</t>
  </si>
  <si>
    <t>%PERDIDAS</t>
  </si>
  <si>
    <t>jugadora</t>
  </si>
  <si>
    <t>SUPERIORIDAD</t>
  </si>
  <si>
    <t>PORTERAS</t>
  </si>
  <si>
    <t>GOLES</t>
  </si>
  <si>
    <t>%EFIC.</t>
  </si>
  <si>
    <t>ZONA LANZ</t>
  </si>
  <si>
    <t>X</t>
  </si>
  <si>
    <t>Y</t>
  </si>
  <si>
    <t>Goles At.Pos.</t>
  </si>
  <si>
    <t>Campo Contrario</t>
  </si>
  <si>
    <t>Desequilibrio Juego</t>
  </si>
  <si>
    <t>Igualdad</t>
  </si>
  <si>
    <t>Inferioridad</t>
  </si>
  <si>
    <t>Superioridad</t>
  </si>
  <si>
    <t>7x6</t>
  </si>
  <si>
    <t>Otras</t>
  </si>
  <si>
    <t>Campo contrario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</si>
</sst>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FFFF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theme="5"/>
        <bgColor theme="5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5" fillId="0" borderId="0" xfId="0" applyFont="1"/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2" fontId="4" fillId="9" borderId="2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hidden="1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9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3" fillId="0" borderId="0" xfId="0" applyFont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3" fillId="12" borderId="4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9" borderId="5" xfId="0" applyFill="1" applyBorder="1"/>
    <xf numFmtId="2" fontId="0" fillId="0" borderId="0" xfId="0" applyNumberFormat="1"/>
    <xf numFmtId="0" fontId="11" fillId="0" borderId="0" xfId="0" applyFont="1" applyAlignment="1">
      <alignment horizontal="center"/>
    </xf>
    <xf numFmtId="0" fontId="12" fillId="11" borderId="0" xfId="0" applyFont="1" applyFill="1" applyAlignment="1">
      <alignment horizontal="center"/>
    </xf>
    <xf numFmtId="0" fontId="10" fillId="13" borderId="5" xfId="0" applyFont="1" applyFill="1" applyBorder="1" applyAlignment="1">
      <alignment horizontal="center"/>
    </xf>
    <xf numFmtId="0" fontId="3" fillId="13" borderId="0" xfId="0" applyFont="1" applyFill="1" applyAlignment="1">
      <alignment horizontal="center"/>
    </xf>
    <xf numFmtId="2" fontId="3" fillId="13" borderId="0" xfId="0" applyNumberFormat="1" applyFont="1" applyFill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2" fillId="14" borderId="0" xfId="0" applyFont="1" applyFill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3" fillId="15" borderId="0" xfId="0" applyFont="1" applyFill="1"/>
    <xf numFmtId="0" fontId="13" fillId="15" borderId="5" xfId="0" applyFont="1" applyFill="1" applyBorder="1"/>
    <xf numFmtId="2" fontId="13" fillId="15" borderId="0" xfId="0" applyNumberFormat="1" applyFont="1" applyFill="1"/>
    <xf numFmtId="0" fontId="14" fillId="0" borderId="0" xfId="0" applyFont="1" applyAlignment="1">
      <alignment horizontal="right"/>
    </xf>
    <xf numFmtId="0" fontId="4" fillId="0" borderId="0" xfId="0" applyFont="1"/>
    <xf numFmtId="0" fontId="13" fillId="11" borderId="0" xfId="0" applyFont="1" applyFill="1" applyAlignment="1">
      <alignment horizontal="center"/>
    </xf>
    <xf numFmtId="0" fontId="10" fillId="13" borderId="0" xfId="0" applyFont="1" applyFill="1" applyAlignment="1">
      <alignment horizontal="left"/>
    </xf>
    <xf numFmtId="0" fontId="10" fillId="13" borderId="0" xfId="0" applyFont="1" applyFill="1" applyAlignment="1">
      <alignment horizontal="center"/>
    </xf>
    <xf numFmtId="2" fontId="10" fillId="13" borderId="0" xfId="0" applyNumberFormat="1" applyFont="1" applyFill="1" applyAlignment="1">
      <alignment horizontal="center"/>
    </xf>
    <xf numFmtId="0" fontId="15" fillId="0" borderId="0" xfId="0" applyFont="1" applyAlignment="1">
      <alignment horizontal="center"/>
    </xf>
    <xf numFmtId="0" fontId="7" fillId="11" borderId="0" xfId="0" applyFont="1" applyFill="1"/>
    <xf numFmtId="0" fontId="7" fillId="14" borderId="0" xfId="0" applyFont="1" applyFill="1"/>
    <xf numFmtId="0" fontId="9" fillId="0" borderId="0" xfId="0" applyFont="1" applyAlignment="1">
      <alignment horizontal="center" vertical="center"/>
    </xf>
    <xf numFmtId="0" fontId="4" fillId="16" borderId="0" xfId="0" applyFont="1" applyFill="1"/>
    <xf numFmtId="0" fontId="4" fillId="17" borderId="0" xfId="0" applyFont="1" applyFill="1"/>
    <xf numFmtId="0" fontId="16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theme="8"/>
          <bgColor theme="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8"/>
          <bgColor theme="8"/>
        </patternFill>
      </fill>
    </dxf>
  </dxfs>
  <tableStyles count="5" defaultTableStyle="TableStyleMedium2" defaultPivotStyle="PivotStyleLight16">
    <tableStyle name="GRAFICOS-style 2" pivot="0" count="3" xr9:uid="{F091EB0B-461A-4106-87E3-223656230CC1}">
      <tableStyleElement type="headerRow" dxfId="36"/>
      <tableStyleElement type="firstRowStripe" dxfId="35"/>
      <tableStyleElement type="secondRowStripe" dxfId="34"/>
    </tableStyle>
    <tableStyle name="GRAFICOS-style 3" pivot="0" count="3" xr9:uid="{4C99EAF5-D82F-4B25-9FF2-C53DEC2CC097}">
      <tableStyleElement type="headerRow" dxfId="33"/>
      <tableStyleElement type="firstRowStripe" dxfId="32"/>
      <tableStyleElement type="secondRowStripe" dxfId="31"/>
    </tableStyle>
    <tableStyle name="GRAFICOS-style 4" pivot="0" count="3" xr9:uid="{4326CBD7-830D-458E-9728-9853DE5A27A5}">
      <tableStyleElement type="headerRow" dxfId="30"/>
      <tableStyleElement type="firstRowStripe" dxfId="29"/>
      <tableStyleElement type="secondRowStripe" dxfId="28"/>
    </tableStyle>
    <tableStyle name="GRAFICOS-style 5" pivot="0" count="3" xr9:uid="{E37D09D8-5A1C-46D5-A85B-51CF08A6FB2D}">
      <tableStyleElement type="headerRow" dxfId="27"/>
      <tableStyleElement type="firstRowStripe" dxfId="26"/>
      <tableStyleElement type="secondRowStripe" dxfId="25"/>
    </tableStyle>
    <tableStyle name="GRAFICOS-style 6" pivot="0" count="3" xr9:uid="{E2DDDFFA-FFD6-45D1-8E3B-299A59630B3B}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4562282975497628E-2"/>
          <c:y val="2.2608708426372078E-2"/>
          <c:w val="0.97428415723584338"/>
          <c:h val="0.95517226002089539"/>
        </c:manualLayout>
      </c:layout>
      <c:bubbleChart>
        <c:varyColors val="0"/>
        <c:ser>
          <c:idx val="16"/>
          <c:order val="0"/>
          <c:tx>
            <c:strRef>
              <c:f>[3]GRAFICOS!$A$62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[3]GRAFICOS!$C$62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[3]GRAFICOS!$D$62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0D-4B69-8FF0-48E7F4473FAC}"/>
            </c:ext>
          </c:extLst>
        </c:ser>
        <c:ser>
          <c:idx val="17"/>
          <c:order val="1"/>
          <c:tx>
            <c:strRef>
              <c:f>[3]GRAFICOS!$A$63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[3]GRAFICOS!$B$63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[3]GRAFICOS!$C$63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[3]GRAFICOS!$D$63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A60D-4B69-8FF0-48E7F4473FAC}"/>
            </c:ext>
          </c:extLst>
        </c:ser>
        <c:ser>
          <c:idx val="18"/>
          <c:order val="2"/>
          <c:tx>
            <c:strRef>
              <c:f>[3]GRAFICOS!$A$64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[3]GRAFICOS!$B$64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[3]GRAFICOS!$C$64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[3]GRAFICOS!$D$64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A60D-4B69-8FF0-48E7F4473FAC}"/>
            </c:ext>
          </c:extLst>
        </c:ser>
        <c:ser>
          <c:idx val="19"/>
          <c:order val="3"/>
          <c:tx>
            <c:strRef>
              <c:f>[3]GRAFICOS!$A$65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2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[3]GRAFICOS!$B$65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[3]GRAFICOS!$C$65</c:f>
              <c:numCache>
                <c:formatCode>General</c:formatCode>
                <c:ptCount val="1"/>
                <c:pt idx="0">
                  <c:v>4.5</c:v>
                </c:pt>
              </c:numCache>
            </c:numRef>
          </c:yVal>
          <c:bubbleSize>
            <c:numRef>
              <c:f>[3]GRAFICOS!$D$65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A60D-4B69-8FF0-48E7F4473FAC}"/>
            </c:ext>
          </c:extLst>
        </c:ser>
        <c:ser>
          <c:idx val="20"/>
          <c:order val="4"/>
          <c:tx>
            <c:strRef>
              <c:f>[3]GRAFICOS!$A$66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[3]GRAFICOS!$B$66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[3]GRAFICOS!$C$66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bubbleSize>
            <c:numRef>
              <c:f>[3]GRAFICOS!$D$66</c:f>
              <c:numCache>
                <c:formatCode>General</c:formatCode>
                <c:ptCount val="1"/>
                <c:pt idx="0">
                  <c:v>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A60D-4B69-8FF0-48E7F4473FAC}"/>
            </c:ext>
          </c:extLst>
        </c:ser>
        <c:ser>
          <c:idx val="21"/>
          <c:order val="5"/>
          <c:tx>
            <c:strRef>
              <c:f>[3]GRAFICOS!$A$67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[3]GRAFICOS!$C$67</c:f>
              <c:numCache>
                <c:formatCode>General</c:formatCode>
                <c:ptCount val="1"/>
                <c:pt idx="0">
                  <c:v>4.5</c:v>
                </c:pt>
              </c:numCache>
            </c:numRef>
          </c:yVal>
          <c:bubbleSize>
            <c:numRef>
              <c:f>[3]GRAFICOS!$D$67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A60D-4B69-8FF0-48E7F4473FAC}"/>
            </c:ext>
          </c:extLst>
        </c:ser>
        <c:ser>
          <c:idx val="22"/>
          <c:order val="6"/>
          <c:tx>
            <c:strRef>
              <c:f>[3]GRAFICOS!$A$68</c:f>
              <c:strCache>
                <c:ptCount val="1"/>
                <c:pt idx="0">
                  <c:v>7m</c:v>
                </c:pt>
              </c:strCache>
            </c:strRef>
          </c:tx>
          <c:spPr>
            <a:solidFill>
              <a:schemeClr val="accent5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[3]GRAFICOS!$B$68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[3]GRAFICOS!$C$68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Ref>
              <c:f>[3]GRAFICOS!$D$68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A60D-4B69-8FF0-48E7F4473FAC}"/>
            </c:ext>
          </c:extLst>
        </c:ser>
        <c:ser>
          <c:idx val="23"/>
          <c:order val="7"/>
          <c:tx>
            <c:strRef>
              <c:f>[3]GRAFICOS!$A$69</c:f>
              <c:strCache>
                <c:ptCount val="1"/>
                <c:pt idx="0">
                  <c:v>Campo Contrario</c:v>
                </c:pt>
              </c:strCache>
            </c:strRef>
          </c:tx>
          <c:spPr>
            <a:solidFill>
              <a:schemeClr val="accent6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[3]GRAFICOS!$B$69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[3]GRAFICOS!$C$69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[3]GRAFICOS!$D$69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A60D-4B69-8FF0-48E7F4473FAC}"/>
            </c:ext>
          </c:extLst>
        </c:ser>
        <c:ser>
          <c:idx val="24"/>
          <c:order val="8"/>
          <c:tx>
            <c:strRef>
              <c:f>[3]GRAFICOS!$A$62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[3]GRAFICOS!$C$62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[3]GRAFICOS!$D$62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A60D-4B69-8FF0-48E7F4473FAC}"/>
            </c:ext>
          </c:extLst>
        </c:ser>
        <c:ser>
          <c:idx val="25"/>
          <c:order val="9"/>
          <c:tx>
            <c:strRef>
              <c:f>[3]GRAFICOS!$A$63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[3]GRAFICOS!$B$63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[3]GRAFICOS!$C$63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[3]GRAFICOS!$D$63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A60D-4B69-8FF0-48E7F4473FAC}"/>
            </c:ext>
          </c:extLst>
        </c:ser>
        <c:ser>
          <c:idx val="26"/>
          <c:order val="10"/>
          <c:tx>
            <c:strRef>
              <c:f>[3]GRAFICOS!$A$64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[3]GRAFICOS!$B$64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[3]GRAFICOS!$C$64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[3]GRAFICOS!$D$64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A60D-4B69-8FF0-48E7F4473FAC}"/>
            </c:ext>
          </c:extLst>
        </c:ser>
        <c:ser>
          <c:idx val="27"/>
          <c:order val="11"/>
          <c:tx>
            <c:strRef>
              <c:f>[3]GRAFICOS!$A$65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[3]GRAFICOS!$B$65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[3]GRAFICOS!$C$65</c:f>
              <c:numCache>
                <c:formatCode>General</c:formatCode>
                <c:ptCount val="1"/>
                <c:pt idx="0">
                  <c:v>4.5</c:v>
                </c:pt>
              </c:numCache>
            </c:numRef>
          </c:yVal>
          <c:bubbleSize>
            <c:numRef>
              <c:f>[3]GRAFICOS!$D$65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A60D-4B69-8FF0-48E7F4473FAC}"/>
            </c:ext>
          </c:extLst>
        </c:ser>
        <c:ser>
          <c:idx val="28"/>
          <c:order val="12"/>
          <c:tx>
            <c:strRef>
              <c:f>[3]GRAFICOS!$A$66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[3]GRAFICOS!$B$66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[3]GRAFICOS!$C$66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bubbleSize>
            <c:numRef>
              <c:f>[3]GRAFICOS!$D$66</c:f>
              <c:numCache>
                <c:formatCode>General</c:formatCode>
                <c:ptCount val="1"/>
                <c:pt idx="0">
                  <c:v>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A60D-4B69-8FF0-48E7F4473FAC}"/>
            </c:ext>
          </c:extLst>
        </c:ser>
        <c:ser>
          <c:idx val="29"/>
          <c:order val="13"/>
          <c:tx>
            <c:strRef>
              <c:f>[3]GRAFICOS!$A$67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[3]GRAFICOS!$C$67</c:f>
              <c:numCache>
                <c:formatCode>General</c:formatCode>
                <c:ptCount val="1"/>
                <c:pt idx="0">
                  <c:v>4.5</c:v>
                </c:pt>
              </c:numCache>
            </c:numRef>
          </c:yVal>
          <c:bubbleSize>
            <c:numRef>
              <c:f>[3]GRAFICOS!$D$67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A60D-4B69-8FF0-48E7F4473FAC}"/>
            </c:ext>
          </c:extLst>
        </c:ser>
        <c:ser>
          <c:idx val="30"/>
          <c:order val="14"/>
          <c:tx>
            <c:strRef>
              <c:f>[3]GRAFICOS!$A$68</c:f>
              <c:strCache>
                <c:ptCount val="1"/>
                <c:pt idx="0">
                  <c:v>7m</c:v>
                </c:pt>
              </c:strCache>
            </c:strRef>
          </c:tx>
          <c:spPr>
            <a:solidFill>
              <a:schemeClr val="accent1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[3]GRAFICOS!$B$68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[3]GRAFICOS!$C$68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Ref>
              <c:f>[3]GRAFICOS!$D$68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A60D-4B69-8FF0-48E7F4473FAC}"/>
            </c:ext>
          </c:extLst>
        </c:ser>
        <c:ser>
          <c:idx val="31"/>
          <c:order val="15"/>
          <c:tx>
            <c:strRef>
              <c:f>[3]GRAFICOS!$A$69</c:f>
              <c:strCache>
                <c:ptCount val="1"/>
                <c:pt idx="0">
                  <c:v>Campo Contrario</c:v>
                </c:pt>
              </c:strCache>
            </c:strRef>
          </c:tx>
          <c:spPr>
            <a:solidFill>
              <a:schemeClr val="accent2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[3]GRAFICOS!$B$69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[3]GRAFICOS!$C$69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[3]GRAFICOS!$D$69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A60D-4B69-8FF0-48E7F4473FAC}"/>
            </c:ext>
          </c:extLst>
        </c:ser>
        <c:ser>
          <c:idx val="8"/>
          <c:order val="16"/>
          <c:tx>
            <c:strRef>
              <c:f>[3]GRAFICOS!$A$62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[3]GRAFICOS!$C$62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[3]GRAFICOS!$D$62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A60D-4B69-8FF0-48E7F4473FAC}"/>
            </c:ext>
          </c:extLst>
        </c:ser>
        <c:ser>
          <c:idx val="9"/>
          <c:order val="17"/>
          <c:tx>
            <c:strRef>
              <c:f>[3]GRAFICOS!$A$63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[3]GRAFICOS!$B$63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[3]GRAFICOS!$C$63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[3]GRAFICOS!$D$63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1-A60D-4B69-8FF0-48E7F4473FAC}"/>
            </c:ext>
          </c:extLst>
        </c:ser>
        <c:ser>
          <c:idx val="10"/>
          <c:order val="18"/>
          <c:tx>
            <c:strRef>
              <c:f>[3]GRAFICOS!$A$64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[3]GRAFICOS!$B$64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[3]GRAFICOS!$C$64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[3]GRAFICOS!$D$64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A60D-4B69-8FF0-48E7F4473FAC}"/>
            </c:ext>
          </c:extLst>
        </c:ser>
        <c:ser>
          <c:idx val="11"/>
          <c:order val="19"/>
          <c:tx>
            <c:strRef>
              <c:f>[3]GRAFICOS!$A$65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[3]GRAFICOS!$B$65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[3]GRAFICOS!$C$65</c:f>
              <c:numCache>
                <c:formatCode>General</c:formatCode>
                <c:ptCount val="1"/>
                <c:pt idx="0">
                  <c:v>4.5</c:v>
                </c:pt>
              </c:numCache>
            </c:numRef>
          </c:yVal>
          <c:bubbleSize>
            <c:numRef>
              <c:f>[3]GRAFICOS!$D$65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A60D-4B69-8FF0-48E7F4473FAC}"/>
            </c:ext>
          </c:extLst>
        </c:ser>
        <c:ser>
          <c:idx val="12"/>
          <c:order val="20"/>
          <c:tx>
            <c:strRef>
              <c:f>[3]GRAFICOS!$A$66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[3]GRAFICOS!$B$66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[3]GRAFICOS!$C$66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bubbleSize>
            <c:numRef>
              <c:f>[3]GRAFICOS!$D$66</c:f>
              <c:numCache>
                <c:formatCode>General</c:formatCode>
                <c:ptCount val="1"/>
                <c:pt idx="0">
                  <c:v>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A60D-4B69-8FF0-48E7F4473FAC}"/>
            </c:ext>
          </c:extLst>
        </c:ser>
        <c:ser>
          <c:idx val="13"/>
          <c:order val="21"/>
          <c:tx>
            <c:strRef>
              <c:f>[3]GRAFICOS!$A$67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[3]GRAFICOS!$C$67</c:f>
              <c:numCache>
                <c:formatCode>General</c:formatCode>
                <c:ptCount val="1"/>
                <c:pt idx="0">
                  <c:v>4.5</c:v>
                </c:pt>
              </c:numCache>
            </c:numRef>
          </c:yVal>
          <c:bubbleSize>
            <c:numRef>
              <c:f>[3]GRAFICOS!$D$67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A60D-4B69-8FF0-48E7F4473FAC}"/>
            </c:ext>
          </c:extLst>
        </c:ser>
        <c:ser>
          <c:idx val="14"/>
          <c:order val="22"/>
          <c:tx>
            <c:strRef>
              <c:f>[3]GRAFICOS!$A$68</c:f>
              <c:strCache>
                <c:ptCount val="1"/>
                <c:pt idx="0">
                  <c:v>7m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[3]GRAFICOS!$B$68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[3]GRAFICOS!$C$68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Ref>
              <c:f>[3]GRAFICOS!$D$68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6-A60D-4B69-8FF0-48E7F4473FAC}"/>
            </c:ext>
          </c:extLst>
        </c:ser>
        <c:ser>
          <c:idx val="15"/>
          <c:order val="23"/>
          <c:tx>
            <c:strRef>
              <c:f>[3]GRAFICOS!$A$69</c:f>
              <c:strCache>
                <c:ptCount val="1"/>
                <c:pt idx="0">
                  <c:v>Campo Contrario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[3]GRAFICOS!$B$69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[3]GRAFICOS!$C$69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[3]GRAFICOS!$D$69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7-A60D-4B69-8FF0-48E7F4473FAC}"/>
            </c:ext>
          </c:extLst>
        </c:ser>
        <c:ser>
          <c:idx val="0"/>
          <c:order val="24"/>
          <c:tx>
            <c:strRef>
              <c:f>[3]GRAFICOS!$A$62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[3]GRAFICOS!$C$62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[3]GRAFICOS!$D$62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A60D-4B69-8FF0-48E7F4473FAC}"/>
            </c:ext>
          </c:extLst>
        </c:ser>
        <c:ser>
          <c:idx val="1"/>
          <c:order val="25"/>
          <c:tx>
            <c:strRef>
              <c:f>[3]GRAFICOS!$A$63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[3]GRAFICOS!$B$63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[3]GRAFICOS!$C$63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[3]GRAFICOS!$D$63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9-A60D-4B69-8FF0-48E7F4473FAC}"/>
            </c:ext>
          </c:extLst>
        </c:ser>
        <c:ser>
          <c:idx val="2"/>
          <c:order val="26"/>
          <c:tx>
            <c:strRef>
              <c:f>[3]GRAFICOS!$A$64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[3]GRAFICOS!$B$64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[3]GRAFICOS!$C$64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[3]GRAFICOS!$D$64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A60D-4B69-8FF0-48E7F4473FAC}"/>
            </c:ext>
          </c:extLst>
        </c:ser>
        <c:ser>
          <c:idx val="3"/>
          <c:order val="27"/>
          <c:tx>
            <c:strRef>
              <c:f>[3]GRAFICOS!$A$65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[3]GRAFICOS!$B$65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[3]GRAFICOS!$C$65</c:f>
              <c:numCache>
                <c:formatCode>General</c:formatCode>
                <c:ptCount val="1"/>
                <c:pt idx="0">
                  <c:v>4.5</c:v>
                </c:pt>
              </c:numCache>
            </c:numRef>
          </c:yVal>
          <c:bubbleSize>
            <c:numRef>
              <c:f>[3]GRAFICOS!$D$65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B-A60D-4B69-8FF0-48E7F4473FAC}"/>
            </c:ext>
          </c:extLst>
        </c:ser>
        <c:ser>
          <c:idx val="4"/>
          <c:order val="28"/>
          <c:tx>
            <c:strRef>
              <c:f>[3]GRAFICOS!$A$66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[3]GRAFICOS!$B$66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[3]GRAFICOS!$C$66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bubbleSize>
            <c:numRef>
              <c:f>[3]GRAFICOS!$D$66</c:f>
              <c:numCache>
                <c:formatCode>General</c:formatCode>
                <c:ptCount val="1"/>
                <c:pt idx="0">
                  <c:v>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C-A60D-4B69-8FF0-48E7F4473FAC}"/>
            </c:ext>
          </c:extLst>
        </c:ser>
        <c:ser>
          <c:idx val="5"/>
          <c:order val="29"/>
          <c:tx>
            <c:strRef>
              <c:f>[3]GRAFICOS!$A$67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[3]GRAFICOS!$C$67</c:f>
              <c:numCache>
                <c:formatCode>General</c:formatCode>
                <c:ptCount val="1"/>
                <c:pt idx="0">
                  <c:v>4.5</c:v>
                </c:pt>
              </c:numCache>
            </c:numRef>
          </c:yVal>
          <c:bubbleSize>
            <c:numRef>
              <c:f>[3]GRAFICOS!$D$67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D-A60D-4B69-8FF0-48E7F4473FAC}"/>
            </c:ext>
          </c:extLst>
        </c:ser>
        <c:ser>
          <c:idx val="6"/>
          <c:order val="30"/>
          <c:tx>
            <c:strRef>
              <c:f>[3]GRAFICOS!$A$68</c:f>
              <c:strCache>
                <c:ptCount val="1"/>
                <c:pt idx="0">
                  <c:v>7m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[3]GRAFICOS!$B$68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[3]GRAFICOS!$C$68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Ref>
              <c:f>[3]GRAFICOS!$D$68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E-A60D-4B69-8FF0-48E7F4473FAC}"/>
            </c:ext>
          </c:extLst>
        </c:ser>
        <c:ser>
          <c:idx val="7"/>
          <c:order val="31"/>
          <c:tx>
            <c:strRef>
              <c:f>[3]GRAFICOS!$A$69</c:f>
              <c:strCache>
                <c:ptCount val="1"/>
                <c:pt idx="0">
                  <c:v>Campo Contrario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[3]GRAFICOS!$B$69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[3]GRAFICOS!$C$69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[3]GRAFICOS!$D$69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F-A60D-4B69-8FF0-48E7F447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328953904"/>
        <c:axId val="1328956736"/>
      </c:bubbleChart>
      <c:valAx>
        <c:axId val="132895390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28956736"/>
        <c:crosses val="autoZero"/>
        <c:crossBetween val="midCat"/>
      </c:valAx>
      <c:valAx>
        <c:axId val="13289567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953904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noFill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Gol/Parada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GRAFICOS!$N$2</c:f>
              <c:strCache>
                <c:ptCount val="1"/>
                <c:pt idx="0">
                  <c:v>GOL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GRAFICOS!$M$3:$M$17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GRAFICOS!$N$3:$N$17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E-49B6-8F6A-8914993361CA}"/>
            </c:ext>
          </c:extLst>
        </c:ser>
        <c:ser>
          <c:idx val="1"/>
          <c:order val="1"/>
          <c:tx>
            <c:strRef>
              <c:f>GRAFICOS!$O$2</c:f>
              <c:strCache>
                <c:ptCount val="1"/>
                <c:pt idx="0">
                  <c:v>PARADAS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GRAFICOS!$M$3:$M$17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GRAFICOS!$O$3:$O$17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E-49B6-8F6A-89149933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962048"/>
        <c:axId val="1347646752"/>
      </c:barChart>
      <c:catAx>
        <c:axId val="12989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7646752"/>
        <c:crosses val="autoZero"/>
        <c:auto val="1"/>
        <c:lblAlgn val="ctr"/>
        <c:lblOffset val="100"/>
        <c:noMultiLvlLbl val="0"/>
      </c:catAx>
      <c:valAx>
        <c:axId val="13476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89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[3]GRAFICOS!$A$40:$A$41</c:f>
              <c:strCache>
                <c:ptCount val="1"/>
                <c:pt idx="0">
                  <c:v>PORTERAS FRANCIA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84C-45C5-81FE-3BFCC661A0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84C-45C5-81FE-3BFCC661A0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[3]GRAFICOS!$B$40:$C$40</c:f>
              <c:strCache>
                <c:ptCount val="2"/>
                <c:pt idx="0">
                  <c:v>GOLES</c:v>
                </c:pt>
                <c:pt idx="1">
                  <c:v>PARADAS</c:v>
                </c:pt>
              </c:strCache>
            </c:strRef>
          </c:cat>
          <c:val>
            <c:numRef>
              <c:f>[3]GRAFICOS!$B$41:$C$41</c:f>
              <c:numCache>
                <c:formatCode>General</c:formatCode>
                <c:ptCount val="2"/>
                <c:pt idx="0">
                  <c:v>14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C-45C5-81FE-3BFCC661A03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[3]GRAFICOS!$F$40:$F$41</c:f>
              <c:strCache>
                <c:ptCount val="1"/>
                <c:pt idx="0">
                  <c:v>PORTERAS NORUEGA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356-461C-85BB-EBAB4B3DB7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356-461C-85BB-EBAB4B3DB7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[3]GRAFICOS!$G$40:$H$40</c:f>
              <c:strCache>
                <c:ptCount val="2"/>
                <c:pt idx="0">
                  <c:v>GOLES</c:v>
                </c:pt>
                <c:pt idx="1">
                  <c:v>PARADAS</c:v>
                </c:pt>
              </c:strCache>
            </c:strRef>
          </c:cat>
          <c:val>
            <c:numRef>
              <c:f>[3]GRAFICOS!$G$41:$H$41</c:f>
              <c:numCache>
                <c:formatCode>General</c:formatCode>
                <c:ptCount val="2"/>
                <c:pt idx="0">
                  <c:v>10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56-461C-85BB-EBAB4B3DB7D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4562345295453853E-2"/>
          <c:y val="2.2608809214382183E-2"/>
          <c:w val="0.94841093601980209"/>
          <c:h val="0.95517226002089539"/>
        </c:manualLayout>
      </c:layout>
      <c:bubbleChart>
        <c:varyColors val="0"/>
        <c:ser>
          <c:idx val="16"/>
          <c:order val="0"/>
          <c:tx>
            <c:strRef>
              <c:f>[3]GRAFICOS!$A$62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[3]GRAFICOS!$B$62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[3]GRAFICOS!$C$62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[3]GRAFICOS!$H$62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C58-4E59-AC20-879A0C76EBFC}"/>
            </c:ext>
          </c:extLst>
        </c:ser>
        <c:ser>
          <c:idx val="17"/>
          <c:order val="1"/>
          <c:tx>
            <c:strRef>
              <c:f>[3]GRAFICOS!$A$63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[3]GRAFICOS!$B$63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[3]GRAFICOS!$C$63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[3]GRAFICOS!$H$63</c:f>
              <c:numCache>
                <c:formatCode>General</c:formatCode>
                <c:ptCount val="1"/>
                <c:pt idx="0">
                  <c:v>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C58-4E59-AC20-879A0C76EBFC}"/>
            </c:ext>
          </c:extLst>
        </c:ser>
        <c:ser>
          <c:idx val="18"/>
          <c:order val="2"/>
          <c:tx>
            <c:strRef>
              <c:f>[3]GRAFICOS!$A$64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[3]GRAFICOS!$B$64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[3]GRAFICOS!$C$64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[3]GRAFICOS!$H$64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C58-4E59-AC20-879A0C76EBFC}"/>
            </c:ext>
          </c:extLst>
        </c:ser>
        <c:ser>
          <c:idx val="19"/>
          <c:order val="3"/>
          <c:tx>
            <c:strRef>
              <c:f>[3]GRAFICOS!$A$65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2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C58-4E59-AC20-879A0C76EB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[3]GRAFICOS!$B$65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[3]GRAFICOS!$C$65</c:f>
              <c:numCache>
                <c:formatCode>General</c:formatCode>
                <c:ptCount val="1"/>
                <c:pt idx="0">
                  <c:v>4.5</c:v>
                </c:pt>
              </c:numCache>
            </c:numRef>
          </c:yVal>
          <c:bubbleSize>
            <c:numRef>
              <c:f>[3]GRAFICOS!$H$65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6C58-4E59-AC20-879A0C76EBFC}"/>
            </c:ext>
          </c:extLst>
        </c:ser>
        <c:ser>
          <c:idx val="20"/>
          <c:order val="4"/>
          <c:tx>
            <c:strRef>
              <c:f>[3]GRAFICOS!$A$66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[3]GRAFICOS!$B$66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[3]GRAFICOS!$C$66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bubbleSize>
            <c:numRef>
              <c:f>[3]GRAFICOS!$H$66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6C58-4E59-AC20-879A0C76EBFC}"/>
            </c:ext>
          </c:extLst>
        </c:ser>
        <c:ser>
          <c:idx val="21"/>
          <c:order val="5"/>
          <c:tx>
            <c:strRef>
              <c:f>[3]GRAFICOS!$A$67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[3]GRAFICOS!$B$67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[3]GRAFICOS!$C$67</c:f>
              <c:numCache>
                <c:formatCode>General</c:formatCode>
                <c:ptCount val="1"/>
                <c:pt idx="0">
                  <c:v>4.5</c:v>
                </c:pt>
              </c:numCache>
            </c:numRef>
          </c:yVal>
          <c:bubbleSize>
            <c:numRef>
              <c:f>[3]GRAFICOS!$H$67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6C58-4E59-AC20-879A0C76EBFC}"/>
            </c:ext>
          </c:extLst>
        </c:ser>
        <c:ser>
          <c:idx val="22"/>
          <c:order val="6"/>
          <c:tx>
            <c:strRef>
              <c:f>[3]GRAFICOS!$A$68</c:f>
              <c:strCache>
                <c:ptCount val="1"/>
                <c:pt idx="0">
                  <c:v>7m</c:v>
                </c:pt>
              </c:strCache>
            </c:strRef>
          </c:tx>
          <c:spPr>
            <a:solidFill>
              <a:schemeClr val="accent5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[3]GRAFICOS!$B$68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[3]GRAFICOS!$C$68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Ref>
              <c:f>[3]GRAFICOS!$H$68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6C58-4E59-AC20-879A0C76EBFC}"/>
            </c:ext>
          </c:extLst>
        </c:ser>
        <c:ser>
          <c:idx val="23"/>
          <c:order val="7"/>
          <c:tx>
            <c:strRef>
              <c:f>[3]GRAFICOS!$A$69</c:f>
              <c:strCache>
                <c:ptCount val="1"/>
                <c:pt idx="0">
                  <c:v>Campo Contrario</c:v>
                </c:pt>
              </c:strCache>
            </c:strRef>
          </c:tx>
          <c:spPr>
            <a:solidFill>
              <a:schemeClr val="accent6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[3]GRAFICOS!$B$69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[3]GRAFICOS!$C$69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[3]GRAFICOS!$H$69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6C58-4E59-AC20-879A0C76EB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328953904"/>
        <c:axId val="1328956736"/>
      </c:bubbleChart>
      <c:valAx>
        <c:axId val="132895390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28956736"/>
        <c:crosses val="autoZero"/>
        <c:crossBetween val="midCat"/>
      </c:valAx>
      <c:valAx>
        <c:axId val="13289567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953904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noFill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Gol/Parada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[3]GRAFICOS!$N$2</c:f>
              <c:strCache>
                <c:ptCount val="1"/>
                <c:pt idx="0">
                  <c:v>GOL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[3]GRAFICOS!$M$3:$M$17</c:f>
              <c:strCache>
                <c:ptCount val="15"/>
                <c:pt idx="0">
                  <c:v>03-E. ARROJERIA</c:v>
                </c:pt>
                <c:pt idx="1">
                  <c:v>04-M. FERNANDES</c:v>
                </c:pt>
                <c:pt idx="2">
                  <c:v>05-M. PIZZO</c:v>
                </c:pt>
                <c:pt idx="3">
                  <c:v>06-N. TERÉS</c:v>
                </c:pt>
                <c:pt idx="4">
                  <c:v>07-S. GIL</c:v>
                </c:pt>
                <c:pt idx="5">
                  <c:v>08-A. MENENDEZ</c:v>
                </c:pt>
                <c:pt idx="6">
                  <c:v>22-A.ZOLEZZI</c:v>
                </c:pt>
                <c:pt idx="7">
                  <c:v>13-L.HERNANDEZ</c:v>
                </c:pt>
                <c:pt idx="8">
                  <c:v>14-M.CAVO</c:v>
                </c:pt>
                <c:pt idx="9">
                  <c:v>15-M. ECHEVERRIA</c:v>
                </c:pt>
                <c:pt idx="10">
                  <c:v>18-E.CESAREO </c:v>
                </c:pt>
                <c:pt idx="11">
                  <c:v>20-M.P.O'MULLONY</c:v>
                </c:pt>
                <c:pt idx="12">
                  <c:v>21-A. CARDOSO</c:v>
                </c:pt>
                <c:pt idx="13">
                  <c:v>44-A.ETXEBERRIA </c:v>
                </c:pt>
                <c:pt idx="14">
                  <c:v>63-M. MORENO</c:v>
                </c:pt>
              </c:strCache>
            </c:strRef>
          </c:cat>
          <c:val>
            <c:numRef>
              <c:f>[3]GRAFICOS!$N$3:$N$17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2-4F81-9059-299DCB3665F5}"/>
            </c:ext>
          </c:extLst>
        </c:ser>
        <c:ser>
          <c:idx val="1"/>
          <c:order val="1"/>
          <c:tx>
            <c:strRef>
              <c:f>[3]GRAFICOS!$O$2</c:f>
              <c:strCache>
                <c:ptCount val="1"/>
                <c:pt idx="0">
                  <c:v>PARADAS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[3]GRAFICOS!$M$3:$M$17</c:f>
              <c:strCache>
                <c:ptCount val="15"/>
                <c:pt idx="0">
                  <c:v>03-E. ARROJERIA</c:v>
                </c:pt>
                <c:pt idx="1">
                  <c:v>04-M. FERNANDES</c:v>
                </c:pt>
                <c:pt idx="2">
                  <c:v>05-M. PIZZO</c:v>
                </c:pt>
                <c:pt idx="3">
                  <c:v>06-N. TERÉS</c:v>
                </c:pt>
                <c:pt idx="4">
                  <c:v>07-S. GIL</c:v>
                </c:pt>
                <c:pt idx="5">
                  <c:v>08-A. MENENDEZ</c:v>
                </c:pt>
                <c:pt idx="6">
                  <c:v>22-A.ZOLEZZI</c:v>
                </c:pt>
                <c:pt idx="7">
                  <c:v>13-L.HERNANDEZ</c:v>
                </c:pt>
                <c:pt idx="8">
                  <c:v>14-M.CAVO</c:v>
                </c:pt>
                <c:pt idx="9">
                  <c:v>15-M. ECHEVERRIA</c:v>
                </c:pt>
                <c:pt idx="10">
                  <c:v>18-E.CESAREO </c:v>
                </c:pt>
                <c:pt idx="11">
                  <c:v>20-M.P.O'MULLONY</c:v>
                </c:pt>
                <c:pt idx="12">
                  <c:v>21-A. CARDOSO</c:v>
                </c:pt>
                <c:pt idx="13">
                  <c:v>44-A.ETXEBERRIA </c:v>
                </c:pt>
                <c:pt idx="14">
                  <c:v>63-M. MORENO</c:v>
                </c:pt>
              </c:strCache>
            </c:strRef>
          </c:cat>
          <c:val>
            <c:numRef>
              <c:f>[3]GRAFICOS!$O$3:$O$17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2-4F81-9059-299DCB36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962048"/>
        <c:axId val="1347646752"/>
      </c:barChart>
      <c:catAx>
        <c:axId val="12989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7646752"/>
        <c:crosses val="autoZero"/>
        <c:auto val="1"/>
        <c:lblAlgn val="ctr"/>
        <c:lblOffset val="100"/>
        <c:noMultiLvlLbl val="0"/>
      </c:catAx>
      <c:valAx>
        <c:axId val="13476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89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4562282975497628E-2"/>
          <c:y val="2.2608708426372078E-2"/>
          <c:w val="0.97428415723584338"/>
          <c:h val="0.95517226002089539"/>
        </c:manualLayout>
      </c:layout>
      <c:bubbleChart>
        <c:varyColors val="0"/>
        <c:ser>
          <c:idx val="16"/>
          <c:order val="0"/>
          <c:tx>
            <c:strRef>
              <c:f>GRAFICOS!$A$62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xVal>
            <c:numRef>
              <c:f>GRAFICOS!$B$62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GRAFICOS!$C$62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GRAFICOS!$D$62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67C-43D9-B80C-E757AA1E3032}"/>
            </c:ext>
          </c:extLst>
        </c:ser>
        <c:ser>
          <c:idx val="17"/>
          <c:order val="1"/>
          <c:tx>
            <c:strRef>
              <c:f>GRAFICOS!$A$63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GRAFICOS!$B$63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GRAFICOS!$C$63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GRAFICOS!$D$63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967C-43D9-B80C-E757AA1E3032}"/>
            </c:ext>
          </c:extLst>
        </c:ser>
        <c:ser>
          <c:idx val="18"/>
          <c:order val="2"/>
          <c:tx>
            <c:strRef>
              <c:f>GRAFICOS!$A$64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GRAFICOS!$B$64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GRAFICOS!$C$64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GRAFICOS!$D$64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967C-43D9-B80C-E757AA1E3032}"/>
            </c:ext>
          </c:extLst>
        </c:ser>
        <c:ser>
          <c:idx val="19"/>
          <c:order val="3"/>
          <c:tx>
            <c:strRef>
              <c:f>GRAFICOS!$A$65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2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GRAFICOS!$B$65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GRAFICOS!$C$65</c:f>
              <c:numCache>
                <c:formatCode>General</c:formatCode>
                <c:ptCount val="1"/>
                <c:pt idx="0">
                  <c:v>4.5</c:v>
                </c:pt>
              </c:numCache>
            </c:numRef>
          </c:yVal>
          <c:bubbleSize>
            <c:numRef>
              <c:f>GRAFICOS!$D$65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967C-43D9-B80C-E757AA1E3032}"/>
            </c:ext>
          </c:extLst>
        </c:ser>
        <c:ser>
          <c:idx val="20"/>
          <c:order val="4"/>
          <c:tx>
            <c:strRef>
              <c:f>GRAFICOS!$A$66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GRAFICOS!$B$66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GRAFICOS!$C$66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bubbleSize>
            <c:numRef>
              <c:f>GRAFICOS!$D$66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967C-43D9-B80C-E757AA1E3032}"/>
            </c:ext>
          </c:extLst>
        </c:ser>
        <c:ser>
          <c:idx val="21"/>
          <c:order val="5"/>
          <c:tx>
            <c:strRef>
              <c:f>GRAFICOS!$A$67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GRAFICOS!$B$67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GRAFICOS!$C$67</c:f>
              <c:numCache>
                <c:formatCode>General</c:formatCode>
                <c:ptCount val="1"/>
                <c:pt idx="0">
                  <c:v>4.5</c:v>
                </c:pt>
              </c:numCache>
            </c:numRef>
          </c:yVal>
          <c:bubbleSize>
            <c:numRef>
              <c:f>GRAFICOS!$D$67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967C-43D9-B80C-E757AA1E3032}"/>
            </c:ext>
          </c:extLst>
        </c:ser>
        <c:ser>
          <c:idx val="22"/>
          <c:order val="6"/>
          <c:tx>
            <c:strRef>
              <c:f>GRAFICOS!$A$68</c:f>
              <c:strCache>
                <c:ptCount val="1"/>
                <c:pt idx="0">
                  <c:v>7m</c:v>
                </c:pt>
              </c:strCache>
            </c:strRef>
          </c:tx>
          <c:spPr>
            <a:solidFill>
              <a:schemeClr val="accent5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GRAFICOS!$B$68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GRAFICOS!$C$68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Ref>
              <c:f>GRAFICOS!$D$68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967C-43D9-B80C-E757AA1E3032}"/>
            </c:ext>
          </c:extLst>
        </c:ser>
        <c:ser>
          <c:idx val="23"/>
          <c:order val="7"/>
          <c:tx>
            <c:strRef>
              <c:f>GRAFICOS!$A$69</c:f>
              <c:strCache>
                <c:ptCount val="1"/>
                <c:pt idx="0">
                  <c:v>Campo Contrario</c:v>
                </c:pt>
              </c:strCache>
            </c:strRef>
          </c:tx>
          <c:spPr>
            <a:solidFill>
              <a:schemeClr val="accent6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GRAFICOS!$B$69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GRAFICOS!$C$69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GRAFICOS!$D$69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967C-43D9-B80C-E757AA1E3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328953904"/>
        <c:axId val="1328956736"/>
      </c:bubbleChart>
      <c:valAx>
        <c:axId val="132895390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28956736"/>
        <c:crosses val="autoZero"/>
        <c:crossBetween val="midCat"/>
      </c:valAx>
      <c:valAx>
        <c:axId val="13289567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953904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noFill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GRAFICOS!$A$40:$A$41</c:f>
              <c:strCache>
                <c:ptCount val="1"/>
                <c:pt idx="0">
                  <c:v>PORTERAS EQUIPO 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4B2-4D36-80CE-4AD93714D6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4B2-4D36-80CE-4AD93714D62F}"/>
              </c:ext>
            </c:extLst>
          </c:dPt>
          <c:dLbls>
            <c:delete val="1"/>
          </c:dLbls>
          <c:cat>
            <c:strRef>
              <c:f>GRAFICOS!$B$40:$C$40</c:f>
              <c:strCache>
                <c:ptCount val="2"/>
                <c:pt idx="0">
                  <c:v>GOLES</c:v>
                </c:pt>
                <c:pt idx="1">
                  <c:v>PARADAS</c:v>
                </c:pt>
              </c:strCache>
            </c:strRef>
          </c:cat>
          <c:val>
            <c:numRef>
              <c:f>GRAFICOS!$B$41:$C$41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B2-4D36-80CE-4AD93714D6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GRAFICOS!$F$40:$F$41</c:f>
              <c:strCache>
                <c:ptCount val="1"/>
                <c:pt idx="0">
                  <c:v>PORTERAS EQUIPO 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FE7-4816-BCC6-C2883F66F0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FE7-4816-BCC6-C2883F66F0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GRAFICOS!$G$40:$H$40</c:f>
              <c:strCache>
                <c:ptCount val="2"/>
                <c:pt idx="0">
                  <c:v>GOLES</c:v>
                </c:pt>
                <c:pt idx="1">
                  <c:v>PARADAS</c:v>
                </c:pt>
              </c:strCache>
            </c:strRef>
          </c:cat>
          <c:val>
            <c:numRef>
              <c:f>GRAFICOS!$G$41:$H$41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E7-4816-BCC6-C2883F66F0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4562345295453853E-2"/>
          <c:y val="2.2608809214382183E-2"/>
          <c:w val="0.94841093601980209"/>
          <c:h val="0.95517226002089539"/>
        </c:manualLayout>
      </c:layout>
      <c:bubbleChart>
        <c:varyColors val="0"/>
        <c:ser>
          <c:idx val="16"/>
          <c:order val="0"/>
          <c:tx>
            <c:strRef>
              <c:f>GRAFICOS!$A$62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GRAFICOS!$B$62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GRAFICOS!$C$62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GRAFICOS!$H$62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72-445E-A273-6C300E466B39}"/>
            </c:ext>
          </c:extLst>
        </c:ser>
        <c:ser>
          <c:idx val="17"/>
          <c:order val="1"/>
          <c:tx>
            <c:strRef>
              <c:f>GRAFICOS!$A$63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GRAFICOS!$B$63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GRAFICOS!$C$63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GRAFICOS!$H$63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972-445E-A273-6C300E466B39}"/>
            </c:ext>
          </c:extLst>
        </c:ser>
        <c:ser>
          <c:idx val="18"/>
          <c:order val="2"/>
          <c:tx>
            <c:strRef>
              <c:f>GRAFICOS!$A$64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GRAFICOS!$B$64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GRAFICOS!$C$64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GRAFICOS!$H$64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972-445E-A273-6C300E466B39}"/>
            </c:ext>
          </c:extLst>
        </c:ser>
        <c:ser>
          <c:idx val="19"/>
          <c:order val="3"/>
          <c:tx>
            <c:strRef>
              <c:f>GRAFICOS!$A$65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2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972-445E-A273-6C300E466B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GRAFICOS!$B$65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GRAFICOS!$C$65</c:f>
              <c:numCache>
                <c:formatCode>General</c:formatCode>
                <c:ptCount val="1"/>
                <c:pt idx="0">
                  <c:v>4.5</c:v>
                </c:pt>
              </c:numCache>
            </c:numRef>
          </c:yVal>
          <c:bubbleSize>
            <c:numRef>
              <c:f>GRAFICOS!$H$65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0972-445E-A273-6C300E466B39}"/>
            </c:ext>
          </c:extLst>
        </c:ser>
        <c:ser>
          <c:idx val="20"/>
          <c:order val="4"/>
          <c:tx>
            <c:strRef>
              <c:f>GRAFICOS!$A$66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GRAFICOS!$B$66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GRAFICOS!$C$66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bubbleSize>
            <c:numRef>
              <c:f>GRAFICOS!$H$66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0972-445E-A273-6C300E466B39}"/>
            </c:ext>
          </c:extLst>
        </c:ser>
        <c:ser>
          <c:idx val="21"/>
          <c:order val="5"/>
          <c:tx>
            <c:strRef>
              <c:f>GRAFICOS!$A$67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GRAFICOS!$B$67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GRAFICOS!$C$67</c:f>
              <c:numCache>
                <c:formatCode>General</c:formatCode>
                <c:ptCount val="1"/>
                <c:pt idx="0">
                  <c:v>4.5</c:v>
                </c:pt>
              </c:numCache>
            </c:numRef>
          </c:yVal>
          <c:bubbleSize>
            <c:numRef>
              <c:f>GRAFICOS!$H$67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0972-445E-A273-6C300E466B39}"/>
            </c:ext>
          </c:extLst>
        </c:ser>
        <c:ser>
          <c:idx val="22"/>
          <c:order val="6"/>
          <c:tx>
            <c:strRef>
              <c:f>GRAFICOS!$A$68</c:f>
              <c:strCache>
                <c:ptCount val="1"/>
                <c:pt idx="0">
                  <c:v>7m</c:v>
                </c:pt>
              </c:strCache>
            </c:strRef>
          </c:tx>
          <c:spPr>
            <a:solidFill>
              <a:schemeClr val="accent5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GRAFICOS!$B$68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GRAFICOS!$C$68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Ref>
              <c:f>GRAFICOS!$H$68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0972-445E-A273-6C300E466B39}"/>
            </c:ext>
          </c:extLst>
        </c:ser>
        <c:ser>
          <c:idx val="23"/>
          <c:order val="7"/>
          <c:tx>
            <c:strRef>
              <c:f>GRAFICOS!$A$69</c:f>
              <c:strCache>
                <c:ptCount val="1"/>
                <c:pt idx="0">
                  <c:v>Campo Contrario</c:v>
                </c:pt>
              </c:strCache>
            </c:strRef>
          </c:tx>
          <c:spPr>
            <a:solidFill>
              <a:schemeClr val="accent6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GRAFICOS!$B$69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GRAFICOS!$C$69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GRAFICOS!$H$69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0972-445E-A273-6C300E466B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328953904"/>
        <c:axId val="1328956736"/>
      </c:bubbleChart>
      <c:valAx>
        <c:axId val="132895390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28956736"/>
        <c:crosses val="autoZero"/>
        <c:crossBetween val="midCat"/>
      </c:valAx>
      <c:valAx>
        <c:axId val="13289567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953904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noFill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30480</xdr:rowOff>
    </xdr:from>
    <xdr:to>
      <xdr:col>5</xdr:col>
      <xdr:colOff>106680</xdr:colOff>
      <xdr:row>36</xdr:row>
      <xdr:rowOff>162560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BA797B-4402-4A04-98CF-B9531F6F6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42</xdr:row>
      <xdr:rowOff>10160</xdr:rowOff>
    </xdr:from>
    <xdr:to>
      <xdr:col>3</xdr:col>
      <xdr:colOff>640080</xdr:colOff>
      <xdr:row>56</xdr:row>
      <xdr:rowOff>172720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9DBAC8-81DC-49C6-B298-EA7725E5F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172720</xdr:colOff>
      <xdr:row>41</xdr:row>
      <xdr:rowOff>182880</xdr:rowOff>
    </xdr:from>
    <xdr:to>
      <xdr:col>8</xdr:col>
      <xdr:colOff>492760</xdr:colOff>
      <xdr:row>56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699902-EA0D-47BA-96F7-16BD9DD73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711200</xdr:colOff>
      <xdr:row>19</xdr:row>
      <xdr:rowOff>0</xdr:rowOff>
    </xdr:from>
    <xdr:to>
      <xdr:col>10</xdr:col>
      <xdr:colOff>543560</xdr:colOff>
      <xdr:row>36</xdr:row>
      <xdr:rowOff>132080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0470E0-C609-4EF1-BF79-1AAEBBD5F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701040</xdr:colOff>
      <xdr:row>18</xdr:row>
      <xdr:rowOff>182880</xdr:rowOff>
    </xdr:from>
    <xdr:to>
      <xdr:col>20</xdr:col>
      <xdr:colOff>721360</xdr:colOff>
      <xdr:row>33</xdr:row>
      <xdr:rowOff>40640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3162F3-42BB-4291-B127-97101BB06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19</xdr:row>
      <xdr:rowOff>30480</xdr:rowOff>
    </xdr:from>
    <xdr:to>
      <xdr:col>5</xdr:col>
      <xdr:colOff>106680</xdr:colOff>
      <xdr:row>36</xdr:row>
      <xdr:rowOff>162560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C864191-2F2A-45C3-AA81-4E8F23DA3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15239</xdr:colOff>
      <xdr:row>42</xdr:row>
      <xdr:rowOff>10160</xdr:rowOff>
    </xdr:from>
    <xdr:to>
      <xdr:col>4</xdr:col>
      <xdr:colOff>9524</xdr:colOff>
      <xdr:row>56</xdr:row>
      <xdr:rowOff>172720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381C548-B63A-47D3-8987-986B0C6AD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9525</xdr:colOff>
      <xdr:row>41</xdr:row>
      <xdr:rowOff>182880</xdr:rowOff>
    </xdr:from>
    <xdr:to>
      <xdr:col>9</xdr:col>
      <xdr:colOff>15874</xdr:colOff>
      <xdr:row>56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61C80D4-0BA6-4D1A-BD24-4AA3111D4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711200</xdr:colOff>
      <xdr:row>19</xdr:row>
      <xdr:rowOff>0</xdr:rowOff>
    </xdr:from>
    <xdr:to>
      <xdr:col>10</xdr:col>
      <xdr:colOff>543560</xdr:colOff>
      <xdr:row>36</xdr:row>
      <xdr:rowOff>132080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ACF12B0-25A8-47AB-8685-B7CFFBA0B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701040</xdr:colOff>
      <xdr:row>18</xdr:row>
      <xdr:rowOff>182880</xdr:rowOff>
    </xdr:from>
    <xdr:to>
      <xdr:col>20</xdr:col>
      <xdr:colOff>721360</xdr:colOff>
      <xdr:row>33</xdr:row>
      <xdr:rowOff>40640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B0DB6C4-959E-49B4-9A97-2A3B7ACFE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usebio.Angulo/OneDrive%20-%20Universidad%20de%20Castilla-La%20Mancha/Escritorio/DISCO%20DURO%20ORDENADOR%20VIEJO/UCLM/INVESTIGACI&#211;N/Investigaci&#243;n_2020/TFG_DANIEL/STANDARIZACI&#211;N_EXCELS_Y_MEJORAS/Stand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uebasaluuclm-my.sharepoint.com/personal/eusebio_angulo_uclm_es/Documents/Escritorio/DISCO%20DURO%20ORDENADOR%20VIEJO/UCLM/INVESTIGACI&#211;N/Investigaci&#243;n_2020/TFG_DANIEL/STANDARIZACI&#211;N_EXCELS_Y_MEJORAS/Standar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https://pruebasaluuclm-my.sharepoint.com/personal/eusebio_angulo_uclm_es/Documents/Escritorio/DISCO%20DURO%20ORDENADOR%20VIEJO/UCLM/INVESTIGACI&#211;N/Investigaci&#243;n_2020/Publicaciones_Blog_Balonmano_y_Datos/Entrada%20Final%20EHFEuro2020/FINAL_NORUEGA-FRANCIA_PRIMERA_PARTE_new.xlsx?B1BE64A6" TargetMode="External"/><Relationship Id="rId1" Type="http://schemas.openxmlformats.org/officeDocument/2006/relationships/externalLinkPath" Target="file:///\\B1BE64A6\FINAL_NORUEGA-FRANCIA_PRIMERA_PARTE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_LISTAS"/>
      <sheetName val="PARTIDO"/>
      <sheetName val="GRAFICOS"/>
    </sheetNames>
    <sheetDataSet>
      <sheetData sheetId="0">
        <row r="2">
          <cell r="A2" t="str">
            <v>EQUIPO A</v>
          </cell>
        </row>
        <row r="3">
          <cell r="A3" t="str">
            <v>EQUIPO B</v>
          </cell>
        </row>
      </sheetData>
      <sheetData sheetId="1"/>
      <sheetData sheetId="2">
        <row r="40">
          <cell r="A40" t="str">
            <v>PORTERAS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_LISTAS"/>
      <sheetName val="PARTIDO"/>
      <sheetName val="GRAFICOS"/>
    </sheetNames>
    <sheetDataSet>
      <sheetData sheetId="0">
        <row r="2">
          <cell r="A2" t="str">
            <v>EQUIPO A</v>
          </cell>
          <cell r="E2" t="str">
            <v>At.Posicional</v>
          </cell>
        </row>
        <row r="3">
          <cell r="A3" t="str">
            <v>EQUIPO B</v>
          </cell>
          <cell r="E3" t="str">
            <v>Contraataque</v>
          </cell>
        </row>
        <row r="4">
          <cell r="E4" t="str">
            <v>Saque Gol</v>
          </cell>
        </row>
      </sheetData>
      <sheetData sheetId="1">
        <row r="1">
          <cell r="A1" t="str">
            <v>Equipo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_LISTAS"/>
      <sheetName val="PARTIDO"/>
      <sheetName val="GRAFICOS"/>
    </sheetNames>
    <sheetDataSet>
      <sheetData sheetId="0"/>
      <sheetData sheetId="1"/>
      <sheetData sheetId="2">
        <row r="2">
          <cell r="N2" t="str">
            <v>GOL</v>
          </cell>
          <cell r="O2" t="str">
            <v>PARADAS</v>
          </cell>
        </row>
        <row r="3">
          <cell r="M3" t="str">
            <v>03-E. ARROJERIA</v>
          </cell>
          <cell r="N3">
            <v>0</v>
          </cell>
          <cell r="O3">
            <v>0</v>
          </cell>
        </row>
        <row r="4">
          <cell r="M4" t="str">
            <v>04-M. FERNANDES</v>
          </cell>
          <cell r="N4">
            <v>0</v>
          </cell>
          <cell r="O4">
            <v>0</v>
          </cell>
        </row>
        <row r="5">
          <cell r="M5" t="str">
            <v>05-M. PIZZO</v>
          </cell>
          <cell r="N5">
            <v>0</v>
          </cell>
          <cell r="O5">
            <v>0</v>
          </cell>
        </row>
        <row r="6">
          <cell r="M6" t="str">
            <v>06-N. TERÉS</v>
          </cell>
          <cell r="N6">
            <v>0</v>
          </cell>
          <cell r="O6">
            <v>0</v>
          </cell>
        </row>
        <row r="7">
          <cell r="M7" t="str">
            <v>07-S. GIL</v>
          </cell>
          <cell r="N7">
            <v>0</v>
          </cell>
          <cell r="O7">
            <v>0</v>
          </cell>
        </row>
        <row r="8">
          <cell r="M8" t="str">
            <v>08-A. MENENDEZ</v>
          </cell>
          <cell r="N8">
            <v>0</v>
          </cell>
          <cell r="O8">
            <v>0</v>
          </cell>
        </row>
        <row r="9">
          <cell r="M9" t="str">
            <v>22-A.ZOLEZZI</v>
          </cell>
          <cell r="N9">
            <v>0</v>
          </cell>
          <cell r="O9">
            <v>0</v>
          </cell>
        </row>
        <row r="10">
          <cell r="M10" t="str">
            <v>13-L.HERNANDEZ</v>
          </cell>
          <cell r="N10">
            <v>0</v>
          </cell>
          <cell r="O10">
            <v>0</v>
          </cell>
        </row>
        <row r="11">
          <cell r="M11" t="str">
            <v>14-M.CAVO</v>
          </cell>
          <cell r="N11">
            <v>0</v>
          </cell>
          <cell r="O11">
            <v>0</v>
          </cell>
        </row>
        <row r="12">
          <cell r="M12" t="str">
            <v>15-M. ECHEVERRIA</v>
          </cell>
          <cell r="N12">
            <v>0</v>
          </cell>
          <cell r="O12">
            <v>0</v>
          </cell>
        </row>
        <row r="13">
          <cell r="M13" t="str">
            <v xml:space="preserve">18-E.CESAREO </v>
          </cell>
          <cell r="N13">
            <v>0</v>
          </cell>
          <cell r="O13">
            <v>0</v>
          </cell>
        </row>
        <row r="14">
          <cell r="M14" t="str">
            <v>20-M.P.O'MULLONY</v>
          </cell>
          <cell r="N14">
            <v>0</v>
          </cell>
          <cell r="O14">
            <v>0</v>
          </cell>
        </row>
        <row r="15">
          <cell r="M15" t="str">
            <v>21-A. CARDOSO</v>
          </cell>
          <cell r="N15">
            <v>0</v>
          </cell>
          <cell r="O15">
            <v>0</v>
          </cell>
        </row>
        <row r="16">
          <cell r="M16" t="str">
            <v xml:space="preserve">44-A.ETXEBERRIA </v>
          </cell>
          <cell r="N16">
            <v>0</v>
          </cell>
          <cell r="O16">
            <v>0</v>
          </cell>
        </row>
        <row r="17">
          <cell r="M17" t="str">
            <v>63-M. MORENO</v>
          </cell>
          <cell r="N17">
            <v>0</v>
          </cell>
          <cell r="O17">
            <v>0</v>
          </cell>
        </row>
        <row r="40">
          <cell r="A40" t="str">
            <v>PORTERAS</v>
          </cell>
          <cell r="B40" t="str">
            <v>GOLES</v>
          </cell>
          <cell r="C40" t="str">
            <v>PARADAS</v>
          </cell>
          <cell r="F40" t="str">
            <v>PORTERAS</v>
          </cell>
          <cell r="G40" t="str">
            <v>GOLES</v>
          </cell>
          <cell r="H40" t="str">
            <v>PARADAS</v>
          </cell>
        </row>
        <row r="41">
          <cell r="A41" t="str">
            <v>FRANCIA</v>
          </cell>
          <cell r="B41">
            <v>14</v>
          </cell>
          <cell r="C41">
            <v>8</v>
          </cell>
          <cell r="F41" t="str">
            <v>NORUEGA</v>
          </cell>
          <cell r="G41">
            <v>10</v>
          </cell>
          <cell r="H41">
            <v>8</v>
          </cell>
        </row>
        <row r="62">
          <cell r="A62" t="str">
            <v>A</v>
          </cell>
          <cell r="B62">
            <v>0</v>
          </cell>
          <cell r="C62">
            <v>1</v>
          </cell>
          <cell r="D62">
            <v>1</v>
          </cell>
          <cell r="H62">
            <v>1</v>
          </cell>
        </row>
        <row r="63">
          <cell r="A63" t="str">
            <v>B</v>
          </cell>
          <cell r="B63">
            <v>4</v>
          </cell>
          <cell r="C63">
            <v>1</v>
          </cell>
          <cell r="D63">
            <v>2</v>
          </cell>
          <cell r="H63">
            <v>4</v>
          </cell>
        </row>
        <row r="64">
          <cell r="A64" t="str">
            <v>C</v>
          </cell>
          <cell r="B64">
            <v>8</v>
          </cell>
          <cell r="C64">
            <v>1</v>
          </cell>
          <cell r="D64">
            <v>0</v>
          </cell>
          <cell r="H64">
            <v>2</v>
          </cell>
        </row>
        <row r="65">
          <cell r="A65" t="str">
            <v>D</v>
          </cell>
          <cell r="B65">
            <v>8</v>
          </cell>
          <cell r="C65">
            <v>4.5</v>
          </cell>
          <cell r="D65">
            <v>1</v>
          </cell>
          <cell r="H65">
            <v>1</v>
          </cell>
        </row>
        <row r="66">
          <cell r="A66" t="str">
            <v>E</v>
          </cell>
          <cell r="B66">
            <v>4</v>
          </cell>
          <cell r="C66">
            <v>3</v>
          </cell>
          <cell r="D66">
            <v>4</v>
          </cell>
          <cell r="H66">
            <v>1</v>
          </cell>
        </row>
        <row r="67">
          <cell r="A67" t="str">
            <v>F</v>
          </cell>
          <cell r="B67">
            <v>0</v>
          </cell>
          <cell r="C67">
            <v>4.5</v>
          </cell>
          <cell r="D67">
            <v>0</v>
          </cell>
          <cell r="H67">
            <v>2</v>
          </cell>
        </row>
        <row r="68">
          <cell r="A68" t="str">
            <v>7m</v>
          </cell>
          <cell r="B68">
            <v>4</v>
          </cell>
          <cell r="C68">
            <v>4</v>
          </cell>
          <cell r="D68">
            <v>0</v>
          </cell>
          <cell r="H68">
            <v>1</v>
          </cell>
        </row>
        <row r="69">
          <cell r="A69" t="str">
            <v>Campo Contrario</v>
          </cell>
          <cell r="B69">
            <v>4</v>
          </cell>
          <cell r="C69">
            <v>0</v>
          </cell>
          <cell r="D69">
            <v>0</v>
          </cell>
          <cell r="H69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5A89494-2E32-45C7-A96A-7D614B23D024}" name="Table_210" displayName="Table_210" ref="A11:I14">
  <tableColumns count="9">
    <tableColumn id="1" xr3:uid="{7A8EC30D-8A1B-4B71-9B06-19DB56E99EFB}" name="GRANOLLERS">
      <calculatedColumnFormula>[2]DATOS_LISTAS!E2</calculatedColumnFormula>
    </tableColumn>
    <tableColumn id="2" xr3:uid="{6ECECE17-D9D1-4B47-9A02-418FF8F9849A}" name="GOL" dataDxfId="20"/>
    <tableColumn id="3" xr3:uid="{2A42D4C5-2FDF-4760-BC76-8FF1AFC95D9C}" name="PARADAS"/>
    <tableColumn id="4" xr3:uid="{31564E94-D309-451C-A251-4205AC07750C}" name="FUERA" dataDxfId="19"/>
    <tableColumn id="5" xr3:uid="{386E956E-5F0F-4574-AFA2-BDC2178F1DC5}" name="PERDIDAS" dataDxfId="18"/>
    <tableColumn id="6" xr3:uid="{E0D52E26-587B-4CB9-B058-C909F4676251}" name="POSESIONES" dataDxfId="17"/>
    <tableColumn id="7" xr3:uid="{5EE30E7E-2824-4A65-94DF-2E4C1146967B}" name="%EFICACIA">
      <calculatedColumnFormula>B12/F12</calculatedColumnFormula>
    </tableColumn>
    <tableColumn id="8" xr3:uid="{330783E4-FC88-4312-A069-E8179BC69D57}" name="%LANZ">
      <calculatedColumnFormula>B12/(B12+C12+D12)</calculatedColumnFormula>
    </tableColumn>
    <tableColumn id="9" xr3:uid="{7DFB77D7-830D-48CB-BE39-AA677FF457A5}" name="%PERDIDAS">
      <calculatedColumnFormula>E12/F12</calculatedColumnFormula>
    </tableColumn>
  </tableColumns>
  <tableStyleInfo name="GRAFICOS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F375F7-44CB-4692-9B4C-55D46DA3C2BC}" name="Table_311" displayName="Table_311" ref="F40:F41">
  <tableColumns count="1">
    <tableColumn id="1" xr3:uid="{ADCBD420-4062-47DA-A033-D31655EFD398}" name="PORTERAS">
      <calculatedColumnFormula>A4</calculatedColumnFormula>
    </tableColumn>
  </tableColumns>
  <tableStyleInfo name="GRAFICOS-style 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3480ED8-FB8B-4563-A0E4-AE81780CF5F2}" name="Table_513" displayName="Table_513" ref="A6:I9">
  <tableColumns count="9">
    <tableColumn id="1" xr3:uid="{24551126-9D12-44A5-9F9A-66E30E73097A}" name="BERA BERA">
      <calculatedColumnFormula>[2]DATOS_LISTAS!E2</calculatedColumnFormula>
    </tableColumn>
    <tableColumn id="2" xr3:uid="{6AD81864-BC8E-471D-8A29-507F2AE3B984}" name="GOL" dataDxfId="16"/>
    <tableColumn id="3" xr3:uid="{7BD9F6AD-05A9-47EC-89FB-076D0D221820}" name="PARADAS"/>
    <tableColumn id="4" xr3:uid="{414C3611-913E-4E99-8CBE-CDB054132681}" name="FUERA"/>
    <tableColumn id="5" xr3:uid="{5E43D837-37F1-467B-8D52-7BC82D04FAC6}" name="PERDIDAS"/>
    <tableColumn id="6" xr3:uid="{6BA23891-EAA5-4900-9960-41DEF067860E}" name="POSESIONES" dataDxfId="15"/>
    <tableColumn id="7" xr3:uid="{2888E3AD-ABC7-41DE-A9CA-0013C9B2EF50}" name="%EFICACIA">
      <calculatedColumnFormula>B7/F7</calculatedColumnFormula>
    </tableColumn>
    <tableColumn id="8" xr3:uid="{7497E5F0-6409-48AB-903B-786718F765D5}" name="%LANZ">
      <calculatedColumnFormula>B7/(B7+C7+D7)</calculatedColumnFormula>
    </tableColumn>
    <tableColumn id="9" xr3:uid="{C0D14F83-041E-4785-9244-EC875D44D12C}" name="%PERDIDAS">
      <calculatedColumnFormula>E7/F7</calculatedColumnFormula>
    </tableColumn>
  </tableColumns>
  <tableStyleInfo name="GRAFICOS-style 5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E02E63-D491-46E0-B338-C44EA7987E1B}" name="Tabla715" displayName="Tabla715" ref="M2:U17" totalsRowShown="0" headerRowDxfId="14" dataDxfId="13">
  <autoFilter ref="M2:U17" xr:uid="{D60A630A-B741-4FE2-B7A8-01AA3BDB63FF}"/>
  <tableColumns count="9">
    <tableColumn id="1" xr3:uid="{FBF75707-6AA8-4FDC-BA43-A134B9A9A6E1}" name="jugadora" dataDxfId="12"/>
    <tableColumn id="2" xr3:uid="{D5BA0A51-BCFB-43F3-8DC9-27E0EE8877C5}" name="GOL" dataDxfId="11">
      <calculatedColumnFormula>COUNTIFS(PARTIDO!F:F,DATOS_LISTAS!E2,PARTIDO!D:D,DATOS_LISTAS!C1)</calculatedColumnFormula>
    </tableColumn>
    <tableColumn id="3" xr3:uid="{BC88698D-7BC8-4BD4-8658-15C4D6F0C1F4}" name="PARADAS"/>
    <tableColumn id="4" xr3:uid="{F37E6794-7D52-4936-BD8C-D59DE39DFD65}" name="FUERA"/>
    <tableColumn id="5" xr3:uid="{07DD6278-B905-40CA-8536-801794F3EABF}" name="PERDIDAS"/>
    <tableColumn id="6" xr3:uid="{EF465CAD-BD3D-4533-935A-F0E7F184BB06}" name="POSESIONES" dataDxfId="10">
      <calculatedColumnFormula>SUM(N3:Q3)</calculatedColumnFormula>
    </tableColumn>
    <tableColumn id="7" xr3:uid="{B0F09ABA-3654-451E-AF8B-13D5F295F0DB}" name="%EFICACIA" dataDxfId="9">
      <calculatedColumnFormula>N3/R3</calculatedColumnFormula>
    </tableColumn>
    <tableColumn id="8" xr3:uid="{A9D6F3FF-75D3-476B-A79D-5B9521BA835B}" name="%LANZ" dataDxfId="8">
      <calculatedColumnFormula>N3/(N3+O3+P3)</calculatedColumnFormula>
    </tableColumn>
    <tableColumn id="9" xr3:uid="{C8A43713-B06F-43E1-A1DF-220AF2712DA7}" name="%PERDIDAS" dataDxfId="7">
      <calculatedColumnFormula>Q3/R3</calculatedColumnFormula>
    </tableColumn>
  </tableColumns>
  <tableStyleInfo name="GRAFICOS-style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17463B5-91EC-4DE5-A4CD-6AA4D4F4E067}" name="Table_19" displayName="Table_19" ref="A40:A42">
  <tableColumns count="1">
    <tableColumn id="1" xr3:uid="{0F623C1E-1415-44B7-9971-D86367EE601E}" name="PORTERAS"/>
  </tableColumns>
  <tableStyleInfo name="TableStyleLight9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A126E0-7075-4D39-970A-58458231E013}" name="Table_614" displayName="Table_614" ref="A16:D18">
  <tableColumns count="4">
    <tableColumn id="1" xr3:uid="{C25B0CA2-1B3D-4CE3-B136-98314C3FFFB6}" name="SUPERIORIDAD">
      <calculatedColumnFormula>[2]DATOS_LISTAS!A2</calculatedColumnFormula>
    </tableColumn>
    <tableColumn id="2" xr3:uid="{35909742-4870-4545-8786-A07713DC8357}" name="GOL" dataDxfId="6"/>
    <tableColumn id="3" xr3:uid="{83F81ED3-BBB8-4318-B7EC-81997BF1F349}" name="POSESIONES" dataDxfId="5"/>
    <tableColumn id="4" xr3:uid="{6D6DB259-A3F7-4AF7-B391-7D06B127A906}" name="%EFICACIA">
      <calculatedColumnFormula>GRAFICOS!$B17/GRAFICOS!$C17</calculatedColumnFormula>
    </tableColumn>
  </tableColumns>
  <tableStyleInfo name="GRAFICOS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00B6E-FD93-430D-B589-9FEFF555D244}" name="Table_4" displayName="Table_4" ref="A2:I4">
  <tableColumns count="9">
    <tableColumn id="1" xr3:uid="{772B35DF-D5BE-41BA-8D63-B2A35BC1F887}" name="EQUIPOS">
      <calculatedColumnFormula>[1]DATOS_LISTAS!A2</calculatedColumnFormula>
    </tableColumn>
    <tableColumn id="2" xr3:uid="{4A01E362-EDCD-4135-8DB5-72D8FCF2A179}" name="GOL" dataDxfId="4"/>
    <tableColumn id="3" xr3:uid="{F659FA75-FEC7-4BB2-A4DE-65F27057C419}" name="PARADAS" dataDxfId="3"/>
    <tableColumn id="4" xr3:uid="{89590B77-49A6-49B8-8359-04FC8AA4718D}" name="FUERA" dataDxfId="2"/>
    <tableColumn id="5" xr3:uid="{4EBDB90E-EB98-4C2B-93FE-3086D8FFA148}" name="PERDIDAS" dataDxfId="1"/>
    <tableColumn id="6" xr3:uid="{AD01920D-E39C-4345-96B2-C2EE6E5E3905}" name="POSESIONES" dataDxfId="0"/>
    <tableColumn id="7" xr3:uid="{E7F9C231-17D7-4B80-A656-E9F1CEF45172}" name="%EFICACIA">
      <calculatedColumnFormula>B3/F3</calculatedColumnFormula>
    </tableColumn>
    <tableColumn id="8" xr3:uid="{FFB342FD-F66B-485F-98FE-4BE51F2B6E8F}" name="%LANZ">
      <calculatedColumnFormula>(B3)/(B3+C3+D3)</calculatedColumnFormula>
    </tableColumn>
    <tableColumn id="9" xr3:uid="{C6B6A575-5F98-45FF-87C0-133512C34991}" name="%PERDIDAS">
      <calculatedColumnFormula>E3/F3</calculatedColumnFormula>
    </tableColumn>
  </tableColumns>
  <tableStyleInfo name="GRAFICO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workbookViewId="0">
      <selection activeCell="D4" sqref="D4"/>
    </sheetView>
  </sheetViews>
  <sheetFormatPr baseColWidth="10" defaultColWidth="8.7265625" defaultRowHeight="14.5" x14ac:dyDescent="0.35"/>
  <cols>
    <col min="1" max="1" width="8.08984375" style="1" customWidth="1"/>
    <col min="2" max="2" width="9.7265625" style="1" customWidth="1"/>
    <col min="3" max="3" width="15" style="1" customWidth="1"/>
    <col min="4" max="4" width="13.7265625" style="1" customWidth="1"/>
    <col min="5" max="5" width="12.54296875" style="1" customWidth="1"/>
    <col min="6" max="6" width="21.26953125" style="1" customWidth="1"/>
    <col min="7" max="7" width="8.7265625" style="1"/>
    <col min="8" max="8" width="17.81640625" customWidth="1"/>
    <col min="9" max="9" width="11.54296875" style="1" customWidth="1"/>
    <col min="10" max="10" width="7.453125" style="1" customWidth="1"/>
    <col min="12" max="16384" width="8.7265625" style="1"/>
  </cols>
  <sheetData>
    <row r="1" spans="1:27" ht="15" thickBot="1" x14ac:dyDescent="0.4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41</v>
      </c>
      <c r="G1" s="5" t="s">
        <v>5</v>
      </c>
      <c r="H1" s="6" t="s">
        <v>62</v>
      </c>
      <c r="I1" s="6" t="s">
        <v>6</v>
      </c>
      <c r="J1" s="5" t="s">
        <v>9</v>
      </c>
      <c r="AA1" s="7" t="s">
        <v>33</v>
      </c>
    </row>
    <row r="2" spans="1:27" x14ac:dyDescent="0.35">
      <c r="A2" s="1" t="s">
        <v>7</v>
      </c>
      <c r="B2" s="19" t="s">
        <v>10</v>
      </c>
      <c r="C2" s="1" t="s">
        <v>10</v>
      </c>
      <c r="D2" s="2" t="s">
        <v>20</v>
      </c>
      <c r="E2" s="2" t="s">
        <v>21</v>
      </c>
      <c r="F2" s="1" t="s">
        <v>40</v>
      </c>
      <c r="G2" s="1" t="s">
        <v>27</v>
      </c>
      <c r="H2" s="59" t="s">
        <v>63</v>
      </c>
      <c r="I2" s="2" t="s">
        <v>29</v>
      </c>
      <c r="J2" s="1" t="s">
        <v>34</v>
      </c>
      <c r="AA2" s="8" t="s">
        <v>34</v>
      </c>
    </row>
    <row r="3" spans="1:27" x14ac:dyDescent="0.35">
      <c r="A3" s="1" t="s">
        <v>8</v>
      </c>
      <c r="B3" s="1" t="s">
        <v>11</v>
      </c>
      <c r="C3" s="1" t="s">
        <v>11</v>
      </c>
      <c r="D3" s="2" t="s">
        <v>22</v>
      </c>
      <c r="E3" s="2" t="s">
        <v>23</v>
      </c>
      <c r="F3" s="18">
        <v>2</v>
      </c>
      <c r="G3" s="1" t="s">
        <v>28</v>
      </c>
      <c r="H3" s="3" t="s">
        <v>64</v>
      </c>
      <c r="I3" s="3" t="s">
        <v>30</v>
      </c>
      <c r="J3" s="1" t="s">
        <v>33</v>
      </c>
      <c r="AA3" s="9" t="s">
        <v>35</v>
      </c>
    </row>
    <row r="4" spans="1:27" x14ac:dyDescent="0.35">
      <c r="B4" s="1" t="s">
        <v>12</v>
      </c>
      <c r="C4" s="1" t="s">
        <v>12</v>
      </c>
      <c r="D4" s="2" t="s">
        <v>24</v>
      </c>
      <c r="E4" s="2" t="s">
        <v>25</v>
      </c>
      <c r="F4" s="1">
        <v>3</v>
      </c>
      <c r="H4" s="3" t="s">
        <v>65</v>
      </c>
      <c r="I4" s="3" t="s">
        <v>31</v>
      </c>
      <c r="AA4" s="10" t="s">
        <v>36</v>
      </c>
    </row>
    <row r="5" spans="1:27" x14ac:dyDescent="0.35">
      <c r="B5" s="1" t="s">
        <v>13</v>
      </c>
      <c r="C5" s="1" t="s">
        <v>13</v>
      </c>
      <c r="D5" s="2" t="s">
        <v>26</v>
      </c>
      <c r="F5" s="1">
        <v>4</v>
      </c>
      <c r="H5" s="3" t="s">
        <v>66</v>
      </c>
      <c r="I5" s="3" t="s">
        <v>32</v>
      </c>
      <c r="AA5" s="11" t="s">
        <v>37</v>
      </c>
    </row>
    <row r="6" spans="1:27" x14ac:dyDescent="0.35">
      <c r="B6" s="1" t="s">
        <v>14</v>
      </c>
      <c r="C6" s="1" t="s">
        <v>14</v>
      </c>
      <c r="F6" s="1">
        <v>5</v>
      </c>
      <c r="H6" s="3" t="s">
        <v>67</v>
      </c>
    </row>
    <row r="7" spans="1:27" x14ac:dyDescent="0.35">
      <c r="B7" s="1" t="s">
        <v>15</v>
      </c>
      <c r="C7" s="1" t="s">
        <v>15</v>
      </c>
      <c r="F7" s="1">
        <v>6</v>
      </c>
      <c r="H7" s="3"/>
    </row>
    <row r="8" spans="1:27" x14ac:dyDescent="0.35">
      <c r="B8" s="1" t="s">
        <v>16</v>
      </c>
      <c r="C8" s="1" t="s">
        <v>19</v>
      </c>
      <c r="F8" s="1">
        <v>7</v>
      </c>
      <c r="H8" s="3"/>
    </row>
    <row r="9" spans="1:27" x14ac:dyDescent="0.35">
      <c r="B9" s="1" t="s">
        <v>17</v>
      </c>
      <c r="C9" s="1" t="s">
        <v>68</v>
      </c>
      <c r="F9" s="1">
        <v>8</v>
      </c>
      <c r="H9" s="3"/>
    </row>
    <row r="10" spans="1:27" x14ac:dyDescent="0.35">
      <c r="B10" s="1" t="s">
        <v>18</v>
      </c>
      <c r="F10" s="1">
        <v>9</v>
      </c>
      <c r="H10" s="3"/>
    </row>
    <row r="11" spans="1:27" x14ac:dyDescent="0.35">
      <c r="F11" s="1">
        <v>10</v>
      </c>
      <c r="H11" s="3"/>
    </row>
    <row r="12" spans="1:27" x14ac:dyDescent="0.35">
      <c r="F12" s="1">
        <v>11</v>
      </c>
    </row>
    <row r="13" spans="1:27" x14ac:dyDescent="0.35">
      <c r="F13" s="1">
        <v>12</v>
      </c>
      <c r="H13" s="3"/>
    </row>
    <row r="14" spans="1:27" x14ac:dyDescent="0.35">
      <c r="F14" s="1">
        <v>13</v>
      </c>
      <c r="H14" s="3"/>
    </row>
    <row r="15" spans="1:27" x14ac:dyDescent="0.35">
      <c r="F15" s="1">
        <v>14</v>
      </c>
      <c r="H15" s="3"/>
    </row>
    <row r="16" spans="1:27" x14ac:dyDescent="0.35">
      <c r="F16" s="1">
        <v>15</v>
      </c>
      <c r="H16" s="3"/>
    </row>
    <row r="17" spans="6:8" x14ac:dyDescent="0.35">
      <c r="F17" s="1">
        <v>16</v>
      </c>
      <c r="H17" s="3"/>
    </row>
    <row r="18" spans="6:8" x14ac:dyDescent="0.35">
      <c r="F18" s="1" t="s">
        <v>40</v>
      </c>
      <c r="H18" s="3"/>
    </row>
    <row r="19" spans="6:8" x14ac:dyDescent="0.35">
      <c r="F19" s="1">
        <v>2</v>
      </c>
      <c r="H19" s="3"/>
    </row>
    <row r="20" spans="6:8" x14ac:dyDescent="0.35">
      <c r="F20" s="1">
        <v>3</v>
      </c>
      <c r="H20" s="3"/>
    </row>
    <row r="21" spans="6:8" x14ac:dyDescent="0.35">
      <c r="F21" s="1">
        <v>4</v>
      </c>
      <c r="H21" s="3"/>
    </row>
    <row r="22" spans="6:8" x14ac:dyDescent="0.35">
      <c r="F22" s="1">
        <v>5</v>
      </c>
      <c r="H22" s="3"/>
    </row>
    <row r="23" spans="6:8" x14ac:dyDescent="0.35">
      <c r="F23" s="1">
        <v>6</v>
      </c>
      <c r="H23" s="3"/>
    </row>
    <row r="24" spans="6:8" x14ac:dyDescent="0.35">
      <c r="F24" s="1">
        <v>7</v>
      </c>
      <c r="H24" s="3"/>
    </row>
    <row r="25" spans="6:8" x14ac:dyDescent="0.35">
      <c r="F25" s="1">
        <v>8</v>
      </c>
      <c r="H25" s="3"/>
    </row>
    <row r="26" spans="6:8" x14ac:dyDescent="0.35">
      <c r="F26" s="1">
        <v>9</v>
      </c>
      <c r="H26" s="3"/>
    </row>
    <row r="27" spans="6:8" x14ac:dyDescent="0.35">
      <c r="F27" s="1">
        <v>10</v>
      </c>
      <c r="H27" s="3"/>
    </row>
    <row r="28" spans="6:8" x14ac:dyDescent="0.35">
      <c r="F28" s="1">
        <v>11</v>
      </c>
      <c r="H28" s="3"/>
    </row>
    <row r="29" spans="6:8" x14ac:dyDescent="0.35">
      <c r="F29" s="1">
        <v>12</v>
      </c>
      <c r="H29" s="3"/>
    </row>
    <row r="30" spans="6:8" x14ac:dyDescent="0.35">
      <c r="F30" s="1">
        <v>13</v>
      </c>
      <c r="H30" s="3"/>
    </row>
    <row r="31" spans="6:8" x14ac:dyDescent="0.35">
      <c r="F31" s="1">
        <v>14</v>
      </c>
      <c r="H31" s="3"/>
    </row>
    <row r="32" spans="6:8" x14ac:dyDescent="0.35">
      <c r="F32" s="1">
        <v>15</v>
      </c>
      <c r="H32" s="3"/>
    </row>
    <row r="33" spans="6:8" x14ac:dyDescent="0.35">
      <c r="F33" s="1">
        <v>16</v>
      </c>
      <c r="H33" s="3"/>
    </row>
    <row r="34" spans="6:8" x14ac:dyDescent="0.35">
      <c r="H34" s="3"/>
    </row>
    <row r="35" spans="6:8" x14ac:dyDescent="0.35">
      <c r="H35" s="3"/>
    </row>
    <row r="36" spans="6:8" x14ac:dyDescent="0.35">
      <c r="H36" s="3"/>
    </row>
    <row r="37" spans="6:8" x14ac:dyDescent="0.35">
      <c r="H37" s="3"/>
    </row>
    <row r="38" spans="6:8" x14ac:dyDescent="0.35">
      <c r="H38" s="3"/>
    </row>
    <row r="39" spans="6:8" x14ac:dyDescent="0.35">
      <c r="H39" s="3"/>
    </row>
    <row r="40" spans="6:8" x14ac:dyDescent="0.35">
      <c r="H40" s="3"/>
    </row>
    <row r="41" spans="6:8" x14ac:dyDescent="0.35">
      <c r="H41" s="3"/>
    </row>
    <row r="42" spans="6:8" x14ac:dyDescent="0.35">
      <c r="H42" s="3"/>
    </row>
    <row r="43" spans="6:8" x14ac:dyDescent="0.35">
      <c r="H43" s="3"/>
    </row>
    <row r="44" spans="6:8" x14ac:dyDescent="0.35">
      <c r="H44" s="3"/>
    </row>
    <row r="45" spans="6:8" x14ac:dyDescent="0.35">
      <c r="H45" s="3"/>
    </row>
    <row r="46" spans="6:8" x14ac:dyDescent="0.35">
      <c r="H46" s="3"/>
    </row>
    <row r="47" spans="6:8" x14ac:dyDescent="0.35">
      <c r="H47" s="3"/>
    </row>
    <row r="48" spans="6:8" x14ac:dyDescent="0.35">
      <c r="H48" s="3"/>
    </row>
    <row r="49" spans="8:8" x14ac:dyDescent="0.35">
      <c r="H49" s="3"/>
    </row>
    <row r="50" spans="8:8" x14ac:dyDescent="0.35">
      <c r="H50" s="3"/>
    </row>
    <row r="51" spans="8:8" x14ac:dyDescent="0.35">
      <c r="H51" s="3"/>
    </row>
    <row r="52" spans="8:8" x14ac:dyDescent="0.35">
      <c r="H52" s="3"/>
    </row>
    <row r="53" spans="8:8" x14ac:dyDescent="0.35">
      <c r="H53" s="3"/>
    </row>
    <row r="54" spans="8:8" x14ac:dyDescent="0.35">
      <c r="H54" s="3"/>
    </row>
    <row r="55" spans="8:8" x14ac:dyDescent="0.35">
      <c r="H55" s="3"/>
    </row>
    <row r="56" spans="8:8" x14ac:dyDescent="0.35">
      <c r="H56" s="3"/>
    </row>
    <row r="57" spans="8:8" x14ac:dyDescent="0.35">
      <c r="H57" s="3"/>
    </row>
    <row r="58" spans="8:8" x14ac:dyDescent="0.35">
      <c r="H58" s="3"/>
    </row>
    <row r="59" spans="8:8" x14ac:dyDescent="0.35">
      <c r="H59" s="3"/>
    </row>
    <row r="60" spans="8:8" x14ac:dyDescent="0.35">
      <c r="H60" s="3"/>
    </row>
    <row r="61" spans="8:8" x14ac:dyDescent="0.35">
      <c r="H61" s="3"/>
    </row>
    <row r="62" spans="8:8" x14ac:dyDescent="0.35">
      <c r="H62" s="3"/>
    </row>
    <row r="63" spans="8:8" x14ac:dyDescent="0.35">
      <c r="H63" s="3"/>
    </row>
    <row r="64" spans="8:8" x14ac:dyDescent="0.35">
      <c r="H64" s="3"/>
    </row>
    <row r="65" spans="8:8" x14ac:dyDescent="0.35">
      <c r="H65" s="3"/>
    </row>
    <row r="66" spans="8:8" x14ac:dyDescent="0.35">
      <c r="H66" s="3"/>
    </row>
    <row r="67" spans="8:8" x14ac:dyDescent="0.35">
      <c r="H67" s="3"/>
    </row>
    <row r="68" spans="8:8" x14ac:dyDescent="0.35">
      <c r="H68" s="3"/>
    </row>
    <row r="69" spans="8:8" x14ac:dyDescent="0.35">
      <c r="H69" s="3"/>
    </row>
    <row r="70" spans="8:8" x14ac:dyDescent="0.35">
      <c r="H70" s="3"/>
    </row>
    <row r="71" spans="8:8" x14ac:dyDescent="0.35">
      <c r="H71" s="3"/>
    </row>
    <row r="72" spans="8:8" x14ac:dyDescent="0.35">
      <c r="H72" s="3"/>
    </row>
    <row r="73" spans="8:8" x14ac:dyDescent="0.35">
      <c r="H73" s="3"/>
    </row>
    <row r="74" spans="8:8" x14ac:dyDescent="0.35">
      <c r="H74" s="3"/>
    </row>
    <row r="75" spans="8:8" x14ac:dyDescent="0.35">
      <c r="H75" s="3"/>
    </row>
    <row r="76" spans="8:8" x14ac:dyDescent="0.35">
      <c r="H76" s="3"/>
    </row>
    <row r="77" spans="8:8" x14ac:dyDescent="0.35">
      <c r="H77" s="3"/>
    </row>
    <row r="78" spans="8:8" x14ac:dyDescent="0.35">
      <c r="H78" s="3"/>
    </row>
    <row r="79" spans="8:8" x14ac:dyDescent="0.35">
      <c r="H79" s="3"/>
    </row>
    <row r="80" spans="8:8" x14ac:dyDescent="0.35">
      <c r="H80" s="3"/>
    </row>
    <row r="81" spans="8:8" x14ac:dyDescent="0.35">
      <c r="H81" s="3"/>
    </row>
    <row r="82" spans="8:8" x14ac:dyDescent="0.35">
      <c r="H82" s="3"/>
    </row>
    <row r="83" spans="8:8" x14ac:dyDescent="0.35">
      <c r="H83" s="3"/>
    </row>
    <row r="84" spans="8:8" x14ac:dyDescent="0.35">
      <c r="H84" s="3"/>
    </row>
    <row r="85" spans="8:8" x14ac:dyDescent="0.35">
      <c r="H85" s="3"/>
    </row>
    <row r="86" spans="8:8" x14ac:dyDescent="0.35">
      <c r="H86" s="3"/>
    </row>
    <row r="87" spans="8:8" x14ac:dyDescent="0.35">
      <c r="H87" s="3"/>
    </row>
    <row r="88" spans="8:8" x14ac:dyDescent="0.35">
      <c r="H88" s="3"/>
    </row>
    <row r="89" spans="8:8" x14ac:dyDescent="0.35">
      <c r="H89" s="3"/>
    </row>
    <row r="90" spans="8:8" x14ac:dyDescent="0.35">
      <c r="H90" s="3"/>
    </row>
    <row r="91" spans="8:8" x14ac:dyDescent="0.35">
      <c r="H91" s="3"/>
    </row>
    <row r="92" spans="8:8" x14ac:dyDescent="0.35">
      <c r="H92" s="3"/>
    </row>
    <row r="93" spans="8:8" x14ac:dyDescent="0.35">
      <c r="H93" s="3"/>
    </row>
    <row r="94" spans="8:8" x14ac:dyDescent="0.35">
      <c r="H94" s="3"/>
    </row>
    <row r="95" spans="8:8" x14ac:dyDescent="0.35">
      <c r="H95" s="3"/>
    </row>
    <row r="96" spans="8:8" x14ac:dyDescent="0.35">
      <c r="H96" s="3"/>
    </row>
    <row r="97" spans="8:8" x14ac:dyDescent="0.35">
      <c r="H97" s="3"/>
    </row>
    <row r="98" spans="8:8" x14ac:dyDescent="0.35">
      <c r="H98" s="3"/>
    </row>
    <row r="99" spans="8:8" x14ac:dyDescent="0.35">
      <c r="H99" s="3"/>
    </row>
    <row r="100" spans="8:8" x14ac:dyDescent="0.35">
      <c r="H100" s="3"/>
    </row>
    <row r="101" spans="8:8" x14ac:dyDescent="0.35">
      <c r="H101" s="3"/>
    </row>
    <row r="102" spans="8:8" x14ac:dyDescent="0.35">
      <c r="H102" s="3"/>
    </row>
    <row r="103" spans="8:8" x14ac:dyDescent="0.35">
      <c r="H103" s="3"/>
    </row>
    <row r="104" spans="8:8" x14ac:dyDescent="0.35">
      <c r="H104" s="3"/>
    </row>
    <row r="105" spans="8:8" x14ac:dyDescent="0.35">
      <c r="H105" s="3"/>
    </row>
    <row r="106" spans="8:8" x14ac:dyDescent="0.35">
      <c r="H106" s="3"/>
    </row>
    <row r="107" spans="8:8" x14ac:dyDescent="0.35">
      <c r="H107" s="3"/>
    </row>
    <row r="108" spans="8:8" x14ac:dyDescent="0.35">
      <c r="H108" s="3"/>
    </row>
    <row r="109" spans="8:8" x14ac:dyDescent="0.35">
      <c r="H109" s="3"/>
    </row>
    <row r="110" spans="8:8" x14ac:dyDescent="0.35">
      <c r="H110" s="3"/>
    </row>
    <row r="111" spans="8:8" x14ac:dyDescent="0.35">
      <c r="H111" s="3"/>
    </row>
    <row r="112" spans="8:8" x14ac:dyDescent="0.35">
      <c r="H112" s="3"/>
    </row>
    <row r="113" spans="8:8" x14ac:dyDescent="0.35">
      <c r="H113" s="3"/>
    </row>
    <row r="114" spans="8:8" x14ac:dyDescent="0.35">
      <c r="H114" s="3"/>
    </row>
    <row r="115" spans="8:8" x14ac:dyDescent="0.35">
      <c r="H115" s="3"/>
    </row>
    <row r="116" spans="8:8" x14ac:dyDescent="0.35">
      <c r="H116" s="3"/>
    </row>
    <row r="117" spans="8:8" x14ac:dyDescent="0.35">
      <c r="H117" s="3"/>
    </row>
    <row r="118" spans="8:8" x14ac:dyDescent="0.35">
      <c r="H118" s="3"/>
    </row>
    <row r="119" spans="8:8" x14ac:dyDescent="0.35">
      <c r="H119" s="3"/>
    </row>
    <row r="120" spans="8:8" x14ac:dyDescent="0.35">
      <c r="H120" s="3"/>
    </row>
    <row r="121" spans="8:8" x14ac:dyDescent="0.35">
      <c r="H121" s="3"/>
    </row>
    <row r="122" spans="8:8" x14ac:dyDescent="0.35">
      <c r="H122" s="3"/>
    </row>
    <row r="123" spans="8:8" x14ac:dyDescent="0.35">
      <c r="H123" s="3"/>
    </row>
    <row r="124" spans="8:8" x14ac:dyDescent="0.35">
      <c r="H124" s="3"/>
    </row>
    <row r="125" spans="8:8" x14ac:dyDescent="0.35">
      <c r="H125" s="3"/>
    </row>
    <row r="126" spans="8:8" x14ac:dyDescent="0.35">
      <c r="H126" s="3"/>
    </row>
    <row r="127" spans="8:8" x14ac:dyDescent="0.35">
      <c r="H127" s="3"/>
    </row>
    <row r="128" spans="8:8" x14ac:dyDescent="0.35">
      <c r="H128" s="3"/>
    </row>
    <row r="129" spans="8:8" x14ac:dyDescent="0.35">
      <c r="H129" s="3"/>
    </row>
    <row r="130" spans="8:8" x14ac:dyDescent="0.35">
      <c r="H130" s="3"/>
    </row>
    <row r="131" spans="8:8" x14ac:dyDescent="0.35">
      <c r="H131" s="3"/>
    </row>
    <row r="132" spans="8:8" x14ac:dyDescent="0.35">
      <c r="H132" s="3"/>
    </row>
    <row r="133" spans="8:8" x14ac:dyDescent="0.35">
      <c r="H133" s="3"/>
    </row>
    <row r="134" spans="8:8" x14ac:dyDescent="0.35">
      <c r="H134" s="3"/>
    </row>
    <row r="135" spans="8:8" x14ac:dyDescent="0.35">
      <c r="H135" s="3"/>
    </row>
    <row r="136" spans="8:8" x14ac:dyDescent="0.35">
      <c r="H136" s="3"/>
    </row>
    <row r="137" spans="8:8" x14ac:dyDescent="0.35">
      <c r="H137" s="3"/>
    </row>
    <row r="138" spans="8:8" x14ac:dyDescent="0.35">
      <c r="H138" s="3"/>
    </row>
    <row r="139" spans="8:8" x14ac:dyDescent="0.35">
      <c r="H139" s="3"/>
    </row>
    <row r="140" spans="8:8" x14ac:dyDescent="0.35">
      <c r="H140" s="3"/>
    </row>
    <row r="141" spans="8:8" x14ac:dyDescent="0.35">
      <c r="H141" s="3"/>
    </row>
    <row r="142" spans="8:8" x14ac:dyDescent="0.35">
      <c r="H142" s="3"/>
    </row>
    <row r="143" spans="8:8" x14ac:dyDescent="0.35">
      <c r="H143" s="3"/>
    </row>
    <row r="144" spans="8:8" x14ac:dyDescent="0.35">
      <c r="H144" s="3"/>
    </row>
    <row r="145" spans="8:8" x14ac:dyDescent="0.35">
      <c r="H145" s="3"/>
    </row>
    <row r="146" spans="8:8" x14ac:dyDescent="0.35">
      <c r="H146" s="3"/>
    </row>
    <row r="147" spans="8:8" x14ac:dyDescent="0.35">
      <c r="H147" s="3"/>
    </row>
    <row r="148" spans="8:8" x14ac:dyDescent="0.35">
      <c r="H148" s="3"/>
    </row>
    <row r="149" spans="8:8" x14ac:dyDescent="0.35">
      <c r="H149" s="3"/>
    </row>
    <row r="150" spans="8:8" x14ac:dyDescent="0.35">
      <c r="H150" s="3"/>
    </row>
    <row r="151" spans="8:8" x14ac:dyDescent="0.35">
      <c r="H151" s="3"/>
    </row>
    <row r="152" spans="8:8" x14ac:dyDescent="0.35">
      <c r="H152" s="3"/>
    </row>
    <row r="153" spans="8:8" x14ac:dyDescent="0.35">
      <c r="H153" s="3"/>
    </row>
    <row r="154" spans="8:8" x14ac:dyDescent="0.35">
      <c r="H154" s="3"/>
    </row>
    <row r="155" spans="8:8" x14ac:dyDescent="0.35">
      <c r="H155" s="3"/>
    </row>
    <row r="156" spans="8:8" x14ac:dyDescent="0.35">
      <c r="H156" s="3"/>
    </row>
    <row r="157" spans="8:8" x14ac:dyDescent="0.35">
      <c r="H157" s="3"/>
    </row>
    <row r="158" spans="8:8" x14ac:dyDescent="0.35">
      <c r="H158" s="3"/>
    </row>
    <row r="159" spans="8:8" x14ac:dyDescent="0.35">
      <c r="H159" s="3"/>
    </row>
    <row r="160" spans="8:8" x14ac:dyDescent="0.35">
      <c r="H160" s="3"/>
    </row>
    <row r="161" spans="8:8" x14ac:dyDescent="0.35">
      <c r="H161" s="3"/>
    </row>
    <row r="162" spans="8:8" x14ac:dyDescent="0.35">
      <c r="H162" s="3"/>
    </row>
    <row r="163" spans="8:8" x14ac:dyDescent="0.35">
      <c r="H163" s="3"/>
    </row>
    <row r="164" spans="8:8" x14ac:dyDescent="0.35">
      <c r="H164" s="3"/>
    </row>
    <row r="165" spans="8:8" x14ac:dyDescent="0.35">
      <c r="H165" s="3"/>
    </row>
    <row r="166" spans="8:8" x14ac:dyDescent="0.35">
      <c r="H166" s="3"/>
    </row>
    <row r="167" spans="8:8" x14ac:dyDescent="0.35">
      <c r="H167" s="3"/>
    </row>
    <row r="168" spans="8:8" x14ac:dyDescent="0.35">
      <c r="H168" s="3"/>
    </row>
    <row r="169" spans="8:8" x14ac:dyDescent="0.35">
      <c r="H169" s="3"/>
    </row>
    <row r="170" spans="8:8" x14ac:dyDescent="0.35">
      <c r="H170" s="3"/>
    </row>
    <row r="171" spans="8:8" x14ac:dyDescent="0.35">
      <c r="H171" s="3"/>
    </row>
    <row r="172" spans="8:8" x14ac:dyDescent="0.35">
      <c r="H172" s="3"/>
    </row>
    <row r="173" spans="8:8" x14ac:dyDescent="0.35">
      <c r="H173" s="3"/>
    </row>
    <row r="174" spans="8:8" x14ac:dyDescent="0.35">
      <c r="H174" s="3"/>
    </row>
    <row r="175" spans="8:8" x14ac:dyDescent="0.35">
      <c r="H175" s="3"/>
    </row>
    <row r="176" spans="8:8" x14ac:dyDescent="0.35">
      <c r="H176" s="3"/>
    </row>
    <row r="177" spans="8:8" x14ac:dyDescent="0.35">
      <c r="H177" s="3"/>
    </row>
    <row r="178" spans="8:8" x14ac:dyDescent="0.35">
      <c r="H178" s="3"/>
    </row>
    <row r="179" spans="8:8" x14ac:dyDescent="0.35">
      <c r="H179" s="3"/>
    </row>
    <row r="180" spans="8:8" x14ac:dyDescent="0.35">
      <c r="H180" s="3"/>
    </row>
    <row r="181" spans="8:8" x14ac:dyDescent="0.35">
      <c r="H181" s="3"/>
    </row>
    <row r="182" spans="8:8" x14ac:dyDescent="0.35">
      <c r="H182" s="3"/>
    </row>
    <row r="183" spans="8:8" x14ac:dyDescent="0.35">
      <c r="H183" s="3"/>
    </row>
    <row r="184" spans="8:8" x14ac:dyDescent="0.35">
      <c r="H184" s="3"/>
    </row>
    <row r="185" spans="8:8" x14ac:dyDescent="0.35">
      <c r="H185" s="3"/>
    </row>
    <row r="186" spans="8:8" x14ac:dyDescent="0.35">
      <c r="H186" s="3"/>
    </row>
    <row r="187" spans="8:8" x14ac:dyDescent="0.35">
      <c r="H187" s="3"/>
    </row>
    <row r="188" spans="8:8" x14ac:dyDescent="0.35">
      <c r="H188" s="3"/>
    </row>
    <row r="189" spans="8:8" x14ac:dyDescent="0.35">
      <c r="H189" s="3"/>
    </row>
    <row r="190" spans="8:8" x14ac:dyDescent="0.35">
      <c r="H190" s="3"/>
    </row>
    <row r="191" spans="8:8" x14ac:dyDescent="0.35">
      <c r="H191" s="3"/>
    </row>
    <row r="192" spans="8:8" x14ac:dyDescent="0.35">
      <c r="H192" s="3"/>
    </row>
    <row r="193" spans="8:8" x14ac:dyDescent="0.35">
      <c r="H193" s="3"/>
    </row>
    <row r="194" spans="8:8" x14ac:dyDescent="0.35">
      <c r="H194" s="3"/>
    </row>
    <row r="195" spans="8:8" x14ac:dyDescent="0.35">
      <c r="H195" s="3"/>
    </row>
    <row r="196" spans="8:8" x14ac:dyDescent="0.35">
      <c r="H196" s="3"/>
    </row>
    <row r="197" spans="8:8" x14ac:dyDescent="0.35">
      <c r="H197" s="3"/>
    </row>
    <row r="198" spans="8:8" x14ac:dyDescent="0.35">
      <c r="H198" s="3"/>
    </row>
    <row r="199" spans="8:8" x14ac:dyDescent="0.35">
      <c r="H199" s="3"/>
    </row>
    <row r="200" spans="8:8" x14ac:dyDescent="0.35">
      <c r="H200" s="3"/>
    </row>
    <row r="201" spans="8:8" x14ac:dyDescent="0.35">
      <c r="H201" s="3"/>
    </row>
    <row r="202" spans="8:8" x14ac:dyDescent="0.35">
      <c r="H202" s="3"/>
    </row>
    <row r="203" spans="8:8" x14ac:dyDescent="0.35">
      <c r="H203" s="3"/>
    </row>
    <row r="204" spans="8:8" x14ac:dyDescent="0.35">
      <c r="H204" s="3"/>
    </row>
    <row r="205" spans="8:8" x14ac:dyDescent="0.35">
      <c r="H205" s="3"/>
    </row>
    <row r="206" spans="8:8" x14ac:dyDescent="0.35">
      <c r="H206" s="3"/>
    </row>
    <row r="207" spans="8:8" x14ac:dyDescent="0.35">
      <c r="H207" s="3"/>
    </row>
    <row r="208" spans="8:8" x14ac:dyDescent="0.35">
      <c r="H208" s="3"/>
    </row>
    <row r="209" spans="8:8" x14ac:dyDescent="0.35">
      <c r="H209" s="3"/>
    </row>
    <row r="210" spans="8:8" x14ac:dyDescent="0.35">
      <c r="H210" s="3"/>
    </row>
    <row r="211" spans="8:8" x14ac:dyDescent="0.35">
      <c r="H211" s="3"/>
    </row>
    <row r="212" spans="8:8" x14ac:dyDescent="0.35">
      <c r="H212" s="3"/>
    </row>
    <row r="213" spans="8:8" x14ac:dyDescent="0.35">
      <c r="H213" s="3"/>
    </row>
    <row r="214" spans="8:8" x14ac:dyDescent="0.35">
      <c r="H214" s="3"/>
    </row>
    <row r="215" spans="8:8" x14ac:dyDescent="0.35">
      <c r="H215" s="3"/>
    </row>
    <row r="216" spans="8:8" x14ac:dyDescent="0.35">
      <c r="H216" s="3"/>
    </row>
    <row r="217" spans="8:8" x14ac:dyDescent="0.35">
      <c r="H217" s="3"/>
    </row>
    <row r="218" spans="8:8" x14ac:dyDescent="0.35">
      <c r="H218" s="3"/>
    </row>
    <row r="219" spans="8:8" x14ac:dyDescent="0.35">
      <c r="H219" s="3"/>
    </row>
    <row r="220" spans="8:8" x14ac:dyDescent="0.35">
      <c r="H220" s="3"/>
    </row>
    <row r="221" spans="8:8" x14ac:dyDescent="0.35">
      <c r="H221" s="3"/>
    </row>
    <row r="222" spans="8:8" x14ac:dyDescent="0.35">
      <c r="H222" s="3"/>
    </row>
    <row r="223" spans="8:8" x14ac:dyDescent="0.35">
      <c r="H223" s="3"/>
    </row>
    <row r="224" spans="8:8" x14ac:dyDescent="0.35">
      <c r="H224" s="3"/>
    </row>
    <row r="225" spans="8:8" x14ac:dyDescent="0.35">
      <c r="H225" s="3"/>
    </row>
    <row r="226" spans="8:8" x14ac:dyDescent="0.35">
      <c r="H226" s="3"/>
    </row>
    <row r="227" spans="8:8" x14ac:dyDescent="0.35">
      <c r="H227" s="3"/>
    </row>
    <row r="228" spans="8:8" x14ac:dyDescent="0.35">
      <c r="H228" s="3"/>
    </row>
    <row r="229" spans="8:8" x14ac:dyDescent="0.35">
      <c r="H229" s="3"/>
    </row>
    <row r="230" spans="8:8" x14ac:dyDescent="0.35">
      <c r="H230" s="3"/>
    </row>
    <row r="231" spans="8:8" x14ac:dyDescent="0.35">
      <c r="H231" s="3"/>
    </row>
    <row r="232" spans="8:8" x14ac:dyDescent="0.35">
      <c r="H232" s="3"/>
    </row>
    <row r="233" spans="8:8" x14ac:dyDescent="0.35">
      <c r="H233" s="3"/>
    </row>
    <row r="234" spans="8:8" x14ac:dyDescent="0.35">
      <c r="H234" s="3"/>
    </row>
    <row r="235" spans="8:8" x14ac:dyDescent="0.35">
      <c r="H235" s="3"/>
    </row>
    <row r="236" spans="8:8" x14ac:dyDescent="0.35">
      <c r="H236" s="3"/>
    </row>
    <row r="237" spans="8:8" x14ac:dyDescent="0.35">
      <c r="H237" s="3"/>
    </row>
    <row r="238" spans="8:8" x14ac:dyDescent="0.35">
      <c r="H238" s="3"/>
    </row>
    <row r="239" spans="8:8" x14ac:dyDescent="0.35">
      <c r="H239" s="3"/>
    </row>
    <row r="240" spans="8:8" x14ac:dyDescent="0.35">
      <c r="H240" s="3"/>
    </row>
    <row r="241" spans="8:8" x14ac:dyDescent="0.35">
      <c r="H241" s="3"/>
    </row>
    <row r="242" spans="8:8" x14ac:dyDescent="0.35">
      <c r="H242" s="3"/>
    </row>
    <row r="243" spans="8:8" x14ac:dyDescent="0.35">
      <c r="H243" s="3"/>
    </row>
    <row r="244" spans="8:8" x14ac:dyDescent="0.35">
      <c r="H244" s="3"/>
    </row>
    <row r="245" spans="8:8" x14ac:dyDescent="0.35">
      <c r="H245" s="3"/>
    </row>
    <row r="246" spans="8:8" x14ac:dyDescent="0.35">
      <c r="H246" s="3"/>
    </row>
    <row r="247" spans="8:8" x14ac:dyDescent="0.35">
      <c r="H247" s="3"/>
    </row>
    <row r="248" spans="8:8" x14ac:dyDescent="0.35">
      <c r="H248" s="3"/>
    </row>
    <row r="249" spans="8:8" x14ac:dyDescent="0.35">
      <c r="H249" s="3"/>
    </row>
    <row r="250" spans="8:8" x14ac:dyDescent="0.35">
      <c r="H250" s="3"/>
    </row>
    <row r="251" spans="8:8" x14ac:dyDescent="0.35">
      <c r="H251" s="3"/>
    </row>
    <row r="252" spans="8:8" x14ac:dyDescent="0.35">
      <c r="H252" s="3"/>
    </row>
    <row r="253" spans="8:8" x14ac:dyDescent="0.35">
      <c r="H253" s="3"/>
    </row>
    <row r="254" spans="8:8" x14ac:dyDescent="0.35">
      <c r="H254" s="3"/>
    </row>
    <row r="255" spans="8:8" x14ac:dyDescent="0.35">
      <c r="H255" s="3"/>
    </row>
    <row r="256" spans="8:8" x14ac:dyDescent="0.35">
      <c r="H256" s="3"/>
    </row>
    <row r="257" spans="8:8" x14ac:dyDescent="0.35">
      <c r="H257" s="3"/>
    </row>
    <row r="258" spans="8:8" x14ac:dyDescent="0.35">
      <c r="H258" s="3"/>
    </row>
    <row r="259" spans="8:8" x14ac:dyDescent="0.35">
      <c r="H259" s="3"/>
    </row>
    <row r="260" spans="8:8" x14ac:dyDescent="0.35">
      <c r="H260" s="3"/>
    </row>
    <row r="261" spans="8:8" x14ac:dyDescent="0.35">
      <c r="H261" s="3"/>
    </row>
    <row r="262" spans="8:8" x14ac:dyDescent="0.35">
      <c r="H262" s="3"/>
    </row>
    <row r="263" spans="8:8" x14ac:dyDescent="0.35">
      <c r="H263" s="3"/>
    </row>
    <row r="264" spans="8:8" x14ac:dyDescent="0.35">
      <c r="H264" s="3"/>
    </row>
    <row r="265" spans="8:8" x14ac:dyDescent="0.35">
      <c r="H265" s="3"/>
    </row>
    <row r="266" spans="8:8" x14ac:dyDescent="0.35">
      <c r="H266" s="3"/>
    </row>
    <row r="267" spans="8:8" x14ac:dyDescent="0.35">
      <c r="H267" s="3"/>
    </row>
    <row r="268" spans="8:8" x14ac:dyDescent="0.35">
      <c r="H268" s="3"/>
    </row>
    <row r="269" spans="8:8" x14ac:dyDescent="0.35">
      <c r="H269" s="3"/>
    </row>
    <row r="270" spans="8:8" x14ac:dyDescent="0.35">
      <c r="H270" s="3"/>
    </row>
    <row r="271" spans="8:8" x14ac:dyDescent="0.35">
      <c r="H271" s="3"/>
    </row>
    <row r="272" spans="8:8" x14ac:dyDescent="0.35">
      <c r="H272" s="3"/>
    </row>
    <row r="273" spans="8:8" x14ac:dyDescent="0.35">
      <c r="H273" s="3"/>
    </row>
    <row r="274" spans="8:8" x14ac:dyDescent="0.35">
      <c r="H274" s="3"/>
    </row>
    <row r="275" spans="8:8" x14ac:dyDescent="0.35">
      <c r="H275" s="3"/>
    </row>
    <row r="276" spans="8:8" x14ac:dyDescent="0.35">
      <c r="H276" s="3"/>
    </row>
    <row r="277" spans="8:8" x14ac:dyDescent="0.35">
      <c r="H277" s="3"/>
    </row>
    <row r="278" spans="8:8" x14ac:dyDescent="0.35">
      <c r="H278" s="3"/>
    </row>
    <row r="279" spans="8:8" x14ac:dyDescent="0.35">
      <c r="H279" s="3"/>
    </row>
    <row r="280" spans="8:8" x14ac:dyDescent="0.35">
      <c r="H280" s="3"/>
    </row>
    <row r="281" spans="8:8" x14ac:dyDescent="0.35">
      <c r="H281" s="3"/>
    </row>
    <row r="282" spans="8:8" x14ac:dyDescent="0.35">
      <c r="H282" s="3"/>
    </row>
    <row r="283" spans="8:8" x14ac:dyDescent="0.35">
      <c r="H283" s="3"/>
    </row>
    <row r="284" spans="8:8" x14ac:dyDescent="0.35">
      <c r="H284" s="3"/>
    </row>
    <row r="285" spans="8:8" x14ac:dyDescent="0.35">
      <c r="H285" s="3"/>
    </row>
    <row r="286" spans="8:8" x14ac:dyDescent="0.35">
      <c r="H286" s="3"/>
    </row>
    <row r="287" spans="8:8" x14ac:dyDescent="0.35">
      <c r="H287" s="3"/>
    </row>
    <row r="288" spans="8:8" x14ac:dyDescent="0.35">
      <c r="H288" s="3"/>
    </row>
    <row r="289" spans="8:8" x14ac:dyDescent="0.35">
      <c r="H289" s="3"/>
    </row>
    <row r="290" spans="8:8" x14ac:dyDescent="0.35">
      <c r="H290" s="3"/>
    </row>
    <row r="291" spans="8:8" x14ac:dyDescent="0.35">
      <c r="H291" s="3"/>
    </row>
    <row r="292" spans="8:8" x14ac:dyDescent="0.35">
      <c r="H292" s="3"/>
    </row>
    <row r="293" spans="8:8" x14ac:dyDescent="0.35">
      <c r="H293" s="3"/>
    </row>
    <row r="294" spans="8:8" x14ac:dyDescent="0.35">
      <c r="H294" s="3"/>
    </row>
    <row r="295" spans="8:8" x14ac:dyDescent="0.35">
      <c r="H295" s="3"/>
    </row>
    <row r="296" spans="8:8" x14ac:dyDescent="0.35">
      <c r="H296" s="3"/>
    </row>
    <row r="297" spans="8:8" x14ac:dyDescent="0.35">
      <c r="H297" s="3"/>
    </row>
    <row r="298" spans="8:8" x14ac:dyDescent="0.35">
      <c r="H298" s="3"/>
    </row>
    <row r="299" spans="8:8" x14ac:dyDescent="0.35">
      <c r="H299" s="3"/>
    </row>
    <row r="300" spans="8:8" x14ac:dyDescent="0.35">
      <c r="H300" s="3"/>
    </row>
    <row r="301" spans="8:8" x14ac:dyDescent="0.35">
      <c r="H301" s="3"/>
    </row>
    <row r="302" spans="8:8" x14ac:dyDescent="0.35">
      <c r="H302" s="3"/>
    </row>
    <row r="303" spans="8:8" x14ac:dyDescent="0.35">
      <c r="H303" s="3"/>
    </row>
    <row r="304" spans="8:8" x14ac:dyDescent="0.35">
      <c r="H304" s="3"/>
    </row>
    <row r="305" spans="8:8" x14ac:dyDescent="0.35">
      <c r="H305" s="3"/>
    </row>
    <row r="306" spans="8:8" x14ac:dyDescent="0.35">
      <c r="H306" s="3"/>
    </row>
    <row r="307" spans="8:8" x14ac:dyDescent="0.35">
      <c r="H307" s="3"/>
    </row>
    <row r="308" spans="8:8" x14ac:dyDescent="0.35">
      <c r="H308" s="3"/>
    </row>
    <row r="309" spans="8:8" x14ac:dyDescent="0.35">
      <c r="H309" s="3"/>
    </row>
    <row r="310" spans="8:8" x14ac:dyDescent="0.35">
      <c r="H310" s="3"/>
    </row>
    <row r="311" spans="8:8" x14ac:dyDescent="0.35">
      <c r="H311" s="3"/>
    </row>
    <row r="312" spans="8:8" x14ac:dyDescent="0.35">
      <c r="H312" s="3"/>
    </row>
    <row r="313" spans="8:8" x14ac:dyDescent="0.35">
      <c r="H313" s="3"/>
    </row>
    <row r="314" spans="8:8" x14ac:dyDescent="0.35">
      <c r="H314" s="3"/>
    </row>
    <row r="315" spans="8:8" x14ac:dyDescent="0.35">
      <c r="H315" s="3"/>
    </row>
    <row r="316" spans="8:8" x14ac:dyDescent="0.35">
      <c r="H316" s="3"/>
    </row>
    <row r="317" spans="8:8" x14ac:dyDescent="0.35">
      <c r="H317" s="3"/>
    </row>
    <row r="318" spans="8:8" x14ac:dyDescent="0.35">
      <c r="H318" s="3"/>
    </row>
    <row r="319" spans="8:8" x14ac:dyDescent="0.35">
      <c r="H319" s="3"/>
    </row>
    <row r="320" spans="8:8" x14ac:dyDescent="0.35">
      <c r="H320" s="3"/>
    </row>
    <row r="321" spans="8:8" x14ac:dyDescent="0.35">
      <c r="H321" s="3"/>
    </row>
    <row r="322" spans="8:8" x14ac:dyDescent="0.35">
      <c r="H322" s="3"/>
    </row>
    <row r="323" spans="8:8" x14ac:dyDescent="0.35">
      <c r="H323" s="3"/>
    </row>
    <row r="324" spans="8:8" x14ac:dyDescent="0.35">
      <c r="H324" s="3"/>
    </row>
    <row r="325" spans="8:8" x14ac:dyDescent="0.35">
      <c r="H325" s="3"/>
    </row>
    <row r="326" spans="8:8" x14ac:dyDescent="0.35">
      <c r="H326" s="3"/>
    </row>
    <row r="327" spans="8:8" x14ac:dyDescent="0.35">
      <c r="H327" s="3"/>
    </row>
    <row r="328" spans="8:8" x14ac:dyDescent="0.35">
      <c r="H328" s="3"/>
    </row>
    <row r="329" spans="8:8" x14ac:dyDescent="0.35">
      <c r="H329" s="3"/>
    </row>
    <row r="330" spans="8:8" x14ac:dyDescent="0.35">
      <c r="H330" s="3"/>
    </row>
    <row r="331" spans="8:8" x14ac:dyDescent="0.35">
      <c r="H331" s="3"/>
    </row>
    <row r="332" spans="8:8" x14ac:dyDescent="0.35">
      <c r="H332" s="3"/>
    </row>
    <row r="333" spans="8:8" x14ac:dyDescent="0.35">
      <c r="H333" s="3"/>
    </row>
    <row r="334" spans="8:8" x14ac:dyDescent="0.35">
      <c r="H334" s="3"/>
    </row>
    <row r="335" spans="8:8" x14ac:dyDescent="0.35">
      <c r="H335" s="3"/>
    </row>
    <row r="336" spans="8:8" x14ac:dyDescent="0.35">
      <c r="H336" s="3"/>
    </row>
    <row r="337" spans="8:8" x14ac:dyDescent="0.35">
      <c r="H337" s="3"/>
    </row>
    <row r="338" spans="8:8" x14ac:dyDescent="0.35">
      <c r="H338" s="3"/>
    </row>
    <row r="339" spans="8:8" x14ac:dyDescent="0.35">
      <c r="H339" s="3"/>
    </row>
    <row r="340" spans="8:8" x14ac:dyDescent="0.35">
      <c r="H340" s="3"/>
    </row>
    <row r="341" spans="8:8" x14ac:dyDescent="0.35">
      <c r="H341" s="3"/>
    </row>
    <row r="342" spans="8:8" x14ac:dyDescent="0.35">
      <c r="H342" s="3"/>
    </row>
    <row r="343" spans="8:8" x14ac:dyDescent="0.35">
      <c r="H343" s="3"/>
    </row>
    <row r="344" spans="8:8" x14ac:dyDescent="0.35">
      <c r="H344" s="3"/>
    </row>
    <row r="345" spans="8:8" x14ac:dyDescent="0.35">
      <c r="H345" s="3"/>
    </row>
    <row r="346" spans="8:8" x14ac:dyDescent="0.35">
      <c r="H346" s="3"/>
    </row>
    <row r="347" spans="8:8" x14ac:dyDescent="0.35">
      <c r="H347" s="3"/>
    </row>
    <row r="348" spans="8:8" x14ac:dyDescent="0.35">
      <c r="H348" s="3"/>
    </row>
    <row r="349" spans="8:8" x14ac:dyDescent="0.35">
      <c r="H349" s="3"/>
    </row>
    <row r="350" spans="8:8" x14ac:dyDescent="0.35">
      <c r="H350" s="3"/>
    </row>
    <row r="351" spans="8:8" x14ac:dyDescent="0.35">
      <c r="H351" s="3"/>
    </row>
    <row r="352" spans="8:8" x14ac:dyDescent="0.35">
      <c r="H352" s="3"/>
    </row>
    <row r="353" spans="8:8" x14ac:dyDescent="0.35">
      <c r="H353" s="3"/>
    </row>
    <row r="354" spans="8:8" x14ac:dyDescent="0.35">
      <c r="H354" s="3"/>
    </row>
    <row r="355" spans="8:8" x14ac:dyDescent="0.35">
      <c r="H355" s="3"/>
    </row>
    <row r="356" spans="8:8" x14ac:dyDescent="0.35">
      <c r="H356" s="3"/>
    </row>
    <row r="357" spans="8:8" x14ac:dyDescent="0.35">
      <c r="H357" s="3"/>
    </row>
    <row r="358" spans="8:8" x14ac:dyDescent="0.35">
      <c r="H358" s="3"/>
    </row>
    <row r="359" spans="8:8" x14ac:dyDescent="0.35">
      <c r="H359" s="3"/>
    </row>
    <row r="360" spans="8:8" x14ac:dyDescent="0.35">
      <c r="H360" s="3"/>
    </row>
    <row r="361" spans="8:8" x14ac:dyDescent="0.35">
      <c r="H361" s="3"/>
    </row>
    <row r="362" spans="8:8" x14ac:dyDescent="0.35">
      <c r="H362" s="3"/>
    </row>
    <row r="363" spans="8:8" x14ac:dyDescent="0.35">
      <c r="H363" s="3"/>
    </row>
    <row r="364" spans="8:8" x14ac:dyDescent="0.35">
      <c r="H364" s="3"/>
    </row>
    <row r="365" spans="8:8" x14ac:dyDescent="0.35">
      <c r="H365" s="3"/>
    </row>
    <row r="366" spans="8:8" x14ac:dyDescent="0.35">
      <c r="H366" s="3"/>
    </row>
    <row r="367" spans="8:8" x14ac:dyDescent="0.35">
      <c r="H367" s="3"/>
    </row>
    <row r="368" spans="8:8" x14ac:dyDescent="0.35">
      <c r="H368" s="3"/>
    </row>
    <row r="369" spans="8:8" x14ac:dyDescent="0.35">
      <c r="H369" s="3"/>
    </row>
    <row r="370" spans="8:8" x14ac:dyDescent="0.35">
      <c r="H370" s="3"/>
    </row>
    <row r="371" spans="8:8" x14ac:dyDescent="0.35">
      <c r="H371" s="3"/>
    </row>
    <row r="372" spans="8:8" x14ac:dyDescent="0.35">
      <c r="H372" s="3"/>
    </row>
    <row r="373" spans="8:8" x14ac:dyDescent="0.35">
      <c r="H373" s="3"/>
    </row>
    <row r="374" spans="8:8" x14ac:dyDescent="0.35">
      <c r="H374" s="3"/>
    </row>
    <row r="375" spans="8:8" x14ac:dyDescent="0.35">
      <c r="H375" s="3"/>
    </row>
    <row r="376" spans="8:8" x14ac:dyDescent="0.35">
      <c r="H376" s="3"/>
    </row>
    <row r="377" spans="8:8" x14ac:dyDescent="0.35">
      <c r="H377" s="3"/>
    </row>
    <row r="378" spans="8:8" x14ac:dyDescent="0.35">
      <c r="H378" s="3"/>
    </row>
    <row r="379" spans="8:8" x14ac:dyDescent="0.35">
      <c r="H379" s="3"/>
    </row>
    <row r="380" spans="8:8" x14ac:dyDescent="0.35">
      <c r="H380" s="3"/>
    </row>
    <row r="381" spans="8:8" x14ac:dyDescent="0.35">
      <c r="H381" s="3"/>
    </row>
    <row r="382" spans="8:8" x14ac:dyDescent="0.35">
      <c r="H382" s="3"/>
    </row>
    <row r="383" spans="8:8" x14ac:dyDescent="0.35">
      <c r="H383" s="3"/>
    </row>
    <row r="384" spans="8:8" x14ac:dyDescent="0.35">
      <c r="H384" s="3"/>
    </row>
    <row r="385" spans="8:8" x14ac:dyDescent="0.35">
      <c r="H385" s="3"/>
    </row>
    <row r="386" spans="8:8" x14ac:dyDescent="0.35">
      <c r="H386" s="3"/>
    </row>
    <row r="387" spans="8:8" x14ac:dyDescent="0.35">
      <c r="H387" s="3"/>
    </row>
    <row r="388" spans="8:8" x14ac:dyDescent="0.35">
      <c r="H388" s="3"/>
    </row>
    <row r="389" spans="8:8" x14ac:dyDescent="0.35">
      <c r="H389" s="3"/>
    </row>
    <row r="390" spans="8:8" x14ac:dyDescent="0.35">
      <c r="H390" s="3"/>
    </row>
    <row r="391" spans="8:8" x14ac:dyDescent="0.35">
      <c r="H391" s="3"/>
    </row>
    <row r="392" spans="8:8" x14ac:dyDescent="0.35">
      <c r="H392" s="3"/>
    </row>
    <row r="393" spans="8:8" x14ac:dyDescent="0.35">
      <c r="H393" s="3"/>
    </row>
    <row r="394" spans="8:8" x14ac:dyDescent="0.35">
      <c r="H394" s="3"/>
    </row>
    <row r="395" spans="8:8" x14ac:dyDescent="0.35">
      <c r="H395" s="3"/>
    </row>
    <row r="396" spans="8:8" x14ac:dyDescent="0.35">
      <c r="H396" s="3"/>
    </row>
    <row r="397" spans="8:8" x14ac:dyDescent="0.35">
      <c r="H397" s="3"/>
    </row>
    <row r="398" spans="8:8" x14ac:dyDescent="0.35">
      <c r="H398" s="3"/>
    </row>
    <row r="399" spans="8:8" x14ac:dyDescent="0.35">
      <c r="H399" s="3"/>
    </row>
    <row r="400" spans="8:8" x14ac:dyDescent="0.35">
      <c r="H400" s="3"/>
    </row>
    <row r="401" spans="8:8" x14ac:dyDescent="0.35">
      <c r="H401" s="3"/>
    </row>
    <row r="402" spans="8:8" x14ac:dyDescent="0.35">
      <c r="H402" s="3"/>
    </row>
    <row r="403" spans="8:8" x14ac:dyDescent="0.35">
      <c r="H403" s="3"/>
    </row>
    <row r="404" spans="8:8" x14ac:dyDescent="0.35">
      <c r="H404" s="3"/>
    </row>
    <row r="405" spans="8:8" x14ac:dyDescent="0.35">
      <c r="H405" s="3"/>
    </row>
    <row r="406" spans="8:8" x14ac:dyDescent="0.35">
      <c r="H406" s="3"/>
    </row>
    <row r="407" spans="8:8" x14ac:dyDescent="0.35">
      <c r="H407" s="3"/>
    </row>
    <row r="408" spans="8:8" x14ac:dyDescent="0.35">
      <c r="H408" s="3"/>
    </row>
    <row r="409" spans="8:8" x14ac:dyDescent="0.35">
      <c r="H409" s="3"/>
    </row>
    <row r="410" spans="8:8" x14ac:dyDescent="0.35">
      <c r="H410" s="3"/>
    </row>
    <row r="411" spans="8:8" x14ac:dyDescent="0.35">
      <c r="H411" s="3"/>
    </row>
    <row r="412" spans="8:8" x14ac:dyDescent="0.35">
      <c r="H412" s="3"/>
    </row>
    <row r="413" spans="8:8" x14ac:dyDescent="0.35">
      <c r="H413" s="3"/>
    </row>
    <row r="414" spans="8:8" x14ac:dyDescent="0.35">
      <c r="H414" s="3"/>
    </row>
    <row r="415" spans="8:8" x14ac:dyDescent="0.35">
      <c r="H415" s="3"/>
    </row>
    <row r="416" spans="8:8" x14ac:dyDescent="0.35">
      <c r="H416" s="3"/>
    </row>
    <row r="417" spans="8:8" x14ac:dyDescent="0.35">
      <c r="H417" s="3"/>
    </row>
    <row r="418" spans="8:8" x14ac:dyDescent="0.35">
      <c r="H418" s="3"/>
    </row>
    <row r="419" spans="8:8" x14ac:dyDescent="0.35">
      <c r="H419" s="3"/>
    </row>
    <row r="420" spans="8:8" x14ac:dyDescent="0.35">
      <c r="H420" s="3"/>
    </row>
    <row r="421" spans="8:8" x14ac:dyDescent="0.35">
      <c r="H421" s="3"/>
    </row>
    <row r="422" spans="8:8" x14ac:dyDescent="0.35">
      <c r="H422" s="3"/>
    </row>
    <row r="423" spans="8:8" x14ac:dyDescent="0.35">
      <c r="H423" s="3"/>
    </row>
    <row r="424" spans="8:8" x14ac:dyDescent="0.35">
      <c r="H424" s="3"/>
    </row>
    <row r="425" spans="8:8" x14ac:dyDescent="0.35">
      <c r="H425" s="3"/>
    </row>
    <row r="426" spans="8:8" x14ac:dyDescent="0.35">
      <c r="H426" s="3"/>
    </row>
    <row r="427" spans="8:8" x14ac:dyDescent="0.35">
      <c r="H427" s="3"/>
    </row>
    <row r="428" spans="8:8" x14ac:dyDescent="0.35">
      <c r="H428" s="3"/>
    </row>
    <row r="429" spans="8:8" x14ac:dyDescent="0.35">
      <c r="H429" s="3"/>
    </row>
    <row r="430" spans="8:8" x14ac:dyDescent="0.35">
      <c r="H430" s="3"/>
    </row>
    <row r="431" spans="8:8" x14ac:dyDescent="0.35">
      <c r="H431" s="3"/>
    </row>
    <row r="432" spans="8:8" x14ac:dyDescent="0.35">
      <c r="H432" s="3"/>
    </row>
    <row r="433" spans="8:8" x14ac:dyDescent="0.35">
      <c r="H433" s="3"/>
    </row>
    <row r="434" spans="8:8" x14ac:dyDescent="0.35">
      <c r="H434" s="3"/>
    </row>
    <row r="435" spans="8:8" x14ac:dyDescent="0.35">
      <c r="H435" s="3"/>
    </row>
    <row r="436" spans="8:8" x14ac:dyDescent="0.35">
      <c r="H436" s="3"/>
    </row>
    <row r="437" spans="8:8" x14ac:dyDescent="0.35">
      <c r="H437" s="3"/>
    </row>
    <row r="438" spans="8:8" x14ac:dyDescent="0.35">
      <c r="H438" s="3"/>
    </row>
    <row r="439" spans="8:8" x14ac:dyDescent="0.35">
      <c r="H439" s="3"/>
    </row>
    <row r="440" spans="8:8" x14ac:dyDescent="0.35">
      <c r="H440" s="3"/>
    </row>
    <row r="441" spans="8:8" x14ac:dyDescent="0.35">
      <c r="H441" s="3"/>
    </row>
    <row r="442" spans="8:8" x14ac:dyDescent="0.35">
      <c r="H442" s="3"/>
    </row>
    <row r="443" spans="8:8" x14ac:dyDescent="0.35">
      <c r="H443" s="3"/>
    </row>
    <row r="444" spans="8:8" x14ac:dyDescent="0.35">
      <c r="H444" s="3"/>
    </row>
    <row r="445" spans="8:8" x14ac:dyDescent="0.35">
      <c r="H445" s="3"/>
    </row>
    <row r="446" spans="8:8" x14ac:dyDescent="0.35">
      <c r="H446" s="3"/>
    </row>
    <row r="447" spans="8:8" x14ac:dyDescent="0.35">
      <c r="H447" s="3"/>
    </row>
    <row r="448" spans="8:8" x14ac:dyDescent="0.35">
      <c r="H448" s="3"/>
    </row>
    <row r="449" spans="8:8" x14ac:dyDescent="0.35">
      <c r="H449" s="3"/>
    </row>
    <row r="450" spans="8:8" x14ac:dyDescent="0.35">
      <c r="H450" s="3"/>
    </row>
    <row r="451" spans="8:8" x14ac:dyDescent="0.35">
      <c r="H451" s="3"/>
    </row>
    <row r="452" spans="8:8" x14ac:dyDescent="0.35">
      <c r="H452" s="3"/>
    </row>
    <row r="453" spans="8:8" x14ac:dyDescent="0.35">
      <c r="H453" s="3"/>
    </row>
    <row r="454" spans="8:8" x14ac:dyDescent="0.35">
      <c r="H454" s="3"/>
    </row>
    <row r="455" spans="8:8" x14ac:dyDescent="0.35">
      <c r="H455" s="3"/>
    </row>
    <row r="456" spans="8:8" x14ac:dyDescent="0.35">
      <c r="H456" s="3"/>
    </row>
    <row r="457" spans="8:8" x14ac:dyDescent="0.35">
      <c r="H457" s="3"/>
    </row>
    <row r="458" spans="8:8" x14ac:dyDescent="0.35">
      <c r="H458" s="3"/>
    </row>
    <row r="459" spans="8:8" x14ac:dyDescent="0.35">
      <c r="H459" s="3"/>
    </row>
    <row r="460" spans="8:8" x14ac:dyDescent="0.35">
      <c r="H460" s="3"/>
    </row>
    <row r="461" spans="8:8" x14ac:dyDescent="0.35">
      <c r="H461" s="3"/>
    </row>
    <row r="462" spans="8:8" x14ac:dyDescent="0.35">
      <c r="H462" s="3"/>
    </row>
    <row r="463" spans="8:8" x14ac:dyDescent="0.35">
      <c r="H463" s="3"/>
    </row>
    <row r="464" spans="8:8" x14ac:dyDescent="0.35">
      <c r="H464" s="3"/>
    </row>
    <row r="465" spans="8:8" x14ac:dyDescent="0.35">
      <c r="H465" s="3"/>
    </row>
    <row r="466" spans="8:8" x14ac:dyDescent="0.35">
      <c r="H466" s="3"/>
    </row>
    <row r="467" spans="8:8" x14ac:dyDescent="0.35">
      <c r="H467" s="3"/>
    </row>
    <row r="468" spans="8:8" x14ac:dyDescent="0.35">
      <c r="H468" s="3"/>
    </row>
    <row r="469" spans="8:8" x14ac:dyDescent="0.35">
      <c r="H469" s="3"/>
    </row>
    <row r="470" spans="8:8" x14ac:dyDescent="0.35">
      <c r="H470" s="3"/>
    </row>
    <row r="471" spans="8:8" x14ac:dyDescent="0.35">
      <c r="H471" s="3"/>
    </row>
    <row r="472" spans="8:8" x14ac:dyDescent="0.35">
      <c r="H472" s="3"/>
    </row>
    <row r="473" spans="8:8" x14ac:dyDescent="0.35">
      <c r="H473" s="3"/>
    </row>
    <row r="474" spans="8:8" x14ac:dyDescent="0.35">
      <c r="H474" s="3"/>
    </row>
    <row r="475" spans="8:8" x14ac:dyDescent="0.35">
      <c r="H475" s="3"/>
    </row>
    <row r="476" spans="8:8" x14ac:dyDescent="0.35">
      <c r="H476" s="3"/>
    </row>
    <row r="477" spans="8:8" x14ac:dyDescent="0.35">
      <c r="H477" s="3"/>
    </row>
    <row r="478" spans="8:8" x14ac:dyDescent="0.35">
      <c r="H478" s="3"/>
    </row>
    <row r="479" spans="8:8" x14ac:dyDescent="0.35">
      <c r="H479" s="3"/>
    </row>
    <row r="480" spans="8:8" x14ac:dyDescent="0.35">
      <c r="H480" s="3"/>
    </row>
    <row r="481" spans="8:8" x14ac:dyDescent="0.35">
      <c r="H481" s="3"/>
    </row>
    <row r="482" spans="8:8" x14ac:dyDescent="0.35">
      <c r="H482" s="3"/>
    </row>
    <row r="483" spans="8:8" x14ac:dyDescent="0.35">
      <c r="H483" s="3"/>
    </row>
    <row r="484" spans="8:8" x14ac:dyDescent="0.35">
      <c r="H484" s="3"/>
    </row>
    <row r="485" spans="8:8" x14ac:dyDescent="0.35">
      <c r="H485" s="3"/>
    </row>
    <row r="486" spans="8:8" x14ac:dyDescent="0.35">
      <c r="H486" s="3"/>
    </row>
    <row r="487" spans="8:8" x14ac:dyDescent="0.35">
      <c r="H487" s="3"/>
    </row>
    <row r="488" spans="8:8" x14ac:dyDescent="0.35">
      <c r="H488" s="3"/>
    </row>
    <row r="489" spans="8:8" x14ac:dyDescent="0.35">
      <c r="H489" s="3"/>
    </row>
    <row r="490" spans="8:8" x14ac:dyDescent="0.35">
      <c r="H490" s="3"/>
    </row>
    <row r="491" spans="8:8" x14ac:dyDescent="0.35">
      <c r="H491" s="3"/>
    </row>
    <row r="492" spans="8:8" x14ac:dyDescent="0.35">
      <c r="H492" s="3"/>
    </row>
    <row r="493" spans="8:8" x14ac:dyDescent="0.35">
      <c r="H493" s="3"/>
    </row>
    <row r="494" spans="8:8" x14ac:dyDescent="0.35">
      <c r="H494" s="3"/>
    </row>
    <row r="495" spans="8:8" x14ac:dyDescent="0.35">
      <c r="H495" s="3"/>
    </row>
    <row r="496" spans="8:8" x14ac:dyDescent="0.35">
      <c r="H496" s="3"/>
    </row>
    <row r="497" spans="8:8" x14ac:dyDescent="0.35">
      <c r="H497" s="3"/>
    </row>
    <row r="498" spans="8:8" x14ac:dyDescent="0.35">
      <c r="H498" s="3"/>
    </row>
    <row r="499" spans="8:8" x14ac:dyDescent="0.35">
      <c r="H499" s="3"/>
    </row>
    <row r="500" spans="8:8" x14ac:dyDescent="0.35">
      <c r="H500" s="3"/>
    </row>
    <row r="501" spans="8:8" x14ac:dyDescent="0.35">
      <c r="H501" s="3"/>
    </row>
    <row r="502" spans="8:8" x14ac:dyDescent="0.35">
      <c r="H502" s="3"/>
    </row>
    <row r="503" spans="8:8" x14ac:dyDescent="0.35">
      <c r="H503" s="3"/>
    </row>
    <row r="504" spans="8:8" x14ac:dyDescent="0.35">
      <c r="H504" s="3"/>
    </row>
    <row r="505" spans="8:8" x14ac:dyDescent="0.35">
      <c r="H505" s="3"/>
    </row>
    <row r="506" spans="8:8" x14ac:dyDescent="0.35">
      <c r="H506" s="3"/>
    </row>
    <row r="507" spans="8:8" x14ac:dyDescent="0.35">
      <c r="H507" s="3"/>
    </row>
    <row r="508" spans="8:8" x14ac:dyDescent="0.35">
      <c r="H508" s="3"/>
    </row>
    <row r="509" spans="8:8" x14ac:dyDescent="0.35">
      <c r="H509" s="3"/>
    </row>
    <row r="510" spans="8:8" x14ac:dyDescent="0.35">
      <c r="H510" s="3"/>
    </row>
    <row r="511" spans="8:8" x14ac:dyDescent="0.35">
      <c r="H511" s="3"/>
    </row>
    <row r="512" spans="8:8" x14ac:dyDescent="0.35">
      <c r="H512" s="3"/>
    </row>
    <row r="513" spans="8:8" x14ac:dyDescent="0.35">
      <c r="H513" s="3"/>
    </row>
    <row r="514" spans="8:8" x14ac:dyDescent="0.35">
      <c r="H514" s="3"/>
    </row>
    <row r="515" spans="8:8" x14ac:dyDescent="0.35">
      <c r="H515" s="3"/>
    </row>
    <row r="516" spans="8:8" x14ac:dyDescent="0.35">
      <c r="H516" s="3"/>
    </row>
    <row r="517" spans="8:8" x14ac:dyDescent="0.35">
      <c r="H517" s="3"/>
    </row>
    <row r="518" spans="8:8" x14ac:dyDescent="0.35">
      <c r="H518" s="3"/>
    </row>
    <row r="519" spans="8:8" x14ac:dyDescent="0.35">
      <c r="H519" s="3"/>
    </row>
    <row r="520" spans="8:8" x14ac:dyDescent="0.35">
      <c r="H520" s="3"/>
    </row>
    <row r="521" spans="8:8" x14ac:dyDescent="0.35">
      <c r="H521" s="3"/>
    </row>
    <row r="522" spans="8:8" x14ac:dyDescent="0.35">
      <c r="H522" s="3"/>
    </row>
    <row r="523" spans="8:8" x14ac:dyDescent="0.35">
      <c r="H523" s="3"/>
    </row>
    <row r="524" spans="8:8" x14ac:dyDescent="0.35">
      <c r="H524" s="3"/>
    </row>
    <row r="525" spans="8:8" x14ac:dyDescent="0.35">
      <c r="H525" s="3"/>
    </row>
    <row r="526" spans="8:8" x14ac:dyDescent="0.35">
      <c r="H526" s="3"/>
    </row>
    <row r="527" spans="8:8" x14ac:dyDescent="0.35">
      <c r="H527" s="3"/>
    </row>
    <row r="528" spans="8:8" x14ac:dyDescent="0.35">
      <c r="H528" s="3"/>
    </row>
    <row r="529" spans="8:8" x14ac:dyDescent="0.35">
      <c r="H529" s="3"/>
    </row>
    <row r="530" spans="8:8" x14ac:dyDescent="0.35">
      <c r="H530" s="3"/>
    </row>
    <row r="531" spans="8:8" x14ac:dyDescent="0.35">
      <c r="H531" s="3"/>
    </row>
    <row r="532" spans="8:8" x14ac:dyDescent="0.35">
      <c r="H532" s="3"/>
    </row>
    <row r="533" spans="8:8" x14ac:dyDescent="0.35">
      <c r="H533" s="3"/>
    </row>
    <row r="534" spans="8:8" x14ac:dyDescent="0.35">
      <c r="H534" s="3"/>
    </row>
    <row r="535" spans="8:8" x14ac:dyDescent="0.35">
      <c r="H535" s="3"/>
    </row>
    <row r="536" spans="8:8" x14ac:dyDescent="0.35">
      <c r="H536" s="3"/>
    </row>
    <row r="537" spans="8:8" x14ac:dyDescent="0.35">
      <c r="H537" s="3"/>
    </row>
    <row r="538" spans="8:8" x14ac:dyDescent="0.35">
      <c r="H538" s="3"/>
    </row>
    <row r="539" spans="8:8" x14ac:dyDescent="0.35">
      <c r="H539" s="3"/>
    </row>
    <row r="540" spans="8:8" x14ac:dyDescent="0.35">
      <c r="H540" s="3"/>
    </row>
    <row r="541" spans="8:8" x14ac:dyDescent="0.35">
      <c r="H541" s="3"/>
    </row>
    <row r="542" spans="8:8" x14ac:dyDescent="0.35">
      <c r="H542" s="3"/>
    </row>
    <row r="543" spans="8:8" x14ac:dyDescent="0.35">
      <c r="H543" s="3"/>
    </row>
    <row r="544" spans="8:8" x14ac:dyDescent="0.35">
      <c r="H544" s="3"/>
    </row>
    <row r="545" spans="8:8" x14ac:dyDescent="0.35">
      <c r="H545" s="3"/>
    </row>
    <row r="546" spans="8:8" x14ac:dyDescent="0.35">
      <c r="H546" s="3"/>
    </row>
    <row r="547" spans="8:8" x14ac:dyDescent="0.35">
      <c r="H547" s="3"/>
    </row>
    <row r="548" spans="8:8" x14ac:dyDescent="0.35">
      <c r="H548" s="3"/>
    </row>
    <row r="549" spans="8:8" x14ac:dyDescent="0.35">
      <c r="H549" s="3"/>
    </row>
    <row r="550" spans="8:8" x14ac:dyDescent="0.35">
      <c r="H550" s="3"/>
    </row>
    <row r="551" spans="8:8" x14ac:dyDescent="0.35">
      <c r="H551" s="3"/>
    </row>
    <row r="552" spans="8:8" x14ac:dyDescent="0.35">
      <c r="H552" s="3"/>
    </row>
    <row r="553" spans="8:8" x14ac:dyDescent="0.35">
      <c r="H553" s="3"/>
    </row>
    <row r="554" spans="8:8" x14ac:dyDescent="0.35">
      <c r="H554" s="3"/>
    </row>
    <row r="555" spans="8:8" x14ac:dyDescent="0.35">
      <c r="H555" s="3"/>
    </row>
    <row r="556" spans="8:8" x14ac:dyDescent="0.35">
      <c r="H556" s="3"/>
    </row>
    <row r="557" spans="8:8" x14ac:dyDescent="0.35">
      <c r="H557" s="3"/>
    </row>
    <row r="558" spans="8:8" x14ac:dyDescent="0.35">
      <c r="H558" s="3"/>
    </row>
    <row r="559" spans="8:8" x14ac:dyDescent="0.35">
      <c r="H559" s="3"/>
    </row>
    <row r="560" spans="8:8" x14ac:dyDescent="0.35">
      <c r="H560" s="3"/>
    </row>
    <row r="561" spans="8:8" x14ac:dyDescent="0.35">
      <c r="H561" s="3"/>
    </row>
    <row r="562" spans="8:8" x14ac:dyDescent="0.35">
      <c r="H562" s="3"/>
    </row>
    <row r="563" spans="8:8" x14ac:dyDescent="0.35">
      <c r="H563" s="3"/>
    </row>
    <row r="564" spans="8:8" x14ac:dyDescent="0.35">
      <c r="H564" s="3"/>
    </row>
    <row r="565" spans="8:8" x14ac:dyDescent="0.35">
      <c r="H565" s="3"/>
    </row>
    <row r="566" spans="8:8" x14ac:dyDescent="0.35">
      <c r="H566" s="3"/>
    </row>
    <row r="567" spans="8:8" x14ac:dyDescent="0.35">
      <c r="H567" s="3"/>
    </row>
    <row r="568" spans="8:8" x14ac:dyDescent="0.35">
      <c r="H568" s="3"/>
    </row>
    <row r="569" spans="8:8" x14ac:dyDescent="0.35">
      <c r="H569" s="3"/>
    </row>
    <row r="570" spans="8:8" x14ac:dyDescent="0.35">
      <c r="H570" s="3"/>
    </row>
    <row r="571" spans="8:8" x14ac:dyDescent="0.35">
      <c r="H571" s="3"/>
    </row>
    <row r="572" spans="8:8" x14ac:dyDescent="0.35">
      <c r="H572" s="3"/>
    </row>
    <row r="573" spans="8:8" x14ac:dyDescent="0.35">
      <c r="H573" s="3"/>
    </row>
    <row r="574" spans="8:8" x14ac:dyDescent="0.35">
      <c r="H574" s="3"/>
    </row>
    <row r="575" spans="8:8" x14ac:dyDescent="0.35">
      <c r="H575" s="3"/>
    </row>
    <row r="576" spans="8:8" x14ac:dyDescent="0.35">
      <c r="H576" s="3"/>
    </row>
    <row r="577" spans="8:8" x14ac:dyDescent="0.35">
      <c r="H577" s="3"/>
    </row>
    <row r="578" spans="8:8" x14ac:dyDescent="0.35">
      <c r="H578" s="3"/>
    </row>
    <row r="579" spans="8:8" x14ac:dyDescent="0.35">
      <c r="H579" s="3"/>
    </row>
    <row r="580" spans="8:8" x14ac:dyDescent="0.35">
      <c r="H580" s="3"/>
    </row>
    <row r="581" spans="8:8" x14ac:dyDescent="0.35">
      <c r="H581" s="3"/>
    </row>
    <row r="582" spans="8:8" x14ac:dyDescent="0.35">
      <c r="H582" s="3"/>
    </row>
    <row r="583" spans="8:8" x14ac:dyDescent="0.35">
      <c r="H583" s="3"/>
    </row>
    <row r="584" spans="8:8" x14ac:dyDescent="0.35">
      <c r="H584" s="3"/>
    </row>
    <row r="585" spans="8:8" x14ac:dyDescent="0.35">
      <c r="H585" s="3"/>
    </row>
    <row r="586" spans="8:8" x14ac:dyDescent="0.35">
      <c r="H586" s="3"/>
    </row>
    <row r="587" spans="8:8" x14ac:dyDescent="0.35">
      <c r="H587" s="3"/>
    </row>
    <row r="588" spans="8:8" x14ac:dyDescent="0.35">
      <c r="H588" s="3"/>
    </row>
    <row r="589" spans="8:8" x14ac:dyDescent="0.35">
      <c r="H589" s="3"/>
    </row>
    <row r="590" spans="8:8" x14ac:dyDescent="0.35">
      <c r="H590" s="3"/>
    </row>
    <row r="591" spans="8:8" x14ac:dyDescent="0.35">
      <c r="H591" s="3"/>
    </row>
    <row r="592" spans="8:8" x14ac:dyDescent="0.35">
      <c r="H592" s="3"/>
    </row>
    <row r="593" spans="8:8" x14ac:dyDescent="0.35">
      <c r="H593" s="3"/>
    </row>
    <row r="594" spans="8:8" x14ac:dyDescent="0.35">
      <c r="H594" s="3"/>
    </row>
    <row r="595" spans="8:8" x14ac:dyDescent="0.35">
      <c r="H595" s="3"/>
    </row>
    <row r="596" spans="8:8" x14ac:dyDescent="0.35">
      <c r="H596" s="3"/>
    </row>
    <row r="597" spans="8:8" x14ac:dyDescent="0.35">
      <c r="H597" s="3"/>
    </row>
    <row r="598" spans="8:8" x14ac:dyDescent="0.35">
      <c r="H598" s="3"/>
    </row>
    <row r="599" spans="8:8" x14ac:dyDescent="0.35">
      <c r="H599" s="3"/>
    </row>
    <row r="600" spans="8:8" x14ac:dyDescent="0.35">
      <c r="H600" s="3"/>
    </row>
    <row r="601" spans="8:8" x14ac:dyDescent="0.35">
      <c r="H601" s="3"/>
    </row>
    <row r="602" spans="8:8" x14ac:dyDescent="0.35">
      <c r="H602" s="3"/>
    </row>
    <row r="603" spans="8:8" x14ac:dyDescent="0.35">
      <c r="H603" s="3"/>
    </row>
    <row r="604" spans="8:8" x14ac:dyDescent="0.35">
      <c r="H604" s="3"/>
    </row>
    <row r="605" spans="8:8" x14ac:dyDescent="0.35">
      <c r="H605" s="3"/>
    </row>
    <row r="606" spans="8:8" x14ac:dyDescent="0.35">
      <c r="H606" s="3"/>
    </row>
    <row r="607" spans="8:8" x14ac:dyDescent="0.35">
      <c r="H607" s="3"/>
    </row>
    <row r="608" spans="8:8" x14ac:dyDescent="0.35">
      <c r="H608" s="3"/>
    </row>
    <row r="609" spans="8:8" x14ac:dyDescent="0.35">
      <c r="H609" s="3"/>
    </row>
    <row r="610" spans="8:8" x14ac:dyDescent="0.35">
      <c r="H610" s="3"/>
    </row>
    <row r="611" spans="8:8" x14ac:dyDescent="0.35">
      <c r="H611" s="3"/>
    </row>
    <row r="612" spans="8:8" x14ac:dyDescent="0.35">
      <c r="H612" s="3"/>
    </row>
    <row r="613" spans="8:8" x14ac:dyDescent="0.35">
      <c r="H613" s="3"/>
    </row>
    <row r="614" spans="8:8" x14ac:dyDescent="0.35">
      <c r="H614" s="3"/>
    </row>
    <row r="615" spans="8:8" x14ac:dyDescent="0.35">
      <c r="H615" s="3"/>
    </row>
    <row r="616" spans="8:8" x14ac:dyDescent="0.35">
      <c r="H616" s="3"/>
    </row>
    <row r="617" spans="8:8" x14ac:dyDescent="0.35">
      <c r="H617" s="3"/>
    </row>
    <row r="618" spans="8:8" x14ac:dyDescent="0.35">
      <c r="H618" s="3"/>
    </row>
    <row r="619" spans="8:8" x14ac:dyDescent="0.35">
      <c r="H619" s="3"/>
    </row>
    <row r="620" spans="8:8" x14ac:dyDescent="0.35">
      <c r="H620" s="3"/>
    </row>
    <row r="621" spans="8:8" x14ac:dyDescent="0.35">
      <c r="H621" s="3"/>
    </row>
    <row r="622" spans="8:8" x14ac:dyDescent="0.35">
      <c r="H622" s="3"/>
    </row>
    <row r="623" spans="8:8" x14ac:dyDescent="0.35">
      <c r="H623" s="3"/>
    </row>
    <row r="624" spans="8:8" x14ac:dyDescent="0.35">
      <c r="H624" s="3"/>
    </row>
    <row r="625" spans="8:8" x14ac:dyDescent="0.35">
      <c r="H625" s="3"/>
    </row>
    <row r="626" spans="8:8" x14ac:dyDescent="0.35">
      <c r="H626" s="3"/>
    </row>
    <row r="627" spans="8:8" x14ac:dyDescent="0.35">
      <c r="H627" s="3"/>
    </row>
    <row r="628" spans="8:8" x14ac:dyDescent="0.35">
      <c r="H628" s="3"/>
    </row>
    <row r="629" spans="8:8" x14ac:dyDescent="0.35">
      <c r="H629" s="3"/>
    </row>
    <row r="630" spans="8:8" x14ac:dyDescent="0.35">
      <c r="H630" s="3"/>
    </row>
    <row r="631" spans="8:8" x14ac:dyDescent="0.35">
      <c r="H631" s="3"/>
    </row>
    <row r="632" spans="8:8" x14ac:dyDescent="0.35">
      <c r="H632" s="3"/>
    </row>
    <row r="633" spans="8:8" x14ac:dyDescent="0.35">
      <c r="H633" s="3"/>
    </row>
    <row r="634" spans="8:8" x14ac:dyDescent="0.35">
      <c r="H634" s="3"/>
    </row>
    <row r="635" spans="8:8" x14ac:dyDescent="0.35">
      <c r="H635" s="3"/>
    </row>
    <row r="636" spans="8:8" x14ac:dyDescent="0.35">
      <c r="H636" s="3"/>
    </row>
    <row r="637" spans="8:8" x14ac:dyDescent="0.35">
      <c r="H637" s="3"/>
    </row>
    <row r="638" spans="8:8" x14ac:dyDescent="0.35">
      <c r="H638" s="3"/>
    </row>
    <row r="639" spans="8:8" x14ac:dyDescent="0.35">
      <c r="H639" s="3"/>
    </row>
    <row r="640" spans="8:8" x14ac:dyDescent="0.35">
      <c r="H640" s="3"/>
    </row>
    <row r="641" spans="8:8" x14ac:dyDescent="0.35">
      <c r="H641" s="3"/>
    </row>
    <row r="642" spans="8:8" x14ac:dyDescent="0.35">
      <c r="H642" s="3"/>
    </row>
    <row r="643" spans="8:8" x14ac:dyDescent="0.35">
      <c r="H643" s="3"/>
    </row>
    <row r="644" spans="8:8" x14ac:dyDescent="0.35">
      <c r="H644" s="3"/>
    </row>
    <row r="645" spans="8:8" x14ac:dyDescent="0.35">
      <c r="H645" s="3"/>
    </row>
    <row r="646" spans="8:8" x14ac:dyDescent="0.35">
      <c r="H646" s="3"/>
    </row>
    <row r="647" spans="8:8" x14ac:dyDescent="0.35">
      <c r="H647" s="3"/>
    </row>
    <row r="648" spans="8:8" x14ac:dyDescent="0.35">
      <c r="H648" s="3"/>
    </row>
    <row r="649" spans="8:8" x14ac:dyDescent="0.35">
      <c r="H649" s="3"/>
    </row>
    <row r="650" spans="8:8" x14ac:dyDescent="0.35">
      <c r="H650" s="3"/>
    </row>
    <row r="651" spans="8:8" x14ac:dyDescent="0.35">
      <c r="H651" s="3"/>
    </row>
    <row r="652" spans="8:8" x14ac:dyDescent="0.35">
      <c r="H652" s="3"/>
    </row>
    <row r="653" spans="8:8" x14ac:dyDescent="0.35">
      <c r="H653" s="3"/>
    </row>
    <row r="654" spans="8:8" x14ac:dyDescent="0.35">
      <c r="H654" s="3"/>
    </row>
    <row r="655" spans="8:8" x14ac:dyDescent="0.35">
      <c r="H655" s="3"/>
    </row>
    <row r="656" spans="8:8" x14ac:dyDescent="0.35">
      <c r="H656" s="3"/>
    </row>
    <row r="657" spans="8:8" x14ac:dyDescent="0.35">
      <c r="H657" s="3"/>
    </row>
    <row r="658" spans="8:8" x14ac:dyDescent="0.35">
      <c r="H658" s="3"/>
    </row>
    <row r="659" spans="8:8" x14ac:dyDescent="0.35">
      <c r="H659" s="3"/>
    </row>
    <row r="660" spans="8:8" x14ac:dyDescent="0.35">
      <c r="H660" s="3"/>
    </row>
    <row r="661" spans="8:8" x14ac:dyDescent="0.35">
      <c r="H661" s="3"/>
    </row>
    <row r="662" spans="8:8" x14ac:dyDescent="0.35">
      <c r="H662" s="3"/>
    </row>
    <row r="663" spans="8:8" x14ac:dyDescent="0.35">
      <c r="H663" s="3"/>
    </row>
    <row r="664" spans="8:8" x14ac:dyDescent="0.35">
      <c r="H664" s="3"/>
    </row>
    <row r="665" spans="8:8" x14ac:dyDescent="0.35">
      <c r="H665" s="3"/>
    </row>
    <row r="666" spans="8:8" x14ac:dyDescent="0.35">
      <c r="H666" s="3"/>
    </row>
    <row r="667" spans="8:8" x14ac:dyDescent="0.35">
      <c r="H667" s="3"/>
    </row>
    <row r="668" spans="8:8" x14ac:dyDescent="0.35">
      <c r="H668" s="3"/>
    </row>
    <row r="669" spans="8:8" x14ac:dyDescent="0.35">
      <c r="H669" s="3"/>
    </row>
    <row r="670" spans="8:8" x14ac:dyDescent="0.35">
      <c r="H670" s="3"/>
    </row>
    <row r="671" spans="8:8" x14ac:dyDescent="0.35">
      <c r="H671" s="3"/>
    </row>
    <row r="672" spans="8:8" x14ac:dyDescent="0.35">
      <c r="H672" s="3"/>
    </row>
    <row r="673" spans="8:8" x14ac:dyDescent="0.35">
      <c r="H673" s="3"/>
    </row>
    <row r="674" spans="8:8" x14ac:dyDescent="0.35">
      <c r="H674" s="3"/>
    </row>
    <row r="675" spans="8:8" x14ac:dyDescent="0.35">
      <c r="H675" s="3"/>
    </row>
    <row r="676" spans="8:8" x14ac:dyDescent="0.35">
      <c r="H676" s="3"/>
    </row>
    <row r="677" spans="8:8" x14ac:dyDescent="0.35">
      <c r="H677" s="3"/>
    </row>
    <row r="678" spans="8:8" x14ac:dyDescent="0.35">
      <c r="H678" s="3"/>
    </row>
    <row r="679" spans="8:8" x14ac:dyDescent="0.35">
      <c r="H679" s="3"/>
    </row>
    <row r="680" spans="8:8" x14ac:dyDescent="0.35">
      <c r="H680" s="3"/>
    </row>
    <row r="681" spans="8:8" x14ac:dyDescent="0.35">
      <c r="H681" s="3"/>
    </row>
    <row r="682" spans="8:8" x14ac:dyDescent="0.35">
      <c r="H682" s="3"/>
    </row>
    <row r="683" spans="8:8" x14ac:dyDescent="0.35">
      <c r="H683" s="3"/>
    </row>
    <row r="684" spans="8:8" x14ac:dyDescent="0.35">
      <c r="H684" s="3"/>
    </row>
    <row r="685" spans="8:8" x14ac:dyDescent="0.35">
      <c r="H685" s="3"/>
    </row>
    <row r="686" spans="8:8" x14ac:dyDescent="0.35">
      <c r="H686" s="3"/>
    </row>
    <row r="687" spans="8:8" x14ac:dyDescent="0.35">
      <c r="H687" s="3"/>
    </row>
    <row r="688" spans="8:8" x14ac:dyDescent="0.35">
      <c r="H688" s="3"/>
    </row>
    <row r="689" spans="8:8" x14ac:dyDescent="0.35">
      <c r="H689" s="3"/>
    </row>
    <row r="690" spans="8:8" x14ac:dyDescent="0.35">
      <c r="H690" s="3"/>
    </row>
    <row r="691" spans="8:8" x14ac:dyDescent="0.35">
      <c r="H691" s="3"/>
    </row>
    <row r="692" spans="8:8" x14ac:dyDescent="0.35">
      <c r="H692" s="3"/>
    </row>
    <row r="693" spans="8:8" x14ac:dyDescent="0.35">
      <c r="H693" s="3"/>
    </row>
    <row r="694" spans="8:8" x14ac:dyDescent="0.35">
      <c r="H694" s="3"/>
    </row>
    <row r="695" spans="8:8" x14ac:dyDescent="0.35">
      <c r="H695" s="3"/>
    </row>
    <row r="696" spans="8:8" x14ac:dyDescent="0.35">
      <c r="H696" s="3"/>
    </row>
    <row r="697" spans="8:8" x14ac:dyDescent="0.35">
      <c r="H697" s="3"/>
    </row>
    <row r="698" spans="8:8" x14ac:dyDescent="0.35">
      <c r="H698" s="3"/>
    </row>
    <row r="699" spans="8:8" x14ac:dyDescent="0.35">
      <c r="H699" s="3"/>
    </row>
    <row r="700" spans="8:8" x14ac:dyDescent="0.35">
      <c r="H700" s="3"/>
    </row>
    <row r="701" spans="8:8" x14ac:dyDescent="0.35">
      <c r="H701" s="3"/>
    </row>
    <row r="702" spans="8:8" x14ac:dyDescent="0.35">
      <c r="H702" s="3"/>
    </row>
    <row r="703" spans="8:8" x14ac:dyDescent="0.35">
      <c r="H703" s="3"/>
    </row>
    <row r="704" spans="8:8" x14ac:dyDescent="0.35">
      <c r="H704" s="3"/>
    </row>
    <row r="705" spans="8:8" x14ac:dyDescent="0.35">
      <c r="H705" s="3"/>
    </row>
    <row r="706" spans="8:8" x14ac:dyDescent="0.35">
      <c r="H706" s="3"/>
    </row>
    <row r="707" spans="8:8" x14ac:dyDescent="0.35">
      <c r="H707" s="3"/>
    </row>
    <row r="708" spans="8:8" x14ac:dyDescent="0.35">
      <c r="H708" s="3"/>
    </row>
    <row r="709" spans="8:8" x14ac:dyDescent="0.35">
      <c r="H709" s="3"/>
    </row>
    <row r="710" spans="8:8" x14ac:dyDescent="0.35">
      <c r="H710" s="3"/>
    </row>
    <row r="711" spans="8:8" x14ac:dyDescent="0.35">
      <c r="H711" s="3"/>
    </row>
    <row r="712" spans="8:8" x14ac:dyDescent="0.35">
      <c r="H712" s="3"/>
    </row>
    <row r="713" spans="8:8" x14ac:dyDescent="0.35">
      <c r="H713" s="3"/>
    </row>
    <row r="714" spans="8:8" x14ac:dyDescent="0.35">
      <c r="H714" s="3"/>
    </row>
    <row r="715" spans="8:8" x14ac:dyDescent="0.35">
      <c r="H715" s="3"/>
    </row>
    <row r="716" spans="8:8" x14ac:dyDescent="0.35">
      <c r="H716" s="3"/>
    </row>
    <row r="717" spans="8:8" x14ac:dyDescent="0.35">
      <c r="H717" s="3"/>
    </row>
    <row r="718" spans="8:8" x14ac:dyDescent="0.35">
      <c r="H718" s="3"/>
    </row>
    <row r="719" spans="8:8" x14ac:dyDescent="0.35">
      <c r="H719" s="3"/>
    </row>
    <row r="720" spans="8:8" x14ac:dyDescent="0.35">
      <c r="H720" s="3"/>
    </row>
    <row r="721" spans="8:8" x14ac:dyDescent="0.35">
      <c r="H721" s="3"/>
    </row>
    <row r="722" spans="8:8" x14ac:dyDescent="0.35">
      <c r="H722" s="3"/>
    </row>
    <row r="723" spans="8:8" x14ac:dyDescent="0.35">
      <c r="H723" s="3"/>
    </row>
    <row r="724" spans="8:8" x14ac:dyDescent="0.35">
      <c r="H724" s="3"/>
    </row>
    <row r="725" spans="8:8" x14ac:dyDescent="0.35">
      <c r="H725" s="3"/>
    </row>
    <row r="726" spans="8:8" x14ac:dyDescent="0.35">
      <c r="H726" s="3"/>
    </row>
    <row r="727" spans="8:8" x14ac:dyDescent="0.35">
      <c r="H727" s="3"/>
    </row>
    <row r="728" spans="8:8" x14ac:dyDescent="0.35">
      <c r="H728" s="3"/>
    </row>
    <row r="729" spans="8:8" x14ac:dyDescent="0.35">
      <c r="H729" s="3"/>
    </row>
    <row r="730" spans="8:8" x14ac:dyDescent="0.35">
      <c r="H730" s="3"/>
    </row>
    <row r="731" spans="8:8" x14ac:dyDescent="0.35">
      <c r="H731" s="3"/>
    </row>
    <row r="732" spans="8:8" x14ac:dyDescent="0.35">
      <c r="H732" s="3"/>
    </row>
    <row r="733" spans="8:8" x14ac:dyDescent="0.35">
      <c r="H733" s="3"/>
    </row>
    <row r="734" spans="8:8" x14ac:dyDescent="0.35">
      <c r="H734" s="3"/>
    </row>
    <row r="735" spans="8:8" x14ac:dyDescent="0.35">
      <c r="H735" s="3"/>
    </row>
    <row r="736" spans="8:8" x14ac:dyDescent="0.35">
      <c r="H736" s="3"/>
    </row>
    <row r="737" spans="8:8" x14ac:dyDescent="0.35">
      <c r="H737" s="3"/>
    </row>
    <row r="738" spans="8:8" x14ac:dyDescent="0.35">
      <c r="H738" s="3"/>
    </row>
    <row r="739" spans="8:8" x14ac:dyDescent="0.35">
      <c r="H739" s="3"/>
    </row>
    <row r="740" spans="8:8" x14ac:dyDescent="0.35">
      <c r="H740" s="3"/>
    </row>
    <row r="741" spans="8:8" x14ac:dyDescent="0.35">
      <c r="H741" s="3"/>
    </row>
    <row r="742" spans="8:8" x14ac:dyDescent="0.35">
      <c r="H742" s="3"/>
    </row>
    <row r="743" spans="8:8" x14ac:dyDescent="0.35">
      <c r="H743" s="3"/>
    </row>
    <row r="744" spans="8:8" x14ac:dyDescent="0.35">
      <c r="H744" s="3"/>
    </row>
    <row r="745" spans="8:8" x14ac:dyDescent="0.35">
      <c r="H745" s="3"/>
    </row>
    <row r="746" spans="8:8" x14ac:dyDescent="0.35">
      <c r="H746" s="3"/>
    </row>
    <row r="747" spans="8:8" x14ac:dyDescent="0.35">
      <c r="H747" s="3"/>
    </row>
    <row r="748" spans="8:8" x14ac:dyDescent="0.35">
      <c r="H748" s="3"/>
    </row>
    <row r="749" spans="8:8" x14ac:dyDescent="0.35">
      <c r="H749" s="3"/>
    </row>
    <row r="750" spans="8:8" x14ac:dyDescent="0.35">
      <c r="H750" s="3"/>
    </row>
    <row r="751" spans="8:8" x14ac:dyDescent="0.35">
      <c r="H751" s="3"/>
    </row>
    <row r="752" spans="8:8" x14ac:dyDescent="0.35">
      <c r="H752" s="3"/>
    </row>
    <row r="753" spans="8:8" x14ac:dyDescent="0.35">
      <c r="H753" s="3"/>
    </row>
    <row r="754" spans="8:8" x14ac:dyDescent="0.35">
      <c r="H754" s="3"/>
    </row>
    <row r="755" spans="8:8" x14ac:dyDescent="0.35">
      <c r="H755" s="3"/>
    </row>
    <row r="756" spans="8:8" x14ac:dyDescent="0.35">
      <c r="H756" s="3"/>
    </row>
    <row r="757" spans="8:8" x14ac:dyDescent="0.35">
      <c r="H757" s="3"/>
    </row>
    <row r="758" spans="8:8" x14ac:dyDescent="0.35">
      <c r="H758" s="3"/>
    </row>
    <row r="759" spans="8:8" x14ac:dyDescent="0.35">
      <c r="H759" s="3"/>
    </row>
    <row r="760" spans="8:8" x14ac:dyDescent="0.35">
      <c r="H760" s="3"/>
    </row>
    <row r="761" spans="8:8" x14ac:dyDescent="0.35">
      <c r="H761" s="3"/>
    </row>
    <row r="762" spans="8:8" x14ac:dyDescent="0.35">
      <c r="H762" s="3"/>
    </row>
    <row r="763" spans="8:8" x14ac:dyDescent="0.35">
      <c r="H763" s="3"/>
    </row>
    <row r="764" spans="8:8" x14ac:dyDescent="0.35">
      <c r="H764" s="3"/>
    </row>
    <row r="765" spans="8:8" x14ac:dyDescent="0.35">
      <c r="H765" s="3"/>
    </row>
    <row r="766" spans="8:8" x14ac:dyDescent="0.35">
      <c r="H766" s="3"/>
    </row>
    <row r="767" spans="8:8" x14ac:dyDescent="0.35">
      <c r="H767" s="3"/>
    </row>
    <row r="768" spans="8:8" x14ac:dyDescent="0.35">
      <c r="H768" s="3"/>
    </row>
    <row r="769" spans="8:8" x14ac:dyDescent="0.35">
      <c r="H769" s="3"/>
    </row>
    <row r="770" spans="8:8" x14ac:dyDescent="0.35">
      <c r="H770" s="3"/>
    </row>
    <row r="771" spans="8:8" x14ac:dyDescent="0.35">
      <c r="H771" s="3"/>
    </row>
    <row r="772" spans="8:8" x14ac:dyDescent="0.35">
      <c r="H772" s="3"/>
    </row>
    <row r="773" spans="8:8" x14ac:dyDescent="0.35">
      <c r="H773" s="3"/>
    </row>
    <row r="774" spans="8:8" x14ac:dyDescent="0.35">
      <c r="H774" s="3"/>
    </row>
    <row r="775" spans="8:8" x14ac:dyDescent="0.35">
      <c r="H775" s="3"/>
    </row>
    <row r="776" spans="8:8" x14ac:dyDescent="0.35">
      <c r="H776" s="3"/>
    </row>
    <row r="777" spans="8:8" x14ac:dyDescent="0.35">
      <c r="H777" s="3"/>
    </row>
    <row r="778" spans="8:8" x14ac:dyDescent="0.35">
      <c r="H778" s="3"/>
    </row>
    <row r="779" spans="8:8" x14ac:dyDescent="0.35">
      <c r="H779" s="3"/>
    </row>
    <row r="780" spans="8:8" x14ac:dyDescent="0.35">
      <c r="H780" s="3"/>
    </row>
    <row r="781" spans="8:8" x14ac:dyDescent="0.35">
      <c r="H781" s="3"/>
    </row>
    <row r="782" spans="8:8" x14ac:dyDescent="0.35">
      <c r="H782" s="3"/>
    </row>
    <row r="783" spans="8:8" x14ac:dyDescent="0.35">
      <c r="H783" s="3"/>
    </row>
    <row r="784" spans="8:8" x14ac:dyDescent="0.35">
      <c r="H784" s="3"/>
    </row>
    <row r="785" spans="8:8" x14ac:dyDescent="0.35">
      <c r="H785" s="3"/>
    </row>
    <row r="786" spans="8:8" x14ac:dyDescent="0.35">
      <c r="H786" s="3"/>
    </row>
    <row r="787" spans="8:8" x14ac:dyDescent="0.35">
      <c r="H787" s="3"/>
    </row>
    <row r="788" spans="8:8" x14ac:dyDescent="0.35">
      <c r="H788" s="3"/>
    </row>
    <row r="789" spans="8:8" x14ac:dyDescent="0.35">
      <c r="H789" s="3"/>
    </row>
    <row r="790" spans="8:8" x14ac:dyDescent="0.35">
      <c r="H790" s="3"/>
    </row>
    <row r="791" spans="8:8" x14ac:dyDescent="0.35">
      <c r="H791" s="3"/>
    </row>
    <row r="792" spans="8:8" x14ac:dyDescent="0.35">
      <c r="H792" s="3"/>
    </row>
    <row r="793" spans="8:8" x14ac:dyDescent="0.35">
      <c r="H793" s="3"/>
    </row>
    <row r="794" spans="8:8" x14ac:dyDescent="0.35">
      <c r="H794" s="3"/>
    </row>
    <row r="795" spans="8:8" x14ac:dyDescent="0.35">
      <c r="H795" s="3"/>
    </row>
    <row r="796" spans="8:8" x14ac:dyDescent="0.35">
      <c r="H796" s="3"/>
    </row>
    <row r="797" spans="8:8" x14ac:dyDescent="0.35">
      <c r="H797" s="3"/>
    </row>
    <row r="798" spans="8:8" x14ac:dyDescent="0.35">
      <c r="H798" s="3"/>
    </row>
    <row r="799" spans="8:8" x14ac:dyDescent="0.35">
      <c r="H799" s="3"/>
    </row>
    <row r="800" spans="8:8" x14ac:dyDescent="0.35">
      <c r="H800" s="3"/>
    </row>
    <row r="801" spans="8:8" x14ac:dyDescent="0.35">
      <c r="H801" s="3"/>
    </row>
    <row r="802" spans="8:8" x14ac:dyDescent="0.35">
      <c r="H802" s="3"/>
    </row>
    <row r="803" spans="8:8" x14ac:dyDescent="0.35">
      <c r="H803" s="3"/>
    </row>
    <row r="804" spans="8:8" x14ac:dyDescent="0.35">
      <c r="H804" s="3"/>
    </row>
    <row r="805" spans="8:8" x14ac:dyDescent="0.35">
      <c r="H805" s="3"/>
    </row>
    <row r="806" spans="8:8" x14ac:dyDescent="0.35">
      <c r="H806" s="3"/>
    </row>
    <row r="807" spans="8:8" x14ac:dyDescent="0.35">
      <c r="H807" s="3"/>
    </row>
    <row r="808" spans="8:8" x14ac:dyDescent="0.35">
      <c r="H808" s="3"/>
    </row>
    <row r="809" spans="8:8" x14ac:dyDescent="0.35">
      <c r="H809" s="3"/>
    </row>
    <row r="810" spans="8:8" x14ac:dyDescent="0.35">
      <c r="H810" s="3"/>
    </row>
    <row r="811" spans="8:8" x14ac:dyDescent="0.35">
      <c r="H811" s="3"/>
    </row>
    <row r="812" spans="8:8" x14ac:dyDescent="0.35">
      <c r="H812" s="3"/>
    </row>
    <row r="813" spans="8:8" x14ac:dyDescent="0.35">
      <c r="H813" s="3"/>
    </row>
    <row r="814" spans="8:8" x14ac:dyDescent="0.35">
      <c r="H814" s="3"/>
    </row>
    <row r="815" spans="8:8" x14ac:dyDescent="0.35">
      <c r="H815" s="3"/>
    </row>
    <row r="816" spans="8:8" x14ac:dyDescent="0.35">
      <c r="H816" s="3"/>
    </row>
    <row r="817" spans="8:8" x14ac:dyDescent="0.35">
      <c r="H817" s="3"/>
    </row>
    <row r="818" spans="8:8" x14ac:dyDescent="0.35">
      <c r="H818" s="3"/>
    </row>
    <row r="819" spans="8:8" x14ac:dyDescent="0.35">
      <c r="H819" s="3"/>
    </row>
    <row r="820" spans="8:8" x14ac:dyDescent="0.35">
      <c r="H820" s="3"/>
    </row>
    <row r="821" spans="8:8" x14ac:dyDescent="0.35">
      <c r="H821" s="3"/>
    </row>
    <row r="822" spans="8:8" x14ac:dyDescent="0.35">
      <c r="H822" s="3"/>
    </row>
    <row r="823" spans="8:8" x14ac:dyDescent="0.35">
      <c r="H823" s="3"/>
    </row>
    <row r="824" spans="8:8" x14ac:dyDescent="0.35">
      <c r="H824" s="3"/>
    </row>
    <row r="825" spans="8:8" x14ac:dyDescent="0.35">
      <c r="H825" s="3"/>
    </row>
    <row r="826" spans="8:8" x14ac:dyDescent="0.35">
      <c r="H826" s="3"/>
    </row>
    <row r="827" spans="8:8" x14ac:dyDescent="0.35">
      <c r="H827" s="3"/>
    </row>
    <row r="828" spans="8:8" x14ac:dyDescent="0.35">
      <c r="H828" s="3"/>
    </row>
    <row r="829" spans="8:8" x14ac:dyDescent="0.35">
      <c r="H829" s="3"/>
    </row>
    <row r="830" spans="8:8" x14ac:dyDescent="0.35">
      <c r="H830" s="3"/>
    </row>
    <row r="831" spans="8:8" x14ac:dyDescent="0.35">
      <c r="H831" s="3"/>
    </row>
    <row r="832" spans="8:8" x14ac:dyDescent="0.35">
      <c r="H832" s="3"/>
    </row>
    <row r="833" spans="8:8" x14ac:dyDescent="0.35">
      <c r="H833" s="3"/>
    </row>
    <row r="834" spans="8:8" x14ac:dyDescent="0.35">
      <c r="H834" s="3"/>
    </row>
    <row r="835" spans="8:8" x14ac:dyDescent="0.35">
      <c r="H835" s="3"/>
    </row>
    <row r="836" spans="8:8" x14ac:dyDescent="0.35">
      <c r="H836" s="3"/>
    </row>
    <row r="837" spans="8:8" x14ac:dyDescent="0.35">
      <c r="H837" s="3"/>
    </row>
    <row r="838" spans="8:8" x14ac:dyDescent="0.35">
      <c r="H838" s="3"/>
    </row>
    <row r="839" spans="8:8" x14ac:dyDescent="0.35">
      <c r="H839" s="3"/>
    </row>
    <row r="840" spans="8:8" x14ac:dyDescent="0.35">
      <c r="H840" s="3"/>
    </row>
    <row r="841" spans="8:8" x14ac:dyDescent="0.35">
      <c r="H841" s="3"/>
    </row>
    <row r="842" spans="8:8" x14ac:dyDescent="0.35">
      <c r="H842" s="3"/>
    </row>
    <row r="843" spans="8:8" x14ac:dyDescent="0.35">
      <c r="H843" s="3"/>
    </row>
    <row r="844" spans="8:8" x14ac:dyDescent="0.35">
      <c r="H844" s="3"/>
    </row>
    <row r="845" spans="8:8" x14ac:dyDescent="0.35">
      <c r="H845" s="3"/>
    </row>
    <row r="846" spans="8:8" x14ac:dyDescent="0.35">
      <c r="H846" s="3"/>
    </row>
    <row r="847" spans="8:8" x14ac:dyDescent="0.35">
      <c r="H847" s="3"/>
    </row>
    <row r="848" spans="8:8" x14ac:dyDescent="0.35">
      <c r="H848" s="3"/>
    </row>
    <row r="849" spans="8:8" x14ac:dyDescent="0.35">
      <c r="H849" s="3"/>
    </row>
    <row r="850" spans="8:8" x14ac:dyDescent="0.35">
      <c r="H850" s="3"/>
    </row>
    <row r="851" spans="8:8" x14ac:dyDescent="0.35">
      <c r="H851" s="3"/>
    </row>
    <row r="852" spans="8:8" x14ac:dyDescent="0.35">
      <c r="H852" s="3"/>
    </row>
    <row r="853" spans="8:8" x14ac:dyDescent="0.35">
      <c r="H853" s="3"/>
    </row>
    <row r="854" spans="8:8" x14ac:dyDescent="0.35">
      <c r="H854" s="3"/>
    </row>
    <row r="855" spans="8:8" x14ac:dyDescent="0.35">
      <c r="H855" s="3"/>
    </row>
    <row r="856" spans="8:8" x14ac:dyDescent="0.35">
      <c r="H856" s="3"/>
    </row>
    <row r="857" spans="8:8" x14ac:dyDescent="0.35">
      <c r="H857" s="3"/>
    </row>
    <row r="858" spans="8:8" x14ac:dyDescent="0.35">
      <c r="H858" s="3"/>
    </row>
    <row r="859" spans="8:8" x14ac:dyDescent="0.35">
      <c r="H859" s="3"/>
    </row>
    <row r="860" spans="8:8" x14ac:dyDescent="0.35">
      <c r="H860" s="3"/>
    </row>
    <row r="861" spans="8:8" x14ac:dyDescent="0.35">
      <c r="H861" s="3"/>
    </row>
    <row r="862" spans="8:8" x14ac:dyDescent="0.35">
      <c r="H862" s="3"/>
    </row>
    <row r="863" spans="8:8" x14ac:dyDescent="0.35">
      <c r="H863" s="3"/>
    </row>
    <row r="864" spans="8:8" x14ac:dyDescent="0.35">
      <c r="H864" s="3"/>
    </row>
    <row r="865" spans="8:8" x14ac:dyDescent="0.35">
      <c r="H865" s="3"/>
    </row>
    <row r="866" spans="8:8" x14ac:dyDescent="0.35">
      <c r="H866" s="3"/>
    </row>
    <row r="867" spans="8:8" x14ac:dyDescent="0.35">
      <c r="H867" s="3"/>
    </row>
    <row r="868" spans="8:8" x14ac:dyDescent="0.35">
      <c r="H868" s="3"/>
    </row>
    <row r="869" spans="8:8" x14ac:dyDescent="0.35">
      <c r="H869" s="3"/>
    </row>
    <row r="870" spans="8:8" x14ac:dyDescent="0.35">
      <c r="H870" s="3"/>
    </row>
    <row r="871" spans="8:8" x14ac:dyDescent="0.35">
      <c r="H871" s="3"/>
    </row>
    <row r="872" spans="8:8" x14ac:dyDescent="0.35">
      <c r="H872" s="3"/>
    </row>
    <row r="873" spans="8:8" x14ac:dyDescent="0.35">
      <c r="H873" s="3"/>
    </row>
    <row r="874" spans="8:8" x14ac:dyDescent="0.35">
      <c r="H874" s="3"/>
    </row>
    <row r="875" spans="8:8" x14ac:dyDescent="0.35">
      <c r="H875" s="3"/>
    </row>
    <row r="876" spans="8:8" x14ac:dyDescent="0.35">
      <c r="H876" s="3"/>
    </row>
    <row r="877" spans="8:8" x14ac:dyDescent="0.35">
      <c r="H877" s="3"/>
    </row>
    <row r="878" spans="8:8" x14ac:dyDescent="0.35">
      <c r="H878" s="3"/>
    </row>
    <row r="879" spans="8:8" x14ac:dyDescent="0.35">
      <c r="H879" s="3"/>
    </row>
    <row r="880" spans="8:8" x14ac:dyDescent="0.35">
      <c r="H880" s="3"/>
    </row>
    <row r="881" spans="8:8" x14ac:dyDescent="0.35">
      <c r="H881" s="3"/>
    </row>
    <row r="882" spans="8:8" x14ac:dyDescent="0.35">
      <c r="H882" s="3"/>
    </row>
    <row r="883" spans="8:8" x14ac:dyDescent="0.35">
      <c r="H883" s="3"/>
    </row>
    <row r="884" spans="8:8" x14ac:dyDescent="0.35">
      <c r="H884" s="3"/>
    </row>
    <row r="885" spans="8:8" x14ac:dyDescent="0.35">
      <c r="H885" s="3"/>
    </row>
    <row r="886" spans="8:8" x14ac:dyDescent="0.35">
      <c r="H886" s="3"/>
    </row>
    <row r="887" spans="8:8" x14ac:dyDescent="0.35">
      <c r="H887" s="3"/>
    </row>
    <row r="888" spans="8:8" x14ac:dyDescent="0.35">
      <c r="H888" s="3"/>
    </row>
    <row r="889" spans="8:8" x14ac:dyDescent="0.35">
      <c r="H889" s="3"/>
    </row>
    <row r="890" spans="8:8" x14ac:dyDescent="0.35">
      <c r="H890" s="3"/>
    </row>
    <row r="891" spans="8:8" x14ac:dyDescent="0.35">
      <c r="H891" s="3"/>
    </row>
    <row r="892" spans="8:8" x14ac:dyDescent="0.35">
      <c r="H892" s="3"/>
    </row>
    <row r="893" spans="8:8" x14ac:dyDescent="0.35">
      <c r="H893" s="3"/>
    </row>
    <row r="894" spans="8:8" x14ac:dyDescent="0.35">
      <c r="H894" s="3"/>
    </row>
    <row r="895" spans="8:8" x14ac:dyDescent="0.35">
      <c r="H895" s="3"/>
    </row>
    <row r="896" spans="8:8" x14ac:dyDescent="0.35">
      <c r="H896" s="3"/>
    </row>
    <row r="897" spans="8:8" x14ac:dyDescent="0.35">
      <c r="H897" s="3"/>
    </row>
    <row r="898" spans="8:8" x14ac:dyDescent="0.35">
      <c r="H898" s="3"/>
    </row>
    <row r="899" spans="8:8" x14ac:dyDescent="0.35">
      <c r="H899" s="3"/>
    </row>
    <row r="900" spans="8:8" x14ac:dyDescent="0.35">
      <c r="H900" s="3"/>
    </row>
    <row r="901" spans="8:8" x14ac:dyDescent="0.35">
      <c r="H901" s="3"/>
    </row>
    <row r="902" spans="8:8" x14ac:dyDescent="0.35">
      <c r="H902" s="3"/>
    </row>
    <row r="903" spans="8:8" x14ac:dyDescent="0.35">
      <c r="H903" s="3"/>
    </row>
    <row r="904" spans="8:8" x14ac:dyDescent="0.35">
      <c r="H904" s="3"/>
    </row>
    <row r="905" spans="8:8" x14ac:dyDescent="0.35">
      <c r="H905" s="3"/>
    </row>
    <row r="906" spans="8:8" x14ac:dyDescent="0.35">
      <c r="H906" s="3"/>
    </row>
    <row r="907" spans="8:8" x14ac:dyDescent="0.35">
      <c r="H907" s="3"/>
    </row>
    <row r="908" spans="8:8" x14ac:dyDescent="0.35">
      <c r="H908" s="3"/>
    </row>
    <row r="909" spans="8:8" x14ac:dyDescent="0.35">
      <c r="H909" s="3"/>
    </row>
    <row r="910" spans="8:8" x14ac:dyDescent="0.35">
      <c r="H910" s="3"/>
    </row>
    <row r="911" spans="8:8" x14ac:dyDescent="0.35">
      <c r="H911" s="3"/>
    </row>
    <row r="912" spans="8:8" x14ac:dyDescent="0.35">
      <c r="H912" s="3"/>
    </row>
    <row r="913" spans="8:8" x14ac:dyDescent="0.35">
      <c r="H913" s="3"/>
    </row>
    <row r="914" spans="8:8" x14ac:dyDescent="0.35">
      <c r="H914" s="3"/>
    </row>
    <row r="915" spans="8:8" x14ac:dyDescent="0.35">
      <c r="H915" s="3"/>
    </row>
    <row r="916" spans="8:8" x14ac:dyDescent="0.35">
      <c r="H916" s="3"/>
    </row>
    <row r="917" spans="8:8" x14ac:dyDescent="0.35">
      <c r="H917" s="3"/>
    </row>
    <row r="918" spans="8:8" x14ac:dyDescent="0.35">
      <c r="H918" s="3"/>
    </row>
    <row r="919" spans="8:8" x14ac:dyDescent="0.35">
      <c r="H919" s="3"/>
    </row>
    <row r="920" spans="8:8" x14ac:dyDescent="0.35">
      <c r="H920" s="3"/>
    </row>
    <row r="921" spans="8:8" x14ac:dyDescent="0.35">
      <c r="H921" s="3"/>
    </row>
    <row r="922" spans="8:8" x14ac:dyDescent="0.35">
      <c r="H922" s="3"/>
    </row>
    <row r="923" spans="8:8" x14ac:dyDescent="0.35">
      <c r="H923" s="3"/>
    </row>
    <row r="924" spans="8:8" x14ac:dyDescent="0.35">
      <c r="H924" s="3"/>
    </row>
    <row r="925" spans="8:8" x14ac:dyDescent="0.35">
      <c r="H925" s="3"/>
    </row>
    <row r="926" spans="8:8" x14ac:dyDescent="0.35">
      <c r="H926" s="3"/>
    </row>
    <row r="927" spans="8:8" x14ac:dyDescent="0.35">
      <c r="H927" s="3"/>
    </row>
    <row r="928" spans="8:8" x14ac:dyDescent="0.35">
      <c r="H928" s="3"/>
    </row>
    <row r="929" spans="8:8" x14ac:dyDescent="0.35">
      <c r="H929" s="3"/>
    </row>
    <row r="930" spans="8:8" x14ac:dyDescent="0.35">
      <c r="H930" s="3"/>
    </row>
    <row r="931" spans="8:8" x14ac:dyDescent="0.35">
      <c r="H931" s="3"/>
    </row>
    <row r="932" spans="8:8" x14ac:dyDescent="0.35">
      <c r="H932" s="3"/>
    </row>
    <row r="933" spans="8:8" x14ac:dyDescent="0.35">
      <c r="H933" s="3"/>
    </row>
    <row r="934" spans="8:8" x14ac:dyDescent="0.35">
      <c r="H934" s="3"/>
    </row>
    <row r="935" spans="8:8" x14ac:dyDescent="0.35">
      <c r="H935" s="3"/>
    </row>
    <row r="936" spans="8:8" x14ac:dyDescent="0.35">
      <c r="H936" s="3"/>
    </row>
    <row r="937" spans="8:8" x14ac:dyDescent="0.35">
      <c r="H937" s="3"/>
    </row>
    <row r="938" spans="8:8" x14ac:dyDescent="0.35">
      <c r="H938" s="3"/>
    </row>
    <row r="939" spans="8:8" x14ac:dyDescent="0.35">
      <c r="H939" s="3"/>
    </row>
    <row r="940" spans="8:8" x14ac:dyDescent="0.35">
      <c r="H940" s="3"/>
    </row>
    <row r="941" spans="8:8" x14ac:dyDescent="0.35">
      <c r="H941" s="3"/>
    </row>
    <row r="942" spans="8:8" x14ac:dyDescent="0.35">
      <c r="H942" s="3"/>
    </row>
    <row r="943" spans="8:8" x14ac:dyDescent="0.35">
      <c r="H943" s="3"/>
    </row>
    <row r="944" spans="8:8" x14ac:dyDescent="0.35">
      <c r="H944" s="3"/>
    </row>
    <row r="945" spans="8:8" x14ac:dyDescent="0.35">
      <c r="H945" s="3"/>
    </row>
    <row r="946" spans="8:8" x14ac:dyDescent="0.35">
      <c r="H946" s="3"/>
    </row>
    <row r="947" spans="8:8" x14ac:dyDescent="0.35">
      <c r="H947" s="3"/>
    </row>
    <row r="948" spans="8:8" x14ac:dyDescent="0.35">
      <c r="H948" s="3"/>
    </row>
    <row r="949" spans="8:8" x14ac:dyDescent="0.35">
      <c r="H949" s="3"/>
    </row>
    <row r="950" spans="8:8" x14ac:dyDescent="0.35">
      <c r="H950" s="3"/>
    </row>
    <row r="951" spans="8:8" x14ac:dyDescent="0.35">
      <c r="H951" s="3"/>
    </row>
    <row r="952" spans="8:8" x14ac:dyDescent="0.35">
      <c r="H952" s="3"/>
    </row>
    <row r="953" spans="8:8" x14ac:dyDescent="0.35">
      <c r="H953" s="3"/>
    </row>
    <row r="954" spans="8:8" x14ac:dyDescent="0.35">
      <c r="H954" s="3"/>
    </row>
    <row r="955" spans="8:8" x14ac:dyDescent="0.35">
      <c r="H955" s="3"/>
    </row>
    <row r="956" spans="8:8" x14ac:dyDescent="0.35">
      <c r="H956" s="3"/>
    </row>
    <row r="957" spans="8:8" x14ac:dyDescent="0.35">
      <c r="H957" s="3"/>
    </row>
    <row r="958" spans="8:8" x14ac:dyDescent="0.35">
      <c r="H958" s="3"/>
    </row>
    <row r="959" spans="8:8" x14ac:dyDescent="0.35">
      <c r="H959" s="3"/>
    </row>
    <row r="960" spans="8:8" x14ac:dyDescent="0.35">
      <c r="H960" s="3"/>
    </row>
    <row r="961" spans="8:8" x14ac:dyDescent="0.35">
      <c r="H961" s="3"/>
    </row>
    <row r="962" spans="8:8" x14ac:dyDescent="0.35">
      <c r="H962" s="3"/>
    </row>
    <row r="963" spans="8:8" x14ac:dyDescent="0.35">
      <c r="H963" s="3"/>
    </row>
    <row r="964" spans="8:8" x14ac:dyDescent="0.35">
      <c r="H964" s="3"/>
    </row>
    <row r="965" spans="8:8" x14ac:dyDescent="0.35">
      <c r="H965" s="3"/>
    </row>
    <row r="966" spans="8:8" x14ac:dyDescent="0.35">
      <c r="H966" s="3"/>
    </row>
    <row r="967" spans="8:8" x14ac:dyDescent="0.35">
      <c r="H967" s="3"/>
    </row>
    <row r="968" spans="8:8" x14ac:dyDescent="0.35">
      <c r="H968" s="3"/>
    </row>
    <row r="969" spans="8:8" x14ac:dyDescent="0.35">
      <c r="H969" s="3"/>
    </row>
    <row r="970" spans="8:8" x14ac:dyDescent="0.35">
      <c r="H970" s="3"/>
    </row>
    <row r="971" spans="8:8" x14ac:dyDescent="0.35">
      <c r="H971" s="3"/>
    </row>
    <row r="972" spans="8:8" x14ac:dyDescent="0.35">
      <c r="H972" s="3"/>
    </row>
    <row r="973" spans="8:8" x14ac:dyDescent="0.35">
      <c r="H973" s="3"/>
    </row>
    <row r="974" spans="8:8" x14ac:dyDescent="0.35">
      <c r="H974" s="3"/>
    </row>
    <row r="975" spans="8:8" x14ac:dyDescent="0.35">
      <c r="H975" s="3"/>
    </row>
    <row r="976" spans="8:8" x14ac:dyDescent="0.35">
      <c r="H976" s="3"/>
    </row>
    <row r="977" spans="8:8" x14ac:dyDescent="0.35">
      <c r="H977" s="3"/>
    </row>
    <row r="978" spans="8:8" x14ac:dyDescent="0.35">
      <c r="H978" s="3"/>
    </row>
    <row r="979" spans="8:8" x14ac:dyDescent="0.35">
      <c r="H979" s="3"/>
    </row>
    <row r="980" spans="8:8" x14ac:dyDescent="0.35">
      <c r="H980" s="3"/>
    </row>
    <row r="981" spans="8:8" x14ac:dyDescent="0.35">
      <c r="H981" s="3"/>
    </row>
    <row r="982" spans="8:8" x14ac:dyDescent="0.35">
      <c r="H982" s="3"/>
    </row>
    <row r="983" spans="8:8" x14ac:dyDescent="0.35">
      <c r="H983" s="3"/>
    </row>
    <row r="984" spans="8:8" x14ac:dyDescent="0.35">
      <c r="H984" s="3"/>
    </row>
    <row r="985" spans="8:8" x14ac:dyDescent="0.35">
      <c r="H985" s="3"/>
    </row>
    <row r="986" spans="8:8" x14ac:dyDescent="0.35">
      <c r="H986" s="3"/>
    </row>
    <row r="987" spans="8:8" x14ac:dyDescent="0.35">
      <c r="H987" s="3"/>
    </row>
    <row r="988" spans="8:8" x14ac:dyDescent="0.35">
      <c r="H988" s="3"/>
    </row>
    <row r="989" spans="8:8" x14ac:dyDescent="0.35">
      <c r="H989" s="3"/>
    </row>
    <row r="990" spans="8:8" x14ac:dyDescent="0.35">
      <c r="H990" s="3"/>
    </row>
    <row r="991" spans="8:8" x14ac:dyDescent="0.35">
      <c r="H991" s="3"/>
    </row>
    <row r="992" spans="8:8" x14ac:dyDescent="0.35">
      <c r="H992" s="3"/>
    </row>
    <row r="993" spans="8:8" x14ac:dyDescent="0.35">
      <c r="H993" s="3"/>
    </row>
    <row r="994" spans="8:8" x14ac:dyDescent="0.35">
      <c r="H994" s="3"/>
    </row>
    <row r="995" spans="8:8" x14ac:dyDescent="0.35">
      <c r="H995" s="3"/>
    </row>
    <row r="996" spans="8:8" x14ac:dyDescent="0.35">
      <c r="H996" s="3"/>
    </row>
    <row r="997" spans="8:8" x14ac:dyDescent="0.35">
      <c r="H997" s="3"/>
    </row>
    <row r="998" spans="8:8" x14ac:dyDescent="0.35">
      <c r="H998" s="3"/>
    </row>
    <row r="999" spans="8:8" x14ac:dyDescent="0.35">
      <c r="H999" s="3"/>
    </row>
    <row r="1000" spans="8:8" x14ac:dyDescent="0.35">
      <c r="H1000" s="3"/>
    </row>
    <row r="1001" spans="8:8" x14ac:dyDescent="0.35">
      <c r="H1001" s="3"/>
    </row>
  </sheetData>
  <dataValidations count="1">
    <dataValidation type="list" allowBlank="1" showInputMessage="1" showErrorMessage="1" sqref="J2:J3" xr:uid="{DBC6DCFC-BAB4-4BED-AD4A-3B8561A28DF5}">
      <formula1>$AA$1:$AA$5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DE77-DD2C-4E65-BABA-DF27D9C4F6AD}">
  <dimension ref="A1:K204"/>
  <sheetViews>
    <sheetView workbookViewId="0">
      <selection activeCell="A2" sqref="A2:XFD2"/>
    </sheetView>
  </sheetViews>
  <sheetFormatPr baseColWidth="10" defaultRowHeight="15.5" x14ac:dyDescent="0.35"/>
  <cols>
    <col min="8" max="8" width="18.7265625" style="12" bestFit="1" customWidth="1"/>
  </cols>
  <sheetData>
    <row r="1" spans="1:11" s="12" customFormat="1" ht="16" thickBot="1" x14ac:dyDescent="0.4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38</v>
      </c>
      <c r="G1" s="15" t="s">
        <v>5</v>
      </c>
      <c r="H1" s="15" t="s">
        <v>62</v>
      </c>
      <c r="I1" s="15" t="s">
        <v>6</v>
      </c>
      <c r="J1" s="16">
        <f>(COUNTIF(G8:G210,"SI"))/2</f>
        <v>0</v>
      </c>
      <c r="K1" s="17" t="s">
        <v>39</v>
      </c>
    </row>
    <row r="2" spans="1:11" x14ac:dyDescent="0.35">
      <c r="H2" s="58"/>
    </row>
    <row r="3" spans="1:11" x14ac:dyDescent="0.35">
      <c r="H3" s="58"/>
    </row>
    <row r="4" spans="1:11" x14ac:dyDescent="0.35">
      <c r="H4" s="58"/>
    </row>
    <row r="5" spans="1:11" x14ac:dyDescent="0.35">
      <c r="H5" s="58"/>
    </row>
    <row r="6" spans="1:11" x14ac:dyDescent="0.35">
      <c r="H6" s="58"/>
    </row>
    <row r="7" spans="1:11" x14ac:dyDescent="0.35">
      <c r="H7" s="58"/>
    </row>
    <row r="8" spans="1:11" x14ac:dyDescent="0.35">
      <c r="H8" s="58"/>
    </row>
    <row r="9" spans="1:11" x14ac:dyDescent="0.35">
      <c r="H9" s="58"/>
    </row>
    <row r="10" spans="1:11" x14ac:dyDescent="0.35">
      <c r="H10" s="58"/>
    </row>
    <row r="11" spans="1:11" x14ac:dyDescent="0.35">
      <c r="H11" s="58"/>
    </row>
    <row r="12" spans="1:11" x14ac:dyDescent="0.35">
      <c r="H12" s="58"/>
    </row>
    <row r="13" spans="1:11" x14ac:dyDescent="0.35">
      <c r="H13" s="58"/>
    </row>
    <row r="14" spans="1:11" x14ac:dyDescent="0.35">
      <c r="H14" s="58"/>
    </row>
    <row r="15" spans="1:11" x14ac:dyDescent="0.35">
      <c r="H15" s="58"/>
    </row>
    <row r="16" spans="1:11" x14ac:dyDescent="0.35">
      <c r="H16" s="58"/>
    </row>
    <row r="17" spans="8:8" x14ac:dyDescent="0.35">
      <c r="H17" s="58"/>
    </row>
    <row r="18" spans="8:8" x14ac:dyDescent="0.35">
      <c r="H18" s="58"/>
    </row>
    <row r="19" spans="8:8" x14ac:dyDescent="0.35">
      <c r="H19" s="58"/>
    </row>
    <row r="20" spans="8:8" x14ac:dyDescent="0.35">
      <c r="H20" s="58"/>
    </row>
    <row r="21" spans="8:8" x14ac:dyDescent="0.35">
      <c r="H21" s="58"/>
    </row>
    <row r="22" spans="8:8" x14ac:dyDescent="0.35">
      <c r="H22" s="58"/>
    </row>
    <row r="23" spans="8:8" x14ac:dyDescent="0.35">
      <c r="H23" s="58"/>
    </row>
    <row r="24" spans="8:8" x14ac:dyDescent="0.35">
      <c r="H24" s="58"/>
    </row>
    <row r="25" spans="8:8" x14ac:dyDescent="0.35">
      <c r="H25" s="58"/>
    </row>
    <row r="26" spans="8:8" x14ac:dyDescent="0.35">
      <c r="H26" s="58"/>
    </row>
    <row r="27" spans="8:8" x14ac:dyDescent="0.35">
      <c r="H27" s="58"/>
    </row>
    <row r="28" spans="8:8" x14ac:dyDescent="0.35">
      <c r="H28" s="58"/>
    </row>
    <row r="29" spans="8:8" x14ac:dyDescent="0.35">
      <c r="H29" s="58"/>
    </row>
    <row r="30" spans="8:8" x14ac:dyDescent="0.35">
      <c r="H30" s="58"/>
    </row>
    <row r="31" spans="8:8" x14ac:dyDescent="0.35">
      <c r="H31" s="58"/>
    </row>
    <row r="32" spans="8:8" x14ac:dyDescent="0.35">
      <c r="H32" s="58"/>
    </row>
    <row r="33" spans="8:8" x14ac:dyDescent="0.35">
      <c r="H33" s="58"/>
    </row>
    <row r="34" spans="8:8" x14ac:dyDescent="0.35">
      <c r="H34" s="58"/>
    </row>
    <row r="35" spans="8:8" x14ac:dyDescent="0.35">
      <c r="H35" s="58"/>
    </row>
    <row r="36" spans="8:8" x14ac:dyDescent="0.35">
      <c r="H36" s="58"/>
    </row>
    <row r="37" spans="8:8" x14ac:dyDescent="0.35">
      <c r="H37" s="58"/>
    </row>
    <row r="38" spans="8:8" x14ac:dyDescent="0.35">
      <c r="H38" s="58"/>
    </row>
    <row r="39" spans="8:8" x14ac:dyDescent="0.35">
      <c r="H39" s="58"/>
    </row>
    <row r="40" spans="8:8" x14ac:dyDescent="0.35">
      <c r="H40" s="58"/>
    </row>
    <row r="41" spans="8:8" x14ac:dyDescent="0.35">
      <c r="H41" s="58"/>
    </row>
    <row r="42" spans="8:8" x14ac:dyDescent="0.35">
      <c r="H42" s="58"/>
    </row>
    <row r="43" spans="8:8" x14ac:dyDescent="0.35">
      <c r="H43" s="58"/>
    </row>
    <row r="44" spans="8:8" x14ac:dyDescent="0.35">
      <c r="H44" s="58"/>
    </row>
    <row r="45" spans="8:8" x14ac:dyDescent="0.35">
      <c r="H45" s="58"/>
    </row>
    <row r="46" spans="8:8" x14ac:dyDescent="0.35">
      <c r="H46" s="58"/>
    </row>
    <row r="47" spans="8:8" x14ac:dyDescent="0.35">
      <c r="H47" s="58"/>
    </row>
    <row r="48" spans="8:8" x14ac:dyDescent="0.35">
      <c r="H48" s="58"/>
    </row>
    <row r="49" spans="8:8" x14ac:dyDescent="0.35">
      <c r="H49" s="58"/>
    </row>
    <row r="50" spans="8:8" x14ac:dyDescent="0.35">
      <c r="H50" s="58"/>
    </row>
    <row r="51" spans="8:8" x14ac:dyDescent="0.35">
      <c r="H51" s="58"/>
    </row>
    <row r="52" spans="8:8" x14ac:dyDescent="0.35">
      <c r="H52" s="58"/>
    </row>
    <row r="53" spans="8:8" x14ac:dyDescent="0.35">
      <c r="H53" s="58"/>
    </row>
    <row r="54" spans="8:8" x14ac:dyDescent="0.35">
      <c r="H54" s="58"/>
    </row>
    <row r="55" spans="8:8" x14ac:dyDescent="0.35">
      <c r="H55" s="58"/>
    </row>
    <row r="56" spans="8:8" x14ac:dyDescent="0.35">
      <c r="H56" s="58"/>
    </row>
    <row r="57" spans="8:8" x14ac:dyDescent="0.35">
      <c r="H57" s="58"/>
    </row>
    <row r="58" spans="8:8" x14ac:dyDescent="0.35">
      <c r="H58" s="58"/>
    </row>
    <row r="59" spans="8:8" x14ac:dyDescent="0.35">
      <c r="H59" s="58"/>
    </row>
    <row r="60" spans="8:8" x14ac:dyDescent="0.35">
      <c r="H60" s="58"/>
    </row>
    <row r="61" spans="8:8" x14ac:dyDescent="0.35">
      <c r="H61" s="58"/>
    </row>
    <row r="62" spans="8:8" x14ac:dyDescent="0.35">
      <c r="H62" s="58"/>
    </row>
    <row r="63" spans="8:8" x14ac:dyDescent="0.35">
      <c r="H63" s="58"/>
    </row>
    <row r="64" spans="8:8" x14ac:dyDescent="0.35">
      <c r="H64" s="58"/>
    </row>
    <row r="65" spans="8:8" x14ac:dyDescent="0.35">
      <c r="H65" s="58"/>
    </row>
    <row r="66" spans="8:8" x14ac:dyDescent="0.35">
      <c r="H66" s="58"/>
    </row>
    <row r="67" spans="8:8" x14ac:dyDescent="0.35">
      <c r="H67" s="58"/>
    </row>
    <row r="68" spans="8:8" x14ac:dyDescent="0.35">
      <c r="H68" s="58"/>
    </row>
    <row r="69" spans="8:8" x14ac:dyDescent="0.35">
      <c r="H69" s="58"/>
    </row>
    <row r="70" spans="8:8" x14ac:dyDescent="0.35">
      <c r="H70" s="58"/>
    </row>
    <row r="71" spans="8:8" x14ac:dyDescent="0.35">
      <c r="H71" s="58"/>
    </row>
    <row r="72" spans="8:8" x14ac:dyDescent="0.35">
      <c r="H72" s="58"/>
    </row>
    <row r="73" spans="8:8" x14ac:dyDescent="0.35">
      <c r="H73" s="58"/>
    </row>
    <row r="74" spans="8:8" x14ac:dyDescent="0.35">
      <c r="H74" s="58"/>
    </row>
    <row r="75" spans="8:8" x14ac:dyDescent="0.35">
      <c r="H75" s="58"/>
    </row>
    <row r="76" spans="8:8" x14ac:dyDescent="0.35">
      <c r="H76" s="58"/>
    </row>
    <row r="77" spans="8:8" x14ac:dyDescent="0.35">
      <c r="H77" s="58"/>
    </row>
    <row r="78" spans="8:8" x14ac:dyDescent="0.35">
      <c r="H78" s="58"/>
    </row>
    <row r="79" spans="8:8" x14ac:dyDescent="0.35">
      <c r="H79" s="58"/>
    </row>
    <row r="80" spans="8:8" x14ac:dyDescent="0.35">
      <c r="H80" s="58"/>
    </row>
    <row r="81" spans="8:8" x14ac:dyDescent="0.35">
      <c r="H81" s="58"/>
    </row>
    <row r="82" spans="8:8" x14ac:dyDescent="0.35">
      <c r="H82" s="58"/>
    </row>
    <row r="83" spans="8:8" x14ac:dyDescent="0.35">
      <c r="H83" s="58"/>
    </row>
    <row r="84" spans="8:8" x14ac:dyDescent="0.35">
      <c r="H84" s="58"/>
    </row>
    <row r="85" spans="8:8" x14ac:dyDescent="0.35">
      <c r="H85" s="58"/>
    </row>
    <row r="86" spans="8:8" x14ac:dyDescent="0.35">
      <c r="H86" s="58"/>
    </row>
    <row r="87" spans="8:8" x14ac:dyDescent="0.35">
      <c r="H87" s="58"/>
    </row>
    <row r="88" spans="8:8" x14ac:dyDescent="0.35">
      <c r="H88" s="58"/>
    </row>
    <row r="89" spans="8:8" x14ac:dyDescent="0.35">
      <c r="H89" s="58"/>
    </row>
    <row r="90" spans="8:8" x14ac:dyDescent="0.35">
      <c r="H90" s="58"/>
    </row>
    <row r="91" spans="8:8" x14ac:dyDescent="0.35">
      <c r="H91" s="58"/>
    </row>
    <row r="92" spans="8:8" x14ac:dyDescent="0.35">
      <c r="H92" s="58"/>
    </row>
    <row r="93" spans="8:8" x14ac:dyDescent="0.35">
      <c r="H93" s="58"/>
    </row>
    <row r="94" spans="8:8" x14ac:dyDescent="0.35">
      <c r="H94" s="58"/>
    </row>
    <row r="95" spans="8:8" x14ac:dyDescent="0.35">
      <c r="H95" s="58"/>
    </row>
    <row r="96" spans="8:8" x14ac:dyDescent="0.35">
      <c r="H96" s="58"/>
    </row>
    <row r="97" spans="8:8" x14ac:dyDescent="0.35">
      <c r="H97" s="58"/>
    </row>
    <row r="98" spans="8:8" x14ac:dyDescent="0.35">
      <c r="H98" s="58"/>
    </row>
    <row r="99" spans="8:8" x14ac:dyDescent="0.35">
      <c r="H99" s="58"/>
    </row>
    <row r="100" spans="8:8" x14ac:dyDescent="0.35">
      <c r="H100" s="58"/>
    </row>
    <row r="101" spans="8:8" x14ac:dyDescent="0.35">
      <c r="H101" s="58"/>
    </row>
    <row r="102" spans="8:8" x14ac:dyDescent="0.35">
      <c r="H102" s="58"/>
    </row>
    <row r="103" spans="8:8" x14ac:dyDescent="0.35">
      <c r="H103" s="58"/>
    </row>
    <row r="104" spans="8:8" x14ac:dyDescent="0.35">
      <c r="H104" s="58"/>
    </row>
    <row r="105" spans="8:8" x14ac:dyDescent="0.35">
      <c r="H105" s="58"/>
    </row>
    <row r="106" spans="8:8" x14ac:dyDescent="0.35">
      <c r="H106" s="58"/>
    </row>
    <row r="107" spans="8:8" x14ac:dyDescent="0.35">
      <c r="H107" s="58"/>
    </row>
    <row r="108" spans="8:8" x14ac:dyDescent="0.35">
      <c r="H108" s="58"/>
    </row>
    <row r="109" spans="8:8" x14ac:dyDescent="0.35">
      <c r="H109" s="58"/>
    </row>
    <row r="110" spans="8:8" x14ac:dyDescent="0.35">
      <c r="H110" s="58"/>
    </row>
    <row r="111" spans="8:8" x14ac:dyDescent="0.35">
      <c r="H111" s="58"/>
    </row>
    <row r="112" spans="8:8" x14ac:dyDescent="0.35">
      <c r="H112" s="58"/>
    </row>
    <row r="113" spans="8:8" x14ac:dyDescent="0.35">
      <c r="H113" s="58"/>
    </row>
    <row r="114" spans="8:8" x14ac:dyDescent="0.35">
      <c r="H114" s="58"/>
    </row>
    <row r="115" spans="8:8" x14ac:dyDescent="0.35">
      <c r="H115" s="58"/>
    </row>
    <row r="116" spans="8:8" x14ac:dyDescent="0.35">
      <c r="H116" s="58"/>
    </row>
    <row r="117" spans="8:8" x14ac:dyDescent="0.35">
      <c r="H117" s="58"/>
    </row>
    <row r="118" spans="8:8" x14ac:dyDescent="0.35">
      <c r="H118" s="58"/>
    </row>
    <row r="119" spans="8:8" x14ac:dyDescent="0.35">
      <c r="H119" s="58"/>
    </row>
    <row r="120" spans="8:8" x14ac:dyDescent="0.35">
      <c r="H120" s="58"/>
    </row>
    <row r="121" spans="8:8" x14ac:dyDescent="0.35">
      <c r="H121" s="58"/>
    </row>
    <row r="122" spans="8:8" x14ac:dyDescent="0.35">
      <c r="H122" s="58"/>
    </row>
    <row r="123" spans="8:8" x14ac:dyDescent="0.35">
      <c r="H123" s="58"/>
    </row>
    <row r="124" spans="8:8" x14ac:dyDescent="0.35">
      <c r="H124" s="58"/>
    </row>
    <row r="125" spans="8:8" x14ac:dyDescent="0.35">
      <c r="H125" s="58"/>
    </row>
    <row r="126" spans="8:8" x14ac:dyDescent="0.35">
      <c r="H126" s="58"/>
    </row>
    <row r="127" spans="8:8" x14ac:dyDescent="0.35">
      <c r="H127" s="58"/>
    </row>
    <row r="128" spans="8:8" x14ac:dyDescent="0.35">
      <c r="H128" s="58"/>
    </row>
    <row r="129" spans="8:8" x14ac:dyDescent="0.35">
      <c r="H129" s="58"/>
    </row>
    <row r="130" spans="8:8" x14ac:dyDescent="0.35">
      <c r="H130" s="58"/>
    </row>
    <row r="131" spans="8:8" x14ac:dyDescent="0.35">
      <c r="H131" s="58"/>
    </row>
    <row r="132" spans="8:8" x14ac:dyDescent="0.35">
      <c r="H132" s="58"/>
    </row>
    <row r="133" spans="8:8" x14ac:dyDescent="0.35">
      <c r="H133" s="58"/>
    </row>
    <row r="134" spans="8:8" x14ac:dyDescent="0.35">
      <c r="H134" s="58"/>
    </row>
    <row r="135" spans="8:8" x14ac:dyDescent="0.35">
      <c r="H135" s="58"/>
    </row>
    <row r="136" spans="8:8" x14ac:dyDescent="0.35">
      <c r="H136" s="58"/>
    </row>
    <row r="137" spans="8:8" x14ac:dyDescent="0.35">
      <c r="H137" s="58"/>
    </row>
    <row r="138" spans="8:8" x14ac:dyDescent="0.35">
      <c r="H138" s="58"/>
    </row>
    <row r="139" spans="8:8" x14ac:dyDescent="0.35">
      <c r="H139" s="58"/>
    </row>
    <row r="140" spans="8:8" x14ac:dyDescent="0.35">
      <c r="H140" s="58"/>
    </row>
    <row r="141" spans="8:8" x14ac:dyDescent="0.35">
      <c r="H141" s="58"/>
    </row>
    <row r="142" spans="8:8" x14ac:dyDescent="0.35">
      <c r="H142" s="58"/>
    </row>
    <row r="143" spans="8:8" x14ac:dyDescent="0.35">
      <c r="H143" s="58"/>
    </row>
    <row r="144" spans="8:8" x14ac:dyDescent="0.35">
      <c r="H144" s="58"/>
    </row>
    <row r="145" spans="8:8" x14ac:dyDescent="0.35">
      <c r="H145" s="58"/>
    </row>
    <row r="146" spans="8:8" x14ac:dyDescent="0.35">
      <c r="H146" s="58"/>
    </row>
    <row r="147" spans="8:8" x14ac:dyDescent="0.35">
      <c r="H147" s="58"/>
    </row>
    <row r="148" spans="8:8" x14ac:dyDescent="0.35">
      <c r="H148" s="58"/>
    </row>
    <row r="149" spans="8:8" x14ac:dyDescent="0.35">
      <c r="H149" s="58"/>
    </row>
    <row r="150" spans="8:8" x14ac:dyDescent="0.35">
      <c r="H150" s="58"/>
    </row>
    <row r="151" spans="8:8" x14ac:dyDescent="0.35">
      <c r="H151" s="58"/>
    </row>
    <row r="152" spans="8:8" x14ac:dyDescent="0.35">
      <c r="H152" s="58"/>
    </row>
    <row r="153" spans="8:8" x14ac:dyDescent="0.35">
      <c r="H153" s="58"/>
    </row>
    <row r="154" spans="8:8" x14ac:dyDescent="0.35">
      <c r="H154" s="58"/>
    </row>
    <row r="155" spans="8:8" x14ac:dyDescent="0.35">
      <c r="H155" s="58"/>
    </row>
    <row r="156" spans="8:8" x14ac:dyDescent="0.35">
      <c r="H156" s="58"/>
    </row>
    <row r="157" spans="8:8" x14ac:dyDescent="0.35">
      <c r="H157" s="58"/>
    </row>
    <row r="158" spans="8:8" x14ac:dyDescent="0.35">
      <c r="H158" s="58"/>
    </row>
    <row r="159" spans="8:8" x14ac:dyDescent="0.35">
      <c r="H159" s="58"/>
    </row>
    <row r="160" spans="8:8" x14ac:dyDescent="0.35">
      <c r="H160" s="58"/>
    </row>
    <row r="161" spans="8:8" x14ac:dyDescent="0.35">
      <c r="H161" s="58"/>
    </row>
    <row r="162" spans="8:8" x14ac:dyDescent="0.35">
      <c r="H162" s="58"/>
    </row>
    <row r="163" spans="8:8" x14ac:dyDescent="0.35">
      <c r="H163" s="58"/>
    </row>
    <row r="164" spans="8:8" x14ac:dyDescent="0.35">
      <c r="H164" s="58"/>
    </row>
    <row r="165" spans="8:8" x14ac:dyDescent="0.35">
      <c r="H165" s="58"/>
    </row>
    <row r="166" spans="8:8" x14ac:dyDescent="0.35">
      <c r="H166" s="58"/>
    </row>
    <row r="167" spans="8:8" x14ac:dyDescent="0.35">
      <c r="H167" s="58"/>
    </row>
    <row r="168" spans="8:8" x14ac:dyDescent="0.35">
      <c r="H168" s="58"/>
    </row>
    <row r="169" spans="8:8" x14ac:dyDescent="0.35">
      <c r="H169" s="58"/>
    </row>
    <row r="170" spans="8:8" x14ac:dyDescent="0.35">
      <c r="H170" s="58"/>
    </row>
    <row r="171" spans="8:8" x14ac:dyDescent="0.35">
      <c r="H171" s="58"/>
    </row>
    <row r="172" spans="8:8" x14ac:dyDescent="0.35">
      <c r="H172" s="58"/>
    </row>
    <row r="173" spans="8:8" x14ac:dyDescent="0.35">
      <c r="H173" s="58"/>
    </row>
    <row r="174" spans="8:8" x14ac:dyDescent="0.35">
      <c r="H174" s="58"/>
    </row>
    <row r="175" spans="8:8" x14ac:dyDescent="0.35">
      <c r="H175" s="58"/>
    </row>
    <row r="176" spans="8:8" x14ac:dyDescent="0.35">
      <c r="H176" s="58"/>
    </row>
    <row r="177" spans="8:8" x14ac:dyDescent="0.35">
      <c r="H177" s="58"/>
    </row>
    <row r="178" spans="8:8" x14ac:dyDescent="0.35">
      <c r="H178" s="58"/>
    </row>
    <row r="179" spans="8:8" x14ac:dyDescent="0.35">
      <c r="H179" s="58"/>
    </row>
    <row r="180" spans="8:8" x14ac:dyDescent="0.35">
      <c r="H180" s="58"/>
    </row>
    <row r="181" spans="8:8" x14ac:dyDescent="0.35">
      <c r="H181" s="58"/>
    </row>
    <row r="182" spans="8:8" x14ac:dyDescent="0.35">
      <c r="H182" s="58"/>
    </row>
    <row r="183" spans="8:8" x14ac:dyDescent="0.35">
      <c r="H183" s="58"/>
    </row>
    <row r="184" spans="8:8" x14ac:dyDescent="0.35">
      <c r="H184" s="58"/>
    </row>
    <row r="185" spans="8:8" x14ac:dyDescent="0.35">
      <c r="H185" s="58"/>
    </row>
    <row r="186" spans="8:8" x14ac:dyDescent="0.35">
      <c r="H186" s="58"/>
    </row>
    <row r="187" spans="8:8" x14ac:dyDescent="0.35">
      <c r="H187" s="58"/>
    </row>
    <row r="188" spans="8:8" x14ac:dyDescent="0.35">
      <c r="H188" s="58"/>
    </row>
    <row r="189" spans="8:8" x14ac:dyDescent="0.35">
      <c r="H189" s="58"/>
    </row>
    <row r="190" spans="8:8" x14ac:dyDescent="0.35">
      <c r="H190" s="58"/>
    </row>
    <row r="191" spans="8:8" x14ac:dyDescent="0.35">
      <c r="H191" s="58"/>
    </row>
    <row r="192" spans="8:8" x14ac:dyDescent="0.35">
      <c r="H192" s="58"/>
    </row>
    <row r="193" spans="8:8" x14ac:dyDescent="0.35">
      <c r="H193" s="58"/>
    </row>
    <row r="194" spans="8:8" x14ac:dyDescent="0.35">
      <c r="H194" s="58"/>
    </row>
    <row r="195" spans="8:8" x14ac:dyDescent="0.35">
      <c r="H195" s="58"/>
    </row>
    <row r="196" spans="8:8" x14ac:dyDescent="0.35">
      <c r="H196" s="58"/>
    </row>
    <row r="197" spans="8:8" x14ac:dyDescent="0.35">
      <c r="H197" s="58"/>
    </row>
    <row r="198" spans="8:8" x14ac:dyDescent="0.35">
      <c r="H198" s="58"/>
    </row>
    <row r="199" spans="8:8" x14ac:dyDescent="0.35">
      <c r="H199" s="58"/>
    </row>
    <row r="200" spans="8:8" x14ac:dyDescent="0.35">
      <c r="H200" s="58"/>
    </row>
    <row r="201" spans="8:8" x14ac:dyDescent="0.35">
      <c r="H201" s="58"/>
    </row>
    <row r="202" spans="8:8" x14ac:dyDescent="0.35">
      <c r="H202" s="58"/>
    </row>
    <row r="203" spans="8:8" x14ac:dyDescent="0.35">
      <c r="H203" s="58"/>
    </row>
    <row r="204" spans="8:8" x14ac:dyDescent="0.35">
      <c r="H204" s="5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002A150-5AA7-451A-A1DD-504C5353976B}">
          <x14:formula1>
            <xm:f>DATOS_LISTAS!$A$2:$A$3</xm:f>
          </x14:formula1>
          <xm:sqref>A2:A200</xm:sqref>
        </x14:dataValidation>
        <x14:dataValidation type="list" allowBlank="1" showInputMessage="1" showErrorMessage="1" xr:uid="{6CC35107-B309-43F2-8DF1-9A5BC6B8C8D1}">
          <x14:formula1>
            <xm:f>DATOS_LISTAS!$B$2:$B$10</xm:f>
          </x14:formula1>
          <xm:sqref>B2:B200</xm:sqref>
        </x14:dataValidation>
        <x14:dataValidation type="list" allowBlank="1" showInputMessage="1" showErrorMessage="1" xr:uid="{045354DF-382F-49F9-878C-75F2F8F13793}">
          <x14:formula1>
            <xm:f>DATOS_LISTAS!$C$2:$C$8</xm:f>
          </x14:formula1>
          <xm:sqref>C2:C200</xm:sqref>
        </x14:dataValidation>
        <x14:dataValidation type="list" allowBlank="1" showInputMessage="1" showErrorMessage="1" xr:uid="{36666417-9221-44BA-B31E-8F8754A2A4D1}">
          <x14:formula1>
            <xm:f>DATOS_LISTAS!$D$2:$D$5</xm:f>
          </x14:formula1>
          <xm:sqref>D2:D200</xm:sqref>
        </x14:dataValidation>
        <x14:dataValidation type="list" allowBlank="1" showInputMessage="1" showErrorMessage="1" xr:uid="{DA074E73-EEA7-4426-909B-EB031FD10B73}">
          <x14:formula1>
            <xm:f>DATOS_LISTAS!$E$2:$E$4</xm:f>
          </x14:formula1>
          <xm:sqref>E2:E200</xm:sqref>
        </x14:dataValidation>
        <x14:dataValidation type="list" allowBlank="1" showInputMessage="1" showErrorMessage="1" xr:uid="{A772691C-9B90-49E3-AEB0-1D83B1237AA3}">
          <x14:formula1>
            <xm:f>DATOS_LISTAS!$F$2:$F$33</xm:f>
          </x14:formula1>
          <xm:sqref>F2:F200</xm:sqref>
        </x14:dataValidation>
        <x14:dataValidation type="list" allowBlank="1" showInputMessage="1" showErrorMessage="1" xr:uid="{D7F50279-85BB-4CC9-AC4A-6E9055D67304}">
          <x14:formula1>
            <xm:f>DATOS_LISTAS!$G$2:$G$3</xm:f>
          </x14:formula1>
          <xm:sqref>G2:G200</xm:sqref>
        </x14:dataValidation>
        <x14:dataValidation type="list" allowBlank="1" showInputMessage="1" showErrorMessage="1" xr:uid="{8DFF6495-B37F-4368-80BF-4A5145082715}">
          <x14:formula1>
            <xm:f>DATOS_LISTAS!$I$2:$I$5</xm:f>
          </x14:formula1>
          <xm:sqref>I2:I200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3374-847F-4987-AAA7-7AA0CE7E9C77}">
  <dimension ref="A1:U70"/>
  <sheetViews>
    <sheetView tabSelected="1" topLeftCell="A2" workbookViewId="0">
      <selection activeCell="L69" sqref="L68:L69"/>
    </sheetView>
  </sheetViews>
  <sheetFormatPr baseColWidth="10" defaultRowHeight="14.5" x14ac:dyDescent="0.35"/>
  <cols>
    <col min="1" max="1" width="12.36328125" customWidth="1"/>
  </cols>
  <sheetData>
    <row r="1" spans="1:21" x14ac:dyDescent="0.35">
      <c r="A1" s="20" t="s">
        <v>42</v>
      </c>
    </row>
    <row r="2" spans="1:21" x14ac:dyDescent="0.35">
      <c r="A2" s="21" t="s">
        <v>43</v>
      </c>
      <c r="B2" s="22" t="s">
        <v>44</v>
      </c>
      <c r="C2" s="22" t="s">
        <v>45</v>
      </c>
      <c r="D2" s="22" t="s">
        <v>46</v>
      </c>
      <c r="E2" s="22" t="s">
        <v>47</v>
      </c>
      <c r="F2" s="22" t="s">
        <v>48</v>
      </c>
      <c r="G2" s="22" t="s">
        <v>49</v>
      </c>
      <c r="H2" s="22" t="s">
        <v>50</v>
      </c>
      <c r="I2" s="22" t="s">
        <v>51</v>
      </c>
      <c r="M2" s="23" t="s">
        <v>52</v>
      </c>
      <c r="N2" s="24" t="s">
        <v>44</v>
      </c>
      <c r="O2" s="24" t="s">
        <v>45</v>
      </c>
      <c r="P2" s="24" t="s">
        <v>46</v>
      </c>
      <c r="Q2" s="24" t="s">
        <v>47</v>
      </c>
      <c r="R2" s="24" t="s">
        <v>48</v>
      </c>
      <c r="S2" s="24" t="s">
        <v>49</v>
      </c>
      <c r="T2" s="24" t="s">
        <v>50</v>
      </c>
      <c r="U2" s="24" t="s">
        <v>51</v>
      </c>
    </row>
    <row r="3" spans="1:21" x14ac:dyDescent="0.35">
      <c r="A3" s="25" t="str">
        <f>[1]DATOS_LISTAS!A2</f>
        <v>EQUIPO A</v>
      </c>
      <c r="B3" s="26">
        <f>COUNTIFS(PARTIDO!A2:A204,DATOS_LISTAS!A2,PARTIDO!D2:D204,DATOS_LISTAS!D2)</f>
        <v>0</v>
      </c>
      <c r="C3" s="27">
        <f>COUNTIFS(PARTIDO!A2:A202,DATOS_LISTAS!A2,PARTIDO!D2:D202,DATOS_LISTAS!D3)</f>
        <v>0</v>
      </c>
      <c r="D3" s="27">
        <f>COUNTIFS(PARTIDO!A1:A202,DATOS_LISTAS!A2,PARTIDO!D1:D202,DATOS_LISTAS!D4)</f>
        <v>0</v>
      </c>
      <c r="E3" s="27">
        <f>COUNTIFS(PARTIDO!A2:A204,DATOS_LISTAS!A2,PARTIDO!D2:D204,DATOS_LISTAS!D5)</f>
        <v>0</v>
      </c>
      <c r="F3" s="28">
        <f>COUNTIFS(PARTIDO!A2:A204,DATOS_LISTAS!A2,PARTIDO!G2:G204,DATOS_LISTAS!G2)</f>
        <v>0</v>
      </c>
      <c r="G3" s="29" t="e">
        <f t="shared" ref="G3:G4" si="0">B3/F3</f>
        <v>#DIV/0!</v>
      </c>
      <c r="H3" s="29" t="e">
        <f t="shared" ref="H3:H4" si="1">(B3)/(B3+C3+D3)</f>
        <v>#DIV/0!</v>
      </c>
      <c r="I3" s="29" t="e">
        <f t="shared" ref="I3:I4" si="2">E3/F3</f>
        <v>#DIV/0!</v>
      </c>
      <c r="M3" s="3">
        <v>1</v>
      </c>
      <c r="N3">
        <f>COUNTIFS(PARTIDO!F:F,DATOS_LISTAS!F2,PARTIDO!D:D,DATOS_LISTAS!D2)</f>
        <v>0</v>
      </c>
      <c r="O3">
        <f>COUNTIFS(PARTIDO!F:F,DATOS_LISTAS!F2,PARTIDO!D:D,DATOS_LISTAS!D3)</f>
        <v>0</v>
      </c>
      <c r="P3">
        <f>COUNTIFS(PARTIDO!F:F,DATOS_LISTAS!F2,PARTIDO!D:D,DATOS_LISTAS!D4)</f>
        <v>0</v>
      </c>
      <c r="Q3">
        <f>COUNTIFS(PARTIDO!F:F,DATOS_LISTAS!F2,PARTIDO!D:D,DATOS_LISTAS!D5)</f>
        <v>0</v>
      </c>
      <c r="R3" s="30">
        <f>SUM(N3:Q3)</f>
        <v>0</v>
      </c>
      <c r="S3" s="31" t="e">
        <f>N3/R3</f>
        <v>#DIV/0!</v>
      </c>
      <c r="T3" s="31" t="e">
        <f>N3/(N3+O3+P3)</f>
        <v>#DIV/0!</v>
      </c>
      <c r="U3" s="31" t="e">
        <f>Q3/R3</f>
        <v>#DIV/0!</v>
      </c>
    </row>
    <row r="4" spans="1:21" x14ac:dyDescent="0.35">
      <c r="A4" s="25" t="str">
        <f>[1]DATOS_LISTAS!A3</f>
        <v>EQUIPO B</v>
      </c>
      <c r="B4" s="26">
        <f>COUNTIFS(PARTIDO!A2:A204,DATOS_LISTAS!A3,PARTIDO!D2:D204,DATOS_LISTAS!D2)</f>
        <v>0</v>
      </c>
      <c r="C4" s="27">
        <f>COUNTIFS(PARTIDO!A2:A203,DATOS_LISTAS!A3,PARTIDO!D2:D203,DATOS_LISTAS!D3)</f>
        <v>0</v>
      </c>
      <c r="D4" s="27">
        <f>COUNTIFS(PARTIDO!A2:A203,DATOS_LISTAS!A3,PARTIDO!D2:D203,DATOS_LISTAS!D4)</f>
        <v>0</v>
      </c>
      <c r="E4" s="27">
        <f>COUNTIFS(PARTIDO!A2:A204,DATOS_LISTAS!A3,PARTIDO!D2:D204,DATOS_LISTAS!D5)</f>
        <v>0</v>
      </c>
      <c r="F4" s="28">
        <f>COUNTIFS(PARTIDO!A2:A204,DATOS_LISTAS!A3,PARTIDO!G2:G204,DATOS_LISTAS!G2)</f>
        <v>0</v>
      </c>
      <c r="G4" s="29" t="e">
        <f t="shared" si="0"/>
        <v>#DIV/0!</v>
      </c>
      <c r="H4" s="29" t="e">
        <f t="shared" si="1"/>
        <v>#DIV/0!</v>
      </c>
      <c r="I4" s="29" t="e">
        <f t="shared" si="2"/>
        <v>#DIV/0!</v>
      </c>
      <c r="M4" s="3">
        <v>2</v>
      </c>
      <c r="N4">
        <f>COUNTIFS(PARTIDO!F:F,DATOS_LISTAS!F3,PARTIDO!D:D,DATOS_LISTAS!D2)</f>
        <v>0</v>
      </c>
      <c r="O4">
        <f>COUNTIFS(PARTIDO!F:F,DATOS_LISTAS!F3,PARTIDO!D:D,DATOS_LISTAS!D3)</f>
        <v>0</v>
      </c>
      <c r="P4">
        <f>COUNTIFS(PARTIDO!F:F,DATOS_LISTAS!F3,PARTIDO!D:D,DATOS_LISTAS!D4)</f>
        <v>0</v>
      </c>
      <c r="Q4">
        <f>COUNTIFS(PARTIDO!F:F,DATOS_LISTAS!F3,PARTIDO!D:D,DATOS_LISTAS!D5)</f>
        <v>0</v>
      </c>
      <c r="R4" s="30">
        <f t="shared" ref="R4:R17" si="3">SUM(N4:Q4)</f>
        <v>0</v>
      </c>
      <c r="S4" s="31" t="e">
        <f t="shared" ref="S4:S18" si="4">N4/R4</f>
        <v>#DIV/0!</v>
      </c>
      <c r="T4" s="31" t="e">
        <f t="shared" ref="T4:T18" si="5">N4/(N4+O4+P4)</f>
        <v>#DIV/0!</v>
      </c>
      <c r="U4" s="31" t="e">
        <f t="shared" ref="U4:U18" si="6">Q4/R4</f>
        <v>#DIV/0!</v>
      </c>
    </row>
    <row r="5" spans="1:21" x14ac:dyDescent="0.35">
      <c r="M5" s="3">
        <v>3</v>
      </c>
      <c r="N5">
        <f>COUNTIFS(PARTIDO!F:F,DATOS_LISTAS!F4,PARTIDO!D:D,DATOS_LISTAS!D2)</f>
        <v>0</v>
      </c>
      <c r="O5">
        <f>COUNTIFS(PARTIDO!F:F,DATOS_LISTAS!F4,PARTIDO!D:D,DATOS_LISTAS!D3)</f>
        <v>0</v>
      </c>
      <c r="P5">
        <f>COUNTIFS(PARTIDO!F:F,DATOS_LISTAS!F4,PARTIDO!D:D,DATOS_LISTAS!D4)</f>
        <v>0</v>
      </c>
      <c r="Q5">
        <f>COUNTIFS(PARTIDO!F:F,DATOS_LISTAS!F4,PARTIDO!D:D,DATOS_LISTAS!D5)</f>
        <v>0</v>
      </c>
      <c r="R5" s="30">
        <f t="shared" si="3"/>
        <v>0</v>
      </c>
      <c r="S5" s="31" t="e">
        <f t="shared" si="4"/>
        <v>#DIV/0!</v>
      </c>
      <c r="T5" s="31" t="e">
        <f t="shared" si="5"/>
        <v>#DIV/0!</v>
      </c>
      <c r="U5" s="31" t="e">
        <f t="shared" si="6"/>
        <v>#DIV/0!</v>
      </c>
    </row>
    <row r="6" spans="1:21" x14ac:dyDescent="0.35">
      <c r="A6" s="32" t="str">
        <f>[2]DATOS_LISTAS!A2</f>
        <v>EQUIPO A</v>
      </c>
      <c r="B6" s="33" t="s">
        <v>44</v>
      </c>
      <c r="C6" s="33" t="s">
        <v>45</v>
      </c>
      <c r="D6" s="33" t="s">
        <v>46</v>
      </c>
      <c r="E6" s="33" t="s">
        <v>47</v>
      </c>
      <c r="F6" s="33" t="s">
        <v>48</v>
      </c>
      <c r="G6" s="33" t="s">
        <v>49</v>
      </c>
      <c r="H6" s="33" t="s">
        <v>50</v>
      </c>
      <c r="I6" s="33" t="s">
        <v>51</v>
      </c>
      <c r="M6" s="3">
        <v>4</v>
      </c>
      <c r="N6">
        <f>COUNTIFS(PARTIDO!F:F,DATOS_LISTAS!F5,PARTIDO!D:D,DATOS_LISTAS!D2)</f>
        <v>0</v>
      </c>
      <c r="O6">
        <f>COUNTIFS(PARTIDO!F:F,DATOS_LISTAS!F5,PARTIDO!D:D,DATOS_LISTAS!D3)</f>
        <v>0</v>
      </c>
      <c r="P6">
        <f>COUNTIFS(PARTIDO!F:F,DATOS_LISTAS!F5,PARTIDO!D:D,DATOS_LISTAS!D4)</f>
        <v>0</v>
      </c>
      <c r="Q6">
        <f>COUNTIFS(PARTIDO!F:F,DATOS_LISTAS!F5,PARTIDO!D:D,DATOS_LISTAS!D5)</f>
        <v>0</v>
      </c>
      <c r="R6" s="30">
        <f t="shared" si="3"/>
        <v>0</v>
      </c>
      <c r="S6" s="31" t="e">
        <f t="shared" si="4"/>
        <v>#DIV/0!</v>
      </c>
      <c r="T6" s="31" t="e">
        <f t="shared" si="5"/>
        <v>#DIV/0!</v>
      </c>
      <c r="U6" s="31" t="e">
        <f t="shared" si="6"/>
        <v>#DIV/0!</v>
      </c>
    </row>
    <row r="7" spans="1:21" x14ac:dyDescent="0.35">
      <c r="A7" s="25" t="str">
        <f>[2]DATOS_LISTAS!E2</f>
        <v>At.Posicional</v>
      </c>
      <c r="B7" s="34">
        <f>COUNTIFS(PARTIDO!A2:A203,DATOS_LISTAS!A2,PARTIDO!D2:D203,DATOS_LISTAS!D2,PARTIDO!E2:E203,DATOS_LISTAS!E2)</f>
        <v>0</v>
      </c>
      <c r="C7" s="35">
        <f>COUNTIFS(PARTIDO!A2:A203,DATOS_LISTAS!A2,PARTIDO!D2:D203,DATOS_LISTAS!D3,PARTIDO!E2:E203,DATOS_LISTAS!E2)</f>
        <v>0</v>
      </c>
      <c r="D7" s="35">
        <f>COUNTIFS(PARTIDO!A2:A203,DATOS_LISTAS!A2,PARTIDO!D2:D203,DATOS_LISTAS!D4,PARTIDO!E2:E203,DATOS_LISTAS!E2)</f>
        <v>0</v>
      </c>
      <c r="E7" s="35">
        <f>COUNTIFS(PARTIDO!A2:A203,DATOS_LISTAS!A2,PARTIDO!D2:D203,DATOS_LISTAS!D5,PARTIDO!E2:E203,DATOS_LISTAS!E2)</f>
        <v>0</v>
      </c>
      <c r="F7" s="28">
        <f>COUNTIFS(PARTIDO!A2:A203,DATOS_LISTAS!A2,PARTIDO!G2:G203,DATOS_LISTAS!G2,PARTIDO!E2:E203,DATOS_LISTAS!E2)</f>
        <v>0</v>
      </c>
      <c r="G7" s="36" t="e">
        <f t="shared" ref="G7:G9" si="7">B7/F7</f>
        <v>#DIV/0!</v>
      </c>
      <c r="H7" s="36" t="e">
        <f t="shared" ref="H7:H9" si="8">B7/(B7+C7+D7)</f>
        <v>#DIV/0!</v>
      </c>
      <c r="I7" s="36" t="e">
        <f t="shared" ref="I7:I9" si="9">E7/F7</f>
        <v>#DIV/0!</v>
      </c>
      <c r="M7" s="3">
        <v>5</v>
      </c>
      <c r="N7">
        <f>COUNTIFS(PARTIDO!F:F,DATOS_LISTAS!F6,PARTIDO!D:D,DATOS_LISTAS!D2)</f>
        <v>0</v>
      </c>
      <c r="O7">
        <f>COUNTIFS(PARTIDO!F:F,DATOS_LISTAS!F6,PARTIDO!D:D,DATOS_LISTAS!D3)</f>
        <v>0</v>
      </c>
      <c r="P7">
        <f>COUNTIFS(PARTIDO!F:F,DATOS_LISTAS!F6,PARTIDO!D:D,DATOS_LISTAS!D4)</f>
        <v>0</v>
      </c>
      <c r="Q7">
        <f>COUNTIFS(PARTIDO!F:F,DATOS_LISTAS!F6,PARTIDO!D:D,DATOS_LISTAS!D5)</f>
        <v>0</v>
      </c>
      <c r="R7" s="30">
        <f t="shared" si="3"/>
        <v>0</v>
      </c>
      <c r="S7" s="31" t="e">
        <f t="shared" si="4"/>
        <v>#DIV/0!</v>
      </c>
      <c r="T7" s="31" t="e">
        <f t="shared" si="5"/>
        <v>#DIV/0!</v>
      </c>
      <c r="U7" s="31" t="e">
        <f t="shared" si="6"/>
        <v>#DIV/0!</v>
      </c>
    </row>
    <row r="8" spans="1:21" x14ac:dyDescent="0.35">
      <c r="A8" s="25" t="str">
        <f>[2]DATOS_LISTAS!E3</f>
        <v>Contraataque</v>
      </c>
      <c r="B8" s="37">
        <f>COUNTIFS(PARTIDO!A2:A203,DATOS_LISTAS!A2,PARTIDO!D2:D203,DATOS_LISTAS!D2,PARTIDO!E2:E203,DATOS_LISTAS!E3)</f>
        <v>0</v>
      </c>
      <c r="C8" s="27">
        <f>COUNTIFS(PARTIDO!A2:A203,DATOS_LISTAS!A2,PARTIDO!D2:D203,DATOS_LISTAS!D3,PARTIDO!E2:E203,DATOS_LISTAS!E3)</f>
        <v>0</v>
      </c>
      <c r="D8" s="35">
        <f>COUNTIFS(PARTIDO!A2:A204,DATOS_LISTAS!A2,PARTIDO!D2:D204,DATOS_LISTAS!D4,PARTIDO!E2:E204,DATOS_LISTAS!E3)</f>
        <v>0</v>
      </c>
      <c r="E8" s="35">
        <f>COUNTIFS(PARTIDO!A2:A203,DATOS_LISTAS!A2,PARTIDO!D2:D203,DATOS_LISTAS!D5,PARTIDO!E2:E203,DATOS_LISTAS!E3)</f>
        <v>0</v>
      </c>
      <c r="F8" s="28">
        <f>COUNTIFS(PARTIDO!A2:A203,DATOS_LISTAS!A2,PARTIDO!G2:G203,DATOS_LISTAS!G2,PARTIDO!E2:E203,DATOS_LISTAS!E3)</f>
        <v>0</v>
      </c>
      <c r="G8" s="36" t="e">
        <f t="shared" si="7"/>
        <v>#DIV/0!</v>
      </c>
      <c r="H8" s="36" t="e">
        <f t="shared" si="8"/>
        <v>#DIV/0!</v>
      </c>
      <c r="I8" s="36" t="e">
        <f t="shared" si="9"/>
        <v>#DIV/0!</v>
      </c>
      <c r="M8" s="3">
        <v>6</v>
      </c>
      <c r="N8">
        <f>COUNTIFS(PARTIDO!F:F,DATOS_LISTAS!F7,PARTIDO!D:D,DATOS_LISTAS!D2)</f>
        <v>0</v>
      </c>
      <c r="O8">
        <f>COUNTIFS(PARTIDO!F:F,DATOS_LISTAS!F7,PARTIDO!D:D,DATOS_LISTAS!D3)</f>
        <v>0</v>
      </c>
      <c r="P8">
        <f>COUNTIFS(PARTIDO!F:F,DATOS_LISTAS!F7,PARTIDO!D:D,DATOS_LISTAS!D4)</f>
        <v>0</v>
      </c>
      <c r="Q8">
        <f>COUNTIFS(PARTIDO!F:F,DATOS_LISTAS!F7,PARTIDO!D:D,DATOS_LISTAS!D5)</f>
        <v>0</v>
      </c>
      <c r="R8" s="30">
        <f t="shared" si="3"/>
        <v>0</v>
      </c>
      <c r="S8" s="31" t="e">
        <f t="shared" si="4"/>
        <v>#DIV/0!</v>
      </c>
      <c r="T8" s="31" t="e">
        <f t="shared" si="5"/>
        <v>#DIV/0!</v>
      </c>
      <c r="U8" s="31" t="e">
        <f t="shared" si="6"/>
        <v>#DIV/0!</v>
      </c>
    </row>
    <row r="9" spans="1:21" x14ac:dyDescent="0.35">
      <c r="A9" s="25" t="str">
        <f>[2]DATOS_LISTAS!E4</f>
        <v>Saque Gol</v>
      </c>
      <c r="B9" s="34">
        <f>COUNTIFS(PARTIDO!A2:A203,DATOS_LISTAS!A2,PARTIDO!D2:D203,DATOS_LISTAS!D2,PARTIDO!E2:E203,DATOS_LISTAS!E4)</f>
        <v>0</v>
      </c>
      <c r="C9" s="35">
        <f>COUNTIFS(PARTIDO!A2:A203,DATOS_LISTAS!A2,PARTIDO!D2:D203,DATOS_LISTAS!D3,PARTIDO!E2:E203,DATOS_LISTAS!E4)</f>
        <v>0</v>
      </c>
      <c r="D9" s="35">
        <f>COUNTIFS(PARTIDO!A2:A203,DATOS_LISTAS!A2,PARTIDO!D2:D203,DATOS_LISTAS!D4,PARTIDO!E2:E203,DATOS_LISTAS!E4)</f>
        <v>0</v>
      </c>
      <c r="E9" s="35">
        <f>COUNTIFS(PARTIDO!A2:A203,DATOS_LISTAS!A2,PARTIDO!D2:D203,DATOS_LISTAS!D5,PARTIDO!E2:E203,DATOS_LISTAS!E4)</f>
        <v>0</v>
      </c>
      <c r="F9" s="28">
        <f>COUNTIFS(PARTIDO!A2:A203,DATOS_LISTAS!A2,PARTIDO!G2:G203,DATOS_LISTAS!G2,PARTIDO!E2:E203,DATOS_LISTAS!E4)</f>
        <v>0</v>
      </c>
      <c r="G9" s="36" t="e">
        <f t="shared" si="7"/>
        <v>#DIV/0!</v>
      </c>
      <c r="H9" s="36" t="e">
        <f t="shared" si="8"/>
        <v>#DIV/0!</v>
      </c>
      <c r="I9" s="36" t="e">
        <f t="shared" si="9"/>
        <v>#DIV/0!</v>
      </c>
      <c r="M9" s="3">
        <v>7</v>
      </c>
      <c r="N9">
        <f>COUNTIFS(PARTIDO!F:F,DATOS_LISTAS!F8,PARTIDO!D:D,DATOS_LISTAS!D2)</f>
        <v>0</v>
      </c>
      <c r="O9">
        <f>COUNTIFS(PARTIDO!F:F,DATOS_LISTAS!F8,PARTIDO!D:D,DATOS_LISTAS!D3)</f>
        <v>0</v>
      </c>
      <c r="P9">
        <f>COUNTIFS(PARTIDO!F:F,DATOS_LISTAS!F8,PARTIDO!D:D,DATOS_LISTAS!D4)</f>
        <v>0</v>
      </c>
      <c r="Q9">
        <f>COUNTIFS(PARTIDO!F:F,DATOS_LISTAS!F8,PARTIDO!D:D,DATOS_LISTAS!D5)</f>
        <v>0</v>
      </c>
      <c r="R9" s="30">
        <f t="shared" si="3"/>
        <v>0</v>
      </c>
      <c r="S9" s="31" t="e">
        <f t="shared" si="4"/>
        <v>#DIV/0!</v>
      </c>
      <c r="T9" s="31" t="e">
        <f t="shared" si="5"/>
        <v>#DIV/0!</v>
      </c>
      <c r="U9" s="31" t="e">
        <f t="shared" si="6"/>
        <v>#DIV/0!</v>
      </c>
    </row>
    <row r="10" spans="1:21" x14ac:dyDescent="0.35">
      <c r="M10" s="3">
        <v>8</v>
      </c>
      <c r="N10">
        <f>COUNTIFS(PARTIDO!F:F,DATOS_LISTAS!F9,PARTIDO!D:D,DATOS_LISTAS!D2)</f>
        <v>0</v>
      </c>
      <c r="O10">
        <f>COUNTIFS(PARTIDO!F:F,DATOS_LISTAS!F9,PARTIDO!D:D,DATOS_LISTAS!D3)</f>
        <v>0</v>
      </c>
      <c r="P10">
        <f>COUNTIFS(PARTIDO!F:F,DATOS_LISTAS!F9,PARTIDO!D:D,DATOS_LISTAS!D4)</f>
        <v>0</v>
      </c>
      <c r="Q10">
        <f>COUNTIFS(PARTIDO!F:F,DATOS_LISTAS!F9,PARTIDO!D:D,DATOS_LISTAS!D5)</f>
        <v>0</v>
      </c>
      <c r="R10" s="30">
        <f t="shared" si="3"/>
        <v>0</v>
      </c>
      <c r="S10" s="31" t="e">
        <f t="shared" si="4"/>
        <v>#DIV/0!</v>
      </c>
      <c r="T10" s="31" t="e">
        <f t="shared" si="5"/>
        <v>#DIV/0!</v>
      </c>
      <c r="U10" s="31" t="e">
        <f t="shared" si="6"/>
        <v>#DIV/0!</v>
      </c>
    </row>
    <row r="11" spans="1:21" x14ac:dyDescent="0.35">
      <c r="A11" s="38" t="str">
        <f>[2]DATOS_LISTAS!A3</f>
        <v>EQUIPO B</v>
      </c>
      <c r="B11" s="39" t="s">
        <v>44</v>
      </c>
      <c r="C11" s="39" t="s">
        <v>45</v>
      </c>
      <c r="D11" s="39" t="s">
        <v>46</v>
      </c>
      <c r="E11" s="39" t="s">
        <v>47</v>
      </c>
      <c r="F11" s="39" t="s">
        <v>48</v>
      </c>
      <c r="G11" s="39" t="s">
        <v>49</v>
      </c>
      <c r="H11" s="39" t="s">
        <v>50</v>
      </c>
      <c r="I11" s="39" t="s">
        <v>51</v>
      </c>
      <c r="M11" s="3">
        <v>9</v>
      </c>
      <c r="N11">
        <f>COUNTIFS(PARTIDO!F:F,DATOS_LISTAS!F10,PARTIDO!D:D,DATOS_LISTAS!D2)</f>
        <v>0</v>
      </c>
      <c r="O11">
        <f>COUNTIFS(PARTIDO!F:F,DATOS_LISTAS!F10,PARTIDO!D:D,DATOS_LISTAS!D3)</f>
        <v>0</v>
      </c>
      <c r="P11">
        <f>COUNTIFS(PARTIDO!F:F,DATOS_LISTAS!F10,PARTIDO!D:D,DATOS_LISTAS!D4)</f>
        <v>0</v>
      </c>
      <c r="Q11">
        <f>COUNTIFS(PARTIDO!F:F,DATOS_LISTAS!F10,PARTIDO!D:D,DATOS_LISTAS!D5)</f>
        <v>0</v>
      </c>
      <c r="R11" s="30">
        <f t="shared" si="3"/>
        <v>0</v>
      </c>
      <c r="S11" s="31" t="e">
        <f t="shared" si="4"/>
        <v>#DIV/0!</v>
      </c>
      <c r="T11" s="31" t="e">
        <f t="shared" si="5"/>
        <v>#DIV/0!</v>
      </c>
      <c r="U11" s="31" t="e">
        <f t="shared" si="6"/>
        <v>#DIV/0!</v>
      </c>
    </row>
    <row r="12" spans="1:21" x14ac:dyDescent="0.35">
      <c r="A12" s="25" t="str">
        <f>[2]DATOS_LISTAS!E2</f>
        <v>At.Posicional</v>
      </c>
      <c r="B12" s="34">
        <f>COUNTIFS(PARTIDO!A2:A203,DATOS_LISTAS!A3,PARTIDO!D2:D203,DATOS_LISTAS!D2,PARTIDO!E2:E203,DATOS_LISTAS!E2)</f>
        <v>0</v>
      </c>
      <c r="C12" s="35">
        <f>COUNTIFS(PARTIDO!A2:A203,DATOS_LISTAS!A3,PARTIDO!D2:D203,DATOS_LISTAS!D3,PARTIDO!E2:E203,DATOS_LISTAS!E2)</f>
        <v>0</v>
      </c>
      <c r="D12" s="35">
        <f>COUNTIFS(PARTIDO!A2:A203,DATOS_LISTAS!A3,PARTIDO!D2:D203,DATOS_LISTAS!D4,PARTIDO!E2:E203,DATOS_LISTAS!E2)</f>
        <v>0</v>
      </c>
      <c r="E12" s="35">
        <f>COUNTIFS(PARTIDO!A2:A203,DATOS_LISTAS!A3,PARTIDO!D2:D203,DATOS_LISTAS!D5,PARTIDO!E2:E203,DATOS_LISTAS!E2)</f>
        <v>0</v>
      </c>
      <c r="F12" s="28">
        <f>COUNTIFS(PARTIDO!A2:A203,DATOS_LISTAS!A3,PARTIDO!G2:G203,DATOS_LISTAS!G2,PARTIDO!E2:E203,DATOS_LISTAS!E2)</f>
        <v>0</v>
      </c>
      <c r="G12" s="36" t="e">
        <f t="shared" ref="G12:G14" si="10">B12/F12</f>
        <v>#DIV/0!</v>
      </c>
      <c r="H12" s="36" t="e">
        <f t="shared" ref="H12:H14" si="11">B12/(B12+C12+D12)</f>
        <v>#DIV/0!</v>
      </c>
      <c r="I12" s="36" t="e">
        <f t="shared" ref="I12:I14" si="12">E12/F12</f>
        <v>#DIV/0!</v>
      </c>
      <c r="M12" s="3">
        <v>10</v>
      </c>
      <c r="N12">
        <f>COUNTIFS(PARTIDO!F:F,DATOS_LISTAS!F11,PARTIDO!D:D,DATOS_LISTAS!D2)</f>
        <v>0</v>
      </c>
      <c r="O12">
        <f>COUNTIFS(PARTIDO!F:F,DATOS_LISTAS!F11,PARTIDO!D:D,DATOS_LISTAS!D3)</f>
        <v>0</v>
      </c>
      <c r="P12">
        <f>COUNTIFS(PARTIDO!F:F,DATOS_LISTAS!F11,PARTIDO!D:D,DATOS_LISTAS!D4)</f>
        <v>0</v>
      </c>
      <c r="Q12">
        <f>COUNTIFS(PARTIDO!F:F,DATOS_LISTAS!F11,PARTIDO!D:D,DATOS_LISTAS!D5)</f>
        <v>0</v>
      </c>
      <c r="R12" s="30">
        <f t="shared" si="3"/>
        <v>0</v>
      </c>
      <c r="S12" s="31" t="e">
        <f t="shared" si="4"/>
        <v>#DIV/0!</v>
      </c>
      <c r="T12" s="31" t="e">
        <f t="shared" si="5"/>
        <v>#DIV/0!</v>
      </c>
      <c r="U12" s="31" t="e">
        <f t="shared" si="6"/>
        <v>#DIV/0!</v>
      </c>
    </row>
    <row r="13" spans="1:21" x14ac:dyDescent="0.35">
      <c r="A13" s="25" t="str">
        <f>[2]DATOS_LISTAS!E3</f>
        <v>Contraataque</v>
      </c>
      <c r="B13" s="37">
        <f>COUNTIFS(PARTIDO!A2:A203,DATOS_LISTAS!A3,PARTIDO!D2:D203,DATOS_LISTAS!D2,PARTIDO!E2:E203,DATOS_LISTAS!E3)</f>
        <v>0</v>
      </c>
      <c r="C13" s="27">
        <f>COUNTIFS(PARTIDO!A2:A203,DATOS_LISTAS!A3,PARTIDO!D2:D203,DATOS_LISTAS!D3,PARTIDO!E2:E203,DATOS_LISTAS!E3)</f>
        <v>0</v>
      </c>
      <c r="D13" s="35">
        <f>COUNTIFS(PARTIDO!A2:A203,DATOS_LISTAS!A3,PARTIDO!D2:D203,DATOS_LISTAS!D4,PARTIDO!E2:E203,DATOS_LISTAS!E3)</f>
        <v>0</v>
      </c>
      <c r="E13" s="35">
        <f>COUNTIFS(PARTIDO!A2:A203,DATOS_LISTAS!A3,PARTIDO!D2:D203,DATOS_LISTAS!D5,PARTIDO!E2:E203,DATOS_LISTAS!E3)</f>
        <v>0</v>
      </c>
      <c r="F13" s="28">
        <f>COUNTIFS(PARTIDO!A2:A203,DATOS_LISTAS!A3,PARTIDO!G2:G203,DATOS_LISTAS!G2,PARTIDO!E2:E203,DATOS_LISTAS!E3)</f>
        <v>0</v>
      </c>
      <c r="G13" s="36" t="e">
        <f t="shared" si="10"/>
        <v>#DIV/0!</v>
      </c>
      <c r="H13" s="36" t="e">
        <f t="shared" si="11"/>
        <v>#DIV/0!</v>
      </c>
      <c r="I13" s="36" t="e">
        <f t="shared" si="12"/>
        <v>#DIV/0!</v>
      </c>
      <c r="M13" s="3">
        <v>11</v>
      </c>
      <c r="N13">
        <f>COUNTIFS(PARTIDO!F:F,DATOS_LISTAS!F12,PARTIDO!D:D,DATOS_LISTAS!D2)</f>
        <v>0</v>
      </c>
      <c r="O13">
        <f>COUNTIFS(PARTIDO!F:F,DATOS_LISTAS!F12,PARTIDO!D:D,DATOS_LISTAS!D3)</f>
        <v>0</v>
      </c>
      <c r="P13">
        <f>COUNTIFS(PARTIDO!F:F,DATOS_LISTAS!F12,PARTIDO!D:D,DATOS_LISTAS!D4)</f>
        <v>0</v>
      </c>
      <c r="Q13">
        <f>COUNTIFS(PARTIDO!F:F,DATOS_LISTAS!F12,PARTIDO!D:D,DATOS_LISTAS!D5)</f>
        <v>0</v>
      </c>
      <c r="R13" s="30">
        <f t="shared" si="3"/>
        <v>0</v>
      </c>
      <c r="S13" s="31" t="e">
        <f t="shared" si="4"/>
        <v>#DIV/0!</v>
      </c>
      <c r="T13" s="31" t="e">
        <f t="shared" si="5"/>
        <v>#DIV/0!</v>
      </c>
      <c r="U13" s="31" t="e">
        <f t="shared" si="6"/>
        <v>#DIV/0!</v>
      </c>
    </row>
    <row r="14" spans="1:21" x14ac:dyDescent="0.35">
      <c r="A14" s="25" t="str">
        <f>[2]DATOS_LISTAS!E4</f>
        <v>Saque Gol</v>
      </c>
      <c r="B14" s="34">
        <f>COUNTIFS(PARTIDO!A2:A203,DATOS_LISTAS!A3,PARTIDO!D2:D203,DATOS_LISTAS!D2,PARTIDO!E2:E203,DATOS_LISTAS!E4)</f>
        <v>0</v>
      </c>
      <c r="C14" s="35">
        <f>COUNTIFS(PARTIDO!A2:A203,DATOS_LISTAS!A3,PARTIDO!D2:D203,DATOS_LISTAS!D3,PARTIDO!E2:E203,DATOS_LISTAS!E4)</f>
        <v>0</v>
      </c>
      <c r="D14" s="35">
        <f>COUNTIFS(PARTIDO!A2:A203,DATOS_LISTAS!A3,PARTIDO!D2:D203,DATOS_LISTAS!D4,PARTIDO!E2:E203,DATOS_LISTAS!E4)</f>
        <v>0</v>
      </c>
      <c r="E14" s="35">
        <f>COUNTIFS(PARTIDO!A2:A203,DATOS_LISTAS!A3,PARTIDO!D2:D203,DATOS_LISTAS!D5,PARTIDO!E2:E203,DATOS_LISTAS!E4)</f>
        <v>0</v>
      </c>
      <c r="F14" s="28">
        <f>COUNTIFS(PARTIDO!A2:A203,DATOS_LISTAS!A3,PARTIDO!G2:G203,DATOS_LISTAS!G2,PARTIDO!E2:E203,DATOS_LISTAS!E4)</f>
        <v>0</v>
      </c>
      <c r="G14" s="36" t="e">
        <f t="shared" si="10"/>
        <v>#DIV/0!</v>
      </c>
      <c r="H14" s="36" t="e">
        <f t="shared" si="11"/>
        <v>#DIV/0!</v>
      </c>
      <c r="I14" s="36" t="e">
        <f t="shared" si="12"/>
        <v>#DIV/0!</v>
      </c>
      <c r="M14" s="3">
        <v>12</v>
      </c>
      <c r="N14">
        <f>COUNTIFS(PARTIDO!F:F,DATOS_LISTAS!F13,PARTIDO!D:D,DATOS_LISTAS!D2)</f>
        <v>0</v>
      </c>
      <c r="O14">
        <f>COUNTIFS(PARTIDO!F:F,DATOS_LISTAS!F13,PARTIDO!D:D,DATOS_LISTAS!D3)</f>
        <v>0</v>
      </c>
      <c r="P14">
        <f>COUNTIFS(PARTIDO!F:F,DATOS_LISTAS!F13,PARTIDO!D:D,DATOS_LISTAS!D4)</f>
        <v>0</v>
      </c>
      <c r="Q14">
        <f>COUNTIFS(PARTIDO!F:F,DATOS_LISTAS!F13,PARTIDO!D:D,DATOS_LISTAS!D5)</f>
        <v>0</v>
      </c>
      <c r="R14" s="30">
        <f t="shared" si="3"/>
        <v>0</v>
      </c>
      <c r="S14" s="31" t="e">
        <f t="shared" si="4"/>
        <v>#DIV/0!</v>
      </c>
      <c r="T14" s="31" t="e">
        <f t="shared" si="5"/>
        <v>#DIV/0!</v>
      </c>
      <c r="U14" s="31" t="e">
        <f t="shared" si="6"/>
        <v>#DIV/0!</v>
      </c>
    </row>
    <row r="15" spans="1:21" x14ac:dyDescent="0.35">
      <c r="M15" s="3">
        <v>13</v>
      </c>
      <c r="N15">
        <f>COUNTIFS(PARTIDO!F:F,DATOS_LISTAS!F14,PARTIDO!D:D,DATOS_LISTAS!D2)</f>
        <v>0</v>
      </c>
      <c r="O15">
        <f>COUNTIFS(PARTIDO!F:F,DATOS_LISTAS!F14,PARTIDO!D:D,DATOS_LISTAS!D3)</f>
        <v>0</v>
      </c>
      <c r="P15">
        <f>COUNTIFS(PARTIDO!F:F,DATOS_LISTAS!F14,PARTIDO!D:D,DATOS_LISTAS!D4)</f>
        <v>0</v>
      </c>
      <c r="Q15">
        <f>COUNTIFS(PARTIDO!F:F,DATOS_LISTAS!F14,PARTIDO!D:D,DATOS_LISTAS!D5)</f>
        <v>0</v>
      </c>
      <c r="R15" s="30">
        <f t="shared" si="3"/>
        <v>0</v>
      </c>
      <c r="S15" s="31" t="e">
        <f t="shared" si="4"/>
        <v>#DIV/0!</v>
      </c>
      <c r="T15" s="31" t="e">
        <f t="shared" si="5"/>
        <v>#DIV/0!</v>
      </c>
      <c r="U15" s="31" t="e">
        <f t="shared" si="6"/>
        <v>#DIV/0!</v>
      </c>
    </row>
    <row r="16" spans="1:21" x14ac:dyDescent="0.35">
      <c r="A16" s="25" t="s">
        <v>53</v>
      </c>
      <c r="B16" s="26" t="s">
        <v>44</v>
      </c>
      <c r="C16" s="40" t="s">
        <v>48</v>
      </c>
      <c r="D16" s="41" t="s">
        <v>49</v>
      </c>
      <c r="M16" s="3">
        <v>14</v>
      </c>
      <c r="N16">
        <f>COUNTIFS(PARTIDO!F:F,DATOS_LISTAS!F15,PARTIDO!D:D,DATOS_LISTAS!D2)</f>
        <v>0</v>
      </c>
      <c r="O16">
        <f>COUNTIFS(PARTIDO!F:F,DATOS_LISTAS!F15,PARTIDO!D:D,DATOS_LISTAS!D3)</f>
        <v>0</v>
      </c>
      <c r="P16">
        <f>COUNTIFS(PARTIDO!F:F,DATOS_LISTAS!F15,PARTIDO!D:D,DATOS_LISTAS!D4)</f>
        <v>0</v>
      </c>
      <c r="Q16">
        <f>COUNTIFS(PARTIDO!F:F,DATOS_LISTAS!F15,PARTIDO!D:D,DATOS_LISTAS!D5)</f>
        <v>0</v>
      </c>
      <c r="R16" s="30">
        <f t="shared" si="3"/>
        <v>0</v>
      </c>
      <c r="S16" s="31" t="e">
        <f t="shared" si="4"/>
        <v>#DIV/0!</v>
      </c>
      <c r="T16" s="31" t="e">
        <f t="shared" si="5"/>
        <v>#DIV/0!</v>
      </c>
      <c r="U16" s="31" t="e">
        <f t="shared" si="6"/>
        <v>#DIV/0!</v>
      </c>
    </row>
    <row r="17" spans="1:21" x14ac:dyDescent="0.35">
      <c r="A17" s="25" t="str">
        <f>[2]DATOS_LISTAS!A2</f>
        <v>EQUIPO A</v>
      </c>
      <c r="B17" s="26">
        <f>COUNTIFS(PARTIDO!A2:A204,DATOS_LISTAS!A2,PARTIDO!D2:D204,DATOS_LISTAS!D2,PARTIDO!H2:H204,DATOS_LISTAS!H4)</f>
        <v>0</v>
      </c>
      <c r="C17" s="42">
        <f>COUNTIFS(PARTIDO!A2:A204,DATOS_LISTAS!A2,PARTIDO!G2:G204,DATOS_LISTAS!G2,PARTIDO!H2:H204,DATOS_LISTAS!H4)</f>
        <v>0</v>
      </c>
      <c r="D17" s="29" t="e">
        <f>GRAFICOS!$B17/GRAFICOS!$C17</f>
        <v>#DIV/0!</v>
      </c>
      <c r="M17" s="3">
        <v>15</v>
      </c>
      <c r="N17">
        <f>COUNTIFS(PARTIDO!F:F,DATOS_LISTAS!F16,PARTIDO!D:D,DATOS_LISTAS!D2)</f>
        <v>0</v>
      </c>
      <c r="O17">
        <f>COUNTIFS(PARTIDO!F:F,DATOS_LISTAS!F16,PARTIDO!D:D,DATOS_LISTAS!D3)</f>
        <v>0</v>
      </c>
      <c r="P17">
        <f>COUNTIFS(PARTIDO!F:F,DATOS_LISTAS!F16,PARTIDO!D:D,DATOS_LISTAS!D4)</f>
        <v>0</v>
      </c>
      <c r="Q17">
        <f>COUNTIFS(PARTIDO!F:F,DATOS_LISTAS!F16,PARTIDO!D:D,DATOS_LISTAS!D5)</f>
        <v>0</v>
      </c>
      <c r="R17" s="30">
        <f t="shared" si="3"/>
        <v>0</v>
      </c>
      <c r="S17" s="31" t="e">
        <f t="shared" si="4"/>
        <v>#DIV/0!</v>
      </c>
      <c r="T17" s="31" t="e">
        <f t="shared" si="5"/>
        <v>#DIV/0!</v>
      </c>
      <c r="U17" s="31" t="e">
        <f t="shared" si="6"/>
        <v>#DIV/0!</v>
      </c>
    </row>
    <row r="18" spans="1:21" x14ac:dyDescent="0.35">
      <c r="A18" s="25" t="str">
        <f>[2]DATOS_LISTAS!A3</f>
        <v>EQUIPO B</v>
      </c>
      <c r="B18" s="26">
        <f>COUNTIFS(PARTIDO!A2:A204,DATOS_LISTAS!A3,PARTIDO!D2:D204,DATOS_LISTAS!D2,PARTIDO!H2:H204,DATOS_LISTAS!H4)</f>
        <v>0</v>
      </c>
      <c r="C18" s="42">
        <f>COUNTIFS(PARTIDO!A2:A204,DATOS_LISTAS!A3,PARTIDO!G2:G204,DATOS_LISTAS!G2,PARTIDO!H2:H204,DATOS_LISTAS!H4)</f>
        <v>0</v>
      </c>
      <c r="D18" s="29" t="e">
        <f>GRAFICOS!$B18/GRAFICOS!$C18</f>
        <v>#DIV/0!</v>
      </c>
      <c r="N18" s="43">
        <f>SUM(N3:N17)</f>
        <v>0</v>
      </c>
      <c r="O18" s="43">
        <f>SUM(O3:O17)</f>
        <v>0</v>
      </c>
      <c r="P18" s="43">
        <f>SUM(P3:P17)</f>
        <v>0</v>
      </c>
      <c r="Q18" s="43">
        <f>SUM(Q3:Q17)</f>
        <v>0</v>
      </c>
      <c r="R18" s="44">
        <f>SUM(R3:R17)</f>
        <v>0</v>
      </c>
      <c r="S18" s="45" t="e">
        <f t="shared" si="4"/>
        <v>#DIV/0!</v>
      </c>
      <c r="T18" s="45" t="e">
        <f t="shared" si="5"/>
        <v>#DIV/0!</v>
      </c>
      <c r="U18" s="45" t="e">
        <f t="shared" si="6"/>
        <v>#DIV/0!</v>
      </c>
    </row>
    <row r="21" spans="1:21" x14ac:dyDescent="0.35">
      <c r="I21" s="26"/>
    </row>
    <row r="22" spans="1:21" x14ac:dyDescent="0.35">
      <c r="I22" s="46"/>
    </row>
    <row r="23" spans="1:21" x14ac:dyDescent="0.35">
      <c r="I23" s="46"/>
    </row>
    <row r="24" spans="1:21" x14ac:dyDescent="0.35">
      <c r="I24" s="46"/>
    </row>
    <row r="25" spans="1:21" x14ac:dyDescent="0.35">
      <c r="I25" s="46"/>
    </row>
    <row r="26" spans="1:21" x14ac:dyDescent="0.35">
      <c r="I26" s="46"/>
    </row>
    <row r="27" spans="1:21" x14ac:dyDescent="0.35">
      <c r="I27" s="46"/>
    </row>
    <row r="28" spans="1:21" x14ac:dyDescent="0.35">
      <c r="I28" s="25"/>
    </row>
    <row r="29" spans="1:21" x14ac:dyDescent="0.35">
      <c r="I29" s="25"/>
    </row>
    <row r="31" spans="1:21" ht="15.5" x14ac:dyDescent="0.35">
      <c r="A31" s="3"/>
      <c r="D31" s="47"/>
      <c r="G31" s="3"/>
      <c r="H31" s="47"/>
    </row>
    <row r="35" spans="1:9" x14ac:dyDescent="0.35">
      <c r="H35" s="25"/>
    </row>
    <row r="40" spans="1:9" x14ac:dyDescent="0.35">
      <c r="A40" s="48" t="s">
        <v>54</v>
      </c>
      <c r="B40" s="48" t="s">
        <v>55</v>
      </c>
      <c r="C40" s="33" t="s">
        <v>45</v>
      </c>
      <c r="D40" s="33" t="s">
        <v>56</v>
      </c>
      <c r="F40" s="39" t="s">
        <v>54</v>
      </c>
      <c r="G40" s="39" t="s">
        <v>55</v>
      </c>
      <c r="H40" s="39" t="s">
        <v>45</v>
      </c>
      <c r="I40" s="39" t="s">
        <v>56</v>
      </c>
    </row>
    <row r="41" spans="1:9" x14ac:dyDescent="0.35">
      <c r="A41" s="49" t="str">
        <f>A3</f>
        <v>EQUIPO A</v>
      </c>
      <c r="B41" s="50">
        <f>B4</f>
        <v>0</v>
      </c>
      <c r="C41" s="50">
        <f>C4</f>
        <v>0</v>
      </c>
      <c r="D41" s="51" t="e">
        <f>C41/(B41+C41)</f>
        <v>#DIV/0!</v>
      </c>
      <c r="F41" s="49" t="str">
        <f>A4</f>
        <v>EQUIPO B</v>
      </c>
      <c r="G41" s="35">
        <f>B3</f>
        <v>0</v>
      </c>
      <c r="H41" s="35">
        <f>C3</f>
        <v>0</v>
      </c>
      <c r="I41" s="36" t="e">
        <f>H41/(G41+H41)</f>
        <v>#DIV/0!</v>
      </c>
    </row>
    <row r="42" spans="1:9" x14ac:dyDescent="0.35">
      <c r="A42" s="52"/>
      <c r="B42" s="26"/>
      <c r="C42" s="26"/>
      <c r="D42" s="26"/>
    </row>
    <row r="60" spans="1:8" x14ac:dyDescent="0.35">
      <c r="A60" s="53" t="str">
        <f>[2]DATOS_LISTAS!A2</f>
        <v>EQUIPO A</v>
      </c>
      <c r="G60" s="54" t="str">
        <f>[2]DATOS_LISTAS!A3</f>
        <v>EQUIPO B</v>
      </c>
    </row>
    <row r="61" spans="1:8" x14ac:dyDescent="0.35">
      <c r="A61" s="55" t="s">
        <v>57</v>
      </c>
      <c r="B61" s="26" t="s">
        <v>58</v>
      </c>
      <c r="C61" s="26" t="s">
        <v>59</v>
      </c>
      <c r="D61" s="26" t="s">
        <v>60</v>
      </c>
      <c r="G61" s="55" t="s">
        <v>57</v>
      </c>
      <c r="H61" s="26" t="s">
        <v>60</v>
      </c>
    </row>
    <row r="62" spans="1:8" x14ac:dyDescent="0.35">
      <c r="A62" s="3" t="s">
        <v>10</v>
      </c>
      <c r="B62" s="46">
        <v>0</v>
      </c>
      <c r="C62" s="46">
        <v>1</v>
      </c>
      <c r="D62" s="25">
        <f>COUNTIFS(PARTIDO!A:A,DATOS_LISTAS!A2,PARTIDO!D:D,DATOS_LISTAS!D2,PARTIDO!C:C,DATOS_LISTAS!C2,PARTIDO!E:E,DATOS_LISTAS!E2)</f>
        <v>0</v>
      </c>
      <c r="G62" s="3" t="s">
        <v>10</v>
      </c>
      <c r="H62" s="25">
        <f>COUNTIFS(PARTIDO!A:A,DATOS_LISTAS!A3,PARTIDO!D:D,DATOS_LISTAS!D2,PARTIDO!C:C,DATOS_LISTAS!C2,PARTIDO!E:E,DATOS_LISTAS!E2)</f>
        <v>0</v>
      </c>
    </row>
    <row r="63" spans="1:8" x14ac:dyDescent="0.35">
      <c r="A63" s="3" t="s">
        <v>11</v>
      </c>
      <c r="B63" s="46">
        <v>4</v>
      </c>
      <c r="C63" s="46">
        <v>1</v>
      </c>
      <c r="D63" s="25">
        <f>COUNTIFS(PARTIDO!A:A,DATOS_LISTAS!A2,PARTIDO!D:D,DATOS_LISTAS!D2,PARTIDO!C:C,DATOS_LISTAS!C3,PARTIDO!E:E,DATOS_LISTAS!E2)</f>
        <v>0</v>
      </c>
      <c r="G63" s="3" t="s">
        <v>11</v>
      </c>
      <c r="H63" s="25">
        <f>COUNTIFS(PARTIDO!A:A,DATOS_LISTAS!A3,PARTIDO!D:D,DATOS_LISTAS!D2,PARTIDO!C:C,DATOS_LISTAS!C3,PARTIDO!E:E,DATOS_LISTAS!E2)</f>
        <v>0</v>
      </c>
    </row>
    <row r="64" spans="1:8" x14ac:dyDescent="0.35">
      <c r="A64" s="3" t="s">
        <v>12</v>
      </c>
      <c r="B64" s="46">
        <v>8</v>
      </c>
      <c r="C64" s="46">
        <v>1</v>
      </c>
      <c r="D64" s="25">
        <f>COUNTIFS(PARTIDO!A:A,DATOS_LISTAS!A2,PARTIDO!D:D,DATOS_LISTAS!D2,PARTIDO!C:C,DATOS_LISTAS!C4,PARTIDO!E:E,DATOS_LISTAS!E2)</f>
        <v>0</v>
      </c>
      <c r="G64" s="3" t="s">
        <v>12</v>
      </c>
      <c r="H64" s="25">
        <f>COUNTIFS(PARTIDO!A:A,DATOS_LISTAS!A3,PARTIDO!D:D,DATOS_LISTAS!D2,PARTIDO!C:C,DATOS_LISTAS!C4,PARTIDO!E:E,DATOS_LISTAS!E2)</f>
        <v>0</v>
      </c>
    </row>
    <row r="65" spans="1:8" x14ac:dyDescent="0.35">
      <c r="A65" s="3" t="s">
        <v>13</v>
      </c>
      <c r="B65" s="46">
        <v>8</v>
      </c>
      <c r="C65" s="46">
        <v>4.5</v>
      </c>
      <c r="D65" s="25">
        <f>COUNTIFS(PARTIDO!A:A,DATOS_LISTAS!A2,PARTIDO!D:D,DATOS_LISTAS!D2,PARTIDO!C:C,DATOS_LISTAS!C5,PARTIDO!E:E,DATOS_LISTAS!E2)</f>
        <v>0</v>
      </c>
      <c r="G65" s="3" t="s">
        <v>13</v>
      </c>
      <c r="H65" s="25">
        <f>COUNTIFS(PARTIDO!A:A,DATOS_LISTAS!A3,PARTIDO!D:D,DATOS_LISTAS!D2,PARTIDO!C:C,DATOS_LISTAS!C5,PARTIDO!E:E,DATOS_LISTAS!E2)</f>
        <v>0</v>
      </c>
    </row>
    <row r="66" spans="1:8" x14ac:dyDescent="0.35">
      <c r="A66" s="3" t="s">
        <v>14</v>
      </c>
      <c r="B66" s="46">
        <v>4</v>
      </c>
      <c r="C66" s="46">
        <v>3</v>
      </c>
      <c r="D66" s="25">
        <f>COUNTIFS(PARTIDO!A:A,DATOS_LISTAS!A2,PARTIDO!D:D,DATOS_LISTAS!D2,PARTIDO!C:C,DATOS_LISTAS!C6,PARTIDO!E:E,DATOS_LISTAS!E2)</f>
        <v>0</v>
      </c>
      <c r="G66" s="3" t="s">
        <v>14</v>
      </c>
      <c r="H66" s="25">
        <f>COUNTIFS(PARTIDO!A:A,DATOS_LISTAS!A3,PARTIDO!D:D,DATOS_LISTAS!D2,PARTIDO!C:C,DATOS_LISTAS!C7,PARTIDO!E:E,DATOS_LISTAS!E2)</f>
        <v>0</v>
      </c>
    </row>
    <row r="67" spans="1:8" x14ac:dyDescent="0.35">
      <c r="A67" s="3" t="s">
        <v>15</v>
      </c>
      <c r="B67" s="46">
        <v>0</v>
      </c>
      <c r="C67" s="46">
        <v>4.5</v>
      </c>
      <c r="D67" s="25">
        <f>COUNTIFS(PARTIDO!A:A,DATOS_LISTAS!A2,PARTIDO!D:D,DATOS_LISTAS!D2,PARTIDO!C:C,DATOS_LISTAS!C7,PARTIDO!E:E,DATOS_LISTAS!E2)</f>
        <v>0</v>
      </c>
      <c r="G67" s="3" t="s">
        <v>15</v>
      </c>
      <c r="H67" s="25">
        <f>COUNTIFS(PARTIDO!A:A,DATOS_LISTAS!A3,PARTIDO!D:D,DATOS_LISTAS!D2,PARTIDO!C:C,DATOS_LISTAS!C7,PARTIDO!E:E,DATOS_LISTAS!E2)</f>
        <v>0</v>
      </c>
    </row>
    <row r="68" spans="1:8" x14ac:dyDescent="0.35">
      <c r="A68" s="3" t="s">
        <v>19</v>
      </c>
      <c r="B68" s="25">
        <v>4</v>
      </c>
      <c r="C68" s="25">
        <v>4</v>
      </c>
      <c r="D68" s="25">
        <f>COUNTIFS(PARTIDO!A:A,DATOS_LISTAS!A2,PARTIDO!D:D,DATOS_LISTAS!D2,PARTIDO!C:C,DATOS_LISTAS!C8,PARTIDO!E:E,DATOS_LISTAS!E2)</f>
        <v>0</v>
      </c>
      <c r="G68" s="3" t="s">
        <v>19</v>
      </c>
      <c r="H68" s="25">
        <f>COUNTIFS(PARTIDO!A:A,DATOS_LISTAS!A3,PARTIDO!D:D,DATOS_LISTAS!D2,PARTIDO!C:C,DATOS_LISTAS!C8,PARTIDO!E:E,DATOS_LISTAS!E2)</f>
        <v>0</v>
      </c>
    </row>
    <row r="69" spans="1:8" x14ac:dyDescent="0.35">
      <c r="A69" s="3" t="s">
        <v>61</v>
      </c>
      <c r="B69" s="25">
        <v>4</v>
      </c>
      <c r="C69" s="25">
        <v>0</v>
      </c>
      <c r="D69" s="25">
        <f>COUNTIFS(PARTIDO!A:A,DATOS_LISTAS!A2,PARTIDO!D:D,DATOS_LISTAS!D2,PARTIDO!C:C,DATOS_LISTAS!C9,PARTIDO!E:E,DATOS_LISTAS!E2)</f>
        <v>0</v>
      </c>
      <c r="G69" s="3" t="s">
        <v>61</v>
      </c>
      <c r="H69" s="25">
        <f>COUNTIFS(PARTIDO!A:A,DATOS_LISTAS!A3,PARTIDO!D:D,DATOS_LISTAS!D2,PARTIDO!C:C,DATOS_LISTAS!C9,PARTIDO!E:E,DATOS_LISTAS!E2)</f>
        <v>0</v>
      </c>
    </row>
    <row r="70" spans="1:8" ht="15.5" x14ac:dyDescent="0.35">
      <c r="A70" s="3"/>
      <c r="D70" s="56">
        <f>SUM(D62:D69)</f>
        <v>0</v>
      </c>
      <c r="G70" s="3"/>
      <c r="H70" s="57">
        <f>SUM(H62:H69)</f>
        <v>0</v>
      </c>
    </row>
  </sheetData>
  <phoneticPr fontId="17" type="noConversion"/>
  <conditionalFormatting sqref="T3:T17">
    <cfRule type="cellIs" dxfId="21" priority="1" operator="greaterThan">
      <formula>0.6</formula>
    </cfRule>
  </conditionalFormatting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28CB2FC30A6BE489DAFC1164CC1532E" ma:contentTypeVersion="6" ma:contentTypeDescription="Crear nuevo documento." ma:contentTypeScope="" ma:versionID="951c336333b808080198127c727797e9">
  <xsd:schema xmlns:xsd="http://www.w3.org/2001/XMLSchema" xmlns:xs="http://www.w3.org/2001/XMLSchema" xmlns:p="http://schemas.microsoft.com/office/2006/metadata/properties" xmlns:ns2="eb4b7b23-e1f9-4564-98c1-8f4fd16377e2" targetNamespace="http://schemas.microsoft.com/office/2006/metadata/properties" ma:root="true" ma:fieldsID="555c970f2239c28f614ad238845b4863" ns2:_="">
    <xsd:import namespace="eb4b7b23-e1f9-4564-98c1-8f4fd16377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b7b23-e1f9-4564-98c1-8f4fd16377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0BDDD7-07A9-4272-B4AF-5FB660182DA3}"/>
</file>

<file path=customXml/itemProps2.xml><?xml version="1.0" encoding="utf-8"?>
<ds:datastoreItem xmlns:ds="http://schemas.openxmlformats.org/officeDocument/2006/customXml" ds:itemID="{C79D8423-569D-4DFB-9C4C-CB04E4DB095F}"/>
</file>

<file path=customXml/itemProps3.xml><?xml version="1.0" encoding="utf-8"?>
<ds:datastoreItem xmlns:ds="http://schemas.openxmlformats.org/officeDocument/2006/customXml" ds:itemID="{A281B515-06CE-43C7-B317-6538F220E0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DATOS_LISTAS</vt:lpstr>
      <vt:lpstr>PARTIDO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2015-06-05T18:19:34Z</dcterms:created>
  <dcterms:modified xsi:type="dcterms:W3CDTF">2020-12-27T21:04:40Z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af43e43d-af9e-4ca6-9d14-2b30b0a39341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0x010100F28CB2FC30A6BE489DAFC1164CC1532E</vt:lpwstr>
  </property>
</Properties>
</file>