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fybb\Downloads\"/>
    </mc:Choice>
  </mc:AlternateContent>
  <xr:revisionPtr revIDLastSave="0" documentId="13_ncr:1_{DA9FE2AD-8C36-47BD-AD6E-C5ACD6E6F6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КМ" sheetId="1" r:id="rId1"/>
    <sheet name="ГПН-Б_сравнение" sheetId="2" r:id="rId2"/>
  </sheets>
  <definedNames>
    <definedName name="ТГ">2022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2" l="1"/>
  <c r="I1" i="2"/>
  <c r="J3" i="2"/>
  <c r="J4" i="2"/>
  <c r="J5" i="2"/>
  <c r="J6" i="2"/>
  <c r="I3" i="2"/>
  <c r="I4" i="2"/>
  <c r="I5" i="2"/>
  <c r="I6" i="2"/>
  <c r="A9" i="1" l="1"/>
  <c r="A8" i="1"/>
  <c r="A7" i="1"/>
  <c r="A6" i="1"/>
</calcChain>
</file>

<file path=xl/sharedStrings.xml><?xml version="1.0" encoding="utf-8"?>
<sst xmlns="http://schemas.openxmlformats.org/spreadsheetml/2006/main" count="35" uniqueCount="33">
  <si>
    <t>Широта</t>
  </si>
  <si>
    <t>Долгота</t>
  </si>
  <si>
    <t>Номер НБ</t>
  </si>
  <si>
    <t>Адрес</t>
  </si>
  <si>
    <t>Гродненская область, Минчики, Р99 (1 км, справа, вблизи д.Минчики)</t>
  </si>
  <si>
    <t>г. Минск, Минск, Пономаренко, 43Б</t>
  </si>
  <si>
    <t>Гродненская область, Кенти, а/д М6 (159 км, справа)</t>
  </si>
  <si>
    <t>Минская область, Смолевичи, М1 (403 км, слева)</t>
  </si>
  <si>
    <t>Номер АЗС</t>
  </si>
  <si>
    <t>Адрес Яндекс</t>
  </si>
  <si>
    <t>Широта Яндекс</t>
  </si>
  <si>
    <t>Долгота Яндекс</t>
  </si>
  <si>
    <t>ИД ЕМИС</t>
  </si>
  <si>
    <t>Координаты Яндекс</t>
  </si>
  <si>
    <t>Гродненская область, Минчики, 10</t>
  </si>
  <si>
    <t>г. Минск, Пономаренко, 43Б</t>
  </si>
  <si>
    <t>Минская область, Смолевичский район, Плисский сельсовет, М1, 404 км, слева</t>
  </si>
  <si>
    <t>Гродненская область, Лидский район, Третьяковский сельсовет, а/д М-6, справа</t>
  </si>
  <si>
    <t>53,120403, 23,911490</t>
  </si>
  <si>
    <t>53,893049, 27,487649</t>
  </si>
  <si>
    <t>53,828567, 25,376129</t>
  </si>
  <si>
    <t>54,018708, 28,208936</t>
  </si>
  <si>
    <t>Объект_1</t>
  </si>
  <si>
    <t>Объект_2</t>
  </si>
  <si>
    <t>Объект_3</t>
  </si>
  <si>
    <t>Объект_4</t>
  </si>
  <si>
    <t>Объект_5</t>
  </si>
  <si>
    <t>Объект_6</t>
  </si>
  <si>
    <t>Объект_7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</si>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</sst>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/>
    <xf numFmtId="0" fontId="1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Процентный 2" xfId="1" xr:uid="{00000000-0005-0000-0000-000001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2:J6" totalsRowShown="0" headerRowDxfId="11" dataDxfId="10">
  <autoFilter ref="A2:J6" xr:uid="{00000000-0009-0000-0100-000001000000}"/>
  <tableColumns count="10">
    <tableColumn id="1" xr3:uid="{00000000-0010-0000-0000-000001000000}" name="Столбец4" dataDxfId="9"/>
    <tableColumn id="2" xr3:uid="{00000000-0010-0000-0000-000002000000}" name="Номер АЗС" dataDxfId="8"/>
    <tableColumn id="3" xr3:uid="{00000000-0010-0000-0000-000003000000}" name="ИД ЕМИС" dataDxfId="7"/>
    <tableColumn id="4" xr3:uid="{00000000-0010-0000-0000-000004000000}" name="Столбец1" dataDxfId="6"/>
    <tableColumn id="5" xr3:uid="{00000000-0010-0000-0000-000005000000}" name="Столбец2" dataDxfId="5"/>
    <tableColumn id="6" xr3:uid="{00000000-0010-0000-0000-000006000000}" name="Столбец3" dataDxfId="4"/>
    <tableColumn id="7" xr3:uid="{00000000-0010-0000-0000-000007000000}" name="Адрес Яндекс" dataDxfId="3"/>
    <tableColumn id="10" xr3:uid="{00000000-0010-0000-0000-00000A000000}" name="Координаты Яндекс" dataDxfId="2"/>
    <tableColumn id="8" xr3:uid="{00000000-0010-0000-0000-000008000000}" name="Широта Яндекс" dataDxfId="1">
      <calculatedColumnFormula>IFERROR(LEFT(Таблица1[[#This Row],[Координаты Яндекс]],LEN(Таблица1[[#This Row],[Координаты Яндекс]])-SEARCH(", ",Таблица1[[#This Row],[Координаты Яндекс]],1)-1),"")</calculatedColumnFormula>
    </tableColumn>
    <tableColumn id="9" xr3:uid="{00000000-0010-0000-0000-000009000000}" name="Долгота Яндекс" dataDxfId="0">
      <calculatedColumnFormula>IFERROR(RIGHT(Таблица1[[#This Row],[Координаты Яндекс]],LEN(Таблица1[[#This Row],[Координаты Яндекс]])-SEARCH(", ",Таблица1[[#This Row],[Координаты Яндекс]],1)-1),"")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Normal="100" workbookViewId="0">
      <pane xSplit="5" ySplit="5" topLeftCell="F6" activePane="bottomRight" state="frozen"/>
      <selection pane="topRight" activeCell="E1" sqref="E1"/>
      <selection pane="bottomLeft" activeCell="A2" sqref="A2"/>
      <selection pane="bottomRight" activeCell="E6" sqref="E6"/>
    </sheetView>
  </sheetViews>
  <sheetFormatPr defaultColWidth="9.140625" defaultRowHeight="11.25" outlineLevelCol="1" x14ac:dyDescent="0.2"/>
  <cols>
    <col min="1" max="4" width="7.7109375" style="1" customWidth="1"/>
    <col min="5" max="5" width="9.28515625" style="1" customWidth="1"/>
    <col min="6" max="6" width="9.140625" style="1"/>
    <col min="7" max="12" width="9.140625" style="1" customWidth="1" outlineLevel="1"/>
    <col min="13" max="16384" width="9.140625" style="1"/>
  </cols>
  <sheetData>
    <row r="1" spans="1:12" x14ac:dyDescent="0.2">
      <c r="D1" s="6"/>
    </row>
    <row r="2" spans="1:12" x14ac:dyDescent="0.2">
      <c r="E2" s="1" t="s">
        <v>0</v>
      </c>
      <c r="F2" s="2">
        <v>54.194778999999997</v>
      </c>
      <c r="G2" s="2">
        <v>52.816862</v>
      </c>
      <c r="H2" s="2">
        <v>53.665889</v>
      </c>
      <c r="I2" s="2">
        <v>52.296809000000003</v>
      </c>
      <c r="J2" s="2">
        <v>55.291179999999997</v>
      </c>
      <c r="K2" s="2">
        <v>52.470624999999998</v>
      </c>
      <c r="L2" s="2">
        <v>53.764741999999998</v>
      </c>
    </row>
    <row r="3" spans="1:12" x14ac:dyDescent="0.2">
      <c r="E3" s="1" t="s">
        <v>1</v>
      </c>
      <c r="F3" s="2">
        <v>28.517648000000001</v>
      </c>
      <c r="G3" s="2">
        <v>27.570202999999999</v>
      </c>
      <c r="H3" s="2">
        <v>23.972612000000002</v>
      </c>
      <c r="I3" s="2">
        <v>31.176212</v>
      </c>
      <c r="J3" s="2">
        <v>30.251899999999999</v>
      </c>
      <c r="K3" s="2">
        <v>24.529900000000001</v>
      </c>
      <c r="L3" s="2">
        <v>27.669226999999999</v>
      </c>
    </row>
    <row r="4" spans="1:12" x14ac:dyDescent="0.2">
      <c r="E4" s="1" t="s">
        <v>2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</row>
    <row r="5" spans="1:12" x14ac:dyDescent="0.2">
      <c r="B5" s="1" t="s">
        <v>0</v>
      </c>
      <c r="C5" s="1" t="s">
        <v>1</v>
      </c>
      <c r="E5" s="1" t="s">
        <v>3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</row>
    <row r="6" spans="1:12" x14ac:dyDescent="0.2">
      <c r="A6" s="1" t="str">
        <f>CONCATENATE(B6," ",C6)</f>
        <v>53,12041 23,91149</v>
      </c>
      <c r="B6" s="3">
        <v>53.12041</v>
      </c>
      <c r="C6" s="3">
        <v>23.911490000000001</v>
      </c>
      <c r="E6" s="4" t="s">
        <v>4</v>
      </c>
      <c r="F6" s="5">
        <v>408.44</v>
      </c>
      <c r="G6" s="5">
        <v>290.37</v>
      </c>
      <c r="H6" s="5">
        <v>74.12</v>
      </c>
      <c r="I6" s="5">
        <v>614.47</v>
      </c>
      <c r="J6" s="5">
        <v>582.67999999999995</v>
      </c>
      <c r="K6" s="5">
        <v>100.8</v>
      </c>
      <c r="L6" s="5">
        <v>337.26</v>
      </c>
    </row>
    <row r="7" spans="1:12" x14ac:dyDescent="0.2">
      <c r="A7" s="1" t="str">
        <f t="shared" ref="A7:A9" si="0">CONCATENATE(B7," ",C7)</f>
        <v>53,89318 27,48772</v>
      </c>
      <c r="B7" s="3">
        <v>53.893180000000001</v>
      </c>
      <c r="C7" s="3">
        <v>27.487719999999999</v>
      </c>
      <c r="E7" s="4" t="s">
        <v>5</v>
      </c>
      <c r="F7" s="5">
        <v>93.92</v>
      </c>
      <c r="G7" s="5">
        <v>174.66</v>
      </c>
      <c r="H7" s="5">
        <v>305.72000000000003</v>
      </c>
      <c r="I7" s="5">
        <v>416.4</v>
      </c>
      <c r="J7" s="5">
        <v>295.38</v>
      </c>
      <c r="K7" s="5">
        <v>307.43</v>
      </c>
      <c r="L7" s="5">
        <v>27.96</v>
      </c>
    </row>
    <row r="8" spans="1:12" x14ac:dyDescent="0.2">
      <c r="A8" s="1" t="str">
        <f t="shared" si="0"/>
        <v>53,82849 25,37619</v>
      </c>
      <c r="B8" s="3">
        <v>53.828490000000002</v>
      </c>
      <c r="C8" s="3">
        <v>25.376190000000001</v>
      </c>
      <c r="E8" s="4" t="s">
        <v>6</v>
      </c>
      <c r="F8" s="5">
        <v>269.08</v>
      </c>
      <c r="G8" s="5">
        <v>229.8</v>
      </c>
      <c r="H8" s="5">
        <v>152.09</v>
      </c>
      <c r="I8" s="5">
        <v>527.92999999999995</v>
      </c>
      <c r="J8" s="5">
        <v>443.32</v>
      </c>
      <c r="K8" s="5">
        <v>208.11</v>
      </c>
      <c r="L8" s="5">
        <v>224.28</v>
      </c>
    </row>
    <row r="9" spans="1:12" x14ac:dyDescent="0.2">
      <c r="A9" s="1" t="str">
        <f t="shared" si="0"/>
        <v>54,032453 28,205772</v>
      </c>
      <c r="B9" s="3">
        <v>54.032452999999997</v>
      </c>
      <c r="C9" s="3">
        <v>28.205772</v>
      </c>
      <c r="E9" s="4" t="s">
        <v>7</v>
      </c>
      <c r="F9" s="5">
        <v>31.9</v>
      </c>
      <c r="G9" s="5">
        <v>191.43</v>
      </c>
      <c r="H9" s="5">
        <v>347.12</v>
      </c>
      <c r="I9" s="5">
        <v>352.92</v>
      </c>
      <c r="J9" s="5">
        <v>279.58</v>
      </c>
      <c r="K9" s="5">
        <v>389.4</v>
      </c>
      <c r="L9" s="5">
        <v>68.67</v>
      </c>
    </row>
    <row r="10" spans="1:12" x14ac:dyDescent="0.2">
      <c r="B10" s="3"/>
      <c r="C10" s="3"/>
    </row>
    <row r="11" spans="1:12" x14ac:dyDescent="0.2">
      <c r="B11" s="3"/>
      <c r="C11" s="3"/>
    </row>
    <row r="12" spans="1:12" x14ac:dyDescent="0.2">
      <c r="B12" s="3"/>
      <c r="C12" s="3"/>
    </row>
  </sheetData>
  <phoneticPr fontId="5" type="noConversion"/>
  <conditionalFormatting sqref="F6:L9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ColWidth="9.140625" defaultRowHeight="11.25" x14ac:dyDescent="0.2"/>
  <cols>
    <col min="1" max="1" width="7.140625" style="6" customWidth="1"/>
    <col min="2" max="2" width="11.140625" style="6" customWidth="1"/>
    <col min="3" max="3" width="10.42578125" style="6" customWidth="1"/>
    <col min="4" max="4" width="22.5703125" style="6" customWidth="1"/>
    <col min="5" max="6" width="10.28515625" style="11" customWidth="1"/>
    <col min="7" max="7" width="41.42578125" style="6" customWidth="1"/>
    <col min="8" max="8" width="17.85546875" style="6" customWidth="1"/>
    <col min="9" max="12" width="12.28515625" style="6" customWidth="1"/>
    <col min="13" max="13" width="17.7109375" style="6" bestFit="1" customWidth="1"/>
    <col min="14" max="16384" width="9.140625" style="6"/>
  </cols>
  <sheetData>
    <row r="1" spans="1:13" x14ac:dyDescent="0.2">
      <c r="B1" s="12"/>
      <c r="C1" s="12"/>
      <c r="D1" s="12"/>
      <c r="E1" s="13"/>
      <c r="F1" s="13"/>
      <c r="I1" s="14" t="str">
        <f>IFERROR(LEFT(Таблица1[[#This Row],[Координаты Яндекс]],LEN(Таблица1[[#This Row],[Координаты Яндекс]])-SEARCH(", ",Таблица1[[#This Row],[Координаты Яндекс]],1)-1),"")</f>
        <v/>
      </c>
      <c r="J1" s="14" t="str">
        <f>IFERROR(RIGHT(Таблица1[[#This Row],[Координаты Яндекс]],LEN(Таблица1[[#This Row],[Координаты Яндекс]])-SEARCH(", ",Таблица1[[#This Row],[Координаты Яндекс]],1)-1),"")</f>
        <v/>
      </c>
    </row>
    <row r="2" spans="1:13" s="7" customFormat="1" ht="22.5" x14ac:dyDescent="0.25">
      <c r="A2" s="7" t="s">
        <v>32</v>
      </c>
      <c r="B2" s="7" t="s">
        <v>8</v>
      </c>
      <c r="C2" s="7" t="s">
        <v>12</v>
      </c>
      <c r="D2" s="7" t="s">
        <v>29</v>
      </c>
      <c r="E2" s="10" t="s">
        <v>30</v>
      </c>
      <c r="F2" s="10" t="s">
        <v>31</v>
      </c>
      <c r="G2" s="7" t="s">
        <v>9</v>
      </c>
      <c r="H2" s="7" t="s">
        <v>13</v>
      </c>
      <c r="I2" s="7" t="s">
        <v>10</v>
      </c>
      <c r="J2" s="7" t="s">
        <v>11</v>
      </c>
      <c r="M2" s="16"/>
    </row>
    <row r="3" spans="1:13" x14ac:dyDescent="0.2">
      <c r="B3" s="8">
        <v>66001</v>
      </c>
      <c r="C3" s="8">
        <v>5809</v>
      </c>
      <c r="G3" s="12" t="s">
        <v>14</v>
      </c>
      <c r="H3" s="6" t="s">
        <v>18</v>
      </c>
      <c r="I3" s="17" t="str">
        <f>IFERROR(LEFT(Таблица1[[#This Row],[Координаты Яндекс]],LEN(Таблица1[[#This Row],[Координаты Яндекс]])-SEARCH(", ",Таблица1[[#This Row],[Координаты Яндекс]],1)-1),"")</f>
        <v>53,120403</v>
      </c>
      <c r="J3" s="17" t="str">
        <f>IFERROR(RIGHT(Таблица1[[#This Row],[Координаты Яндекс]],LEN(Таблица1[[#This Row],[Координаты Яндекс]])-SEARCH(", ",Таблица1[[#This Row],[Координаты Яндекс]],1)-1),"")</f>
        <v>23,911490</v>
      </c>
      <c r="K3" s="9"/>
      <c r="L3" s="9"/>
      <c r="M3" s="15"/>
    </row>
    <row r="4" spans="1:13" x14ac:dyDescent="0.2">
      <c r="B4" s="8">
        <v>66002</v>
      </c>
      <c r="C4" s="8">
        <v>10746</v>
      </c>
      <c r="G4" s="12" t="s">
        <v>15</v>
      </c>
      <c r="H4" s="6" t="s">
        <v>19</v>
      </c>
      <c r="I4" s="17" t="str">
        <f>IFERROR(LEFT(Таблица1[[#This Row],[Координаты Яндекс]],LEN(Таблица1[[#This Row],[Координаты Яндекс]])-SEARCH(", ",Таблица1[[#This Row],[Координаты Яндекс]],1)-1),"")</f>
        <v>53,893049</v>
      </c>
      <c r="J4" s="17" t="str">
        <f>IFERROR(RIGHT(Таблица1[[#This Row],[Координаты Яндекс]],LEN(Таблица1[[#This Row],[Координаты Яндекс]])-SEARCH(", ",Таблица1[[#This Row],[Координаты Яндекс]],1)-1),"")</f>
        <v>27,487649</v>
      </c>
      <c r="K4" s="9"/>
      <c r="L4" s="9"/>
      <c r="M4" s="15"/>
    </row>
    <row r="5" spans="1:13" x14ac:dyDescent="0.2">
      <c r="B5" s="8">
        <v>66004</v>
      </c>
      <c r="C5" s="8">
        <v>12421</v>
      </c>
      <c r="G5" s="12" t="s">
        <v>17</v>
      </c>
      <c r="H5" s="6" t="s">
        <v>20</v>
      </c>
      <c r="I5" s="17" t="str">
        <f>IFERROR(LEFT(Таблица1[[#This Row],[Координаты Яндекс]],LEN(Таблица1[[#This Row],[Координаты Яндекс]])-SEARCH(", ",Таблица1[[#This Row],[Координаты Яндекс]],1)-1),"")</f>
        <v>53,828567</v>
      </c>
      <c r="J5" s="17" t="str">
        <f>IFERROR(RIGHT(Таблица1[[#This Row],[Координаты Яндекс]],LEN(Таблица1[[#This Row],[Координаты Яндекс]])-SEARCH(", ",Таблица1[[#This Row],[Координаты Яндекс]],1)-1),"")</f>
        <v>25,376129</v>
      </c>
      <c r="K5" s="9"/>
      <c r="L5" s="9"/>
      <c r="M5" s="15"/>
    </row>
    <row r="6" spans="1:13" x14ac:dyDescent="0.2">
      <c r="B6" s="8">
        <v>66005</v>
      </c>
      <c r="C6" s="8">
        <v>2781</v>
      </c>
      <c r="G6" s="12" t="s">
        <v>16</v>
      </c>
      <c r="H6" s="6" t="s">
        <v>21</v>
      </c>
      <c r="I6" s="17" t="str">
        <f>IFERROR(LEFT(Таблица1[[#This Row],[Координаты Яндекс]],LEN(Таблица1[[#This Row],[Координаты Яндекс]])-SEARCH(", ",Таблица1[[#This Row],[Координаты Яндекс]],1)-1),"")</f>
        <v>54,018708</v>
      </c>
      <c r="J6" s="17" t="str">
        <f>IFERROR(RIGHT(Таблица1[[#This Row],[Координаты Яндекс]],LEN(Таблица1[[#This Row],[Координаты Яндекс]])-SEARCH(", ",Таблица1[[#This Row],[Координаты Яндекс]],1)-1),"")</f>
        <v>28,208936</v>
      </c>
      <c r="K6" s="9"/>
      <c r="L6" s="9"/>
      <c r="M6" s="15"/>
    </row>
  </sheetData>
  <conditionalFormatting sqref="B3:B6">
    <cfRule type="duplicateValues" dxfId="12" priority="12"/>
  </conditionalFormatting>
  <conditionalFormatting sqref="K3:L6">
    <cfRule type="colorScale" priority="13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КМ</vt:lpstr>
      <vt:lpstr>ГПН-Б_сравнение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Нуриева Гузалия Ринатовна</dc:creator>
  <cp:lastModifiedBy>Даниил Чернышев</cp:lastModifiedBy>
  <dcterms:created xsi:type="dcterms:W3CDTF">2022-07-08T08:38:10Z</dcterms:created>
  <dcterms:modified xsi:type="dcterms:W3CDTF">2022-11-05T17:01:01Z</dcterms:modified>
</cp:coreProperties>
</file>