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3 курс\Доп.файлы\Работы Мат.мод\"/>
    </mc:Choice>
  </mc:AlternateContent>
  <xr:revisionPtr revIDLastSave="0" documentId="13_ncr:1_{2379AE00-C112-40F1-A991-9563C56AC116}" xr6:coauthVersionLast="47" xr6:coauthVersionMax="47" xr10:uidLastSave="{00000000-0000-0000-0000-000000000000}"/>
  <bookViews>
    <workbookView xWindow="-118" yWindow="-118" windowWidth="25370" windowHeight="13759" activeTab="1" xr2:uid="{6099801C-2062-4D9E-BF96-5BC9365D70A7}"/>
  </bookViews>
  <sheets>
    <sheet name="Симплекс" sheetId="1" r:id="rId1"/>
    <sheet name="Графичиский" sheetId="2" r:id="rId2"/>
    <sheet name="Excel" sheetId="3" r:id="rId3"/>
  </sheets>
  <definedNames>
    <definedName name="solver_adj" localSheetId="2" hidden="1">Excel!$A$12:$B$12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Excel!$H$9:$H$11</definedName>
    <definedName name="solver_lhs2" localSheetId="2" hidden="1">Excel!$F$9:$H$9</definedName>
    <definedName name="solver_lhs3" localSheetId="2" hidden="1">Excel!$F$9:$H$9</definedName>
    <definedName name="solver_lhs4" localSheetId="2" hidden="1">Excel!$H$9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Excel!$D$12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Excel!$J$9:$J$11</definedName>
    <definedName name="solver_rhs2" localSheetId="2" hidden="1">Excel!$J$9</definedName>
    <definedName name="solver_rhs3" localSheetId="2" hidden="1">Excel!$J$9</definedName>
    <definedName name="solver_rhs4" localSheetId="2" hidden="1">Excel!$J$9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D41" i="1"/>
  <c r="E41" i="1"/>
  <c r="F41" i="1"/>
  <c r="G41" i="1"/>
  <c r="H41" i="1"/>
  <c r="E39" i="1"/>
  <c r="F39" i="1"/>
  <c r="G39" i="1"/>
  <c r="H39" i="1"/>
  <c r="D39" i="1"/>
  <c r="D31" i="1"/>
  <c r="E38" i="1"/>
  <c r="F38" i="1"/>
  <c r="G38" i="1"/>
  <c r="H38" i="1"/>
  <c r="D38" i="1"/>
  <c r="I31" i="1"/>
  <c r="I32" i="1"/>
  <c r="I30" i="1"/>
  <c r="I22" i="1"/>
  <c r="I24" i="1"/>
  <c r="C33" i="1"/>
  <c r="E33" i="1"/>
  <c r="F33" i="1"/>
  <c r="G33" i="1"/>
  <c r="H33" i="1"/>
  <c r="F32" i="1"/>
  <c r="G32" i="1"/>
  <c r="H32" i="1"/>
  <c r="E32" i="1"/>
  <c r="C32" i="1"/>
  <c r="F30" i="1"/>
  <c r="G30" i="1"/>
  <c r="H30" i="1"/>
  <c r="E30" i="1"/>
  <c r="C30" i="1"/>
  <c r="E31" i="1"/>
  <c r="F31" i="1"/>
  <c r="G31" i="1"/>
  <c r="H31" i="1"/>
  <c r="C31" i="1"/>
  <c r="I23" i="1"/>
  <c r="D12" i="3"/>
  <c r="H10" i="3"/>
  <c r="H11" i="3"/>
  <c r="H9" i="3"/>
  <c r="H25" i="1"/>
  <c r="C25" i="1"/>
  <c r="G25" i="1"/>
  <c r="D25" i="1"/>
  <c r="E25" i="1" l="1"/>
  <c r="F25" i="1"/>
  <c r="M4" i="2" l="1"/>
  <c r="K11" i="2"/>
  <c r="K9" i="2"/>
  <c r="K7" i="2"/>
</calcChain>
</file>

<file path=xl/sharedStrings.xml><?xml version="1.0" encoding="utf-8"?>
<sst xmlns="http://schemas.openxmlformats.org/spreadsheetml/2006/main" count="112" uniqueCount="44">
  <si>
    <t>Виды сырья</t>
  </si>
  <si>
    <t>Запасы сырья</t>
  </si>
  <si>
    <t>Виды продукции</t>
  </si>
  <si>
    <t>П1</t>
  </si>
  <si>
    <t>П2</t>
  </si>
  <si>
    <t>С1</t>
  </si>
  <si>
    <t>С2</t>
  </si>
  <si>
    <t>С3</t>
  </si>
  <si>
    <t>Прибыль от реализации ед. продукции</t>
  </si>
  <si>
    <t>Д1</t>
  </si>
  <si>
    <t>Д2</t>
  </si>
  <si>
    <t>Bi</t>
  </si>
  <si>
    <t>I</t>
  </si>
  <si>
    <t>II</t>
  </si>
  <si>
    <t>III</t>
  </si>
  <si>
    <t>Ci</t>
  </si>
  <si>
    <t>Xi</t>
  </si>
  <si>
    <t>x</t>
  </si>
  <si>
    <t>F</t>
  </si>
  <si>
    <t>X</t>
  </si>
  <si>
    <t>a</t>
  </si>
  <si>
    <t>b</t>
  </si>
  <si>
    <t>c</t>
  </si>
  <si>
    <t>y</t>
  </si>
  <si>
    <t>delta J</t>
  </si>
  <si>
    <t>F=20x+15y -&gt; max</t>
  </si>
  <si>
    <t>X=</t>
  </si>
  <si>
    <t>2x + 4y &lt;= 16</t>
  </si>
  <si>
    <t>3x + y &lt;= 8</t>
  </si>
  <si>
    <t>4x + 6y &lt;= 5</t>
  </si>
  <si>
    <t>4 - 1/2*x</t>
  </si>
  <si>
    <t>5/6-2/3*x</t>
  </si>
  <si>
    <t>Y</t>
  </si>
  <si>
    <t>.-1/3*x + 1</t>
  </si>
  <si>
    <t>MAX</t>
  </si>
  <si>
    <t xml:space="preserve">Y </t>
  </si>
  <si>
    <t>БП</t>
  </si>
  <si>
    <t>Изменяемые ячейки</t>
  </si>
  <si>
    <t>Функция цели</t>
  </si>
  <si>
    <t>х1</t>
  </si>
  <si>
    <t>х2</t>
  </si>
  <si>
    <t>Ограничения</t>
  </si>
  <si>
    <t>&lt;=</t>
  </si>
  <si>
    <t>F=20x+15y-&gt;max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</si>
</sst>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4" borderId="15" xfId="0" applyFill="1" applyBorder="1"/>
    <xf numFmtId="0" fontId="0" fillId="5" borderId="15" xfId="0" applyFill="1" applyBorder="1"/>
    <xf numFmtId="2" fontId="0" fillId="0" borderId="0" xfId="0" applyNumberFormat="1"/>
    <xf numFmtId="0" fontId="0" fillId="0" borderId="15" xfId="0" applyFill="1" applyBorder="1"/>
    <xf numFmtId="0" fontId="0" fillId="0" borderId="15" xfId="0" applyBorder="1"/>
    <xf numFmtId="0" fontId="0" fillId="0" borderId="18" xfId="0" applyBorder="1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2" fontId="0" fillId="0" borderId="18" xfId="0" applyNumberFormat="1" applyBorder="1"/>
    <xf numFmtId="0" fontId="0" fillId="3" borderId="15" xfId="0" applyFill="1" applyBorder="1"/>
    <xf numFmtId="0" fontId="0" fillId="0" borderId="20" xfId="0" applyBorder="1"/>
    <xf numFmtId="12" fontId="0" fillId="0" borderId="15" xfId="0" applyNumberFormat="1" applyBorder="1"/>
    <xf numFmtId="12" fontId="0" fillId="0" borderId="0" xfId="0" applyNumberFormat="1"/>
    <xf numFmtId="0" fontId="0" fillId="0" borderId="0" xfId="0" applyAlignment="1"/>
    <xf numFmtId="0" fontId="2" fillId="0" borderId="23" xfId="1" applyFill="1" applyBorder="1"/>
    <xf numFmtId="0" fontId="2" fillId="0" borderId="21" xfId="1" applyFill="1" applyBorder="1"/>
    <xf numFmtId="0" fontId="2" fillId="0" borderId="26" xfId="1" applyFill="1" applyBorder="1"/>
    <xf numFmtId="0" fontId="2" fillId="0" borderId="24" xfId="1" applyFill="1" applyBorder="1"/>
    <xf numFmtId="0" fontId="2" fillId="0" borderId="0" xfId="1" applyFill="1"/>
    <xf numFmtId="0" fontId="2" fillId="0" borderId="27" xfId="1" applyFill="1" applyBorder="1"/>
    <xf numFmtId="0" fontId="2" fillId="0" borderId="25" xfId="1" applyFill="1" applyBorder="1"/>
    <xf numFmtId="0" fontId="2" fillId="0" borderId="22" xfId="1" applyFill="1" applyBorder="1"/>
    <xf numFmtId="0" fontId="2" fillId="0" borderId="28" xfId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3" borderId="15" xfId="0" applyFont="1" applyFill="1" applyBorder="1"/>
    <xf numFmtId="0" fontId="0" fillId="3" borderId="16" xfId="0" applyFill="1" applyBorder="1"/>
    <xf numFmtId="0" fontId="0" fillId="3" borderId="29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Border="1"/>
    <xf numFmtId="0" fontId="0" fillId="0" borderId="0" xfId="0" applyFill="1" applyBorder="1"/>
    <xf numFmtId="12" fontId="2" fillId="0" borderId="21" xfId="1" applyNumberFormat="1" applyFill="1" applyBorder="1"/>
    <xf numFmtId="0" fontId="4" fillId="3" borderId="20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0" fillId="0" borderId="15" xfId="0" applyFill="1" applyBorder="1" applyAlignment="1">
      <alignment horizontal="center"/>
    </xf>
    <xf numFmtId="0" fontId="5" fillId="0" borderId="15" xfId="0" applyFont="1" applyFill="1" applyBorder="1"/>
    <xf numFmtId="0" fontId="4" fillId="3" borderId="16" xfId="0" applyFont="1" applyFill="1" applyBorder="1"/>
    <xf numFmtId="0" fontId="5" fillId="4" borderId="15" xfId="0" applyFont="1" applyFill="1" applyBorder="1"/>
    <xf numFmtId="2" fontId="0" fillId="0" borderId="15" xfId="0" applyNumberFormat="1" applyBorder="1"/>
    <xf numFmtId="0" fontId="0" fillId="7" borderId="15" xfId="0" applyFill="1" applyBorder="1"/>
    <xf numFmtId="0" fontId="5" fillId="7" borderId="15" xfId="0" applyFont="1" applyFill="1" applyBorder="1"/>
    <xf numFmtId="0" fontId="5" fillId="8" borderId="15" xfId="0" applyFont="1" applyFill="1" applyBorder="1"/>
  </cellXfs>
  <cellStyles count="2">
    <cellStyle name="Обычный" xfId="0" builtinId="0"/>
    <cellStyle name="Обычный 2" xfId="1" xr:uid="{16E66BFC-86D2-46FC-BD27-BD5A827EE1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102636</xdr:colOff>
      <xdr:row>9</xdr:row>
      <xdr:rowOff>129850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26133E-0331-4A09-BB2D-2D1D30518C5C}"/>
            </a:ext>
          </a:extLst>
        </xdr:cNvPr>
        <xdr:cNvSpPr txBox="1"/>
      </xdr:nvSpPr>
      <xdr:spPr>
        <a:xfrm>
          <a:off x="6774024" y="21048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32656</xdr:colOff>
      <xdr:row>1</xdr:row>
      <xdr:rowOff>199831</xdr:rowOff>
    </xdr:from>
    <xdr:ext cx="984757" cy="763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0C65C9-62C4-4BA9-ACC5-FEB463BDFC69}"/>
                </a:ext>
              </a:extLst>
            </xdr:cNvPr>
            <xdr:cNvSpPr txBox="1"/>
          </xdr:nvSpPr>
          <xdr:spPr>
            <a:xfrm>
              <a:off x="3065105" y="401994"/>
              <a:ext cx="984757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≤8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≤16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≤15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≥0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0C65C9-62C4-4BA9-ACC5-FEB463BDFC69}"/>
                </a:ext>
              </a:extLst>
            </xdr:cNvPr>
            <xdr:cNvSpPr txBox="1"/>
          </xdr:nvSpPr>
          <xdr:spPr>
            <a:xfrm>
              <a:off x="3065105" y="401994"/>
              <a:ext cx="984757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</a:t>
              </a:r>
              <a:r>
                <a:rPr lang="ru-RU" sz="1100" b="0" i="0">
                  <a:latin typeface="Cambria Math" panose="02040503050406030204" pitchFamily="18" charset="0"/>
                </a:rPr>
                <a:t>█(</a:t>
              </a:r>
              <a:r>
                <a:rPr lang="en-US" sz="1100" b="0" i="0">
                  <a:latin typeface="Cambria Math" panose="02040503050406030204" pitchFamily="18" charset="0"/>
                </a:rPr>
                <a:t>3𝑥+𝑦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≤8@</a:t>
              </a:r>
              <a:r>
                <a:rPr lang="en-US" sz="1100" b="0" i="0">
                  <a:latin typeface="Cambria Math" panose="02040503050406030204" pitchFamily="18" charset="0"/>
                </a:rPr>
                <a:t>2𝑥+4𝑦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≤16@4𝑥+2𝑦 ≤15@𝑥,𝑦 ≥0)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242595</xdr:colOff>
      <xdr:row>11</xdr:row>
      <xdr:rowOff>114300</xdr:rowOff>
    </xdr:from>
    <xdr:ext cx="1200713" cy="763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09D067-43B0-4CD2-91D8-0F0A10D212B6}"/>
                </a:ext>
              </a:extLst>
            </xdr:cNvPr>
            <xdr:cNvSpPr txBox="1"/>
          </xdr:nvSpPr>
          <xdr:spPr>
            <a:xfrm>
              <a:off x="4873972" y="2497847"/>
              <a:ext cx="1200713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=8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=16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=15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≥0</m:t>
                            </m:r>
                            <m:r>
                              <m:rPr>
                                <m:nor/>
                              </m:rPr>
                              <a:rPr lang="ru-RU">
                                <a:effectLst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09D067-43B0-4CD2-91D8-0F0A10D212B6}"/>
                </a:ext>
              </a:extLst>
            </xdr:cNvPr>
            <xdr:cNvSpPr txBox="1"/>
          </xdr:nvSpPr>
          <xdr:spPr>
            <a:xfrm>
              <a:off x="4873972" y="2497847"/>
              <a:ext cx="1200713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</a:t>
              </a:r>
              <a:r>
                <a:rPr lang="ru-RU" sz="1100" b="0" i="0">
                  <a:latin typeface="Cambria Math" panose="02040503050406030204" pitchFamily="18" charset="0"/>
                </a:rPr>
                <a:t>█(</a:t>
              </a:r>
              <a:r>
                <a:rPr lang="en-US" sz="1100" b="0" i="0">
                  <a:latin typeface="Cambria Math" panose="02040503050406030204" pitchFamily="18" charset="0"/>
                </a:rPr>
                <a:t>3𝑥+𝑦+𝑎=8@2𝑥+4𝑦+𝑏=16@4𝑥+2𝑦+𝑐=15@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"𝑥,𝑦,𝑎,𝑏,𝑐≥0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)┤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175845</xdr:colOff>
      <xdr:row>11</xdr:row>
      <xdr:rowOff>148666</xdr:rowOff>
    </xdr:from>
    <xdr:to>
      <xdr:col>11</xdr:col>
      <xdr:colOff>392723</xdr:colOff>
      <xdr:row>28</xdr:row>
      <xdr:rowOff>35170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31ADAEB-7B71-43DD-AC61-F3BB07D08A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376"/>
        <a:stretch/>
      </xdr:blipFill>
      <xdr:spPr bwMode="auto">
        <a:xfrm>
          <a:off x="3833445" y="2311574"/>
          <a:ext cx="3264878" cy="2975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498763</xdr:colOff>
      <xdr:row>0</xdr:row>
      <xdr:rowOff>556953</xdr:rowOff>
    </xdr:from>
    <xdr:ext cx="984757" cy="763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92E67A-098F-4B7F-BB7B-3ED6A0213BB4}"/>
                </a:ext>
              </a:extLst>
            </xdr:cNvPr>
            <xdr:cNvSpPr txBox="1"/>
          </xdr:nvSpPr>
          <xdr:spPr>
            <a:xfrm>
              <a:off x="5004261" y="556953"/>
              <a:ext cx="984757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≤8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≤16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≤15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≥0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92E67A-098F-4B7F-BB7B-3ED6A0213BB4}"/>
                </a:ext>
              </a:extLst>
            </xdr:cNvPr>
            <xdr:cNvSpPr txBox="1"/>
          </xdr:nvSpPr>
          <xdr:spPr>
            <a:xfrm>
              <a:off x="5004261" y="556953"/>
              <a:ext cx="984757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{</a:t>
              </a:r>
              <a:r>
                <a:rPr lang="ru-RU" sz="1100" b="0" i="0">
                  <a:latin typeface="Cambria Math" panose="02040503050406030204" pitchFamily="18" charset="0"/>
                </a:rPr>
                <a:t>█(</a:t>
              </a:r>
              <a:r>
                <a:rPr lang="en-US" sz="1100" b="0" i="0">
                  <a:latin typeface="Cambria Math" panose="02040503050406030204" pitchFamily="18" charset="0"/>
                </a:rPr>
                <a:t>3𝑥+𝑦 ≤8@2𝑥+4𝑦 ≤16@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4𝑥+2𝑦 ≤15@𝑥,𝑦 ≥0)┤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BFFC-C64C-489F-857B-8DD3E70D439F}">
  <dimension ref="A1:J43"/>
  <sheetViews>
    <sheetView topLeftCell="A19" zoomScaleNormal="100" workbookViewId="0">
      <selection activeCell="H44" sqref="H44"/>
    </sheetView>
  </sheetViews>
  <sheetFormatPr defaultRowHeight="15.05" x14ac:dyDescent="0.3"/>
  <sheetData>
    <row r="1" spans="1:6" ht="15.75" thickBot="1" x14ac:dyDescent="0.35">
      <c r="A1" s="37" t="s">
        <v>0</v>
      </c>
      <c r="B1" s="37" t="s">
        <v>1</v>
      </c>
      <c r="C1" s="39" t="s">
        <v>2</v>
      </c>
      <c r="D1" s="40"/>
    </row>
    <row r="2" spans="1:6" ht="15.75" thickBot="1" x14ac:dyDescent="0.35">
      <c r="A2" s="38"/>
      <c r="B2" s="38"/>
      <c r="C2" s="2" t="s">
        <v>3</v>
      </c>
      <c r="D2" s="3" t="s">
        <v>4</v>
      </c>
    </row>
    <row r="3" spans="1:6" ht="15.75" thickBot="1" x14ac:dyDescent="0.35">
      <c r="A3" s="2" t="s">
        <v>5</v>
      </c>
      <c r="B3" s="4">
        <v>8</v>
      </c>
      <c r="C3" s="2">
        <v>3</v>
      </c>
      <c r="D3" s="3">
        <v>1</v>
      </c>
    </row>
    <row r="4" spans="1:6" ht="15.75" thickBot="1" x14ac:dyDescent="0.35">
      <c r="A4" s="2" t="s">
        <v>6</v>
      </c>
      <c r="B4" s="4">
        <v>16</v>
      </c>
      <c r="C4" s="2">
        <v>2</v>
      </c>
      <c r="D4" s="3">
        <v>4</v>
      </c>
    </row>
    <row r="5" spans="1:6" ht="15.75" thickBot="1" x14ac:dyDescent="0.35">
      <c r="A5" s="5" t="s">
        <v>7</v>
      </c>
      <c r="B5" s="1">
        <v>15</v>
      </c>
      <c r="C5" s="5">
        <v>4</v>
      </c>
      <c r="D5" s="6">
        <v>2</v>
      </c>
    </row>
    <row r="6" spans="1:6" ht="30.6" customHeight="1" thickBot="1" x14ac:dyDescent="0.35">
      <c r="A6" s="41" t="s">
        <v>8</v>
      </c>
      <c r="B6" s="42"/>
      <c r="C6" s="7" t="s">
        <v>9</v>
      </c>
      <c r="D6" s="7" t="s">
        <v>10</v>
      </c>
    </row>
    <row r="7" spans="1:6" ht="15.75" thickBot="1" x14ac:dyDescent="0.35">
      <c r="A7" s="43"/>
      <c r="B7" s="44"/>
      <c r="C7" s="3">
        <v>20</v>
      </c>
      <c r="D7" s="3">
        <v>15</v>
      </c>
    </row>
    <row r="13" spans="1:6" ht="14.4" x14ac:dyDescent="0.3">
      <c r="E13" t="s">
        <v>15</v>
      </c>
      <c r="F13" t="s">
        <v>16</v>
      </c>
    </row>
    <row r="14" spans="1:6" x14ac:dyDescent="0.3">
      <c r="A14" s="8" t="s">
        <v>3</v>
      </c>
      <c r="B14" s="9">
        <v>3</v>
      </c>
      <c r="C14" s="9">
        <v>2</v>
      </c>
      <c r="D14" s="9">
        <v>4</v>
      </c>
      <c r="E14" s="10">
        <v>20</v>
      </c>
      <c r="F14" t="s">
        <v>17</v>
      </c>
    </row>
    <row r="15" spans="1:6" x14ac:dyDescent="0.3">
      <c r="A15" s="8" t="s">
        <v>4</v>
      </c>
      <c r="B15" s="9">
        <v>1</v>
      </c>
      <c r="C15" s="9">
        <v>4</v>
      </c>
      <c r="D15" s="9">
        <v>2</v>
      </c>
      <c r="E15" s="10">
        <v>15</v>
      </c>
      <c r="F15" t="s">
        <v>23</v>
      </c>
    </row>
    <row r="16" spans="1:6" ht="14.4" x14ac:dyDescent="0.3">
      <c r="B16" t="s">
        <v>12</v>
      </c>
      <c r="C16" t="s">
        <v>13</v>
      </c>
      <c r="D16" t="s">
        <v>14</v>
      </c>
      <c r="E16" t="s">
        <v>43</v>
      </c>
    </row>
    <row r="17" spans="1:10" ht="14.4" x14ac:dyDescent="0.3">
      <c r="A17" t="s">
        <v>11</v>
      </c>
      <c r="B17" s="11">
        <v>8</v>
      </c>
      <c r="C17" s="11">
        <v>16</v>
      </c>
      <c r="D17" s="11">
        <v>15</v>
      </c>
      <c r="E17" s="12" t="s">
        <v>18</v>
      </c>
    </row>
    <row r="20" spans="1:10" x14ac:dyDescent="0.3">
      <c r="A20" s="14"/>
      <c r="B20" s="14" t="s">
        <v>17</v>
      </c>
      <c r="C20" s="14">
        <v>20</v>
      </c>
      <c r="D20" s="21">
        <v>15</v>
      </c>
      <c r="E20" s="14">
        <v>0</v>
      </c>
      <c r="F20" s="14">
        <v>0</v>
      </c>
      <c r="G20" s="14">
        <v>0</v>
      </c>
      <c r="H20" s="14" t="s">
        <v>18</v>
      </c>
    </row>
    <row r="21" spans="1:10" x14ac:dyDescent="0.3">
      <c r="A21" s="35" t="s">
        <v>36</v>
      </c>
      <c r="B21" s="36"/>
      <c r="C21" s="14" t="s">
        <v>17</v>
      </c>
      <c r="D21" s="51" t="s">
        <v>23</v>
      </c>
      <c r="E21" s="14" t="s">
        <v>20</v>
      </c>
      <c r="F21" s="14" t="s">
        <v>21</v>
      </c>
      <c r="G21" s="14" t="s">
        <v>22</v>
      </c>
      <c r="H21" s="14" t="s">
        <v>11</v>
      </c>
    </row>
    <row r="22" spans="1:10" x14ac:dyDescent="0.3">
      <c r="A22" s="14">
        <v>0</v>
      </c>
      <c r="B22" s="14" t="s">
        <v>20</v>
      </c>
      <c r="C22" s="52">
        <v>3</v>
      </c>
      <c r="D22" s="49">
        <v>1</v>
      </c>
      <c r="E22" s="53">
        <v>1</v>
      </c>
      <c r="F22" s="14">
        <v>0</v>
      </c>
      <c r="G22" s="14">
        <v>0</v>
      </c>
      <c r="H22" s="14">
        <v>8</v>
      </c>
      <c r="I22" s="14">
        <f>H22/D22</f>
        <v>8</v>
      </c>
    </row>
    <row r="23" spans="1:10" x14ac:dyDescent="0.3">
      <c r="A23" s="14">
        <v>0</v>
      </c>
      <c r="B23" s="21" t="s">
        <v>21</v>
      </c>
      <c r="C23" s="21">
        <v>2</v>
      </c>
      <c r="D23" s="57">
        <v>4</v>
      </c>
      <c r="E23" s="21">
        <v>0</v>
      </c>
      <c r="F23" s="21">
        <v>1</v>
      </c>
      <c r="G23" s="21">
        <v>0</v>
      </c>
      <c r="H23" s="21">
        <v>16</v>
      </c>
      <c r="I23" s="21">
        <f t="shared" ref="I23:I24" si="0">H23/D23</f>
        <v>4</v>
      </c>
    </row>
    <row r="24" spans="1:10" x14ac:dyDescent="0.3">
      <c r="A24" s="14">
        <v>0</v>
      </c>
      <c r="B24" s="14" t="s">
        <v>22</v>
      </c>
      <c r="C24" s="14">
        <v>4</v>
      </c>
      <c r="D24" s="21">
        <v>2</v>
      </c>
      <c r="E24" s="14">
        <v>0</v>
      </c>
      <c r="F24" s="14">
        <v>0</v>
      </c>
      <c r="G24" s="14">
        <v>1</v>
      </c>
      <c r="H24" s="14">
        <v>15</v>
      </c>
      <c r="I24" s="21">
        <f>H24/D24</f>
        <v>7.5</v>
      </c>
    </row>
    <row r="25" spans="1:10" ht="14.4" customHeight="1" x14ac:dyDescent="0.3">
      <c r="A25" s="14"/>
      <c r="B25" s="11" t="s">
        <v>24</v>
      </c>
      <c r="C25" s="11">
        <f>SUMPRODUCT($A22:$A24,C22:C24)-C20</f>
        <v>-20</v>
      </c>
      <c r="D25" s="11">
        <f>SUMPRODUCT($A22:$A24,D22:D24)-D20</f>
        <v>-15</v>
      </c>
      <c r="E25" s="11">
        <f t="shared" ref="E25:G25" si="1">SUMPRODUCT($A22:$A24,E22:E24)-E20</f>
        <v>0</v>
      </c>
      <c r="F25" s="11">
        <f t="shared" si="1"/>
        <v>0</v>
      </c>
      <c r="G25" s="11">
        <f t="shared" si="1"/>
        <v>0</v>
      </c>
      <c r="H25" s="11">
        <f>SUMPRODUCT($A22:$A24,H22:H24)</f>
        <v>0</v>
      </c>
    </row>
    <row r="28" spans="1:10" x14ac:dyDescent="0.3">
      <c r="A28" s="14"/>
      <c r="B28" s="14" t="s">
        <v>17</v>
      </c>
      <c r="C28" s="21">
        <v>20</v>
      </c>
      <c r="D28" s="14">
        <v>15</v>
      </c>
      <c r="E28" s="14">
        <v>0</v>
      </c>
      <c r="F28" s="14">
        <v>0</v>
      </c>
      <c r="G28" s="14">
        <v>0</v>
      </c>
      <c r="H28" s="14" t="s">
        <v>18</v>
      </c>
    </row>
    <row r="29" spans="1:10" x14ac:dyDescent="0.3">
      <c r="A29" s="35" t="s">
        <v>36</v>
      </c>
      <c r="B29" s="36"/>
      <c r="C29" s="21" t="s">
        <v>17</v>
      </c>
      <c r="D29" s="14" t="s">
        <v>23</v>
      </c>
      <c r="E29" s="14" t="s">
        <v>20</v>
      </c>
      <c r="F29" s="14" t="s">
        <v>21</v>
      </c>
      <c r="G29" s="14" t="s">
        <v>22</v>
      </c>
      <c r="H29" s="14" t="s">
        <v>11</v>
      </c>
      <c r="I29" s="17"/>
    </row>
    <row r="30" spans="1:10" x14ac:dyDescent="0.3">
      <c r="A30" s="14">
        <v>0</v>
      </c>
      <c r="B30" s="21" t="s">
        <v>20</v>
      </c>
      <c r="C30" s="62">
        <f>C22-C$23*$D22/$D$23</f>
        <v>2.5</v>
      </c>
      <c r="D30" s="21">
        <v>0</v>
      </c>
      <c r="E30" s="50">
        <f>E22-E$23*$D22/$D$23</f>
        <v>1</v>
      </c>
      <c r="F30" s="50">
        <f t="shared" ref="F30:H30" si="2">F22-F$23*$D22/$D$23</f>
        <v>-0.25</v>
      </c>
      <c r="G30" s="50">
        <f t="shared" si="2"/>
        <v>0</v>
      </c>
      <c r="H30" s="50">
        <f t="shared" si="2"/>
        <v>4</v>
      </c>
      <c r="I30" s="21">
        <f>H30/C30</f>
        <v>1.6</v>
      </c>
      <c r="J30" s="17"/>
    </row>
    <row r="31" spans="1:10" x14ac:dyDescent="0.3">
      <c r="A31" s="14">
        <v>15</v>
      </c>
      <c r="B31" s="14" t="s">
        <v>23</v>
      </c>
      <c r="C31" s="21">
        <f>C23/$D$23</f>
        <v>0.5</v>
      </c>
      <c r="D31" s="61">
        <f>D23/$D$23</f>
        <v>1</v>
      </c>
      <c r="E31" s="14">
        <f t="shared" ref="D31:H31" si="3">E23/$D$23</f>
        <v>0</v>
      </c>
      <c r="F31" s="14">
        <f t="shared" si="3"/>
        <v>0.25</v>
      </c>
      <c r="G31" s="14">
        <f t="shared" si="3"/>
        <v>0</v>
      </c>
      <c r="H31" s="14">
        <f t="shared" si="3"/>
        <v>4</v>
      </c>
      <c r="I31" s="14">
        <f t="shared" ref="I31:I32" si="4">H31/C31</f>
        <v>8</v>
      </c>
      <c r="J31" s="17"/>
    </row>
    <row r="32" spans="1:10" x14ac:dyDescent="0.3">
      <c r="A32" s="14">
        <v>0</v>
      </c>
      <c r="B32" s="14" t="s">
        <v>22</v>
      </c>
      <c r="C32" s="50">
        <f>C24-C$23*$D24/$D$23</f>
        <v>3</v>
      </c>
      <c r="D32" s="14">
        <v>0</v>
      </c>
      <c r="E32" s="52">
        <f>E24-E$23*$D24/$D$23</f>
        <v>0</v>
      </c>
      <c r="F32" s="52">
        <f t="shared" ref="F32:H33" si="5">F24-F$23*$D24/$D$23</f>
        <v>-0.5</v>
      </c>
      <c r="G32" s="52">
        <f t="shared" si="5"/>
        <v>1</v>
      </c>
      <c r="H32" s="52">
        <f t="shared" si="5"/>
        <v>7</v>
      </c>
      <c r="I32" s="14">
        <f t="shared" si="4"/>
        <v>2.3333333333333335</v>
      </c>
      <c r="J32" s="17"/>
    </row>
    <row r="33" spans="1:10" x14ac:dyDescent="0.3">
      <c r="A33" s="14"/>
      <c r="B33" s="58" t="s">
        <v>24</v>
      </c>
      <c r="C33" s="59">
        <f>C25-C$23*$D25/$D$23</f>
        <v>-12.5</v>
      </c>
      <c r="D33" s="58">
        <v>0</v>
      </c>
      <c r="E33" s="59">
        <f>E25-E$23*$D25/$D$23</f>
        <v>0</v>
      </c>
      <c r="F33" s="59">
        <f t="shared" si="5"/>
        <v>3.75</v>
      </c>
      <c r="G33" s="59">
        <f t="shared" si="5"/>
        <v>0</v>
      </c>
      <c r="H33" s="59">
        <f t="shared" si="5"/>
        <v>60</v>
      </c>
      <c r="I33" s="17"/>
    </row>
    <row r="35" spans="1:10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</row>
    <row r="36" spans="1:10" x14ac:dyDescent="0.3">
      <c r="A36" s="14"/>
      <c r="B36" s="14" t="s">
        <v>17</v>
      </c>
      <c r="C36" s="14">
        <v>20</v>
      </c>
      <c r="D36" s="14">
        <v>15</v>
      </c>
      <c r="E36" s="14">
        <v>0</v>
      </c>
      <c r="F36" s="14">
        <v>0</v>
      </c>
      <c r="G36" s="14">
        <v>0</v>
      </c>
      <c r="H36" s="65" t="s">
        <v>18</v>
      </c>
      <c r="I36" s="55"/>
      <c r="J36" s="55"/>
    </row>
    <row r="37" spans="1:10" x14ac:dyDescent="0.3">
      <c r="A37" s="60" t="s">
        <v>36</v>
      </c>
      <c r="B37" s="60"/>
      <c r="C37" s="14" t="s">
        <v>17</v>
      </c>
      <c r="D37" s="14" t="s">
        <v>23</v>
      </c>
      <c r="E37" s="14" t="s">
        <v>20</v>
      </c>
      <c r="F37" s="14" t="s">
        <v>21</v>
      </c>
      <c r="G37" s="14" t="s">
        <v>22</v>
      </c>
      <c r="H37" s="65" t="s">
        <v>11</v>
      </c>
      <c r="I37" s="55"/>
      <c r="J37" s="55"/>
    </row>
    <row r="38" spans="1:10" x14ac:dyDescent="0.3">
      <c r="A38" s="14">
        <v>20</v>
      </c>
      <c r="B38" s="14" t="s">
        <v>17</v>
      </c>
      <c r="C38" s="62">
        <v>1</v>
      </c>
      <c r="D38" s="21">
        <f>D30/$C$30</f>
        <v>0</v>
      </c>
      <c r="E38" s="21">
        <f t="shared" ref="E38:H38" si="6">E30/$C$30</f>
        <v>0.4</v>
      </c>
      <c r="F38" s="21">
        <f t="shared" si="6"/>
        <v>-0.1</v>
      </c>
      <c r="G38" s="21">
        <f t="shared" si="6"/>
        <v>0</v>
      </c>
      <c r="H38" s="65">
        <f t="shared" si="6"/>
        <v>1.6</v>
      </c>
      <c r="I38" s="55"/>
      <c r="J38" s="55"/>
    </row>
    <row r="39" spans="1:10" x14ac:dyDescent="0.3">
      <c r="A39" s="14">
        <v>15</v>
      </c>
      <c r="B39" s="14" t="s">
        <v>23</v>
      </c>
      <c r="C39" s="21">
        <v>0</v>
      </c>
      <c r="D39" s="61">
        <f>D31-$C31*D$30/$C$30</f>
        <v>1</v>
      </c>
      <c r="E39" s="61">
        <f t="shared" ref="E39:H39" si="7">E31-$C31*E$30/$C$30</f>
        <v>-0.2</v>
      </c>
      <c r="F39" s="61">
        <f t="shared" si="7"/>
        <v>0.3</v>
      </c>
      <c r="G39" s="61">
        <f t="shared" si="7"/>
        <v>0</v>
      </c>
      <c r="H39" s="66">
        <f t="shared" si="7"/>
        <v>3.2</v>
      </c>
      <c r="I39" s="55"/>
      <c r="J39" s="55"/>
    </row>
    <row r="40" spans="1:10" x14ac:dyDescent="0.3">
      <c r="A40" s="14">
        <v>0</v>
      </c>
      <c r="B40" s="14" t="s">
        <v>22</v>
      </c>
      <c r="C40" s="50">
        <v>0</v>
      </c>
      <c r="D40" s="61">
        <f t="shared" ref="D40:H40" si="8">D32-$C32*D$30/$C$30</f>
        <v>0</v>
      </c>
      <c r="E40" s="61">
        <f t="shared" si="8"/>
        <v>-1.2</v>
      </c>
      <c r="F40" s="61">
        <f t="shared" si="8"/>
        <v>-0.2</v>
      </c>
      <c r="G40" s="61">
        <f t="shared" si="8"/>
        <v>1</v>
      </c>
      <c r="H40" s="66">
        <f t="shared" si="8"/>
        <v>2.2000000000000002</v>
      </c>
      <c r="I40" s="55"/>
      <c r="J40" s="55"/>
    </row>
    <row r="41" spans="1:10" x14ac:dyDescent="0.3">
      <c r="A41" s="14"/>
      <c r="B41" s="14" t="s">
        <v>24</v>
      </c>
      <c r="C41" s="11">
        <v>0</v>
      </c>
      <c r="D41" s="63">
        <f t="shared" ref="D41:H41" si="9">D33-$C33*D$30/$C$30</f>
        <v>0</v>
      </c>
      <c r="E41" s="63">
        <f t="shared" si="9"/>
        <v>5</v>
      </c>
      <c r="F41" s="63">
        <f t="shared" si="9"/>
        <v>2.5</v>
      </c>
      <c r="G41" s="63">
        <f t="shared" si="9"/>
        <v>0</v>
      </c>
      <c r="H41" s="67">
        <f t="shared" si="9"/>
        <v>80</v>
      </c>
      <c r="I41" s="55"/>
      <c r="J41" s="55"/>
    </row>
    <row r="42" spans="1:10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</row>
  </sheetData>
  <mergeCells count="7">
    <mergeCell ref="A37:B37"/>
    <mergeCell ref="A29:B29"/>
    <mergeCell ref="A1:A2"/>
    <mergeCell ref="B1:B2"/>
    <mergeCell ref="C1:D1"/>
    <mergeCell ref="A6:B7"/>
    <mergeCell ref="A21:B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DCAD-93B4-4E7D-95B9-4C656211CA6F}">
  <dimension ref="A1:P11"/>
  <sheetViews>
    <sheetView tabSelected="1" topLeftCell="D1" zoomScale="96" zoomScaleNormal="130" workbookViewId="0">
      <selection activeCell="Q29" sqref="Q29"/>
    </sheetView>
  </sheetViews>
  <sheetFormatPr defaultRowHeight="15.05" x14ac:dyDescent="0.3"/>
  <sheetData>
    <row r="1" spans="1:16" ht="15.75" thickBot="1" x14ac:dyDescent="0.35">
      <c r="A1" s="37" t="s">
        <v>0</v>
      </c>
      <c r="B1" s="37" t="s">
        <v>1</v>
      </c>
      <c r="C1" s="39" t="s">
        <v>2</v>
      </c>
      <c r="D1" s="40"/>
      <c r="F1" t="s">
        <v>3</v>
      </c>
      <c r="G1">
        <v>3</v>
      </c>
      <c r="H1">
        <v>2</v>
      </c>
      <c r="I1">
        <v>4</v>
      </c>
      <c r="J1">
        <v>20</v>
      </c>
      <c r="L1" t="s">
        <v>26</v>
      </c>
    </row>
    <row r="2" spans="1:16" ht="15.75" thickBot="1" x14ac:dyDescent="0.35">
      <c r="A2" s="38"/>
      <c r="B2" s="38"/>
      <c r="C2" s="2" t="s">
        <v>3</v>
      </c>
      <c r="D2" s="3" t="s">
        <v>4</v>
      </c>
      <c r="F2" t="s">
        <v>4</v>
      </c>
      <c r="G2">
        <v>1</v>
      </c>
      <c r="H2">
        <v>4</v>
      </c>
      <c r="I2">
        <v>2</v>
      </c>
      <c r="J2">
        <v>15</v>
      </c>
    </row>
    <row r="3" spans="1:16" ht="15.75" thickBot="1" x14ac:dyDescent="0.35">
      <c r="A3" s="2" t="s">
        <v>5</v>
      </c>
      <c r="B3" s="4">
        <v>8</v>
      </c>
      <c r="C3" s="2">
        <v>3</v>
      </c>
      <c r="D3" s="3">
        <v>1</v>
      </c>
      <c r="G3" s="8">
        <v>8</v>
      </c>
      <c r="H3" s="8">
        <v>16</v>
      </c>
      <c r="I3" s="8">
        <v>5</v>
      </c>
    </row>
    <row r="4" spans="1:16" ht="15.75" thickBot="1" x14ac:dyDescent="0.35">
      <c r="A4" s="2" t="s">
        <v>6</v>
      </c>
      <c r="B4" s="4">
        <v>16</v>
      </c>
      <c r="C4" s="2">
        <v>2</v>
      </c>
      <c r="D4" s="3">
        <v>4</v>
      </c>
      <c r="F4" t="s">
        <v>25</v>
      </c>
      <c r="L4" t="s">
        <v>34</v>
      </c>
      <c r="M4">
        <f>20*5/4+0</f>
        <v>25</v>
      </c>
      <c r="O4" t="s">
        <v>19</v>
      </c>
      <c r="P4" s="13">
        <v>1.25</v>
      </c>
    </row>
    <row r="5" spans="1:16" ht="15.75" thickBot="1" x14ac:dyDescent="0.35">
      <c r="A5" s="5" t="s">
        <v>7</v>
      </c>
      <c r="B5" s="1">
        <v>15</v>
      </c>
      <c r="C5" s="5">
        <v>4</v>
      </c>
      <c r="D5" s="6">
        <v>2</v>
      </c>
      <c r="O5" t="s">
        <v>35</v>
      </c>
      <c r="P5">
        <v>0</v>
      </c>
    </row>
    <row r="6" spans="1:16" ht="15.75" thickBot="1" x14ac:dyDescent="0.35">
      <c r="A6" s="41" t="s">
        <v>8</v>
      </c>
      <c r="B6" s="42"/>
      <c r="C6" s="7" t="s">
        <v>9</v>
      </c>
      <c r="D6" s="7" t="s">
        <v>10</v>
      </c>
      <c r="F6" t="s">
        <v>28</v>
      </c>
      <c r="H6" t="s">
        <v>33</v>
      </c>
      <c r="J6" t="s">
        <v>19</v>
      </c>
      <c r="K6">
        <v>3</v>
      </c>
    </row>
    <row r="7" spans="1:16" ht="31.25" customHeight="1" thickBot="1" x14ac:dyDescent="0.35">
      <c r="A7" s="43"/>
      <c r="B7" s="44"/>
      <c r="C7" s="3">
        <v>20</v>
      </c>
      <c r="D7" s="3">
        <v>15</v>
      </c>
      <c r="J7" t="s">
        <v>32</v>
      </c>
      <c r="K7">
        <f>-1/3*K6 + 1</f>
        <v>0</v>
      </c>
    </row>
    <row r="8" spans="1:16" ht="14.4" x14ac:dyDescent="0.3">
      <c r="F8" t="s">
        <v>27</v>
      </c>
      <c r="H8" t="s">
        <v>30</v>
      </c>
      <c r="J8" t="s">
        <v>19</v>
      </c>
      <c r="K8">
        <v>8</v>
      </c>
    </row>
    <row r="9" spans="1:16" ht="14.4" x14ac:dyDescent="0.3">
      <c r="J9" t="s">
        <v>32</v>
      </c>
      <c r="K9">
        <f>4 - 1/2*K8</f>
        <v>0</v>
      </c>
    </row>
    <row r="10" spans="1:16" ht="14.4" x14ac:dyDescent="0.3">
      <c r="F10" t="s">
        <v>29</v>
      </c>
      <c r="H10" t="s">
        <v>31</v>
      </c>
      <c r="J10" t="s">
        <v>19</v>
      </c>
      <c r="K10">
        <v>1.25</v>
      </c>
    </row>
    <row r="11" spans="1:16" ht="14.4" x14ac:dyDescent="0.3">
      <c r="J11" t="s">
        <v>32</v>
      </c>
      <c r="K11">
        <f>5/6-2/3*K10</f>
        <v>0</v>
      </c>
    </row>
  </sheetData>
  <mergeCells count="4">
    <mergeCell ref="A1:A2"/>
    <mergeCell ref="B1:B2"/>
    <mergeCell ref="C1:D1"/>
    <mergeCell ref="A6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8F0-5DAE-4A86-855B-292017A8D1FE}">
  <dimension ref="A1:K12"/>
  <sheetViews>
    <sheetView workbookViewId="0">
      <selection activeCell="C18" sqref="C18"/>
    </sheetView>
  </sheetViews>
  <sheetFormatPr defaultRowHeight="15.05" x14ac:dyDescent="0.3"/>
  <cols>
    <col min="3" max="3" width="17.44140625" customWidth="1"/>
    <col min="4" max="4" width="15" customWidth="1"/>
    <col min="5" max="5" width="10" customWidth="1"/>
    <col min="7" max="7" width="19.44140625" customWidth="1"/>
  </cols>
  <sheetData>
    <row r="1" spans="1:11" ht="51.05" customHeight="1" thickBot="1" x14ac:dyDescent="0.35">
      <c r="A1" s="37" t="s">
        <v>0</v>
      </c>
      <c r="B1" s="37" t="s">
        <v>1</v>
      </c>
      <c r="C1" s="39" t="s">
        <v>2</v>
      </c>
      <c r="D1" s="47"/>
      <c r="E1" s="48"/>
    </row>
    <row r="2" spans="1:11" ht="15.75" thickBot="1" x14ac:dyDescent="0.35">
      <c r="A2" s="38"/>
      <c r="B2" s="38"/>
      <c r="C2" s="2" t="s">
        <v>3</v>
      </c>
      <c r="D2" s="4" t="s">
        <v>4</v>
      </c>
      <c r="E2" s="48"/>
    </row>
    <row r="3" spans="1:11" ht="15.75" thickBot="1" x14ac:dyDescent="0.35">
      <c r="A3" s="2" t="s">
        <v>5</v>
      </c>
      <c r="B3" s="4">
        <v>8</v>
      </c>
      <c r="C3" s="2">
        <v>3</v>
      </c>
      <c r="D3" s="4">
        <v>1</v>
      </c>
      <c r="E3" s="16"/>
    </row>
    <row r="4" spans="1:11" ht="15.75" thickBot="1" x14ac:dyDescent="0.35">
      <c r="A4" s="2" t="s">
        <v>6</v>
      </c>
      <c r="B4" s="4">
        <v>16</v>
      </c>
      <c r="C4" s="2">
        <v>2</v>
      </c>
      <c r="D4" s="4">
        <v>4</v>
      </c>
      <c r="E4" s="20"/>
    </row>
    <row r="5" spans="1:11" ht="15.75" thickBot="1" x14ac:dyDescent="0.35">
      <c r="A5" s="5" t="s">
        <v>7</v>
      </c>
      <c r="B5" s="1">
        <v>15</v>
      </c>
      <c r="C5" s="5">
        <v>4</v>
      </c>
      <c r="D5" s="18">
        <v>2</v>
      </c>
      <c r="E5" s="16"/>
    </row>
    <row r="6" spans="1:11" ht="15.75" thickBot="1" x14ac:dyDescent="0.35">
      <c r="A6" s="41" t="s">
        <v>8</v>
      </c>
      <c r="B6" s="42"/>
      <c r="C6" s="7" t="s">
        <v>9</v>
      </c>
      <c r="D6" s="19" t="s">
        <v>10</v>
      </c>
      <c r="E6" s="16"/>
    </row>
    <row r="7" spans="1:11" ht="42.55" customHeight="1" thickBot="1" x14ac:dyDescent="0.35">
      <c r="A7" s="43"/>
      <c r="B7" s="44"/>
      <c r="C7" s="3">
        <v>20</v>
      </c>
      <c r="D7" s="4">
        <v>15</v>
      </c>
      <c r="E7" s="16"/>
    </row>
    <row r="8" spans="1:11" x14ac:dyDescent="0.3">
      <c r="F8" s="46" t="s">
        <v>41</v>
      </c>
      <c r="G8" s="46"/>
      <c r="H8" s="25"/>
    </row>
    <row r="9" spans="1:11" x14ac:dyDescent="0.3">
      <c r="F9" s="26"/>
      <c r="G9" s="27"/>
      <c r="H9" s="56">
        <f>C3*$A$12+$B$12*D3</f>
        <v>8</v>
      </c>
      <c r="I9" s="27" t="s">
        <v>42</v>
      </c>
      <c r="J9" s="28">
        <v>8</v>
      </c>
      <c r="K9" s="17"/>
    </row>
    <row r="10" spans="1:11" x14ac:dyDescent="0.3">
      <c r="A10" s="45" t="s">
        <v>37</v>
      </c>
      <c r="B10" s="45"/>
      <c r="D10" s="15" t="s">
        <v>38</v>
      </c>
      <c r="F10" s="29"/>
      <c r="G10" s="30"/>
      <c r="H10" s="56">
        <f>C4*$A$12+$B$12*D4</f>
        <v>16</v>
      </c>
      <c r="I10" s="30" t="s">
        <v>42</v>
      </c>
      <c r="J10" s="31">
        <v>16</v>
      </c>
      <c r="K10" s="17"/>
    </row>
    <row r="11" spans="1:11" x14ac:dyDescent="0.3">
      <c r="A11" s="22" t="s">
        <v>39</v>
      </c>
      <c r="B11" s="15" t="s">
        <v>40</v>
      </c>
      <c r="D11" s="15" t="s">
        <v>18</v>
      </c>
      <c r="F11" s="32"/>
      <c r="G11" s="33"/>
      <c r="H11" s="56">
        <f t="shared" ref="H10:H12" si="0">C5*$A$12+$B$12*D5</f>
        <v>12.8</v>
      </c>
      <c r="I11" s="33" t="s">
        <v>42</v>
      </c>
      <c r="J11" s="34">
        <v>15</v>
      </c>
      <c r="K11" s="17"/>
    </row>
    <row r="12" spans="1:11" x14ac:dyDescent="0.3">
      <c r="A12" s="64">
        <v>1.5999999999999999</v>
      </c>
      <c r="B12" s="64">
        <v>3.2</v>
      </c>
      <c r="C12" s="24"/>
      <c r="D12" s="23">
        <f>SUMPRODUCT(C7:D7,A12:B12)</f>
        <v>80</v>
      </c>
      <c r="H12" s="56"/>
    </row>
  </sheetData>
  <mergeCells count="7">
    <mergeCell ref="A10:B10"/>
    <mergeCell ref="F8:G8"/>
    <mergeCell ref="A1:A2"/>
    <mergeCell ref="B1:B2"/>
    <mergeCell ref="C1:D1"/>
    <mergeCell ref="A6:B7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Симплекс</vt:lpstr>
      <vt:lpstr>Графичиский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Панчешников</dc:creator>
  <cp:lastModifiedBy>Даниил Панчешников</cp:lastModifiedBy>
  <dcterms:created xsi:type="dcterms:W3CDTF">2022-09-17T08:24:11Z</dcterms:created>
  <dcterms:modified xsi:type="dcterms:W3CDTF">2022-11-26T11:28:13Z</dcterms:modified>
</cp:coreProperties>
</file>