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Usuário\Desktop\"/>
    </mc:Choice>
  </mc:AlternateContent>
  <xr:revisionPtr revIDLastSave="0" documentId="8_{A343B073-BCB0-4074-B1B0-267304845FB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tualizadas" sheetId="1" r:id="rId1"/>
    <sheet name="Desatualizadas" sheetId="2" r:id="rId2"/>
    <sheet name="Ranks" sheetId="3" r:id="rId3"/>
    <sheet name="Rank_total_30_dias" sheetId="4" r:id="rId4"/>
    <sheet name="Gráfico_Dinâmico_Anos" sheetId="5" r:id="rId5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5" l="1"/>
  <c r="K6" i="5"/>
  <c r="J6" i="5"/>
  <c r="I6" i="5"/>
  <c r="H6" i="5"/>
  <c r="G6" i="5"/>
  <c r="F6" i="5"/>
  <c r="E6" i="5"/>
  <c r="D6" i="5"/>
  <c r="K5" i="5"/>
  <c r="J5" i="5"/>
  <c r="I5" i="5"/>
  <c r="H5" i="5"/>
  <c r="G5" i="5"/>
  <c r="F5" i="5"/>
  <c r="E5" i="5"/>
  <c r="B289" i="4"/>
  <c r="F289" i="4" s="1"/>
  <c r="B288" i="4"/>
  <c r="F288" i="4" s="1"/>
  <c r="B287" i="4"/>
  <c r="F287" i="4" s="1"/>
  <c r="B286" i="4"/>
  <c r="F286" i="4" s="1"/>
  <c r="B285" i="4"/>
  <c r="F285" i="4" s="1"/>
  <c r="B284" i="4"/>
  <c r="F284" i="4" s="1"/>
  <c r="B283" i="4"/>
  <c r="F283" i="4" s="1"/>
  <c r="B282" i="4"/>
  <c r="F282" i="4" s="1"/>
  <c r="B281" i="4"/>
  <c r="F281" i="4" s="1"/>
  <c r="B280" i="4"/>
  <c r="F280" i="4" s="1"/>
  <c r="B279" i="4"/>
  <c r="F279" i="4" s="1"/>
  <c r="B278" i="4"/>
  <c r="F278" i="4" s="1"/>
  <c r="B277" i="4"/>
  <c r="F277" i="4" s="1"/>
  <c r="B276" i="4"/>
  <c r="F276" i="4" s="1"/>
  <c r="B275" i="4"/>
  <c r="F275" i="4" s="1"/>
  <c r="B274" i="4"/>
  <c r="F274" i="4" s="1"/>
  <c r="B273" i="4"/>
  <c r="F273" i="4" s="1"/>
  <c r="B272" i="4"/>
  <c r="F272" i="4" s="1"/>
  <c r="B271" i="4"/>
  <c r="F271" i="4" s="1"/>
  <c r="B270" i="4"/>
  <c r="F270" i="4" s="1"/>
  <c r="B269" i="4"/>
  <c r="F269" i="4" s="1"/>
  <c r="B268" i="4"/>
  <c r="F268" i="4" s="1"/>
  <c r="B267" i="4"/>
  <c r="F267" i="4" s="1"/>
  <c r="B266" i="4"/>
  <c r="F266" i="4" s="1"/>
  <c r="B265" i="4"/>
  <c r="F265" i="4" s="1"/>
  <c r="B264" i="4"/>
  <c r="F264" i="4" s="1"/>
  <c r="B263" i="4"/>
  <c r="F263" i="4" s="1"/>
  <c r="B262" i="4"/>
  <c r="F262" i="4" s="1"/>
  <c r="B261" i="4"/>
  <c r="F261" i="4" s="1"/>
  <c r="B260" i="4"/>
  <c r="F260" i="4" s="1"/>
  <c r="B259" i="4"/>
  <c r="F259" i="4" s="1"/>
  <c r="B258" i="4"/>
  <c r="F258" i="4" s="1"/>
  <c r="B257" i="4"/>
  <c r="F257" i="4" s="1"/>
  <c r="B256" i="4"/>
  <c r="F256" i="4" s="1"/>
  <c r="B255" i="4"/>
  <c r="F255" i="4" s="1"/>
  <c r="B254" i="4"/>
  <c r="F254" i="4" s="1"/>
  <c r="B253" i="4"/>
  <c r="F253" i="4" s="1"/>
  <c r="B252" i="4"/>
  <c r="F252" i="4" s="1"/>
  <c r="B251" i="4"/>
  <c r="F251" i="4" s="1"/>
  <c r="B250" i="4"/>
  <c r="F250" i="4" s="1"/>
  <c r="B249" i="4"/>
  <c r="F249" i="4" s="1"/>
  <c r="B248" i="4"/>
  <c r="F248" i="4" s="1"/>
  <c r="B247" i="4"/>
  <c r="F247" i="4" s="1"/>
  <c r="B246" i="4"/>
  <c r="F246" i="4" s="1"/>
  <c r="B245" i="4"/>
  <c r="F245" i="4" s="1"/>
  <c r="B244" i="4"/>
  <c r="F244" i="4" s="1"/>
  <c r="B243" i="4"/>
  <c r="F243" i="4" s="1"/>
  <c r="B242" i="4"/>
  <c r="F242" i="4" s="1"/>
  <c r="B241" i="4"/>
  <c r="F241" i="4" s="1"/>
  <c r="B240" i="4"/>
  <c r="F240" i="4" s="1"/>
  <c r="B239" i="4"/>
  <c r="F239" i="4" s="1"/>
  <c r="B238" i="4"/>
  <c r="F238" i="4" s="1"/>
  <c r="B237" i="4"/>
  <c r="F237" i="4" s="1"/>
  <c r="B236" i="4"/>
  <c r="F236" i="4" s="1"/>
  <c r="B235" i="4"/>
  <c r="F235" i="4" s="1"/>
  <c r="B234" i="4"/>
  <c r="F234" i="4" s="1"/>
  <c r="B233" i="4"/>
  <c r="F233" i="4" s="1"/>
  <c r="G233" i="4" s="1"/>
  <c r="H233" i="4" s="1"/>
  <c r="B232" i="4"/>
  <c r="F232" i="4" s="1"/>
  <c r="B231" i="4"/>
  <c r="F231" i="4" s="1"/>
  <c r="B230" i="4"/>
  <c r="F230" i="4" s="1"/>
  <c r="D230" i="4" s="1"/>
  <c r="B229" i="4"/>
  <c r="F229" i="4" s="1"/>
  <c r="B228" i="4"/>
  <c r="F228" i="4" s="1"/>
  <c r="B227" i="4"/>
  <c r="F227" i="4" s="1"/>
  <c r="B226" i="4"/>
  <c r="F226" i="4" s="1"/>
  <c r="D226" i="4" s="1"/>
  <c r="B225" i="4"/>
  <c r="F225" i="4" s="1"/>
  <c r="G225" i="4" s="1"/>
  <c r="H225" i="4" s="1"/>
  <c r="B224" i="4"/>
  <c r="F224" i="4" s="1"/>
  <c r="B223" i="4"/>
  <c r="F223" i="4" s="1"/>
  <c r="B222" i="4"/>
  <c r="F222" i="4" s="1"/>
  <c r="D222" i="4" s="1"/>
  <c r="B221" i="4"/>
  <c r="F221" i="4" s="1"/>
  <c r="B220" i="4"/>
  <c r="F220" i="4" s="1"/>
  <c r="B219" i="4"/>
  <c r="F219" i="4" s="1"/>
  <c r="B218" i="4"/>
  <c r="F218" i="4" s="1"/>
  <c r="D218" i="4" s="1"/>
  <c r="B217" i="4"/>
  <c r="F217" i="4" s="1"/>
  <c r="G217" i="4" s="1"/>
  <c r="H217" i="4" s="1"/>
  <c r="B216" i="4"/>
  <c r="F216" i="4" s="1"/>
  <c r="B215" i="4"/>
  <c r="F215" i="4" s="1"/>
  <c r="B214" i="4"/>
  <c r="F214" i="4" s="1"/>
  <c r="D214" i="4" s="1"/>
  <c r="B213" i="4"/>
  <c r="F213" i="4" s="1"/>
  <c r="B212" i="4"/>
  <c r="F212" i="4" s="1"/>
  <c r="B211" i="4"/>
  <c r="F211" i="4" s="1"/>
  <c r="B210" i="4"/>
  <c r="F210" i="4" s="1"/>
  <c r="D210" i="4" s="1"/>
  <c r="B209" i="4"/>
  <c r="F209" i="4" s="1"/>
  <c r="G209" i="4" s="1"/>
  <c r="H209" i="4" s="1"/>
  <c r="B208" i="4"/>
  <c r="F208" i="4" s="1"/>
  <c r="B207" i="4"/>
  <c r="F207" i="4" s="1"/>
  <c r="B206" i="4"/>
  <c r="F206" i="4" s="1"/>
  <c r="D206" i="4" s="1"/>
  <c r="B205" i="4"/>
  <c r="F205" i="4" s="1"/>
  <c r="B204" i="4"/>
  <c r="F204" i="4" s="1"/>
  <c r="B203" i="4"/>
  <c r="F203" i="4" s="1"/>
  <c r="B202" i="4"/>
  <c r="F202" i="4" s="1"/>
  <c r="D202" i="4" s="1"/>
  <c r="B201" i="4"/>
  <c r="F201" i="4" s="1"/>
  <c r="G201" i="4" s="1"/>
  <c r="H201" i="4" s="1"/>
  <c r="B200" i="4"/>
  <c r="F200" i="4" s="1"/>
  <c r="B199" i="4"/>
  <c r="F199" i="4" s="1"/>
  <c r="B198" i="4"/>
  <c r="F198" i="4" s="1"/>
  <c r="D198" i="4" s="1"/>
  <c r="B197" i="4"/>
  <c r="F197" i="4" s="1"/>
  <c r="B196" i="4"/>
  <c r="F196" i="4" s="1"/>
  <c r="B195" i="4"/>
  <c r="F195" i="4" s="1"/>
  <c r="B194" i="4"/>
  <c r="F194" i="4" s="1"/>
  <c r="D194" i="4" s="1"/>
  <c r="B193" i="4"/>
  <c r="F193" i="4" s="1"/>
  <c r="G193" i="4" s="1"/>
  <c r="H193" i="4" s="1"/>
  <c r="B192" i="4"/>
  <c r="F192" i="4" s="1"/>
  <c r="B191" i="4"/>
  <c r="F191" i="4" s="1"/>
  <c r="B190" i="4"/>
  <c r="F190" i="4" s="1"/>
  <c r="D190" i="4" s="1"/>
  <c r="B189" i="4"/>
  <c r="F189" i="4" s="1"/>
  <c r="B188" i="4"/>
  <c r="F188" i="4" s="1"/>
  <c r="B187" i="4"/>
  <c r="F187" i="4" s="1"/>
  <c r="D187" i="4" s="1"/>
  <c r="B186" i="4"/>
  <c r="F186" i="4" s="1"/>
  <c r="B185" i="4"/>
  <c r="F185" i="4" s="1"/>
  <c r="B184" i="4"/>
  <c r="F184" i="4" s="1"/>
  <c r="B183" i="4"/>
  <c r="F183" i="4" s="1"/>
  <c r="D183" i="4" s="1"/>
  <c r="B182" i="4"/>
  <c r="F182" i="4" s="1"/>
  <c r="B181" i="4"/>
  <c r="F181" i="4" s="1"/>
  <c r="B180" i="4"/>
  <c r="F180" i="4" s="1"/>
  <c r="C180" i="4" s="1"/>
  <c r="B179" i="4"/>
  <c r="F179" i="4" s="1"/>
  <c r="B178" i="4"/>
  <c r="F178" i="4" s="1"/>
  <c r="E178" i="4" s="1"/>
  <c r="B177" i="4"/>
  <c r="F177" i="4" s="1"/>
  <c r="D177" i="4" s="1"/>
  <c r="B176" i="4"/>
  <c r="F176" i="4" s="1"/>
  <c r="B175" i="4"/>
  <c r="F175" i="4" s="1"/>
  <c r="B174" i="4"/>
  <c r="F174" i="4" s="1"/>
  <c r="B173" i="4"/>
  <c r="F173" i="4" s="1"/>
  <c r="D173" i="4" s="1"/>
  <c r="B172" i="4"/>
  <c r="F172" i="4" s="1"/>
  <c r="G172" i="4" s="1"/>
  <c r="H172" i="4" s="1"/>
  <c r="B171" i="4"/>
  <c r="F171" i="4" s="1"/>
  <c r="B170" i="4"/>
  <c r="F170" i="4" s="1"/>
  <c r="B169" i="4"/>
  <c r="F169" i="4" s="1"/>
  <c r="D169" i="4" s="1"/>
  <c r="B168" i="4"/>
  <c r="F168" i="4" s="1"/>
  <c r="B167" i="4"/>
  <c r="F167" i="4" s="1"/>
  <c r="B166" i="4"/>
  <c r="F166" i="4" s="1"/>
  <c r="B165" i="4"/>
  <c r="F165" i="4" s="1"/>
  <c r="D165" i="4" s="1"/>
  <c r="B164" i="4"/>
  <c r="F164" i="4" s="1"/>
  <c r="G164" i="4" s="1"/>
  <c r="H164" i="4" s="1"/>
  <c r="B163" i="4"/>
  <c r="F163" i="4" s="1"/>
  <c r="B162" i="4"/>
  <c r="F162" i="4" s="1"/>
  <c r="B161" i="4"/>
  <c r="F161" i="4" s="1"/>
  <c r="D161" i="4" s="1"/>
  <c r="B160" i="4"/>
  <c r="F160" i="4" s="1"/>
  <c r="B159" i="4"/>
  <c r="F159" i="4" s="1"/>
  <c r="B158" i="4"/>
  <c r="F158" i="4" s="1"/>
  <c r="B157" i="4"/>
  <c r="F157" i="4" s="1"/>
  <c r="D157" i="4" s="1"/>
  <c r="B156" i="4"/>
  <c r="F156" i="4" s="1"/>
  <c r="G156" i="4" s="1"/>
  <c r="H156" i="4" s="1"/>
  <c r="B155" i="4"/>
  <c r="F155" i="4" s="1"/>
  <c r="B154" i="4"/>
  <c r="F154" i="4" s="1"/>
  <c r="B153" i="4"/>
  <c r="F153" i="4" s="1"/>
  <c r="D153" i="4" s="1"/>
  <c r="B152" i="4"/>
  <c r="F152" i="4" s="1"/>
  <c r="D152" i="4" s="1"/>
  <c r="B151" i="4"/>
  <c r="F151" i="4" s="1"/>
  <c r="B150" i="4"/>
  <c r="F150" i="4" s="1"/>
  <c r="D150" i="4" s="1"/>
  <c r="B149" i="4"/>
  <c r="F149" i="4" s="1"/>
  <c r="B148" i="4"/>
  <c r="F148" i="4" s="1"/>
  <c r="D148" i="4" s="1"/>
  <c r="B147" i="4"/>
  <c r="F147" i="4" s="1"/>
  <c r="B146" i="4"/>
  <c r="F146" i="4" s="1"/>
  <c r="D146" i="4" s="1"/>
  <c r="B145" i="4"/>
  <c r="F145" i="4" s="1"/>
  <c r="B144" i="4"/>
  <c r="F144" i="4" s="1"/>
  <c r="D144" i="4" s="1"/>
  <c r="B143" i="4"/>
  <c r="F143" i="4" s="1"/>
  <c r="B142" i="4"/>
  <c r="F142" i="4" s="1"/>
  <c r="D142" i="4" s="1"/>
  <c r="B141" i="4"/>
  <c r="F141" i="4" s="1"/>
  <c r="B140" i="4"/>
  <c r="F140" i="4" s="1"/>
  <c r="B139" i="4"/>
  <c r="F139" i="4" s="1"/>
  <c r="B138" i="4"/>
  <c r="F138" i="4" s="1"/>
  <c r="D138" i="4" s="1"/>
  <c r="B137" i="4"/>
  <c r="F137" i="4" s="1"/>
  <c r="G137" i="4" s="1"/>
  <c r="H137" i="4" s="1"/>
  <c r="B136" i="4"/>
  <c r="F136" i="4" s="1"/>
  <c r="B135" i="4"/>
  <c r="F135" i="4" s="1"/>
  <c r="E135" i="4" s="1"/>
  <c r="B134" i="4"/>
  <c r="F134" i="4" s="1"/>
  <c r="D134" i="4" s="1"/>
  <c r="B133" i="4"/>
  <c r="F133" i="4" s="1"/>
  <c r="B132" i="4"/>
  <c r="F132" i="4" s="1"/>
  <c r="B131" i="4"/>
  <c r="F131" i="4" s="1"/>
  <c r="B130" i="4"/>
  <c r="F130" i="4" s="1"/>
  <c r="D130" i="4" s="1"/>
  <c r="B129" i="4"/>
  <c r="F129" i="4" s="1"/>
  <c r="G129" i="4" s="1"/>
  <c r="H129" i="4" s="1"/>
  <c r="B128" i="4"/>
  <c r="F128" i="4" s="1"/>
  <c r="B127" i="4"/>
  <c r="F127" i="4" s="1"/>
  <c r="E127" i="4" s="1"/>
  <c r="B126" i="4"/>
  <c r="F126" i="4" s="1"/>
  <c r="D126" i="4" s="1"/>
  <c r="B125" i="4"/>
  <c r="F125" i="4" s="1"/>
  <c r="B124" i="4"/>
  <c r="F124" i="4" s="1"/>
  <c r="B123" i="4"/>
  <c r="F123" i="4" s="1"/>
  <c r="B122" i="4"/>
  <c r="F122" i="4" s="1"/>
  <c r="D122" i="4" s="1"/>
  <c r="B121" i="4"/>
  <c r="F121" i="4" s="1"/>
  <c r="G121" i="4" s="1"/>
  <c r="H121" i="4" s="1"/>
  <c r="B120" i="4"/>
  <c r="F120" i="4" s="1"/>
  <c r="B119" i="4"/>
  <c r="F119" i="4" s="1"/>
  <c r="E119" i="4" s="1"/>
  <c r="B118" i="4"/>
  <c r="F118" i="4" s="1"/>
  <c r="D118" i="4" s="1"/>
  <c r="B117" i="4"/>
  <c r="F117" i="4" s="1"/>
  <c r="B116" i="4"/>
  <c r="F116" i="4" s="1"/>
  <c r="B115" i="4"/>
  <c r="F115" i="4" s="1"/>
  <c r="B114" i="4"/>
  <c r="F114" i="4" s="1"/>
  <c r="D114" i="4" s="1"/>
  <c r="B113" i="4"/>
  <c r="F113" i="4" s="1"/>
  <c r="G113" i="4" s="1"/>
  <c r="H113" i="4" s="1"/>
  <c r="B112" i="4"/>
  <c r="F112" i="4" s="1"/>
  <c r="B111" i="4"/>
  <c r="F111" i="4" s="1"/>
  <c r="E111" i="4" s="1"/>
  <c r="B110" i="4"/>
  <c r="F110" i="4" s="1"/>
  <c r="D110" i="4" s="1"/>
  <c r="B109" i="4"/>
  <c r="F109" i="4" s="1"/>
  <c r="B108" i="4"/>
  <c r="F108" i="4" s="1"/>
  <c r="B107" i="4"/>
  <c r="F107" i="4" s="1"/>
  <c r="B106" i="4"/>
  <c r="F106" i="4" s="1"/>
  <c r="D106" i="4" s="1"/>
  <c r="B105" i="4"/>
  <c r="F105" i="4" s="1"/>
  <c r="G105" i="4" s="1"/>
  <c r="H105" i="4" s="1"/>
  <c r="B104" i="4"/>
  <c r="F104" i="4" s="1"/>
  <c r="B103" i="4"/>
  <c r="F103" i="4" s="1"/>
  <c r="B102" i="4"/>
  <c r="F102" i="4" s="1"/>
  <c r="D102" i="4" s="1"/>
  <c r="B101" i="4"/>
  <c r="F101" i="4" s="1"/>
  <c r="G101" i="4" s="1"/>
  <c r="H101" i="4" s="1"/>
  <c r="B100" i="4"/>
  <c r="F100" i="4" s="1"/>
  <c r="B99" i="4"/>
  <c r="F99" i="4" s="1"/>
  <c r="B98" i="4"/>
  <c r="F98" i="4" s="1"/>
  <c r="D98" i="4" s="1"/>
  <c r="B97" i="4"/>
  <c r="F97" i="4" s="1"/>
  <c r="G97" i="4" s="1"/>
  <c r="H97" i="4" s="1"/>
  <c r="B96" i="4"/>
  <c r="F96" i="4" s="1"/>
  <c r="B95" i="4"/>
  <c r="F95" i="4" s="1"/>
  <c r="B94" i="4"/>
  <c r="F94" i="4" s="1"/>
  <c r="D94" i="4" s="1"/>
  <c r="B93" i="4"/>
  <c r="F93" i="4" s="1"/>
  <c r="G93" i="4" s="1"/>
  <c r="H93" i="4" s="1"/>
  <c r="B92" i="4"/>
  <c r="F92" i="4" s="1"/>
  <c r="B91" i="4"/>
  <c r="F91" i="4" s="1"/>
  <c r="B90" i="4"/>
  <c r="F90" i="4" s="1"/>
  <c r="D90" i="4" s="1"/>
  <c r="B89" i="4"/>
  <c r="F89" i="4" s="1"/>
  <c r="G89" i="4" s="1"/>
  <c r="H89" i="4" s="1"/>
  <c r="B88" i="4"/>
  <c r="F88" i="4" s="1"/>
  <c r="B87" i="4"/>
  <c r="F87" i="4" s="1"/>
  <c r="B86" i="4"/>
  <c r="F86" i="4" s="1"/>
  <c r="D86" i="4" s="1"/>
  <c r="B85" i="4"/>
  <c r="F85" i="4" s="1"/>
  <c r="G85" i="4" s="1"/>
  <c r="H85" i="4" s="1"/>
  <c r="B84" i="4"/>
  <c r="F84" i="4" s="1"/>
  <c r="B83" i="4"/>
  <c r="F83" i="4" s="1"/>
  <c r="B82" i="4"/>
  <c r="F82" i="4" s="1"/>
  <c r="D82" i="4" s="1"/>
  <c r="B81" i="4"/>
  <c r="F81" i="4" s="1"/>
  <c r="G81" i="4" s="1"/>
  <c r="H81" i="4" s="1"/>
  <c r="B80" i="4"/>
  <c r="F80" i="4" s="1"/>
  <c r="B79" i="4"/>
  <c r="F79" i="4" s="1"/>
  <c r="B78" i="4"/>
  <c r="F78" i="4" s="1"/>
  <c r="D78" i="4" s="1"/>
  <c r="B77" i="4"/>
  <c r="F77" i="4" s="1"/>
  <c r="G77" i="4" s="1"/>
  <c r="H77" i="4" s="1"/>
  <c r="B76" i="4"/>
  <c r="F76" i="4" s="1"/>
  <c r="B75" i="4"/>
  <c r="F75" i="4" s="1"/>
  <c r="B74" i="4"/>
  <c r="F74" i="4" s="1"/>
  <c r="D74" i="4" s="1"/>
  <c r="B73" i="4"/>
  <c r="F73" i="4" s="1"/>
  <c r="G73" i="4" s="1"/>
  <c r="H73" i="4" s="1"/>
  <c r="B72" i="4"/>
  <c r="F72" i="4" s="1"/>
  <c r="B71" i="4"/>
  <c r="F71" i="4" s="1"/>
  <c r="B70" i="4"/>
  <c r="F70" i="4" s="1"/>
  <c r="D70" i="4" s="1"/>
  <c r="B69" i="4"/>
  <c r="F69" i="4" s="1"/>
  <c r="G69" i="4" s="1"/>
  <c r="H69" i="4" s="1"/>
  <c r="B68" i="4"/>
  <c r="F68" i="4" s="1"/>
  <c r="E68" i="4" s="1"/>
  <c r="B67" i="4"/>
  <c r="F67" i="4" s="1"/>
  <c r="D67" i="4" s="1"/>
  <c r="B66" i="4"/>
  <c r="F66" i="4" s="1"/>
  <c r="D66" i="4" s="1"/>
  <c r="B65" i="4"/>
  <c r="F65" i="4" s="1"/>
  <c r="C65" i="4" s="1"/>
  <c r="B64" i="4"/>
  <c r="F64" i="4" s="1"/>
  <c r="E64" i="4" s="1"/>
  <c r="B63" i="4"/>
  <c r="F63" i="4" s="1"/>
  <c r="G63" i="4" s="1"/>
  <c r="H63" i="4" s="1"/>
  <c r="B62" i="4"/>
  <c r="F62" i="4" s="1"/>
  <c r="D62" i="4" s="1"/>
  <c r="B61" i="4"/>
  <c r="F61" i="4" s="1"/>
  <c r="C61" i="4" s="1"/>
  <c r="B60" i="4"/>
  <c r="F60" i="4" s="1"/>
  <c r="E60" i="4" s="1"/>
  <c r="B59" i="4"/>
  <c r="F59" i="4" s="1"/>
  <c r="G59" i="4" s="1"/>
  <c r="H59" i="4" s="1"/>
  <c r="B58" i="4"/>
  <c r="F58" i="4" s="1"/>
  <c r="D58" i="4" s="1"/>
  <c r="B57" i="4"/>
  <c r="F57" i="4" s="1"/>
  <c r="C57" i="4" s="1"/>
  <c r="B56" i="4"/>
  <c r="F56" i="4" s="1"/>
  <c r="E56" i="4" s="1"/>
  <c r="B55" i="4"/>
  <c r="F55" i="4" s="1"/>
  <c r="G55" i="4" s="1"/>
  <c r="H55" i="4" s="1"/>
  <c r="B54" i="4"/>
  <c r="F54" i="4" s="1"/>
  <c r="D54" i="4" s="1"/>
  <c r="B53" i="4"/>
  <c r="F53" i="4" s="1"/>
  <c r="C53" i="4" s="1"/>
  <c r="B52" i="4"/>
  <c r="F52" i="4" s="1"/>
  <c r="E52" i="4" s="1"/>
  <c r="B51" i="4"/>
  <c r="F51" i="4" s="1"/>
  <c r="G51" i="4" s="1"/>
  <c r="H51" i="4" s="1"/>
  <c r="B50" i="4"/>
  <c r="F50" i="4" s="1"/>
  <c r="D50" i="4" s="1"/>
  <c r="B49" i="4"/>
  <c r="F49" i="4" s="1"/>
  <c r="C49" i="4" s="1"/>
  <c r="B48" i="4"/>
  <c r="F48" i="4" s="1"/>
  <c r="B47" i="4"/>
  <c r="F47" i="4" s="1"/>
  <c r="D47" i="4" s="1"/>
  <c r="B46" i="4"/>
  <c r="F46" i="4" s="1"/>
  <c r="B45" i="4"/>
  <c r="F45" i="4" s="1"/>
  <c r="D45" i="4" s="1"/>
  <c r="B44" i="4"/>
  <c r="F44" i="4" s="1"/>
  <c r="B43" i="4"/>
  <c r="F43" i="4" s="1"/>
  <c r="D43" i="4" s="1"/>
  <c r="B42" i="4"/>
  <c r="F42" i="4" s="1"/>
  <c r="B41" i="4"/>
  <c r="F41" i="4" s="1"/>
  <c r="D41" i="4" s="1"/>
  <c r="B40" i="4"/>
  <c r="F40" i="4" s="1"/>
  <c r="E40" i="4" s="1"/>
  <c r="B39" i="4"/>
  <c r="F39" i="4" s="1"/>
  <c r="G39" i="4" s="1"/>
  <c r="H39" i="4" s="1"/>
  <c r="B38" i="4"/>
  <c r="F38" i="4" s="1"/>
  <c r="B37" i="4"/>
  <c r="F37" i="4" s="1"/>
  <c r="B36" i="4"/>
  <c r="F36" i="4" s="1"/>
  <c r="B35" i="4"/>
  <c r="F35" i="4" s="1"/>
  <c r="B34" i="4"/>
  <c r="F34" i="4" s="1"/>
  <c r="B33" i="4"/>
  <c r="F33" i="4" s="1"/>
  <c r="B32" i="4"/>
  <c r="F32" i="4" s="1"/>
  <c r="B31" i="4"/>
  <c r="F31" i="4" s="1"/>
  <c r="B30" i="4"/>
  <c r="F30" i="4" s="1"/>
  <c r="B29" i="4"/>
  <c r="F29" i="4" s="1"/>
  <c r="B28" i="4"/>
  <c r="F28" i="4" s="1"/>
  <c r="B27" i="4"/>
  <c r="F27" i="4" s="1"/>
  <c r="B26" i="4"/>
  <c r="F26" i="4" s="1"/>
  <c r="B25" i="4"/>
  <c r="F25" i="4" s="1"/>
  <c r="B24" i="4"/>
  <c r="F24" i="4" s="1"/>
  <c r="B23" i="4"/>
  <c r="F23" i="4" s="1"/>
  <c r="B22" i="4"/>
  <c r="F22" i="4" s="1"/>
  <c r="B21" i="4"/>
  <c r="F21" i="4" s="1"/>
  <c r="B20" i="4"/>
  <c r="F20" i="4" s="1"/>
  <c r="B19" i="4"/>
  <c r="F19" i="4" s="1"/>
  <c r="B18" i="4"/>
  <c r="F18" i="4" s="1"/>
  <c r="B17" i="4"/>
  <c r="F17" i="4" s="1"/>
  <c r="B16" i="4"/>
  <c r="F16" i="4" s="1"/>
  <c r="B15" i="4"/>
  <c r="F15" i="4" s="1"/>
  <c r="B14" i="4"/>
  <c r="F14" i="4" s="1"/>
  <c r="B13" i="4"/>
  <c r="F13" i="4" s="1"/>
  <c r="B12" i="4"/>
  <c r="F12" i="4" s="1"/>
  <c r="B11" i="4"/>
  <c r="F11" i="4" s="1"/>
  <c r="B10" i="4"/>
  <c r="F10" i="4" s="1"/>
  <c r="B9" i="4"/>
  <c r="F9" i="4" s="1"/>
  <c r="B8" i="4"/>
  <c r="F8" i="4" s="1"/>
  <c r="B7" i="4"/>
  <c r="F7" i="4" s="1"/>
  <c r="B6" i="4"/>
  <c r="F6" i="4" s="1"/>
  <c r="B5" i="4"/>
  <c r="F5" i="4" s="1"/>
  <c r="B4" i="4"/>
  <c r="F4" i="4" s="1"/>
  <c r="B3" i="4"/>
  <c r="F3" i="4" s="1"/>
  <c r="B2" i="4"/>
  <c r="F2" i="4" s="1"/>
  <c r="G39" i="3"/>
  <c r="I39" i="3" s="1"/>
  <c r="H39" i="3" s="1"/>
  <c r="B39" i="3"/>
  <c r="D39" i="3" s="1"/>
  <c r="C39" i="3" s="1"/>
  <c r="G38" i="3"/>
  <c r="I38" i="3" s="1"/>
  <c r="H38" i="3" s="1"/>
  <c r="B38" i="3"/>
  <c r="D38" i="3" s="1"/>
  <c r="C38" i="3" s="1"/>
  <c r="G37" i="3"/>
  <c r="I37" i="3" s="1"/>
  <c r="H37" i="3" s="1"/>
  <c r="B37" i="3"/>
  <c r="D37" i="3" s="1"/>
  <c r="C37" i="3" s="1"/>
  <c r="G36" i="3"/>
  <c r="I36" i="3" s="1"/>
  <c r="H36" i="3" s="1"/>
  <c r="B36" i="3"/>
  <c r="D36" i="3" s="1"/>
  <c r="C36" i="3" s="1"/>
  <c r="G35" i="3"/>
  <c r="I35" i="3" s="1"/>
  <c r="H35" i="3" s="1"/>
  <c r="B35" i="3"/>
  <c r="D35" i="3" s="1"/>
  <c r="C35" i="3" s="1"/>
  <c r="G34" i="3"/>
  <c r="I34" i="3" s="1"/>
  <c r="H34" i="3" s="1"/>
  <c r="B34" i="3"/>
  <c r="D34" i="3" s="1"/>
  <c r="C34" i="3" s="1"/>
  <c r="G33" i="3"/>
  <c r="I33" i="3" s="1"/>
  <c r="H33" i="3" s="1"/>
  <c r="B33" i="3"/>
  <c r="D33" i="3" s="1"/>
  <c r="C33" i="3" s="1"/>
  <c r="G32" i="3"/>
  <c r="I32" i="3" s="1"/>
  <c r="H32" i="3" s="1"/>
  <c r="B32" i="3"/>
  <c r="D32" i="3" s="1"/>
  <c r="C32" i="3" s="1"/>
  <c r="G31" i="3"/>
  <c r="I31" i="3" s="1"/>
  <c r="H31" i="3" s="1"/>
  <c r="B31" i="3"/>
  <c r="D31" i="3" s="1"/>
  <c r="C31" i="3" s="1"/>
  <c r="G30" i="3"/>
  <c r="I30" i="3" s="1"/>
  <c r="H30" i="3" s="1"/>
  <c r="B30" i="3"/>
  <c r="D30" i="3" s="1"/>
  <c r="C30" i="3" s="1"/>
  <c r="G26" i="3"/>
  <c r="I26" i="3" s="1"/>
  <c r="H26" i="3" s="1"/>
  <c r="B26" i="3"/>
  <c r="D26" i="3" s="1"/>
  <c r="C26" i="3" s="1"/>
  <c r="G25" i="3"/>
  <c r="I25" i="3" s="1"/>
  <c r="H25" i="3" s="1"/>
  <c r="B25" i="3"/>
  <c r="D25" i="3" s="1"/>
  <c r="C25" i="3" s="1"/>
  <c r="G24" i="3"/>
  <c r="I24" i="3" s="1"/>
  <c r="H24" i="3" s="1"/>
  <c r="B24" i="3"/>
  <c r="D24" i="3" s="1"/>
  <c r="C24" i="3" s="1"/>
  <c r="G23" i="3"/>
  <c r="I23" i="3" s="1"/>
  <c r="H23" i="3" s="1"/>
  <c r="B23" i="3"/>
  <c r="D23" i="3" s="1"/>
  <c r="C23" i="3" s="1"/>
  <c r="G22" i="3"/>
  <c r="I22" i="3" s="1"/>
  <c r="H22" i="3" s="1"/>
  <c r="B22" i="3"/>
  <c r="D22" i="3" s="1"/>
  <c r="C22" i="3" s="1"/>
  <c r="G21" i="3"/>
  <c r="I21" i="3" s="1"/>
  <c r="H21" i="3" s="1"/>
  <c r="B21" i="3"/>
  <c r="D21" i="3" s="1"/>
  <c r="C21" i="3" s="1"/>
  <c r="G20" i="3"/>
  <c r="I20" i="3" s="1"/>
  <c r="H20" i="3" s="1"/>
  <c r="B20" i="3"/>
  <c r="D20" i="3" s="1"/>
  <c r="C20" i="3" s="1"/>
  <c r="G19" i="3"/>
  <c r="I19" i="3" s="1"/>
  <c r="H19" i="3" s="1"/>
  <c r="B19" i="3"/>
  <c r="D19" i="3" s="1"/>
  <c r="C19" i="3" s="1"/>
  <c r="G18" i="3"/>
  <c r="I18" i="3" s="1"/>
  <c r="H18" i="3" s="1"/>
  <c r="B18" i="3"/>
  <c r="D18" i="3" s="1"/>
  <c r="C18" i="3" s="1"/>
  <c r="G17" i="3"/>
  <c r="I17" i="3" s="1"/>
  <c r="H17" i="3" s="1"/>
  <c r="B17" i="3"/>
  <c r="D17" i="3" s="1"/>
  <c r="C17" i="3" s="1"/>
  <c r="G13" i="3"/>
  <c r="I13" i="3" s="1"/>
  <c r="H13" i="3" s="1"/>
  <c r="B13" i="3"/>
  <c r="D13" i="3" s="1"/>
  <c r="C13" i="3" s="1"/>
  <c r="G12" i="3"/>
  <c r="I12" i="3" s="1"/>
  <c r="H12" i="3" s="1"/>
  <c r="B12" i="3"/>
  <c r="D12" i="3" s="1"/>
  <c r="C12" i="3" s="1"/>
  <c r="G11" i="3"/>
  <c r="I11" i="3" s="1"/>
  <c r="H11" i="3" s="1"/>
  <c r="B11" i="3"/>
  <c r="D11" i="3" s="1"/>
  <c r="C11" i="3" s="1"/>
  <c r="G10" i="3"/>
  <c r="I10" i="3" s="1"/>
  <c r="H10" i="3" s="1"/>
  <c r="B10" i="3"/>
  <c r="D10" i="3" s="1"/>
  <c r="C10" i="3" s="1"/>
  <c r="G9" i="3"/>
  <c r="I9" i="3" s="1"/>
  <c r="H9" i="3" s="1"/>
  <c r="B9" i="3"/>
  <c r="D9" i="3" s="1"/>
  <c r="C9" i="3" s="1"/>
  <c r="G8" i="3"/>
  <c r="I8" i="3" s="1"/>
  <c r="H8" i="3" s="1"/>
  <c r="B8" i="3"/>
  <c r="D8" i="3" s="1"/>
  <c r="C8" i="3" s="1"/>
  <c r="G7" i="3"/>
  <c r="I7" i="3" s="1"/>
  <c r="H7" i="3" s="1"/>
  <c r="B7" i="3"/>
  <c r="D7" i="3" s="1"/>
  <c r="C7" i="3" s="1"/>
  <c r="G6" i="3"/>
  <c r="I6" i="3" s="1"/>
  <c r="H6" i="3" s="1"/>
  <c r="B6" i="3"/>
  <c r="D6" i="3" s="1"/>
  <c r="C6" i="3" s="1"/>
  <c r="G5" i="3"/>
  <c r="I5" i="3" s="1"/>
  <c r="H5" i="3" s="1"/>
  <c r="B5" i="3"/>
  <c r="D5" i="3" s="1"/>
  <c r="C5" i="3" s="1"/>
  <c r="G4" i="3"/>
  <c r="I4" i="3" s="1"/>
  <c r="H4" i="3" s="1"/>
  <c r="B4" i="3"/>
  <c r="D4" i="3" s="1"/>
  <c r="C4" i="3" s="1"/>
  <c r="E38" i="4" l="1"/>
  <c r="C38" i="4"/>
  <c r="C148" i="4"/>
  <c r="C152" i="4"/>
  <c r="D39" i="4"/>
  <c r="C144" i="4"/>
  <c r="C150" i="4"/>
  <c r="E39" i="4"/>
  <c r="C39" i="4"/>
  <c r="D40" i="4"/>
  <c r="C146" i="4"/>
  <c r="G148" i="4"/>
  <c r="H148" i="4" s="1"/>
  <c r="G150" i="4"/>
  <c r="H150" i="4" s="1"/>
  <c r="G152" i="4"/>
  <c r="H152" i="4" s="1"/>
  <c r="C233" i="4"/>
  <c r="G3" i="4"/>
  <c r="H3" i="4" s="1"/>
  <c r="C3" i="4"/>
  <c r="E3" i="4"/>
  <c r="D3" i="4"/>
  <c r="G7" i="4"/>
  <c r="H7" i="4" s="1"/>
  <c r="C7" i="4"/>
  <c r="E7" i="4"/>
  <c r="D7" i="4"/>
  <c r="G11" i="4"/>
  <c r="H11" i="4" s="1"/>
  <c r="C11" i="4"/>
  <c r="E11" i="4"/>
  <c r="D11" i="4"/>
  <c r="G15" i="4"/>
  <c r="H15" i="4" s="1"/>
  <c r="C15" i="4"/>
  <c r="E15" i="4"/>
  <c r="D15" i="4"/>
  <c r="G19" i="4"/>
  <c r="H19" i="4" s="1"/>
  <c r="C19" i="4"/>
  <c r="E19" i="4"/>
  <c r="D19" i="4"/>
  <c r="G23" i="4"/>
  <c r="H23" i="4" s="1"/>
  <c r="C23" i="4"/>
  <c r="E23" i="4"/>
  <c r="D23" i="4"/>
  <c r="G27" i="4"/>
  <c r="H27" i="4" s="1"/>
  <c r="C27" i="4"/>
  <c r="E27" i="4"/>
  <c r="D27" i="4"/>
  <c r="G31" i="4"/>
  <c r="H31" i="4" s="1"/>
  <c r="C31" i="4"/>
  <c r="E31" i="4"/>
  <c r="D31" i="4"/>
  <c r="G35" i="4"/>
  <c r="H35" i="4" s="1"/>
  <c r="C35" i="4"/>
  <c r="E35" i="4"/>
  <c r="D35" i="4"/>
  <c r="E44" i="4"/>
  <c r="G44" i="4"/>
  <c r="H44" i="4" s="1"/>
  <c r="C44" i="4"/>
  <c r="D44" i="4"/>
  <c r="E48" i="4"/>
  <c r="G48" i="4"/>
  <c r="H48" i="4" s="1"/>
  <c r="C48" i="4"/>
  <c r="D48" i="4"/>
  <c r="D4" i="4"/>
  <c r="G4" i="4"/>
  <c r="H4" i="4" s="1"/>
  <c r="C4" i="4"/>
  <c r="E4" i="4"/>
  <c r="D8" i="4"/>
  <c r="G8" i="4"/>
  <c r="H8" i="4" s="1"/>
  <c r="C8" i="4"/>
  <c r="E8" i="4"/>
  <c r="D12" i="4"/>
  <c r="G12" i="4"/>
  <c r="H12" i="4" s="1"/>
  <c r="C12" i="4"/>
  <c r="E12" i="4"/>
  <c r="D16" i="4"/>
  <c r="G16" i="4"/>
  <c r="H16" i="4" s="1"/>
  <c r="C16" i="4"/>
  <c r="E16" i="4"/>
  <c r="D20" i="4"/>
  <c r="G20" i="4"/>
  <c r="H20" i="4" s="1"/>
  <c r="C20" i="4"/>
  <c r="E20" i="4"/>
  <c r="D24" i="4"/>
  <c r="G24" i="4"/>
  <c r="H24" i="4" s="1"/>
  <c r="C24" i="4"/>
  <c r="E24" i="4"/>
  <c r="D28" i="4"/>
  <c r="G28" i="4"/>
  <c r="H28" i="4" s="1"/>
  <c r="C28" i="4"/>
  <c r="E28" i="4"/>
  <c r="D32" i="4"/>
  <c r="G32" i="4"/>
  <c r="H32" i="4" s="1"/>
  <c r="C32" i="4"/>
  <c r="E32" i="4"/>
  <c r="G36" i="4"/>
  <c r="H36" i="4" s="1"/>
  <c r="D36" i="4"/>
  <c r="C36" i="4"/>
  <c r="E36" i="4"/>
  <c r="E5" i="4"/>
  <c r="D5" i="4"/>
  <c r="G5" i="4"/>
  <c r="H5" i="4" s="1"/>
  <c r="C5" i="4"/>
  <c r="E9" i="4"/>
  <c r="D9" i="4"/>
  <c r="G9" i="4"/>
  <c r="H9" i="4" s="1"/>
  <c r="C9" i="4"/>
  <c r="E13" i="4"/>
  <c r="D13" i="4"/>
  <c r="G13" i="4"/>
  <c r="H13" i="4" s="1"/>
  <c r="C13" i="4"/>
  <c r="E17" i="4"/>
  <c r="D17" i="4"/>
  <c r="G17" i="4"/>
  <c r="H17" i="4" s="1"/>
  <c r="C17" i="4"/>
  <c r="E21" i="4"/>
  <c r="D21" i="4"/>
  <c r="G21" i="4"/>
  <c r="H21" i="4" s="1"/>
  <c r="C21" i="4"/>
  <c r="E25" i="4"/>
  <c r="D25" i="4"/>
  <c r="G25" i="4"/>
  <c r="H25" i="4" s="1"/>
  <c r="C25" i="4"/>
  <c r="E29" i="4"/>
  <c r="D29" i="4"/>
  <c r="G29" i="4"/>
  <c r="H29" i="4" s="1"/>
  <c r="C29" i="4"/>
  <c r="E33" i="4"/>
  <c r="D33" i="4"/>
  <c r="G33" i="4"/>
  <c r="H33" i="4" s="1"/>
  <c r="C33" i="4"/>
  <c r="D37" i="4"/>
  <c r="G37" i="4"/>
  <c r="H37" i="4" s="1"/>
  <c r="E37" i="4"/>
  <c r="C37" i="4"/>
  <c r="G42" i="4"/>
  <c r="H42" i="4" s="1"/>
  <c r="C42" i="4"/>
  <c r="E42" i="4"/>
  <c r="D42" i="4"/>
  <c r="G46" i="4"/>
  <c r="H46" i="4" s="1"/>
  <c r="C46" i="4"/>
  <c r="E46" i="4"/>
  <c r="D46" i="4"/>
  <c r="E2" i="4"/>
  <c r="D2" i="4"/>
  <c r="G2" i="4"/>
  <c r="H2" i="4" s="1"/>
  <c r="C2" i="4"/>
  <c r="E6" i="4"/>
  <c r="D6" i="4"/>
  <c r="G6" i="4"/>
  <c r="H6" i="4" s="1"/>
  <c r="C6" i="4"/>
  <c r="E10" i="4"/>
  <c r="D10" i="4"/>
  <c r="G10" i="4"/>
  <c r="H10" i="4" s="1"/>
  <c r="C10" i="4"/>
  <c r="E14" i="4"/>
  <c r="D14" i="4"/>
  <c r="G14" i="4"/>
  <c r="H14" i="4" s="1"/>
  <c r="C14" i="4"/>
  <c r="E18" i="4"/>
  <c r="D18" i="4"/>
  <c r="G18" i="4"/>
  <c r="H18" i="4" s="1"/>
  <c r="C18" i="4"/>
  <c r="E22" i="4"/>
  <c r="D22" i="4"/>
  <c r="G22" i="4"/>
  <c r="H22" i="4" s="1"/>
  <c r="C22" i="4"/>
  <c r="E26" i="4"/>
  <c r="D26" i="4"/>
  <c r="G26" i="4"/>
  <c r="H26" i="4" s="1"/>
  <c r="C26" i="4"/>
  <c r="E30" i="4"/>
  <c r="D30" i="4"/>
  <c r="G30" i="4"/>
  <c r="H30" i="4" s="1"/>
  <c r="C30" i="4"/>
  <c r="E34" i="4"/>
  <c r="D34" i="4"/>
  <c r="G34" i="4"/>
  <c r="H34" i="4" s="1"/>
  <c r="C34" i="4"/>
  <c r="G38" i="4"/>
  <c r="H38" i="4" s="1"/>
  <c r="G41" i="4"/>
  <c r="H41" i="4" s="1"/>
  <c r="G43" i="4"/>
  <c r="H43" i="4" s="1"/>
  <c r="G45" i="4"/>
  <c r="H45" i="4" s="1"/>
  <c r="G47" i="4"/>
  <c r="H47" i="4" s="1"/>
  <c r="E50" i="4"/>
  <c r="C50" i="4"/>
  <c r="D51" i="4"/>
  <c r="E54" i="4"/>
  <c r="C54" i="4"/>
  <c r="D55" i="4"/>
  <c r="E58" i="4"/>
  <c r="C58" i="4"/>
  <c r="D59" i="4"/>
  <c r="E62" i="4"/>
  <c r="C62" i="4"/>
  <c r="D63" i="4"/>
  <c r="E66" i="4"/>
  <c r="C66" i="4"/>
  <c r="E69" i="4"/>
  <c r="D69" i="4"/>
  <c r="C69" i="4"/>
  <c r="D71" i="4"/>
  <c r="G71" i="4"/>
  <c r="H71" i="4" s="1"/>
  <c r="C71" i="4"/>
  <c r="E71" i="4"/>
  <c r="E77" i="4"/>
  <c r="D77" i="4"/>
  <c r="C77" i="4"/>
  <c r="D79" i="4"/>
  <c r="G79" i="4"/>
  <c r="H79" i="4" s="1"/>
  <c r="C79" i="4"/>
  <c r="E79" i="4"/>
  <c r="E85" i="4"/>
  <c r="D85" i="4"/>
  <c r="C85" i="4"/>
  <c r="D87" i="4"/>
  <c r="G87" i="4"/>
  <c r="H87" i="4" s="1"/>
  <c r="C87" i="4"/>
  <c r="E87" i="4"/>
  <c r="E93" i="4"/>
  <c r="D93" i="4"/>
  <c r="C93" i="4"/>
  <c r="D95" i="4"/>
  <c r="G95" i="4"/>
  <c r="H95" i="4" s="1"/>
  <c r="C95" i="4"/>
  <c r="E95" i="4"/>
  <c r="E101" i="4"/>
  <c r="D101" i="4"/>
  <c r="C101" i="4"/>
  <c r="D103" i="4"/>
  <c r="G103" i="4"/>
  <c r="H103" i="4" s="1"/>
  <c r="C103" i="4"/>
  <c r="E103" i="4"/>
  <c r="E116" i="4"/>
  <c r="D116" i="4"/>
  <c r="G116" i="4"/>
  <c r="H116" i="4" s="1"/>
  <c r="C116" i="4"/>
  <c r="E132" i="4"/>
  <c r="D132" i="4"/>
  <c r="G132" i="4"/>
  <c r="H132" i="4" s="1"/>
  <c r="C132" i="4"/>
  <c r="E72" i="4"/>
  <c r="D72" i="4"/>
  <c r="G72" i="4"/>
  <c r="H72" i="4" s="1"/>
  <c r="C72" i="4"/>
  <c r="E80" i="4"/>
  <c r="D80" i="4"/>
  <c r="G80" i="4"/>
  <c r="H80" i="4" s="1"/>
  <c r="C80" i="4"/>
  <c r="E88" i="4"/>
  <c r="D88" i="4"/>
  <c r="G88" i="4"/>
  <c r="H88" i="4" s="1"/>
  <c r="C88" i="4"/>
  <c r="E96" i="4"/>
  <c r="D96" i="4"/>
  <c r="G96" i="4"/>
  <c r="H96" i="4" s="1"/>
  <c r="C96" i="4"/>
  <c r="E104" i="4"/>
  <c r="D104" i="4"/>
  <c r="G104" i="4"/>
  <c r="H104" i="4" s="1"/>
  <c r="C104" i="4"/>
  <c r="E120" i="4"/>
  <c r="D120" i="4"/>
  <c r="G120" i="4"/>
  <c r="H120" i="4" s="1"/>
  <c r="C120" i="4"/>
  <c r="E136" i="4"/>
  <c r="D136" i="4"/>
  <c r="G136" i="4"/>
  <c r="H136" i="4" s="1"/>
  <c r="C136" i="4"/>
  <c r="D38" i="4"/>
  <c r="C41" i="4"/>
  <c r="C43" i="4"/>
  <c r="C45" i="4"/>
  <c r="C47" i="4"/>
  <c r="G50" i="4"/>
  <c r="H50" i="4" s="1"/>
  <c r="G52" i="4"/>
  <c r="H52" i="4" s="1"/>
  <c r="C52" i="4"/>
  <c r="D52" i="4"/>
  <c r="G54" i="4"/>
  <c r="H54" i="4" s="1"/>
  <c r="G56" i="4"/>
  <c r="H56" i="4" s="1"/>
  <c r="C56" i="4"/>
  <c r="D56" i="4"/>
  <c r="G58" i="4"/>
  <c r="H58" i="4" s="1"/>
  <c r="G60" i="4"/>
  <c r="H60" i="4" s="1"/>
  <c r="C60" i="4"/>
  <c r="D60" i="4"/>
  <c r="G62" i="4"/>
  <c r="H62" i="4" s="1"/>
  <c r="G64" i="4"/>
  <c r="H64" i="4" s="1"/>
  <c r="C64" i="4"/>
  <c r="D64" i="4"/>
  <c r="G66" i="4"/>
  <c r="H66" i="4" s="1"/>
  <c r="D68" i="4"/>
  <c r="G68" i="4"/>
  <c r="H68" i="4" s="1"/>
  <c r="C68" i="4"/>
  <c r="E73" i="4"/>
  <c r="D73" i="4"/>
  <c r="C73" i="4"/>
  <c r="D75" i="4"/>
  <c r="G75" i="4"/>
  <c r="H75" i="4" s="1"/>
  <c r="C75" i="4"/>
  <c r="E75" i="4"/>
  <c r="E81" i="4"/>
  <c r="D81" i="4"/>
  <c r="C81" i="4"/>
  <c r="D83" i="4"/>
  <c r="G83" i="4"/>
  <c r="H83" i="4" s="1"/>
  <c r="C83" i="4"/>
  <c r="E83" i="4"/>
  <c r="E89" i="4"/>
  <c r="D89" i="4"/>
  <c r="C89" i="4"/>
  <c r="D91" i="4"/>
  <c r="G91" i="4"/>
  <c r="H91" i="4" s="1"/>
  <c r="C91" i="4"/>
  <c r="E91" i="4"/>
  <c r="E97" i="4"/>
  <c r="D97" i="4"/>
  <c r="C97" i="4"/>
  <c r="D99" i="4"/>
  <c r="G99" i="4"/>
  <c r="H99" i="4" s="1"/>
  <c r="C99" i="4"/>
  <c r="E99" i="4"/>
  <c r="E108" i="4"/>
  <c r="D108" i="4"/>
  <c r="G108" i="4"/>
  <c r="H108" i="4" s="1"/>
  <c r="C108" i="4"/>
  <c r="E124" i="4"/>
  <c r="D124" i="4"/>
  <c r="G124" i="4"/>
  <c r="H124" i="4" s="1"/>
  <c r="C124" i="4"/>
  <c r="E140" i="4"/>
  <c r="D140" i="4"/>
  <c r="G140" i="4"/>
  <c r="H140" i="4" s="1"/>
  <c r="C140" i="4"/>
  <c r="G40" i="4"/>
  <c r="H40" i="4" s="1"/>
  <c r="C40" i="4"/>
  <c r="E41" i="4"/>
  <c r="E43" i="4"/>
  <c r="E45" i="4"/>
  <c r="E47" i="4"/>
  <c r="D49" i="4"/>
  <c r="G49" i="4"/>
  <c r="H49" i="4" s="1"/>
  <c r="E49" i="4"/>
  <c r="C51" i="4"/>
  <c r="E51" i="4"/>
  <c r="D53" i="4"/>
  <c r="E53" i="4"/>
  <c r="G53" i="4"/>
  <c r="H53" i="4" s="1"/>
  <c r="E55" i="4"/>
  <c r="C55" i="4"/>
  <c r="D57" i="4"/>
  <c r="G57" i="4"/>
  <c r="H57" i="4" s="1"/>
  <c r="E57" i="4"/>
  <c r="C59" i="4"/>
  <c r="E59" i="4"/>
  <c r="D61" i="4"/>
  <c r="E61" i="4"/>
  <c r="G61" i="4"/>
  <c r="H61" i="4" s="1"/>
  <c r="E63" i="4"/>
  <c r="C63" i="4"/>
  <c r="D65" i="4"/>
  <c r="G65" i="4"/>
  <c r="H65" i="4" s="1"/>
  <c r="E65" i="4"/>
  <c r="G67" i="4"/>
  <c r="H67" i="4" s="1"/>
  <c r="C67" i="4"/>
  <c r="E67" i="4"/>
  <c r="E76" i="4"/>
  <c r="D76" i="4"/>
  <c r="G76" i="4"/>
  <c r="H76" i="4" s="1"/>
  <c r="C76" i="4"/>
  <c r="E84" i="4"/>
  <c r="D84" i="4"/>
  <c r="G84" i="4"/>
  <c r="H84" i="4" s="1"/>
  <c r="C84" i="4"/>
  <c r="E92" i="4"/>
  <c r="D92" i="4"/>
  <c r="G92" i="4"/>
  <c r="H92" i="4" s="1"/>
  <c r="C92" i="4"/>
  <c r="E100" i="4"/>
  <c r="D100" i="4"/>
  <c r="G100" i="4"/>
  <c r="H100" i="4" s="1"/>
  <c r="C100" i="4"/>
  <c r="E112" i="4"/>
  <c r="D112" i="4"/>
  <c r="G112" i="4"/>
  <c r="H112" i="4" s="1"/>
  <c r="C112" i="4"/>
  <c r="E128" i="4"/>
  <c r="D128" i="4"/>
  <c r="G128" i="4"/>
  <c r="H128" i="4" s="1"/>
  <c r="C128" i="4"/>
  <c r="G70" i="4"/>
  <c r="H70" i="4" s="1"/>
  <c r="C70" i="4"/>
  <c r="E70" i="4"/>
  <c r="G78" i="4"/>
  <c r="H78" i="4" s="1"/>
  <c r="C78" i="4"/>
  <c r="E78" i="4"/>
  <c r="G86" i="4"/>
  <c r="H86" i="4" s="1"/>
  <c r="C86" i="4"/>
  <c r="E86" i="4"/>
  <c r="G94" i="4"/>
  <c r="H94" i="4" s="1"/>
  <c r="C94" i="4"/>
  <c r="E94" i="4"/>
  <c r="G102" i="4"/>
  <c r="H102" i="4" s="1"/>
  <c r="C102" i="4"/>
  <c r="E102" i="4"/>
  <c r="C105" i="4"/>
  <c r="G110" i="4"/>
  <c r="H110" i="4" s="1"/>
  <c r="C110" i="4"/>
  <c r="E110" i="4"/>
  <c r="C113" i="4"/>
  <c r="G118" i="4"/>
  <c r="H118" i="4" s="1"/>
  <c r="C118" i="4"/>
  <c r="E118" i="4"/>
  <c r="C121" i="4"/>
  <c r="G126" i="4"/>
  <c r="H126" i="4" s="1"/>
  <c r="C126" i="4"/>
  <c r="E126" i="4"/>
  <c r="C129" i="4"/>
  <c r="G134" i="4"/>
  <c r="H134" i="4" s="1"/>
  <c r="C134" i="4"/>
  <c r="E134" i="4"/>
  <c r="C137" i="4"/>
  <c r="G142" i="4"/>
  <c r="H142" i="4" s="1"/>
  <c r="C142" i="4"/>
  <c r="E142" i="4"/>
  <c r="E147" i="4"/>
  <c r="G147" i="4"/>
  <c r="H147" i="4" s="1"/>
  <c r="C147" i="4"/>
  <c r="D147" i="4"/>
  <c r="G149" i="4"/>
  <c r="H149" i="4" s="1"/>
  <c r="C149" i="4"/>
  <c r="E149" i="4"/>
  <c r="D149" i="4"/>
  <c r="E151" i="4"/>
  <c r="G151" i="4"/>
  <c r="H151" i="4" s="1"/>
  <c r="C151" i="4"/>
  <c r="D151" i="4"/>
  <c r="E167" i="4"/>
  <c r="D167" i="4"/>
  <c r="G167" i="4"/>
  <c r="H167" i="4" s="1"/>
  <c r="C167" i="4"/>
  <c r="D107" i="4"/>
  <c r="G107" i="4"/>
  <c r="H107" i="4" s="1"/>
  <c r="C107" i="4"/>
  <c r="E109" i="4"/>
  <c r="D109" i="4"/>
  <c r="D115" i="4"/>
  <c r="G115" i="4"/>
  <c r="H115" i="4" s="1"/>
  <c r="C115" i="4"/>
  <c r="E117" i="4"/>
  <c r="D117" i="4"/>
  <c r="D123" i="4"/>
  <c r="G123" i="4"/>
  <c r="H123" i="4" s="1"/>
  <c r="C123" i="4"/>
  <c r="E125" i="4"/>
  <c r="D125" i="4"/>
  <c r="D131" i="4"/>
  <c r="G131" i="4"/>
  <c r="H131" i="4" s="1"/>
  <c r="C131" i="4"/>
  <c r="E133" i="4"/>
  <c r="D133" i="4"/>
  <c r="D139" i="4"/>
  <c r="G139" i="4"/>
  <c r="H139" i="4" s="1"/>
  <c r="C139" i="4"/>
  <c r="E141" i="4"/>
  <c r="D141" i="4"/>
  <c r="G145" i="4"/>
  <c r="H145" i="4" s="1"/>
  <c r="C145" i="4"/>
  <c r="E145" i="4"/>
  <c r="D145" i="4"/>
  <c r="E159" i="4"/>
  <c r="D159" i="4"/>
  <c r="G159" i="4"/>
  <c r="H159" i="4" s="1"/>
  <c r="C159" i="4"/>
  <c r="E171" i="4"/>
  <c r="D171" i="4"/>
  <c r="G171" i="4"/>
  <c r="H171" i="4" s="1"/>
  <c r="C171" i="4"/>
  <c r="E179" i="4"/>
  <c r="D179" i="4"/>
  <c r="G179" i="4"/>
  <c r="H179" i="4" s="1"/>
  <c r="C179" i="4"/>
  <c r="G74" i="4"/>
  <c r="H74" i="4" s="1"/>
  <c r="C74" i="4"/>
  <c r="E74" i="4"/>
  <c r="G82" i="4"/>
  <c r="H82" i="4" s="1"/>
  <c r="C82" i="4"/>
  <c r="E82" i="4"/>
  <c r="G90" i="4"/>
  <c r="H90" i="4" s="1"/>
  <c r="C90" i="4"/>
  <c r="E90" i="4"/>
  <c r="G98" i="4"/>
  <c r="H98" i="4" s="1"/>
  <c r="C98" i="4"/>
  <c r="E98" i="4"/>
  <c r="G106" i="4"/>
  <c r="H106" i="4" s="1"/>
  <c r="C106" i="4"/>
  <c r="E106" i="4"/>
  <c r="E107" i="4"/>
  <c r="C109" i="4"/>
  <c r="G114" i="4"/>
  <c r="H114" i="4" s="1"/>
  <c r="C114" i="4"/>
  <c r="E114" i="4"/>
  <c r="E115" i="4"/>
  <c r="C117" i="4"/>
  <c r="G122" i="4"/>
  <c r="H122" i="4" s="1"/>
  <c r="C122" i="4"/>
  <c r="E122" i="4"/>
  <c r="E123" i="4"/>
  <c r="C125" i="4"/>
  <c r="G130" i="4"/>
  <c r="H130" i="4" s="1"/>
  <c r="C130" i="4"/>
  <c r="E130" i="4"/>
  <c r="E131" i="4"/>
  <c r="C133" i="4"/>
  <c r="G138" i="4"/>
  <c r="H138" i="4" s="1"/>
  <c r="C138" i="4"/>
  <c r="E138" i="4"/>
  <c r="E139" i="4"/>
  <c r="C141" i="4"/>
  <c r="G143" i="4"/>
  <c r="H143" i="4" s="1"/>
  <c r="D143" i="4"/>
  <c r="C143" i="4"/>
  <c r="E143" i="4"/>
  <c r="E163" i="4"/>
  <c r="D163" i="4"/>
  <c r="G163" i="4"/>
  <c r="H163" i="4" s="1"/>
  <c r="C163" i="4"/>
  <c r="E105" i="4"/>
  <c r="D105" i="4"/>
  <c r="G109" i="4"/>
  <c r="H109" i="4" s="1"/>
  <c r="D111" i="4"/>
  <c r="G111" i="4"/>
  <c r="H111" i="4" s="1"/>
  <c r="C111" i="4"/>
  <c r="E113" i="4"/>
  <c r="D113" i="4"/>
  <c r="G117" i="4"/>
  <c r="H117" i="4" s="1"/>
  <c r="D119" i="4"/>
  <c r="G119" i="4"/>
  <c r="H119" i="4" s="1"/>
  <c r="C119" i="4"/>
  <c r="E121" i="4"/>
  <c r="D121" i="4"/>
  <c r="G125" i="4"/>
  <c r="H125" i="4" s="1"/>
  <c r="D127" i="4"/>
  <c r="G127" i="4"/>
  <c r="H127" i="4" s="1"/>
  <c r="C127" i="4"/>
  <c r="E129" i="4"/>
  <c r="D129" i="4"/>
  <c r="G133" i="4"/>
  <c r="H133" i="4" s="1"/>
  <c r="D135" i="4"/>
  <c r="G135" i="4"/>
  <c r="H135" i="4" s="1"/>
  <c r="C135" i="4"/>
  <c r="E137" i="4"/>
  <c r="D137" i="4"/>
  <c r="G141" i="4"/>
  <c r="H141" i="4" s="1"/>
  <c r="E155" i="4"/>
  <c r="D155" i="4"/>
  <c r="G155" i="4"/>
  <c r="H155" i="4" s="1"/>
  <c r="C155" i="4"/>
  <c r="E175" i="4"/>
  <c r="D175" i="4"/>
  <c r="G175" i="4"/>
  <c r="H175" i="4" s="1"/>
  <c r="C175" i="4"/>
  <c r="D158" i="4"/>
  <c r="G158" i="4"/>
  <c r="H158" i="4" s="1"/>
  <c r="C158" i="4"/>
  <c r="E160" i="4"/>
  <c r="D160" i="4"/>
  <c r="D166" i="4"/>
  <c r="G166" i="4"/>
  <c r="H166" i="4" s="1"/>
  <c r="C166" i="4"/>
  <c r="E168" i="4"/>
  <c r="D168" i="4"/>
  <c r="D174" i="4"/>
  <c r="G174" i="4"/>
  <c r="H174" i="4" s="1"/>
  <c r="C174" i="4"/>
  <c r="E176" i="4"/>
  <c r="D176" i="4"/>
  <c r="E181" i="4"/>
  <c r="D181" i="4"/>
  <c r="G181" i="4"/>
  <c r="H181" i="4" s="1"/>
  <c r="C181" i="4"/>
  <c r="E186" i="4"/>
  <c r="G186" i="4"/>
  <c r="H186" i="4" s="1"/>
  <c r="D186" i="4"/>
  <c r="C186" i="4"/>
  <c r="E196" i="4"/>
  <c r="D196" i="4"/>
  <c r="G196" i="4"/>
  <c r="H196" i="4" s="1"/>
  <c r="C196" i="4"/>
  <c r="E205" i="4"/>
  <c r="D205" i="4"/>
  <c r="G205" i="4"/>
  <c r="H205" i="4" s="1"/>
  <c r="C205" i="4"/>
  <c r="E208" i="4"/>
  <c r="D208" i="4"/>
  <c r="G208" i="4"/>
  <c r="H208" i="4" s="1"/>
  <c r="C208" i="4"/>
  <c r="D219" i="4"/>
  <c r="G219" i="4"/>
  <c r="H219" i="4" s="1"/>
  <c r="C219" i="4"/>
  <c r="E219" i="4"/>
  <c r="E228" i="4"/>
  <c r="D228" i="4"/>
  <c r="G228" i="4"/>
  <c r="H228" i="4" s="1"/>
  <c r="C228" i="4"/>
  <c r="E234" i="4"/>
  <c r="D234" i="4"/>
  <c r="G234" i="4"/>
  <c r="H234" i="4" s="1"/>
  <c r="C234" i="4"/>
  <c r="E238" i="4"/>
  <c r="D238" i="4"/>
  <c r="G238" i="4"/>
  <c r="H238" i="4" s="1"/>
  <c r="C238" i="4"/>
  <c r="E242" i="4"/>
  <c r="D242" i="4"/>
  <c r="G242" i="4"/>
  <c r="H242" i="4" s="1"/>
  <c r="C242" i="4"/>
  <c r="E246" i="4"/>
  <c r="D246" i="4"/>
  <c r="G246" i="4"/>
  <c r="H246" i="4" s="1"/>
  <c r="C246" i="4"/>
  <c r="E250" i="4"/>
  <c r="D250" i="4"/>
  <c r="G250" i="4"/>
  <c r="H250" i="4" s="1"/>
  <c r="C250" i="4"/>
  <c r="E254" i="4"/>
  <c r="D254" i="4"/>
  <c r="G254" i="4"/>
  <c r="H254" i="4" s="1"/>
  <c r="C254" i="4"/>
  <c r="E258" i="4"/>
  <c r="D258" i="4"/>
  <c r="G258" i="4"/>
  <c r="H258" i="4" s="1"/>
  <c r="C258" i="4"/>
  <c r="E262" i="4"/>
  <c r="D262" i="4"/>
  <c r="G262" i="4"/>
  <c r="H262" i="4" s="1"/>
  <c r="C262" i="4"/>
  <c r="E266" i="4"/>
  <c r="D266" i="4"/>
  <c r="G266" i="4"/>
  <c r="H266" i="4" s="1"/>
  <c r="C266" i="4"/>
  <c r="E270" i="4"/>
  <c r="D270" i="4"/>
  <c r="G270" i="4"/>
  <c r="H270" i="4" s="1"/>
  <c r="C270" i="4"/>
  <c r="E274" i="4"/>
  <c r="D274" i="4"/>
  <c r="G274" i="4"/>
  <c r="H274" i="4" s="1"/>
  <c r="C274" i="4"/>
  <c r="E278" i="4"/>
  <c r="D278" i="4"/>
  <c r="G278" i="4"/>
  <c r="H278" i="4" s="1"/>
  <c r="C278" i="4"/>
  <c r="E282" i="4"/>
  <c r="D282" i="4"/>
  <c r="G282" i="4"/>
  <c r="H282" i="4" s="1"/>
  <c r="C282" i="4"/>
  <c r="E286" i="4"/>
  <c r="D286" i="4"/>
  <c r="G286" i="4"/>
  <c r="H286" i="4" s="1"/>
  <c r="C286" i="4"/>
  <c r="E144" i="4"/>
  <c r="E146" i="4"/>
  <c r="E148" i="4"/>
  <c r="E150" i="4"/>
  <c r="E152" i="4"/>
  <c r="G157" i="4"/>
  <c r="H157" i="4" s="1"/>
  <c r="C157" i="4"/>
  <c r="E157" i="4"/>
  <c r="E158" i="4"/>
  <c r="C160" i="4"/>
  <c r="G165" i="4"/>
  <c r="H165" i="4" s="1"/>
  <c r="C165" i="4"/>
  <c r="E165" i="4"/>
  <c r="E166" i="4"/>
  <c r="C168" i="4"/>
  <c r="G173" i="4"/>
  <c r="H173" i="4" s="1"/>
  <c r="C173" i="4"/>
  <c r="E173" i="4"/>
  <c r="E174" i="4"/>
  <c r="C176" i="4"/>
  <c r="E182" i="4"/>
  <c r="G182" i="4"/>
  <c r="H182" i="4" s="1"/>
  <c r="D182" i="4"/>
  <c r="C182" i="4"/>
  <c r="D188" i="4"/>
  <c r="G188" i="4"/>
  <c r="H188" i="4" s="1"/>
  <c r="C188" i="4"/>
  <c r="E188" i="4"/>
  <c r="E197" i="4"/>
  <c r="D197" i="4"/>
  <c r="G197" i="4"/>
  <c r="H197" i="4" s="1"/>
  <c r="C197" i="4"/>
  <c r="E200" i="4"/>
  <c r="D200" i="4"/>
  <c r="G200" i="4"/>
  <c r="H200" i="4" s="1"/>
  <c r="C200" i="4"/>
  <c r="D211" i="4"/>
  <c r="G211" i="4"/>
  <c r="H211" i="4" s="1"/>
  <c r="C211" i="4"/>
  <c r="E211" i="4"/>
  <c r="E220" i="4"/>
  <c r="D220" i="4"/>
  <c r="G220" i="4"/>
  <c r="H220" i="4" s="1"/>
  <c r="C220" i="4"/>
  <c r="E229" i="4"/>
  <c r="D229" i="4"/>
  <c r="G229" i="4"/>
  <c r="H229" i="4" s="1"/>
  <c r="C229" i="4"/>
  <c r="E232" i="4"/>
  <c r="D232" i="4"/>
  <c r="G232" i="4"/>
  <c r="H232" i="4" s="1"/>
  <c r="C232" i="4"/>
  <c r="G144" i="4"/>
  <c r="H144" i="4" s="1"/>
  <c r="G146" i="4"/>
  <c r="H146" i="4" s="1"/>
  <c r="D154" i="4"/>
  <c r="G154" i="4"/>
  <c r="H154" i="4" s="1"/>
  <c r="C154" i="4"/>
  <c r="E156" i="4"/>
  <c r="D156" i="4"/>
  <c r="G160" i="4"/>
  <c r="H160" i="4" s="1"/>
  <c r="D162" i="4"/>
  <c r="G162" i="4"/>
  <c r="H162" i="4" s="1"/>
  <c r="C162" i="4"/>
  <c r="E164" i="4"/>
  <c r="D164" i="4"/>
  <c r="G168" i="4"/>
  <c r="H168" i="4" s="1"/>
  <c r="D170" i="4"/>
  <c r="G170" i="4"/>
  <c r="H170" i="4" s="1"/>
  <c r="C170" i="4"/>
  <c r="E172" i="4"/>
  <c r="D172" i="4"/>
  <c r="G176" i="4"/>
  <c r="H176" i="4" s="1"/>
  <c r="D178" i="4"/>
  <c r="G178" i="4"/>
  <c r="H178" i="4" s="1"/>
  <c r="C178" i="4"/>
  <c r="G180" i="4"/>
  <c r="H180" i="4" s="1"/>
  <c r="E180" i="4"/>
  <c r="D180" i="4"/>
  <c r="D184" i="4"/>
  <c r="G184" i="4"/>
  <c r="H184" i="4" s="1"/>
  <c r="C184" i="4"/>
  <c r="E184" i="4"/>
  <c r="E189" i="4"/>
  <c r="D189" i="4"/>
  <c r="G189" i="4"/>
  <c r="H189" i="4" s="1"/>
  <c r="C189" i="4"/>
  <c r="E192" i="4"/>
  <c r="D192" i="4"/>
  <c r="G192" i="4"/>
  <c r="H192" i="4" s="1"/>
  <c r="C192" i="4"/>
  <c r="D203" i="4"/>
  <c r="G203" i="4"/>
  <c r="H203" i="4" s="1"/>
  <c r="C203" i="4"/>
  <c r="E203" i="4"/>
  <c r="E212" i="4"/>
  <c r="D212" i="4"/>
  <c r="G212" i="4"/>
  <c r="H212" i="4" s="1"/>
  <c r="C212" i="4"/>
  <c r="E221" i="4"/>
  <c r="D221" i="4"/>
  <c r="G221" i="4"/>
  <c r="H221" i="4" s="1"/>
  <c r="C221" i="4"/>
  <c r="E224" i="4"/>
  <c r="D224" i="4"/>
  <c r="G224" i="4"/>
  <c r="H224" i="4" s="1"/>
  <c r="C224" i="4"/>
  <c r="G153" i="4"/>
  <c r="H153" i="4" s="1"/>
  <c r="C153" i="4"/>
  <c r="E153" i="4"/>
  <c r="E154" i="4"/>
  <c r="C156" i="4"/>
  <c r="G161" i="4"/>
  <c r="H161" i="4" s="1"/>
  <c r="C161" i="4"/>
  <c r="E161" i="4"/>
  <c r="E162" i="4"/>
  <c r="C164" i="4"/>
  <c r="G169" i="4"/>
  <c r="H169" i="4" s="1"/>
  <c r="C169" i="4"/>
  <c r="E169" i="4"/>
  <c r="E170" i="4"/>
  <c r="C172" i="4"/>
  <c r="G177" i="4"/>
  <c r="H177" i="4" s="1"/>
  <c r="C177" i="4"/>
  <c r="E177" i="4"/>
  <c r="E185" i="4"/>
  <c r="D185" i="4"/>
  <c r="G185" i="4"/>
  <c r="H185" i="4" s="1"/>
  <c r="C185" i="4"/>
  <c r="D195" i="4"/>
  <c r="G195" i="4"/>
  <c r="H195" i="4" s="1"/>
  <c r="C195" i="4"/>
  <c r="E195" i="4"/>
  <c r="E204" i="4"/>
  <c r="D204" i="4"/>
  <c r="G204" i="4"/>
  <c r="H204" i="4" s="1"/>
  <c r="C204" i="4"/>
  <c r="E213" i="4"/>
  <c r="D213" i="4"/>
  <c r="G213" i="4"/>
  <c r="H213" i="4" s="1"/>
  <c r="C213" i="4"/>
  <c r="E216" i="4"/>
  <c r="D216" i="4"/>
  <c r="G216" i="4"/>
  <c r="H216" i="4" s="1"/>
  <c r="C216" i="4"/>
  <c r="D227" i="4"/>
  <c r="G227" i="4"/>
  <c r="H227" i="4" s="1"/>
  <c r="C227" i="4"/>
  <c r="E227" i="4"/>
  <c r="G183" i="4"/>
  <c r="H183" i="4" s="1"/>
  <c r="C183" i="4"/>
  <c r="G187" i="4"/>
  <c r="H187" i="4" s="1"/>
  <c r="C187" i="4"/>
  <c r="G194" i="4"/>
  <c r="H194" i="4" s="1"/>
  <c r="C194" i="4"/>
  <c r="E194" i="4"/>
  <c r="G202" i="4"/>
  <c r="H202" i="4" s="1"/>
  <c r="C202" i="4"/>
  <c r="E202" i="4"/>
  <c r="G210" i="4"/>
  <c r="H210" i="4" s="1"/>
  <c r="C210" i="4"/>
  <c r="E210" i="4"/>
  <c r="G218" i="4"/>
  <c r="H218" i="4" s="1"/>
  <c r="C218" i="4"/>
  <c r="E218" i="4"/>
  <c r="G226" i="4"/>
  <c r="H226" i="4" s="1"/>
  <c r="C226" i="4"/>
  <c r="E226" i="4"/>
  <c r="D191" i="4"/>
  <c r="G191" i="4"/>
  <c r="H191" i="4" s="1"/>
  <c r="C191" i="4"/>
  <c r="E193" i="4"/>
  <c r="D193" i="4"/>
  <c r="D199" i="4"/>
  <c r="G199" i="4"/>
  <c r="H199" i="4" s="1"/>
  <c r="C199" i="4"/>
  <c r="E201" i="4"/>
  <c r="D201" i="4"/>
  <c r="D207" i="4"/>
  <c r="G207" i="4"/>
  <c r="H207" i="4" s="1"/>
  <c r="C207" i="4"/>
  <c r="E209" i="4"/>
  <c r="D209" i="4"/>
  <c r="D215" i="4"/>
  <c r="G215" i="4"/>
  <c r="H215" i="4" s="1"/>
  <c r="C215" i="4"/>
  <c r="E217" i="4"/>
  <c r="D217" i="4"/>
  <c r="D223" i="4"/>
  <c r="G223" i="4"/>
  <c r="H223" i="4" s="1"/>
  <c r="C223" i="4"/>
  <c r="E225" i="4"/>
  <c r="D225" i="4"/>
  <c r="D231" i="4"/>
  <c r="G231" i="4"/>
  <c r="H231" i="4" s="1"/>
  <c r="C231" i="4"/>
  <c r="E183" i="4"/>
  <c r="E187" i="4"/>
  <c r="G190" i="4"/>
  <c r="H190" i="4" s="1"/>
  <c r="C190" i="4"/>
  <c r="E190" i="4"/>
  <c r="E191" i="4"/>
  <c r="C193" i="4"/>
  <c r="G198" i="4"/>
  <c r="H198" i="4" s="1"/>
  <c r="C198" i="4"/>
  <c r="E198" i="4"/>
  <c r="E199" i="4"/>
  <c r="C201" i="4"/>
  <c r="G206" i="4"/>
  <c r="H206" i="4" s="1"/>
  <c r="C206" i="4"/>
  <c r="E206" i="4"/>
  <c r="E207" i="4"/>
  <c r="C209" i="4"/>
  <c r="G214" i="4"/>
  <c r="H214" i="4" s="1"/>
  <c r="C214" i="4"/>
  <c r="E214" i="4"/>
  <c r="E215" i="4"/>
  <c r="C217" i="4"/>
  <c r="G222" i="4"/>
  <c r="H222" i="4" s="1"/>
  <c r="C222" i="4"/>
  <c r="E222" i="4"/>
  <c r="E223" i="4"/>
  <c r="C225" i="4"/>
  <c r="G230" i="4"/>
  <c r="H230" i="4" s="1"/>
  <c r="C230" i="4"/>
  <c r="E230" i="4"/>
  <c r="E231" i="4"/>
  <c r="D233" i="4"/>
  <c r="E235" i="4"/>
  <c r="D235" i="4"/>
  <c r="G235" i="4"/>
  <c r="H235" i="4" s="1"/>
  <c r="C235" i="4"/>
  <c r="E239" i="4"/>
  <c r="D239" i="4"/>
  <c r="G239" i="4"/>
  <c r="H239" i="4" s="1"/>
  <c r="C239" i="4"/>
  <c r="E243" i="4"/>
  <c r="D243" i="4"/>
  <c r="G243" i="4"/>
  <c r="H243" i="4" s="1"/>
  <c r="C243" i="4"/>
  <c r="E247" i="4"/>
  <c r="D247" i="4"/>
  <c r="G247" i="4"/>
  <c r="H247" i="4" s="1"/>
  <c r="C247" i="4"/>
  <c r="E251" i="4"/>
  <c r="D251" i="4"/>
  <c r="G251" i="4"/>
  <c r="H251" i="4" s="1"/>
  <c r="C251" i="4"/>
  <c r="E255" i="4"/>
  <c r="D255" i="4"/>
  <c r="G255" i="4"/>
  <c r="H255" i="4" s="1"/>
  <c r="C255" i="4"/>
  <c r="E259" i="4"/>
  <c r="D259" i="4"/>
  <c r="G259" i="4"/>
  <c r="H259" i="4" s="1"/>
  <c r="C259" i="4"/>
  <c r="E263" i="4"/>
  <c r="D263" i="4"/>
  <c r="G263" i="4"/>
  <c r="H263" i="4" s="1"/>
  <c r="C263" i="4"/>
  <c r="E267" i="4"/>
  <c r="D267" i="4"/>
  <c r="G267" i="4"/>
  <c r="H267" i="4" s="1"/>
  <c r="C267" i="4"/>
  <c r="E271" i="4"/>
  <c r="D271" i="4"/>
  <c r="G271" i="4"/>
  <c r="H271" i="4" s="1"/>
  <c r="C271" i="4"/>
  <c r="E275" i="4"/>
  <c r="D275" i="4"/>
  <c r="G275" i="4"/>
  <c r="H275" i="4" s="1"/>
  <c r="C275" i="4"/>
  <c r="E279" i="4"/>
  <c r="D279" i="4"/>
  <c r="G279" i="4"/>
  <c r="H279" i="4" s="1"/>
  <c r="C279" i="4"/>
  <c r="E283" i="4"/>
  <c r="D283" i="4"/>
  <c r="G283" i="4"/>
  <c r="H283" i="4" s="1"/>
  <c r="C283" i="4"/>
  <c r="E287" i="4"/>
  <c r="D287" i="4"/>
  <c r="G287" i="4"/>
  <c r="H287" i="4" s="1"/>
  <c r="C287" i="4"/>
  <c r="E233" i="4"/>
  <c r="G236" i="4"/>
  <c r="H236" i="4" s="1"/>
  <c r="C236" i="4"/>
  <c r="E236" i="4"/>
  <c r="D236" i="4"/>
  <c r="G240" i="4"/>
  <c r="H240" i="4" s="1"/>
  <c r="C240" i="4"/>
  <c r="E240" i="4"/>
  <c r="D240" i="4"/>
  <c r="G244" i="4"/>
  <c r="H244" i="4" s="1"/>
  <c r="C244" i="4"/>
  <c r="E244" i="4"/>
  <c r="D244" i="4"/>
  <c r="G248" i="4"/>
  <c r="H248" i="4" s="1"/>
  <c r="C248" i="4"/>
  <c r="E248" i="4"/>
  <c r="D248" i="4"/>
  <c r="G252" i="4"/>
  <c r="H252" i="4" s="1"/>
  <c r="C252" i="4"/>
  <c r="E252" i="4"/>
  <c r="D252" i="4"/>
  <c r="G256" i="4"/>
  <c r="H256" i="4" s="1"/>
  <c r="C256" i="4"/>
  <c r="E256" i="4"/>
  <c r="D256" i="4"/>
  <c r="G260" i="4"/>
  <c r="H260" i="4" s="1"/>
  <c r="C260" i="4"/>
  <c r="E260" i="4"/>
  <c r="D260" i="4"/>
  <c r="G264" i="4"/>
  <c r="H264" i="4" s="1"/>
  <c r="C264" i="4"/>
  <c r="E264" i="4"/>
  <c r="D264" i="4"/>
  <c r="G268" i="4"/>
  <c r="H268" i="4" s="1"/>
  <c r="C268" i="4"/>
  <c r="E268" i="4"/>
  <c r="D268" i="4"/>
  <c r="G272" i="4"/>
  <c r="H272" i="4" s="1"/>
  <c r="C272" i="4"/>
  <c r="E272" i="4"/>
  <c r="D272" i="4"/>
  <c r="G276" i="4"/>
  <c r="H276" i="4" s="1"/>
  <c r="C276" i="4"/>
  <c r="E276" i="4"/>
  <c r="D276" i="4"/>
  <c r="G280" i="4"/>
  <c r="H280" i="4" s="1"/>
  <c r="C280" i="4"/>
  <c r="E280" i="4"/>
  <c r="D280" i="4"/>
  <c r="G284" i="4"/>
  <c r="H284" i="4" s="1"/>
  <c r="C284" i="4"/>
  <c r="E284" i="4"/>
  <c r="D284" i="4"/>
  <c r="G288" i="4"/>
  <c r="H288" i="4" s="1"/>
  <c r="C288" i="4"/>
  <c r="E288" i="4"/>
  <c r="D288" i="4"/>
  <c r="D237" i="4"/>
  <c r="G237" i="4"/>
  <c r="H237" i="4" s="1"/>
  <c r="C237" i="4"/>
  <c r="E237" i="4"/>
  <c r="D241" i="4"/>
  <c r="G241" i="4"/>
  <c r="H241" i="4" s="1"/>
  <c r="C241" i="4"/>
  <c r="E241" i="4"/>
  <c r="D245" i="4"/>
  <c r="G245" i="4"/>
  <c r="H245" i="4" s="1"/>
  <c r="C245" i="4"/>
  <c r="E245" i="4"/>
  <c r="D249" i="4"/>
  <c r="G249" i="4"/>
  <c r="H249" i="4" s="1"/>
  <c r="C249" i="4"/>
  <c r="E249" i="4"/>
  <c r="D253" i="4"/>
  <c r="G253" i="4"/>
  <c r="H253" i="4" s="1"/>
  <c r="C253" i="4"/>
  <c r="E253" i="4"/>
  <c r="D257" i="4"/>
  <c r="G257" i="4"/>
  <c r="H257" i="4" s="1"/>
  <c r="C257" i="4"/>
  <c r="E257" i="4"/>
  <c r="D261" i="4"/>
  <c r="G261" i="4"/>
  <c r="H261" i="4" s="1"/>
  <c r="C261" i="4"/>
  <c r="E261" i="4"/>
  <c r="D265" i="4"/>
  <c r="G265" i="4"/>
  <c r="H265" i="4" s="1"/>
  <c r="C265" i="4"/>
  <c r="E265" i="4"/>
  <c r="D269" i="4"/>
  <c r="G269" i="4"/>
  <c r="H269" i="4" s="1"/>
  <c r="C269" i="4"/>
  <c r="E269" i="4"/>
  <c r="D273" i="4"/>
  <c r="G273" i="4"/>
  <c r="H273" i="4" s="1"/>
  <c r="C273" i="4"/>
  <c r="E273" i="4"/>
  <c r="D277" i="4"/>
  <c r="G277" i="4"/>
  <c r="H277" i="4" s="1"/>
  <c r="C277" i="4"/>
  <c r="E277" i="4"/>
  <c r="D281" i="4"/>
  <c r="G281" i="4"/>
  <c r="H281" i="4" s="1"/>
  <c r="C281" i="4"/>
  <c r="E281" i="4"/>
  <c r="D285" i="4"/>
  <c r="G285" i="4"/>
  <c r="H285" i="4" s="1"/>
  <c r="C285" i="4"/>
  <c r="E285" i="4"/>
  <c r="D289" i="4"/>
  <c r="G289" i="4"/>
  <c r="H289" i="4" s="1"/>
  <c r="C289" i="4"/>
  <c r="E289" i="4"/>
</calcChain>
</file>

<file path=xl/sharedStrings.xml><?xml version="1.0" encoding="utf-8"?>
<sst xmlns="http://schemas.openxmlformats.org/spreadsheetml/2006/main" count="4706" uniqueCount="2520">
  <si>
    <t>Empresa</t>
  </si>
  <si>
    <t>Setor</t>
  </si>
  <si>
    <t>ROE</t>
  </si>
  <si>
    <t>VPA</t>
  </si>
  <si>
    <t>Preço/Ação</t>
  </si>
  <si>
    <t>P/VPA</t>
  </si>
  <si>
    <t>P/L</t>
  </si>
  <si>
    <t>LPA</t>
  </si>
  <si>
    <t>DIV. BRT/PATR</t>
  </si>
  <si>
    <t>Dia</t>
  </si>
  <si>
    <t>Mês</t>
  </si>
  <si>
    <t>30 dias</t>
  </si>
  <si>
    <t>12 meses</t>
  </si>
  <si>
    <t>Ultimo Balanço</t>
  </si>
  <si>
    <t>Data dos dados</t>
  </si>
  <si>
    <t>Momento de coleta dos dados</t>
  </si>
  <si>
    <t>AALR3</t>
  </si>
  <si>
    <t>ALLIAR ON NM</t>
  </si>
  <si>
    <t>Saúde</t>
  </si>
  <si>
    <t>0.8%</t>
  </si>
  <si>
    <t>10.68</t>
  </si>
  <si>
    <t>13.32</t>
  </si>
  <si>
    <t>1.25</t>
  </si>
  <si>
    <t>161.87</t>
  </si>
  <si>
    <t>0.08</t>
  </si>
  <si>
    <t>0,65</t>
  </si>
  <si>
    <t>31/03/2020</t>
  </si>
  <si>
    <t>09/06/2020</t>
  </si>
  <si>
    <t>09/06/2020 20/13</t>
  </si>
  <si>
    <t>ABCB4</t>
  </si>
  <si>
    <t>ABC Brasil PN N2</t>
  </si>
  <si>
    <t>Financeiros</t>
  </si>
  <si>
    <t>12.1%</t>
  </si>
  <si>
    <t>18.53</t>
  </si>
  <si>
    <t>15.00</t>
  </si>
  <si>
    <t>0.81</t>
  </si>
  <si>
    <t>6.69</t>
  </si>
  <si>
    <t>2.24</t>
  </si>
  <si>
    <t>-</t>
  </si>
  <si>
    <t>ABEV3</t>
  </si>
  <si>
    <t>AMBEV S/A ON NM</t>
  </si>
  <si>
    <t>Bebidas</t>
  </si>
  <si>
    <t>14.5%</t>
  </si>
  <si>
    <t>4.47</t>
  </si>
  <si>
    <t>14.32</t>
  </si>
  <si>
    <t>3.20</t>
  </si>
  <si>
    <t>22.07</t>
  </si>
  <si>
    <t>0.65</t>
  </si>
  <si>
    <t>0,05</t>
  </si>
  <si>
    <t>ADHM3</t>
  </si>
  <si>
    <t>VITALYZE.ME</t>
  </si>
  <si>
    <t>Prods. de Uso Pessoal e de Limpeza</t>
  </si>
  <si>
    <t>31.5%</t>
  </si>
  <si>
    <t>-2.61</t>
  </si>
  <si>
    <t>2.56</t>
  </si>
  <si>
    <t>-0.98</t>
  </si>
  <si>
    <t>-3.11</t>
  </si>
  <si>
    <t>-0.82</t>
  </si>
  <si>
    <t>30/09/2019</t>
  </si>
  <si>
    <t>09/06/2020 20/14</t>
  </si>
  <si>
    <t>AFLT3</t>
  </si>
  <si>
    <t>AFLUENTE T ON</t>
  </si>
  <si>
    <t>Energia Elétrica</t>
  </si>
  <si>
    <t>11.2%</t>
  </si>
  <si>
    <t>3.49</t>
  </si>
  <si>
    <t>8.90</t>
  </si>
  <si>
    <t>2.55</t>
  </si>
  <si>
    <t>22.70</t>
  </si>
  <si>
    <t>0.39</t>
  </si>
  <si>
    <t>0,00</t>
  </si>
  <si>
    <t>AGRO3</t>
  </si>
  <si>
    <t>BRASILAGRO ON NM</t>
  </si>
  <si>
    <t>Exploração de Imóveis</t>
  </si>
  <si>
    <t>3.7%</t>
  </si>
  <si>
    <t>17.77</t>
  </si>
  <si>
    <t>20.00</t>
  </si>
  <si>
    <t>1.13</t>
  </si>
  <si>
    <t>30.71</t>
  </si>
  <si>
    <t>0,57</t>
  </si>
  <si>
    <t>ALPA3</t>
  </si>
  <si>
    <t>ALPARGATAS ON N1</t>
  </si>
  <si>
    <t>Tecidos, Vestuário e Calçados</t>
  </si>
  <si>
    <t>8.9%</t>
  </si>
  <si>
    <t>4.73</t>
  </si>
  <si>
    <t>22.92</t>
  </si>
  <si>
    <t>4.84</t>
  </si>
  <si>
    <t>54.47</t>
  </si>
  <si>
    <t>0.42</t>
  </si>
  <si>
    <t>0,40</t>
  </si>
  <si>
    <t>ALPA4</t>
  </si>
  <si>
    <t>ALPARGATAS PN N1</t>
  </si>
  <si>
    <t>28.24</t>
  </si>
  <si>
    <t>5.97</t>
  </si>
  <si>
    <t>67.11</t>
  </si>
  <si>
    <t>ALSO3</t>
  </si>
  <si>
    <t>ALIANSCSONAE ON</t>
  </si>
  <si>
    <t>1.5%</t>
  </si>
  <si>
    <t>24.64</t>
  </si>
  <si>
    <t>31.30</t>
  </si>
  <si>
    <t>1.27</t>
  </si>
  <si>
    <t>85.96</t>
  </si>
  <si>
    <t>0.36</t>
  </si>
  <si>
    <t>ALUP11</t>
  </si>
  <si>
    <t>ALUPAR UNT N2</t>
  </si>
  <si>
    <t>12.8%</t>
  </si>
  <si>
    <t>25.14</t>
  </si>
  <si>
    <t>1.42</t>
  </si>
  <si>
    <t>11.01</t>
  </si>
  <si>
    <t>2.28</t>
  </si>
  <si>
    <t>1,66</t>
  </si>
  <si>
    <t>ALUP3</t>
  </si>
  <si>
    <t>ALUPAR ON N2</t>
  </si>
  <si>
    <t>5.92</t>
  </si>
  <si>
    <t>9.84</t>
  </si>
  <si>
    <t>1.66</t>
  </si>
  <si>
    <t>12.93</t>
  </si>
  <si>
    <t>0.76</t>
  </si>
  <si>
    <t>ALUP4</t>
  </si>
  <si>
    <t>ALUPAR PN N2</t>
  </si>
  <si>
    <t>7.62</t>
  </si>
  <si>
    <t>1.29</t>
  </si>
  <si>
    <t>10.01</t>
  </si>
  <si>
    <t>AMAR3</t>
  </si>
  <si>
    <t>LOJAS MARISA ON NM</t>
  </si>
  <si>
    <t>Comércio</t>
  </si>
  <si>
    <t>-16.6%</t>
  </si>
  <si>
    <t>5.06</t>
  </si>
  <si>
    <t>8.75</t>
  </si>
  <si>
    <t>1.73</t>
  </si>
  <si>
    <t>-10.43</t>
  </si>
  <si>
    <t>-0.84</t>
  </si>
  <si>
    <t>0,95</t>
  </si>
  <si>
    <t>ANIM3</t>
  </si>
  <si>
    <t>ANIMA ON NM</t>
  </si>
  <si>
    <t>Diversos</t>
  </si>
  <si>
    <t>-4.0%</t>
  </si>
  <si>
    <t>14.98</t>
  </si>
  <si>
    <t>26.24</t>
  </si>
  <si>
    <t>1.75</t>
  </si>
  <si>
    <t>-43.83</t>
  </si>
  <si>
    <t>-0.60</t>
  </si>
  <si>
    <t>0,74</t>
  </si>
  <si>
    <t>09/06/2020 20/15</t>
  </si>
  <si>
    <t>APER3</t>
  </si>
  <si>
    <t>ALPER S.A. ON</t>
  </si>
  <si>
    <t>Previdência e Seguros</t>
  </si>
  <si>
    <t>-1.3%</t>
  </si>
  <si>
    <t>15.34</t>
  </si>
  <si>
    <t>23.95</t>
  </si>
  <si>
    <t>1.56</t>
  </si>
  <si>
    <t>-124.07</t>
  </si>
  <si>
    <t>-0.19</t>
  </si>
  <si>
    <t>ARZZ3</t>
  </si>
  <si>
    <t>AREZZO CO ON NM</t>
  </si>
  <si>
    <t>21.8%</t>
  </si>
  <si>
    <t>8.31</t>
  </si>
  <si>
    <t>46.70</t>
  </si>
  <si>
    <t>5.62</t>
  </si>
  <si>
    <t>25.76</t>
  </si>
  <si>
    <t>1.81</t>
  </si>
  <si>
    <t>0,82</t>
  </si>
  <si>
    <t>ATOM3</t>
  </si>
  <si>
    <t>ATOMPAR ON</t>
  </si>
  <si>
    <t>Outros</t>
  </si>
  <si>
    <t>54.9%</t>
  </si>
  <si>
    <t>1.84</t>
  </si>
  <si>
    <t>4.35</t>
  </si>
  <si>
    <t>7.92</t>
  </si>
  <si>
    <t>0.23</t>
  </si>
  <si>
    <t>AZEV3</t>
  </si>
  <si>
    <t>AZEVEDO &amp; TRAVASSOS ON</t>
  </si>
  <si>
    <t>Construção e Engenharia</t>
  </si>
  <si>
    <t>59.0%</t>
  </si>
  <si>
    <t>-40.83</t>
  </si>
  <si>
    <t>-0.49</t>
  </si>
  <si>
    <t>-0.83</t>
  </si>
  <si>
    <t>-24.10</t>
  </si>
  <si>
    <t>-0,14</t>
  </si>
  <si>
    <t>31/03/2019</t>
  </si>
  <si>
    <t>AZEV4</t>
  </si>
  <si>
    <t>AZEVEDO &amp; TRAVASSOS PN</t>
  </si>
  <si>
    <t>5.71</t>
  </si>
  <si>
    <t>-0.14</t>
  </si>
  <si>
    <t>-0.24</t>
  </si>
  <si>
    <t>AZUL4</t>
  </si>
  <si>
    <t>AZUL PN</t>
  </si>
  <si>
    <t>Transporte</t>
  </si>
  <si>
    <t>90.1%</t>
  </si>
  <si>
    <t>-28.20</t>
  </si>
  <si>
    <t>25.78</t>
  </si>
  <si>
    <t>-0.91</t>
  </si>
  <si>
    <t>-1.01</t>
  </si>
  <si>
    <t>-25.41</t>
  </si>
  <si>
    <t>-2,14</t>
  </si>
  <si>
    <t>B3SA3</t>
  </si>
  <si>
    <t>B3 ON</t>
  </si>
  <si>
    <t>Serviços Financeiros Diversos</t>
  </si>
  <si>
    <t>12.6%</t>
  </si>
  <si>
    <t>12.09</t>
  </si>
  <si>
    <t>51.07</t>
  </si>
  <si>
    <t>4.23</t>
  </si>
  <si>
    <t>33.56</t>
  </si>
  <si>
    <t>1.52</t>
  </si>
  <si>
    <t>0,21</t>
  </si>
  <si>
    <t>BAHI3</t>
  </si>
  <si>
    <t>BAHEMA ON</t>
  </si>
  <si>
    <t>Holdings Diversificadas</t>
  </si>
  <si>
    <t>-18.6%</t>
  </si>
  <si>
    <t>44.60</t>
  </si>
  <si>
    <t>91.49</t>
  </si>
  <si>
    <t>2.05</t>
  </si>
  <si>
    <t>-11.04</t>
  </si>
  <si>
    <t>-8.29</t>
  </si>
  <si>
    <t>0,25</t>
  </si>
  <si>
    <t>BALM4</t>
  </si>
  <si>
    <t>BAUMER PN</t>
  </si>
  <si>
    <t>Máquinas e Equipamentos</t>
  </si>
  <si>
    <t>6.2%</t>
  </si>
  <si>
    <t>10.26</t>
  </si>
  <si>
    <t>10.30</t>
  </si>
  <si>
    <t>1.00</t>
  </si>
  <si>
    <t>16.15</t>
  </si>
  <si>
    <t>0.64</t>
  </si>
  <si>
    <t>0,31</t>
  </si>
  <si>
    <t>31/12/2019</t>
  </si>
  <si>
    <t>BAUH4</t>
  </si>
  <si>
    <t>EXCELSIOR PN</t>
  </si>
  <si>
    <t>Alimentos</t>
  </si>
  <si>
    <t>37.4%</t>
  </si>
  <si>
    <t>13.74</t>
  </si>
  <si>
    <t>89.97</t>
  </si>
  <si>
    <t>6.55</t>
  </si>
  <si>
    <t>17.49</t>
  </si>
  <si>
    <t>5.14</t>
  </si>
  <si>
    <t>09/06/2020 20/16</t>
  </si>
  <si>
    <t>BAZA3</t>
  </si>
  <si>
    <t>BANCO DA AMAZONIA S.A. ON</t>
  </si>
  <si>
    <t>12.5%</t>
  </si>
  <si>
    <t>74.18</t>
  </si>
  <si>
    <t>32.42</t>
  </si>
  <si>
    <t>0.44</t>
  </si>
  <si>
    <t>9.29</t>
  </si>
  <si>
    <t>BBAS3</t>
  </si>
  <si>
    <t>BANCO DO BRASIL S.A. ON</t>
  </si>
  <si>
    <t>16.8%</t>
  </si>
  <si>
    <t>35.67</t>
  </si>
  <si>
    <t>35.79</t>
  </si>
  <si>
    <t>5.99</t>
  </si>
  <si>
    <t>BBDC3</t>
  </si>
  <si>
    <t>BANCO BRADESCO S.A. ON N1</t>
  </si>
  <si>
    <t>15.5%</t>
  </si>
  <si>
    <t>14.60</t>
  </si>
  <si>
    <t>21.21</t>
  </si>
  <si>
    <t>1.45</t>
  </si>
  <si>
    <t>9.34</t>
  </si>
  <si>
    <t>2.27</t>
  </si>
  <si>
    <t>BBDC4</t>
  </si>
  <si>
    <t>BANCO BRADESCO S.A. PN N1</t>
  </si>
  <si>
    <t>22.95</t>
  </si>
  <si>
    <t>1.57</t>
  </si>
  <si>
    <t>10.11</t>
  </si>
  <si>
    <t>BBRK3</t>
  </si>
  <si>
    <t>BR Brokers ON NM</t>
  </si>
  <si>
    <t>-35.8%</t>
  </si>
  <si>
    <t>6.87</t>
  </si>
  <si>
    <t>2.70</t>
  </si>
  <si>
    <t>-1.10</t>
  </si>
  <si>
    <t>-2.46</t>
  </si>
  <si>
    <t>BBSE3</t>
  </si>
  <si>
    <t>BBSEGURIDADE ON NM</t>
  </si>
  <si>
    <t>0.00</t>
  </si>
  <si>
    <t>27.62</t>
  </si>
  <si>
    <t>BDLL4</t>
  </si>
  <si>
    <t>BAEDELLA PN</t>
  </si>
  <si>
    <t>-831.3%</t>
  </si>
  <si>
    <t>7.87</t>
  </si>
  <si>
    <t>9.37</t>
  </si>
  <si>
    <t>1.19</t>
  </si>
  <si>
    <t>-65.41</t>
  </si>
  <si>
    <t>18,16</t>
  </si>
  <si>
    <t>BEEF3</t>
  </si>
  <si>
    <t>Minerva ON NM</t>
  </si>
  <si>
    <t>55.0%</t>
  </si>
  <si>
    <t>12.59</t>
  </si>
  <si>
    <t>10.55</t>
  </si>
  <si>
    <t>19.18</t>
  </si>
  <si>
    <t>0.66</t>
  </si>
  <si>
    <t>20,22</t>
  </si>
  <si>
    <t>BEES3</t>
  </si>
  <si>
    <t>BANESTES S/A ON</t>
  </si>
  <si>
    <t>15.0%</t>
  </si>
  <si>
    <t>4.92</t>
  </si>
  <si>
    <t>6.06</t>
  </si>
  <si>
    <t>1.23</t>
  </si>
  <si>
    <t>8.22</t>
  </si>
  <si>
    <t>0.74</t>
  </si>
  <si>
    <t>BEES4</t>
  </si>
  <si>
    <t>BANESTES S/A PN</t>
  </si>
  <si>
    <t>6.15</t>
  </si>
  <si>
    <t>8.34</t>
  </si>
  <si>
    <t>BGIP4</t>
  </si>
  <si>
    <t>BANESE PN</t>
  </si>
  <si>
    <t>18.0%</t>
  </si>
  <si>
    <t>29.47</t>
  </si>
  <si>
    <t>27.10</t>
  </si>
  <si>
    <t>0.92</t>
  </si>
  <si>
    <t>5.10</t>
  </si>
  <si>
    <t>5.31</t>
  </si>
  <si>
    <t>BIDI11</t>
  </si>
  <si>
    <t>INTER BANCO UNT N2</t>
  </si>
  <si>
    <t>2.7%</t>
  </si>
  <si>
    <t>9.11</t>
  </si>
  <si>
    <t>34.30</t>
  </si>
  <si>
    <t>3.76</t>
  </si>
  <si>
    <t>141.97</t>
  </si>
  <si>
    <t>0.24</t>
  </si>
  <si>
    <t>BIDI3</t>
  </si>
  <si>
    <t>INTER BANCO ON N2</t>
  </si>
  <si>
    <t>3.04</t>
  </si>
  <si>
    <t>3.29</t>
  </si>
  <si>
    <t>124.30</t>
  </si>
  <si>
    <t>BIDI4</t>
  </si>
  <si>
    <t>INTER BANCO PN N2</t>
  </si>
  <si>
    <t>12.25</t>
  </si>
  <si>
    <t>4.03</t>
  </si>
  <si>
    <t>152.11</t>
  </si>
  <si>
    <t>BIOM3</t>
  </si>
  <si>
    <t>BIOMM SA ON</t>
  </si>
  <si>
    <t>-44.3%</t>
  </si>
  <si>
    <t>2.22</t>
  </si>
  <si>
    <t>19.50</t>
  </si>
  <si>
    <t>8.80</t>
  </si>
  <si>
    <t>-19.86</t>
  </si>
  <si>
    <t>1,36</t>
  </si>
  <si>
    <t>09/06/2020 20/17</t>
  </si>
  <si>
    <t>BKBR3</t>
  </si>
  <si>
    <t>BK BRASIL ON NM</t>
  </si>
  <si>
    <t>Hoteis e Restaurantes</t>
  </si>
  <si>
    <t>-0.6%</t>
  </si>
  <si>
    <t>7.61</t>
  </si>
  <si>
    <t>14.02</t>
  </si>
  <si>
    <t>-315.08</t>
  </si>
  <si>
    <t>-0.04</t>
  </si>
  <si>
    <t>BMEB4</t>
  </si>
  <si>
    <t>BANCO MERCANTIL DO BRASIL S/A PN</t>
  </si>
  <si>
    <t>17.82</t>
  </si>
  <si>
    <t>13.60</t>
  </si>
  <si>
    <t>5.08</t>
  </si>
  <si>
    <t>2.68</t>
  </si>
  <si>
    <t>BMGB4</t>
  </si>
  <si>
    <t>BANCO BMG PN N1</t>
  </si>
  <si>
    <t>6.71</t>
  </si>
  <si>
    <t>5.88</t>
  </si>
  <si>
    <t>0.88</t>
  </si>
  <si>
    <t>BMKS3</t>
  </si>
  <si>
    <t>MONARK ON</t>
  </si>
  <si>
    <t>Viagens e Lazer</t>
  </si>
  <si>
    <t>1.4%</t>
  </si>
  <si>
    <t>389.58</t>
  </si>
  <si>
    <t>203.00</t>
  </si>
  <si>
    <t>0.52</t>
  </si>
  <si>
    <t>36.29</t>
  </si>
  <si>
    <t>5.59</t>
  </si>
  <si>
    <t>0,04</t>
  </si>
  <si>
    <t>BNBR3</t>
  </si>
  <si>
    <t>BANCO DO NORDESTE ON</t>
  </si>
  <si>
    <t>31.7%</t>
  </si>
  <si>
    <t>65.03</t>
  </si>
  <si>
    <t>84.03</t>
  </si>
  <si>
    <t>4.08</t>
  </si>
  <si>
    <t>20.58</t>
  </si>
  <si>
    <t>BOBR4</t>
  </si>
  <si>
    <t>BOMBRIL SA PN</t>
  </si>
  <si>
    <t>14.2%</t>
  </si>
  <si>
    <t>-1.09</t>
  </si>
  <si>
    <t>2.02</t>
  </si>
  <si>
    <t>-1.85</t>
  </si>
  <si>
    <t>-13.00</t>
  </si>
  <si>
    <t>-0.16</t>
  </si>
  <si>
    <t>-1,12</t>
  </si>
  <si>
    <t>BPAC11</t>
  </si>
  <si>
    <t>BTGP BANCO UNT</t>
  </si>
  <si>
    <t>10.1%</t>
  </si>
  <si>
    <t>25.33</t>
  </si>
  <si>
    <t>65.58</t>
  </si>
  <si>
    <t>2.59</t>
  </si>
  <si>
    <t>25.60</t>
  </si>
  <si>
    <t>BPAC3</t>
  </si>
  <si>
    <t>BTGP BANCO ON</t>
  </si>
  <si>
    <t>8.44</t>
  </si>
  <si>
    <t>29.00</t>
  </si>
  <si>
    <t>3.44</t>
  </si>
  <si>
    <t>33.96</t>
  </si>
  <si>
    <t>0.85</t>
  </si>
  <si>
    <t>BPAC5</t>
  </si>
  <si>
    <t>BTGP BANCO PNA</t>
  </si>
  <si>
    <t>18.91</t>
  </si>
  <si>
    <t>22.14</t>
  </si>
  <si>
    <t>BPAN4</t>
  </si>
  <si>
    <t>BANCO PAN PN</t>
  </si>
  <si>
    <t>11.8%</t>
  </si>
  <si>
    <t>4.17</t>
  </si>
  <si>
    <t>9.65</t>
  </si>
  <si>
    <t>2.32</t>
  </si>
  <si>
    <t>19.70</t>
  </si>
  <si>
    <t>0.49</t>
  </si>
  <si>
    <t>BRAP3</t>
  </si>
  <si>
    <t>BRADESPAR S/A ON N1</t>
  </si>
  <si>
    <t>0.1%</t>
  </si>
  <si>
    <t>30.23</t>
  </si>
  <si>
    <t>33.06</t>
  </si>
  <si>
    <t>1.09</t>
  </si>
  <si>
    <t>2.040.07</t>
  </si>
  <si>
    <t>0.02</t>
  </si>
  <si>
    <t>BRAP4</t>
  </si>
  <si>
    <t>BRADESPAR S/A PN N1</t>
  </si>
  <si>
    <t>36.14</t>
  </si>
  <si>
    <t>1.20</t>
  </si>
  <si>
    <t>2.230.13</t>
  </si>
  <si>
    <t>BRDT3</t>
  </si>
  <si>
    <t>PETROBRAS BR ON NM</t>
  </si>
  <si>
    <t>Petróleo, Gás e Biocombustíveis</t>
  </si>
  <si>
    <t>25.2%</t>
  </si>
  <si>
    <t>7.52</t>
  </si>
  <si>
    <t>23.41</t>
  </si>
  <si>
    <t>3.11</t>
  </si>
  <si>
    <t>12.34</t>
  </si>
  <si>
    <t>1.90</t>
  </si>
  <si>
    <t>0,77</t>
  </si>
  <si>
    <t>BRFS3</t>
  </si>
  <si>
    <t>BRF Foods ON NM</t>
  </si>
  <si>
    <t>19.3%</t>
  </si>
  <si>
    <t>7.97</t>
  </si>
  <si>
    <t>23.07</t>
  </si>
  <si>
    <t>2.89</t>
  </si>
  <si>
    <t>14.96</t>
  </si>
  <si>
    <t>1.54</t>
  </si>
  <si>
    <t>3,55</t>
  </si>
  <si>
    <t>BRGE12</t>
  </si>
  <si>
    <t>CONSORCIO ALFA PNF</t>
  </si>
  <si>
    <t>4.1%</t>
  </si>
  <si>
    <t>16.44</t>
  </si>
  <si>
    <t>7.29</t>
  </si>
  <si>
    <t>10.69</t>
  </si>
  <si>
    <t>0.68</t>
  </si>
  <si>
    <t>BRGE3</t>
  </si>
  <si>
    <t>CONSORCIO ALFA ON</t>
  </si>
  <si>
    <t>8.98</t>
  </si>
  <si>
    <t>0.55</t>
  </si>
  <si>
    <t>13.16</t>
  </si>
  <si>
    <t>09/06/2020 20/18</t>
  </si>
  <si>
    <t>BRIV4</t>
  </si>
  <si>
    <t>ALFA DE INVESTIMENTO PN</t>
  </si>
  <si>
    <t>16.92</t>
  </si>
  <si>
    <t>7.60</t>
  </si>
  <si>
    <t>0.45</t>
  </si>
  <si>
    <t>10.94</t>
  </si>
  <si>
    <t>0.69</t>
  </si>
  <si>
    <t>BRKM3</t>
  </si>
  <si>
    <t>BRASKEM ON N1</t>
  </si>
  <si>
    <t>Químicos</t>
  </si>
  <si>
    <t>780.8%</t>
  </si>
  <si>
    <t>-1.25</t>
  </si>
  <si>
    <t>27.34</t>
  </si>
  <si>
    <t>-21.79</t>
  </si>
  <si>
    <t>-2.79</t>
  </si>
  <si>
    <t>-9.80</t>
  </si>
  <si>
    <t>-38,84</t>
  </si>
  <si>
    <t>BRKM5</t>
  </si>
  <si>
    <t>BRASKEM PNA N1</t>
  </si>
  <si>
    <t>27.00</t>
  </si>
  <si>
    <t>-21.52</t>
  </si>
  <si>
    <t>-2.76</t>
  </si>
  <si>
    <t>BRML3</t>
  </si>
  <si>
    <t>BR MALLS PARTICIPAÇÔES S/A ON</t>
  </si>
  <si>
    <t>10.8%</t>
  </si>
  <si>
    <t>12.78</t>
  </si>
  <si>
    <t>11.77</t>
  </si>
  <si>
    <t>8.49</t>
  </si>
  <si>
    <t>1.39</t>
  </si>
  <si>
    <t>0,27</t>
  </si>
  <si>
    <t>BRPR3</t>
  </si>
  <si>
    <t>BR PROPERTIES ON NM</t>
  </si>
  <si>
    <t>6.8%</t>
  </si>
  <si>
    <t>14.68</t>
  </si>
  <si>
    <t>9.85</t>
  </si>
  <si>
    <t>0.67</t>
  </si>
  <si>
    <t>9.81</t>
  </si>
  <si>
    <t>0,24</t>
  </si>
  <si>
    <t>BRSR3</t>
  </si>
  <si>
    <t>BANRISUL S/A ON</t>
  </si>
  <si>
    <t>15.9%</t>
  </si>
  <si>
    <t>19.73</t>
  </si>
  <si>
    <t>18.81</t>
  </si>
  <si>
    <t>0.95</t>
  </si>
  <si>
    <t>6.00</t>
  </si>
  <si>
    <t>3.13</t>
  </si>
  <si>
    <t>BRSR6</t>
  </si>
  <si>
    <t>BANRISUL S/A PNB</t>
  </si>
  <si>
    <t>15.20</t>
  </si>
  <si>
    <t>0.77</t>
  </si>
  <si>
    <t>4.85</t>
  </si>
  <si>
    <t>BSEV3</t>
  </si>
  <si>
    <t>BIOSEV ON NM</t>
  </si>
  <si>
    <t>-348.5%</t>
  </si>
  <si>
    <t>0.22</t>
  </si>
  <si>
    <t>3.35</t>
  </si>
  <si>
    <t>-4.40</t>
  </si>
  <si>
    <t>-0.76</t>
  </si>
  <si>
    <t>26,51</t>
  </si>
  <si>
    <t>BTOW3</t>
  </si>
  <si>
    <t>B2W - COMPANHIA GLOBAL DO VAREJO ON</t>
  </si>
  <si>
    <t>-5.1%</t>
  </si>
  <si>
    <t>10.76</t>
  </si>
  <si>
    <t>94.50</t>
  </si>
  <si>
    <t>8.78</t>
  </si>
  <si>
    <t>-172.31</t>
  </si>
  <si>
    <t>-0.55</t>
  </si>
  <si>
    <t>1,21</t>
  </si>
  <si>
    <t>BTTL3</t>
  </si>
  <si>
    <t>APABA ON</t>
  </si>
  <si>
    <t>197.7%</t>
  </si>
  <si>
    <t>5.68</t>
  </si>
  <si>
    <t>8.61</t>
  </si>
  <si>
    <t>1.30</t>
  </si>
  <si>
    <t>4,27</t>
  </si>
  <si>
    <t>CAMB3</t>
  </si>
  <si>
    <t>PENALTY ON</t>
  </si>
  <si>
    <t>29.0%</t>
  </si>
  <si>
    <t>1.96</t>
  </si>
  <si>
    <t>4.15</t>
  </si>
  <si>
    <t>2.12</t>
  </si>
  <si>
    <t>7.31</t>
  </si>
  <si>
    <t>0.57</t>
  </si>
  <si>
    <t>0,85</t>
  </si>
  <si>
    <t>CAML3</t>
  </si>
  <si>
    <t>CAMIL ON NM</t>
  </si>
  <si>
    <t>10.7%</t>
  </si>
  <si>
    <t>6.08</t>
  </si>
  <si>
    <t>10.59</t>
  </si>
  <si>
    <t>1.74</t>
  </si>
  <si>
    <t>16.35</t>
  </si>
  <si>
    <t>0,75</t>
  </si>
  <si>
    <t>29/02/2020</t>
  </si>
  <si>
    <t>CARD3</t>
  </si>
  <si>
    <t>CSU CARDSYST ON NM</t>
  </si>
  <si>
    <t>Serviços</t>
  </si>
  <si>
    <t>12.0%</t>
  </si>
  <si>
    <t>6.33</t>
  </si>
  <si>
    <t>13.02</t>
  </si>
  <si>
    <t>2.06</t>
  </si>
  <si>
    <t>17.21</t>
  </si>
  <si>
    <t>0,41</t>
  </si>
  <si>
    <t>CCPR3</t>
  </si>
  <si>
    <t>CYRELA COMMERCIAL PROPERTIES SA EMP PART ON</t>
  </si>
  <si>
    <t>2.4%</t>
  </si>
  <si>
    <t>11.55</t>
  </si>
  <si>
    <t>16.85</t>
  </si>
  <si>
    <t>1.46</t>
  </si>
  <si>
    <t>60.39</t>
  </si>
  <si>
    <t>0.28</t>
  </si>
  <si>
    <t>CCRO3</t>
  </si>
  <si>
    <t>COMPANHIA DE CONCESSÕES RODOVIÁRIAS ON NM</t>
  </si>
  <si>
    <t>15.4%</t>
  </si>
  <si>
    <t>4.39</t>
  </si>
  <si>
    <t>14.48</t>
  </si>
  <si>
    <t>3.30</t>
  </si>
  <si>
    <t>21.35</t>
  </si>
  <si>
    <t>2,14</t>
  </si>
  <si>
    <t>09/06/2020 20/19</t>
  </si>
  <si>
    <t>CEAB3</t>
  </si>
  <si>
    <t>CEA MODAS ON NM</t>
  </si>
  <si>
    <t>33.8%</t>
  </si>
  <si>
    <t>8.79</t>
  </si>
  <si>
    <t>1.48</t>
  </si>
  <si>
    <t>4.38</t>
  </si>
  <si>
    <t>2.97</t>
  </si>
  <si>
    <t>0,63</t>
  </si>
  <si>
    <t>CEDO3</t>
  </si>
  <si>
    <t>CIA. DE FIAÇÃO E TECIDOS CEDRO CACHOEIRA ON</t>
  </si>
  <si>
    <t>-10.2%</t>
  </si>
  <si>
    <t>17.26</t>
  </si>
  <si>
    <t>8.94</t>
  </si>
  <si>
    <t>-5.09</t>
  </si>
  <si>
    <t>-1.76</t>
  </si>
  <si>
    <t>1,38</t>
  </si>
  <si>
    <t>CEEB3</t>
  </si>
  <si>
    <t>COELBA ON</t>
  </si>
  <si>
    <t>19.1%</t>
  </si>
  <si>
    <t>21.00</t>
  </si>
  <si>
    <t>41.00</t>
  </si>
  <si>
    <t>1.95</t>
  </si>
  <si>
    <t>10.21</t>
  </si>
  <si>
    <t>4.02</t>
  </si>
  <si>
    <t>1,64</t>
  </si>
  <si>
    <t>CESP3</t>
  </si>
  <si>
    <t>CESP CIA ENERGETICA SAO PAULO ON</t>
  </si>
  <si>
    <t>19.5%</t>
  </si>
  <si>
    <t>21.51</t>
  </si>
  <si>
    <t>31.70</t>
  </si>
  <si>
    <t>1.47</t>
  </si>
  <si>
    <t>7.55</t>
  </si>
  <si>
    <t>4.20</t>
  </si>
  <si>
    <t>0,26</t>
  </si>
  <si>
    <t>CESP6</t>
  </si>
  <si>
    <t>CESP CIA ENERGETICA SAO PAULO PNB</t>
  </si>
  <si>
    <t>29.09</t>
  </si>
  <si>
    <t>1.35</t>
  </si>
  <si>
    <t>6.93</t>
  </si>
  <si>
    <t>CGAS3</t>
  </si>
  <si>
    <t>COMPANHIA DE GÁS DE SÃO PAULO - COMGÁS ON</t>
  </si>
  <si>
    <t>Gás</t>
  </si>
  <si>
    <t>202.5%</t>
  </si>
  <si>
    <t>5.76</t>
  </si>
  <si>
    <t>175.00</t>
  </si>
  <si>
    <t>30.38</t>
  </si>
  <si>
    <t>11.67</t>
  </si>
  <si>
    <t>7,01</t>
  </si>
  <si>
    <t>CGAS5</t>
  </si>
  <si>
    <t>COMPANHIA DE GÁS DE SÃO PAULO - COMGÁS PNAS</t>
  </si>
  <si>
    <t>186.50</t>
  </si>
  <si>
    <t>32.37</t>
  </si>
  <si>
    <t>15.99</t>
  </si>
  <si>
    <t>CGRA3</t>
  </si>
  <si>
    <t>GRAZZIOTIN ON</t>
  </si>
  <si>
    <t>22.1%</t>
  </si>
  <si>
    <t>29.15</t>
  </si>
  <si>
    <t>25.85</t>
  </si>
  <si>
    <t>0.89</t>
  </si>
  <si>
    <t>4.01</t>
  </si>
  <si>
    <t>6.44</t>
  </si>
  <si>
    <t>CGRA4</t>
  </si>
  <si>
    <t>GRAZZIOTIN PN</t>
  </si>
  <si>
    <t>27.30</t>
  </si>
  <si>
    <t>0.94</t>
  </si>
  <si>
    <t>4.24</t>
  </si>
  <si>
    <t>CIEL3</t>
  </si>
  <si>
    <t>CIELO ON NM</t>
  </si>
  <si>
    <t>13.0%</t>
  </si>
  <si>
    <t>3.41</t>
  </si>
  <si>
    <t>1,09</t>
  </si>
  <si>
    <t>CLSC4</t>
  </si>
  <si>
    <t>CELESC PN N2</t>
  </si>
  <si>
    <t>22.9%</t>
  </si>
  <si>
    <t>40.21</t>
  </si>
  <si>
    <t>52.49</t>
  </si>
  <si>
    <t>1.31</t>
  </si>
  <si>
    <t>5.70</t>
  </si>
  <si>
    <t>9.20</t>
  </si>
  <si>
    <t>1,04</t>
  </si>
  <si>
    <t>CMIG3</t>
  </si>
  <si>
    <t>CEMIG ON N1</t>
  </si>
  <si>
    <t>14.4%</t>
  </si>
  <si>
    <t>10.85</t>
  </si>
  <si>
    <t>12.61</t>
  </si>
  <si>
    <t>1.16</t>
  </si>
  <si>
    <t>8.09</t>
  </si>
  <si>
    <t>1,00</t>
  </si>
  <si>
    <t>CMIG4</t>
  </si>
  <si>
    <t>CEMIG PN N1</t>
  </si>
  <si>
    <t>12.05</t>
  </si>
  <si>
    <t>1.11</t>
  </si>
  <si>
    <t>7.73</t>
  </si>
  <si>
    <t>CNTO3</t>
  </si>
  <si>
    <t>CENTAURO ON NM</t>
  </si>
  <si>
    <t>26.5%</t>
  </si>
  <si>
    <t>33.88</t>
  </si>
  <si>
    <t>6.98</t>
  </si>
  <si>
    <t>26.33</t>
  </si>
  <si>
    <t>0,03</t>
  </si>
  <si>
    <t>COCE5</t>
  </si>
  <si>
    <t>CIA ENERG CEARA - COELCE PNA</t>
  </si>
  <si>
    <t>41.15</t>
  </si>
  <si>
    <t>54.54</t>
  </si>
  <si>
    <t>1.33</t>
  </si>
  <si>
    <t>8.84</t>
  </si>
  <si>
    <t>6.17</t>
  </si>
  <si>
    <t>0,84</t>
  </si>
  <si>
    <t>09/06/2020 20/20</t>
  </si>
  <si>
    <t>COGN3</t>
  </si>
  <si>
    <t>COGNA ON</t>
  </si>
  <si>
    <t>-0.2%</t>
  </si>
  <si>
    <t>9.75</t>
  </si>
  <si>
    <t>6.95</t>
  </si>
  <si>
    <t>0.71</t>
  </si>
  <si>
    <t>-309.67</t>
  </si>
  <si>
    <t>-0.02</t>
  </si>
  <si>
    <t>0,66</t>
  </si>
  <si>
    <t>CPFE3</t>
  </si>
  <si>
    <t>CPFL ENERGIA S.A. ON</t>
  </si>
  <si>
    <t>21.0%</t>
  </si>
  <si>
    <t>12.36</t>
  </si>
  <si>
    <t>33.45</t>
  </si>
  <si>
    <t>2.71</t>
  </si>
  <si>
    <t>12.89</t>
  </si>
  <si>
    <t>1,59</t>
  </si>
  <si>
    <t>CPLE3</t>
  </si>
  <si>
    <t>COPEL ON</t>
  </si>
  <si>
    <t>11.3%</t>
  </si>
  <si>
    <t>64.92</t>
  </si>
  <si>
    <t>63.69</t>
  </si>
  <si>
    <t>0.98</t>
  </si>
  <si>
    <t>8.70</t>
  </si>
  <si>
    <t>7.32</t>
  </si>
  <si>
    <t>CPLE6</t>
  </si>
  <si>
    <t>COPEL PNB</t>
  </si>
  <si>
    <t>67.14</t>
  </si>
  <si>
    <t>1.03</t>
  </si>
  <si>
    <t>9.17</t>
  </si>
  <si>
    <t>CRFB3</t>
  </si>
  <si>
    <t>CARREFOUR BR ON NM</t>
  </si>
  <si>
    <t>Comércio e Distribuição</t>
  </si>
  <si>
    <t>6.7%</t>
  </si>
  <si>
    <t>7.00</t>
  </si>
  <si>
    <t>18.37</t>
  </si>
  <si>
    <t>2.63</t>
  </si>
  <si>
    <t>39.00</t>
  </si>
  <si>
    <t>0.47</t>
  </si>
  <si>
    <t>0,43</t>
  </si>
  <si>
    <t>CRIV3</t>
  </si>
  <si>
    <t>ALFA FINANCEIRA ON</t>
  </si>
  <si>
    <t>7.7%</t>
  </si>
  <si>
    <t>9.36</t>
  </si>
  <si>
    <t>5.00</t>
  </si>
  <si>
    <t>0.53</t>
  </si>
  <si>
    <t>6.94</t>
  </si>
  <si>
    <t>0.72</t>
  </si>
  <si>
    <t>CRIV4</t>
  </si>
  <si>
    <t>ALFA FINANCEIRA PN</t>
  </si>
  <si>
    <t>6.50</t>
  </si>
  <si>
    <t>9.02</t>
  </si>
  <si>
    <t>CRPG5</t>
  </si>
  <si>
    <t>CRISTAL PNA</t>
  </si>
  <si>
    <t>19.0%</t>
  </si>
  <si>
    <t>19.90</t>
  </si>
  <si>
    <t>24.25</t>
  </si>
  <si>
    <t>1.22</t>
  </si>
  <si>
    <t>6.40</t>
  </si>
  <si>
    <t>3.79</t>
  </si>
  <si>
    <t>0,01</t>
  </si>
  <si>
    <t>CRPG6</t>
  </si>
  <si>
    <t>CRISTAL PNB</t>
  </si>
  <si>
    <t>24.50</t>
  </si>
  <si>
    <t>6.47</t>
  </si>
  <si>
    <t>CSAN3</t>
  </si>
  <si>
    <t>COSAN SA INDUSTRIA E COMERCIO ON</t>
  </si>
  <si>
    <t>8.1%</t>
  </si>
  <si>
    <t>27.45</t>
  </si>
  <si>
    <t>68.53</t>
  </si>
  <si>
    <t>2.50</t>
  </si>
  <si>
    <t>30.86</t>
  </si>
  <si>
    <t>1,26</t>
  </si>
  <si>
    <t>CSMG3</t>
  </si>
  <si>
    <t>COPASA MG ON</t>
  </si>
  <si>
    <t>Água e Saneamento</t>
  </si>
  <si>
    <t>10.6%</t>
  </si>
  <si>
    <t>54.11</t>
  </si>
  <si>
    <t>57.87</t>
  </si>
  <si>
    <t>1.07</t>
  </si>
  <si>
    <t>10.07</t>
  </si>
  <si>
    <t>5.75</t>
  </si>
  <si>
    <t>0,49</t>
  </si>
  <si>
    <t>CSNA3</t>
  </si>
  <si>
    <t>CSN ON</t>
  </si>
  <si>
    <t>Siderurgia e Metalurgia</t>
  </si>
  <si>
    <t>10.5%</t>
  </si>
  <si>
    <t>3.01</t>
  </si>
  <si>
    <t>38.37</t>
  </si>
  <si>
    <t>0.31</t>
  </si>
  <si>
    <t>8,54</t>
  </si>
  <si>
    <t>09/06/2020 20/21</t>
  </si>
  <si>
    <t>CTKA4</t>
  </si>
  <si>
    <t>KARSTEN PN</t>
  </si>
  <si>
    <t>4.6%</t>
  </si>
  <si>
    <t>-43.93</t>
  </si>
  <si>
    <t>12.39</t>
  </si>
  <si>
    <t>-0.28</t>
  </si>
  <si>
    <t>-6.18</t>
  </si>
  <si>
    <t>-2.00</t>
  </si>
  <si>
    <t>-1,93</t>
  </si>
  <si>
    <t>CTNM3</t>
  </si>
  <si>
    <t>COTEMINAS ON</t>
  </si>
  <si>
    <t>-5.6%</t>
  </si>
  <si>
    <t>32.61</t>
  </si>
  <si>
    <t>8.67</t>
  </si>
  <si>
    <t>0.27</t>
  </si>
  <si>
    <t>-4.74</t>
  </si>
  <si>
    <t>-1.83</t>
  </si>
  <si>
    <t>1,53</t>
  </si>
  <si>
    <t>CTNM4</t>
  </si>
  <si>
    <t>COTEMINAS PN</t>
  </si>
  <si>
    <t>0.20</t>
  </si>
  <si>
    <t>-3.55</t>
  </si>
  <si>
    <t>CTSA3</t>
  </si>
  <si>
    <t>SANTANENSE ON</t>
  </si>
  <si>
    <t>7.33</t>
  </si>
  <si>
    <t>4.94</t>
  </si>
  <si>
    <t>18.31</t>
  </si>
  <si>
    <t>0,76</t>
  </si>
  <si>
    <t>CTSA4</t>
  </si>
  <si>
    <t>SANTANENSE PN</t>
  </si>
  <si>
    <t>5.30</t>
  </si>
  <si>
    <t>19.64</t>
  </si>
  <si>
    <t>CVCB3</t>
  </si>
  <si>
    <t>CVC BRASIL ON NM</t>
  </si>
  <si>
    <t>17.6%</t>
  </si>
  <si>
    <t>9.18</t>
  </si>
  <si>
    <t>24.05</t>
  </si>
  <si>
    <t>2.62</t>
  </si>
  <si>
    <t>14.87</t>
  </si>
  <si>
    <t>1.62</t>
  </si>
  <si>
    <t>1,13</t>
  </si>
  <si>
    <t>CYRE3</t>
  </si>
  <si>
    <t>CYRELA BRAZIL REALTY PN</t>
  </si>
  <si>
    <t>8.7%</t>
  </si>
  <si>
    <t>11.91</t>
  </si>
  <si>
    <t>21.43</t>
  </si>
  <si>
    <t>1.80</t>
  </si>
  <si>
    <t>20.60</t>
  </si>
  <si>
    <t>1.04</t>
  </si>
  <si>
    <t>0,53</t>
  </si>
  <si>
    <t>DIRR3</t>
  </si>
  <si>
    <t>Direcional Engenharia ON NM</t>
  </si>
  <si>
    <t>7.1%</t>
  </si>
  <si>
    <t>8.25</t>
  </si>
  <si>
    <t>12.40</t>
  </si>
  <si>
    <t>1.50</t>
  </si>
  <si>
    <t>21.11</t>
  </si>
  <si>
    <t>0.59</t>
  </si>
  <si>
    <t>DMMO3</t>
  </si>
  <si>
    <t>DOMMO ON</t>
  </si>
  <si>
    <t>26.2%</t>
  </si>
  <si>
    <t>-1.79</t>
  </si>
  <si>
    <t>1.76</t>
  </si>
  <si>
    <t>-0.99</t>
  </si>
  <si>
    <t>-3.76</t>
  </si>
  <si>
    <t>-0.47</t>
  </si>
  <si>
    <t>-1,63</t>
  </si>
  <si>
    <t>DTEX3</t>
  </si>
  <si>
    <t>DURATEX ON NM</t>
  </si>
  <si>
    <t>Madeira e Papel</t>
  </si>
  <si>
    <t>9.1%</t>
  </si>
  <si>
    <t>6.90</t>
  </si>
  <si>
    <t>13.36</t>
  </si>
  <si>
    <t>1.94</t>
  </si>
  <si>
    <t>21.31</t>
  </si>
  <si>
    <t>0.63</t>
  </si>
  <si>
    <t>0,71</t>
  </si>
  <si>
    <t>EALT4</t>
  </si>
  <si>
    <t>ELECTRO AÇO ALTONA S/A PN</t>
  </si>
  <si>
    <t>10.4%</t>
  </si>
  <si>
    <t>7.23</t>
  </si>
  <si>
    <t>4.16</t>
  </si>
  <si>
    <t>0.58</t>
  </si>
  <si>
    <t>5.55</t>
  </si>
  <si>
    <t>0.75</t>
  </si>
  <si>
    <t>0,54</t>
  </si>
  <si>
    <t>ECOR3</t>
  </si>
  <si>
    <t>ECORODOVIAS ON NM</t>
  </si>
  <si>
    <t>-40.7%</t>
  </si>
  <si>
    <t>0.82</t>
  </si>
  <si>
    <t>13.98</t>
  </si>
  <si>
    <t>17.15</t>
  </si>
  <si>
    <t>-42.11</t>
  </si>
  <si>
    <t>-0.33</t>
  </si>
  <si>
    <t>19,06</t>
  </si>
  <si>
    <t>EGIE3</t>
  </si>
  <si>
    <t>ENGIE BRASIL ON</t>
  </si>
  <si>
    <t>33.0%</t>
  </si>
  <si>
    <t>8.57</t>
  </si>
  <si>
    <t>43.36</t>
  </si>
  <si>
    <t>15.32</t>
  </si>
  <si>
    <t>2.83</t>
  </si>
  <si>
    <t>2,11</t>
  </si>
  <si>
    <t>ELET3</t>
  </si>
  <si>
    <t>ELETROBRÁS ON</t>
  </si>
  <si>
    <t>13.5%</t>
  </si>
  <si>
    <t>45.29</t>
  </si>
  <si>
    <t>31.87</t>
  </si>
  <si>
    <t>0.70</t>
  </si>
  <si>
    <t>5.21</t>
  </si>
  <si>
    <t>6.12</t>
  </si>
  <si>
    <t>0,73</t>
  </si>
  <si>
    <t>09/06/2020 20/22</t>
  </si>
  <si>
    <t>ELET6</t>
  </si>
  <si>
    <t>ELETROBRÁS PNB</t>
  </si>
  <si>
    <t>33.21</t>
  </si>
  <si>
    <t>0.73</t>
  </si>
  <si>
    <t>5.43</t>
  </si>
  <si>
    <t>EMAE4</t>
  </si>
  <si>
    <t>EMAE PN</t>
  </si>
  <si>
    <t>9.4%</t>
  </si>
  <si>
    <t>26.80</t>
  </si>
  <si>
    <t>30.79</t>
  </si>
  <si>
    <t>1.15</t>
  </si>
  <si>
    <t>12.28</t>
  </si>
  <si>
    <t>2.51</t>
  </si>
  <si>
    <t>0,07</t>
  </si>
  <si>
    <t>EMBR3</t>
  </si>
  <si>
    <t>EMBRAER ON</t>
  </si>
  <si>
    <t>Material de Transporte</t>
  </si>
  <si>
    <t>-14.7%</t>
  </si>
  <si>
    <t>22.39</t>
  </si>
  <si>
    <t>10.31</t>
  </si>
  <si>
    <t>0.46</t>
  </si>
  <si>
    <t>-3.14</t>
  </si>
  <si>
    <t>-3.29</t>
  </si>
  <si>
    <t>0,22</t>
  </si>
  <si>
    <t>ENAT3</t>
  </si>
  <si>
    <t>ENAUTA PART ON</t>
  </si>
  <si>
    <t>11.75</t>
  </si>
  <si>
    <t>10.81</t>
  </si>
  <si>
    <t>0.91</t>
  </si>
  <si>
    <t>0,08</t>
  </si>
  <si>
    <t>ENBR3</t>
  </si>
  <si>
    <t>EDP ENERGIAS DO BRASIL S/A ON</t>
  </si>
  <si>
    <t>14.1%</t>
  </si>
  <si>
    <t>15.40</t>
  </si>
  <si>
    <t>18.55</t>
  </si>
  <si>
    <t>2.16</t>
  </si>
  <si>
    <t>0,91</t>
  </si>
  <si>
    <t>ENEV3</t>
  </si>
  <si>
    <t>ENEVA ON</t>
  </si>
  <si>
    <t>22.68</t>
  </si>
  <si>
    <t>39.70</t>
  </si>
  <si>
    <t>19.26</t>
  </si>
  <si>
    <t>ENGI11</t>
  </si>
  <si>
    <t>ENERGISA UNT N2</t>
  </si>
  <si>
    <t>14.6%</t>
  </si>
  <si>
    <t>17.27</t>
  </si>
  <si>
    <t>49.49</t>
  </si>
  <si>
    <t>2.87</t>
  </si>
  <si>
    <t>19.63</t>
  </si>
  <si>
    <t>2.52</t>
  </si>
  <si>
    <t>3,04</t>
  </si>
  <si>
    <t>ENGI3</t>
  </si>
  <si>
    <t>ENERGISA ON</t>
  </si>
  <si>
    <t>3.45</t>
  </si>
  <si>
    <t>12.58</t>
  </si>
  <si>
    <t>3.64</t>
  </si>
  <si>
    <t>24.95</t>
  </si>
  <si>
    <t>0.50</t>
  </si>
  <si>
    <t>ENGI4</t>
  </si>
  <si>
    <t>ENERGISA PN</t>
  </si>
  <si>
    <t>9.30</t>
  </si>
  <si>
    <t>2.69</t>
  </si>
  <si>
    <t>18.45</t>
  </si>
  <si>
    <t>ENMT3</t>
  </si>
  <si>
    <t>ENERGISA MT ON</t>
  </si>
  <si>
    <t>22.7%</t>
  </si>
  <si>
    <t>25.95</t>
  </si>
  <si>
    <t>11.10</t>
  </si>
  <si>
    <t>2.34</t>
  </si>
  <si>
    <t>1,94</t>
  </si>
  <si>
    <t>EQPA3</t>
  </si>
  <si>
    <t>EQTL PARA ON</t>
  </si>
  <si>
    <t>1.49</t>
  </si>
  <si>
    <t>2.31</t>
  </si>
  <si>
    <t>16.25</t>
  </si>
  <si>
    <t>0.21</t>
  </si>
  <si>
    <t>1,05</t>
  </si>
  <si>
    <t>EQTL3</t>
  </si>
  <si>
    <t>EQUATORIAL ENERGIA S.A. ON NM</t>
  </si>
  <si>
    <t>29.8%</t>
  </si>
  <si>
    <t>8.03</t>
  </si>
  <si>
    <t>21.77</t>
  </si>
  <si>
    <t>9.10</t>
  </si>
  <si>
    <t>2.39</t>
  </si>
  <si>
    <t>2,07</t>
  </si>
  <si>
    <t>ETER3</t>
  </si>
  <si>
    <t>ETERNIT ON</t>
  </si>
  <si>
    <t>11.5%</t>
  </si>
  <si>
    <t>-0.56</t>
  </si>
  <si>
    <t>-5.93</t>
  </si>
  <si>
    <t>-51.78</t>
  </si>
  <si>
    <t>-0.06</t>
  </si>
  <si>
    <t>-7,00</t>
  </si>
  <si>
    <t>EUCA3</t>
  </si>
  <si>
    <t>EUCATEX ON</t>
  </si>
  <si>
    <t>5.0%</t>
  </si>
  <si>
    <t>1.40</t>
  </si>
  <si>
    <t>28.20</t>
  </si>
  <si>
    <t>0,33</t>
  </si>
  <si>
    <t>EUCA4</t>
  </si>
  <si>
    <t>EUCATEX PN</t>
  </si>
  <si>
    <t>6.05</t>
  </si>
  <si>
    <t>8.53</t>
  </si>
  <si>
    <t>EVEN3</t>
  </si>
  <si>
    <t>Even ON NM</t>
  </si>
  <si>
    <t>8.05</t>
  </si>
  <si>
    <t>9.96</t>
  </si>
  <si>
    <t>1.24</t>
  </si>
  <si>
    <t>20.02</t>
  </si>
  <si>
    <t>09/06/2020 20/23</t>
  </si>
  <si>
    <t>EZTC3</t>
  </si>
  <si>
    <t>EZTec ON NM</t>
  </si>
  <si>
    <t>38.57</t>
  </si>
  <si>
    <t>25.64</t>
  </si>
  <si>
    <t>FESA4</t>
  </si>
  <si>
    <t>FERBASA PN</t>
  </si>
  <si>
    <t>19.06</t>
  </si>
  <si>
    <t>19.45</t>
  </si>
  <si>
    <t>1.02</t>
  </si>
  <si>
    <t>1.98</t>
  </si>
  <si>
    <t>0,32</t>
  </si>
  <si>
    <t>FHER3</t>
  </si>
  <si>
    <t>Fer Heringer ON NM</t>
  </si>
  <si>
    <t>2.081.3%</t>
  </si>
  <si>
    <t>3.63</t>
  </si>
  <si>
    <t>6.23</t>
  </si>
  <si>
    <t>0.30</t>
  </si>
  <si>
    <t>12.13</t>
  </si>
  <si>
    <t>5,18</t>
  </si>
  <si>
    <t>FLRY3</t>
  </si>
  <si>
    <t>FLEURY ON NM</t>
  </si>
  <si>
    <t>17.2%</t>
  </si>
  <si>
    <t>5.12</t>
  </si>
  <si>
    <t>25.59</t>
  </si>
  <si>
    <t>29.11</t>
  </si>
  <si>
    <t>FRAS3</t>
  </si>
  <si>
    <t>FRAS-LE S.A. ON</t>
  </si>
  <si>
    <t>5.3%</t>
  </si>
  <si>
    <t>3.75</t>
  </si>
  <si>
    <t>5.40</t>
  </si>
  <si>
    <t>1.44</t>
  </si>
  <si>
    <t>27.36</t>
  </si>
  <si>
    <t>0,47</t>
  </si>
  <si>
    <t>FRTA3</t>
  </si>
  <si>
    <t>POMIFRUTAS ON NM</t>
  </si>
  <si>
    <t>Agropecuária</t>
  </si>
  <si>
    <t>-0.9%</t>
  </si>
  <si>
    <t>-33.97</t>
  </si>
  <si>
    <t>5.15</t>
  </si>
  <si>
    <t>-0.15</t>
  </si>
  <si>
    <t>-0,79</t>
  </si>
  <si>
    <t>GBIO33</t>
  </si>
  <si>
    <t>BIOTOSCANA DR3</t>
  </si>
  <si>
    <t>0.2%</t>
  </si>
  <si>
    <t>10.08</t>
  </si>
  <si>
    <t>671.08</t>
  </si>
  <si>
    <t>GEPA4</t>
  </si>
  <si>
    <t>DUKE ENERGY INT,GERAÇÃO PARANAPANEMA SA PN</t>
  </si>
  <si>
    <t>17.92</t>
  </si>
  <si>
    <t>46.34</t>
  </si>
  <si>
    <t>14.69</t>
  </si>
  <si>
    <t>3.15</t>
  </si>
  <si>
    <t>GFSA3</t>
  </si>
  <si>
    <t>GAFISA ON</t>
  </si>
  <si>
    <t>7.35</t>
  </si>
  <si>
    <t>89.12</t>
  </si>
  <si>
    <t>0.06</t>
  </si>
  <si>
    <t>0,81</t>
  </si>
  <si>
    <t>GGBR3</t>
  </si>
  <si>
    <t>GERDAU S.A. ON N1</t>
  </si>
  <si>
    <t>3.3%</t>
  </si>
  <si>
    <t>16.93</t>
  </si>
  <si>
    <t>12.80</t>
  </si>
  <si>
    <t>22.66</t>
  </si>
  <si>
    <t>0.56</t>
  </si>
  <si>
    <t>0,69</t>
  </si>
  <si>
    <t>GGBR4</t>
  </si>
  <si>
    <t>GERDAU S.A. PN N1</t>
  </si>
  <si>
    <t>26.48</t>
  </si>
  <si>
    <t>09/06/2020 20/24</t>
  </si>
  <si>
    <t>GNDI3</t>
  </si>
  <si>
    <t>INTERMEDICA ON NM</t>
  </si>
  <si>
    <t>7.4%</t>
  </si>
  <si>
    <t>10.83</t>
  </si>
  <si>
    <t>63.66</t>
  </si>
  <si>
    <t>79.87</t>
  </si>
  <si>
    <t>0.80</t>
  </si>
  <si>
    <t>GOAU3</t>
  </si>
  <si>
    <t>METALÚRGICA GERDAU ON N1</t>
  </si>
  <si>
    <t>3.2%</t>
  </si>
  <si>
    <t>9.94</t>
  </si>
  <si>
    <t>6.57</t>
  </si>
  <si>
    <t>20.45</t>
  </si>
  <si>
    <t>0.32</t>
  </si>
  <si>
    <t>1,85</t>
  </si>
  <si>
    <t>GOAU4</t>
  </si>
  <si>
    <t>METALÚRGICA GERDAU PN N1</t>
  </si>
  <si>
    <t>7.03</t>
  </si>
  <si>
    <t>21.88</t>
  </si>
  <si>
    <t>GOLL4</t>
  </si>
  <si>
    <t>GOL LINHAS AEREAS INTELIGENTES SA PN</t>
  </si>
  <si>
    <t>-21.58</t>
  </si>
  <si>
    <t>22.40</t>
  </si>
  <si>
    <t>-1.04</t>
  </si>
  <si>
    <t>-67.94</t>
  </si>
  <si>
    <t>-1,10</t>
  </si>
  <si>
    <t>GPCP3</t>
  </si>
  <si>
    <t>GPC PARTICIPACOES SA ON</t>
  </si>
  <si>
    <t>14.9%</t>
  </si>
  <si>
    <t>30.22</t>
  </si>
  <si>
    <t>34.65</t>
  </si>
  <si>
    <t>7.70</t>
  </si>
  <si>
    <t>4.50</t>
  </si>
  <si>
    <t>GPIV33</t>
  </si>
  <si>
    <t>GP INVESTMENTS, LTD DR3</t>
  </si>
  <si>
    <t>-18.5%</t>
  </si>
  <si>
    <t>11.69</t>
  </si>
  <si>
    <t>4.12</t>
  </si>
  <si>
    <t>0.35</t>
  </si>
  <si>
    <t>-1.90</t>
  </si>
  <si>
    <t>-2.16</t>
  </si>
  <si>
    <t>GRND3</t>
  </si>
  <si>
    <t>GRENDENE SA ON</t>
  </si>
  <si>
    <t>12.4%</t>
  </si>
  <si>
    <t>3.99</t>
  </si>
  <si>
    <t>8.26</t>
  </si>
  <si>
    <t>2.07</t>
  </si>
  <si>
    <t>16.63</t>
  </si>
  <si>
    <t>0,09</t>
  </si>
  <si>
    <t>GUAR3</t>
  </si>
  <si>
    <t>GUARARAPES CONFECÇÕES ON</t>
  </si>
  <si>
    <t>9.9%</t>
  </si>
  <si>
    <t>10.39</t>
  </si>
  <si>
    <t>16.96</t>
  </si>
  <si>
    <t>1.63</t>
  </si>
  <si>
    <t>16.41</t>
  </si>
  <si>
    <t>0,56</t>
  </si>
  <si>
    <t>HAGA4</t>
  </si>
  <si>
    <t>HAGA ON</t>
  </si>
  <si>
    <t>-3.5%</t>
  </si>
  <si>
    <t>-6.47</t>
  </si>
  <si>
    <t>2.14</t>
  </si>
  <si>
    <t>9.43</t>
  </si>
  <si>
    <t>-0,50</t>
  </si>
  <si>
    <t>HAPV3</t>
  </si>
  <si>
    <t>HAPVIDA ON NM</t>
  </si>
  <si>
    <t>10.9%</t>
  </si>
  <si>
    <t>9.99</t>
  </si>
  <si>
    <t>60.09</t>
  </si>
  <si>
    <t>6.01</t>
  </si>
  <si>
    <t>55.18</t>
  </si>
  <si>
    <t>0,28</t>
  </si>
  <si>
    <t>09/06/2020 20/25</t>
  </si>
  <si>
    <t>HETA4</t>
  </si>
  <si>
    <t>HERCULES S/A PN</t>
  </si>
  <si>
    <t>Utilidades Domésticas</t>
  </si>
  <si>
    <t>-750.93</t>
  </si>
  <si>
    <t>5.96</t>
  </si>
  <si>
    <t>-0.01</t>
  </si>
  <si>
    <t>6.74</t>
  </si>
  <si>
    <t>-0,85</t>
  </si>
  <si>
    <t>09/06/2020 20/30</t>
  </si>
  <si>
    <t>HGTX3</t>
  </si>
  <si>
    <t>CIA HERING ON N1</t>
  </si>
  <si>
    <t>12.3%</t>
  </si>
  <si>
    <t>8.64</t>
  </si>
  <si>
    <t>16.50</t>
  </si>
  <si>
    <t>1.91</t>
  </si>
  <si>
    <t>15.50</t>
  </si>
  <si>
    <t>1.06</t>
  </si>
  <si>
    <t>0,13</t>
  </si>
  <si>
    <t>HOOT4</t>
  </si>
  <si>
    <t>HOTEIS OTHON S.A. PN</t>
  </si>
  <si>
    <t>37.7%</t>
  </si>
  <si>
    <t>-19.75</t>
  </si>
  <si>
    <t>2.40</t>
  </si>
  <si>
    <t>-0.12</t>
  </si>
  <si>
    <t>-0.32</t>
  </si>
  <si>
    <t>-7.44</t>
  </si>
  <si>
    <t>-0,01</t>
  </si>
  <si>
    <t>HYPE3</t>
  </si>
  <si>
    <t>HYPERA ON</t>
  </si>
  <si>
    <t>13.90</t>
  </si>
  <si>
    <t>35.00</t>
  </si>
  <si>
    <t>20.47</t>
  </si>
  <si>
    <t>1.71</t>
  </si>
  <si>
    <t>0,23</t>
  </si>
  <si>
    <t>IDNT3</t>
  </si>
  <si>
    <t>IDEIASNET ON</t>
  </si>
  <si>
    <t>Programas e Serviços</t>
  </si>
  <si>
    <t>18.4%</t>
  </si>
  <si>
    <t>3.70</t>
  </si>
  <si>
    <t>17.10</t>
  </si>
  <si>
    <t>93.12</t>
  </si>
  <si>
    <t>0.04</t>
  </si>
  <si>
    <t>IDVL3</t>
  </si>
  <si>
    <t>Indusval ON N1</t>
  </si>
  <si>
    <t>-3.0%</t>
  </si>
  <si>
    <t>4.43</t>
  </si>
  <si>
    <t>2.30</t>
  </si>
  <si>
    <t>-17.46</t>
  </si>
  <si>
    <t>-0.13</t>
  </si>
  <si>
    <t>IDVL4</t>
  </si>
  <si>
    <t>Indusval PN N1</t>
  </si>
  <si>
    <t>3.27</t>
  </si>
  <si>
    <t>-24.82</t>
  </si>
  <si>
    <t>IGBR3</t>
  </si>
  <si>
    <t>GRADIENTE ON</t>
  </si>
  <si>
    <t>-72.27</t>
  </si>
  <si>
    <t>2.81</t>
  </si>
  <si>
    <t>-0.54</t>
  </si>
  <si>
    <t>-5.16</t>
  </si>
  <si>
    <t>-1,04</t>
  </si>
  <si>
    <t>IGTA3</t>
  </si>
  <si>
    <t>IGUATEMI ON NM</t>
  </si>
  <si>
    <t>38.80</t>
  </si>
  <si>
    <t>2.29</t>
  </si>
  <si>
    <t>25.61</t>
  </si>
  <si>
    <t>1.51</t>
  </si>
  <si>
    <t>INEP3</t>
  </si>
  <si>
    <t>INEPAR S/A ON</t>
  </si>
  <si>
    <t>-212.82</t>
  </si>
  <si>
    <t>-0.03</t>
  </si>
  <si>
    <t>-53.59</t>
  </si>
  <si>
    <t>-0,38</t>
  </si>
  <si>
    <t>INEP4</t>
  </si>
  <si>
    <t>INEPAR S/A PN</t>
  </si>
  <si>
    <t>6.70</t>
  </si>
  <si>
    <t>IRBR3</t>
  </si>
  <si>
    <t>IRBBRASIL RE ON NM</t>
  </si>
  <si>
    <t>13.22</t>
  </si>
  <si>
    <t>ITSA3</t>
  </si>
  <si>
    <t>ITAÚSA ON N1</t>
  </si>
  <si>
    <t>17.0%</t>
  </si>
  <si>
    <t>6.18</t>
  </si>
  <si>
    <t>11.79</t>
  </si>
  <si>
    <t>11.22</t>
  </si>
  <si>
    <t>1.05</t>
  </si>
  <si>
    <t>09/06/2020 20/31</t>
  </si>
  <si>
    <t>ITSA4</t>
  </si>
  <si>
    <t>ITAÚSA PN N1</t>
  </si>
  <si>
    <t>10.36</t>
  </si>
  <si>
    <t>1.68</t>
  </si>
  <si>
    <t>9.86</t>
  </si>
  <si>
    <t>ITUB3</t>
  </si>
  <si>
    <t>ITAUUNIBANCO ON N1</t>
  </si>
  <si>
    <t>17.8%</t>
  </si>
  <si>
    <t>12.64</t>
  </si>
  <si>
    <t>26.04</t>
  </si>
  <si>
    <t>11.56</t>
  </si>
  <si>
    <t>2.25</t>
  </si>
  <si>
    <t>ITUB4</t>
  </si>
  <si>
    <t>ITAUUNIBANCO PN N1</t>
  </si>
  <si>
    <t>27.80</t>
  </si>
  <si>
    <t>2.20</t>
  </si>
  <si>
    <t>JBDU3</t>
  </si>
  <si>
    <t>J B DUARTE ON</t>
  </si>
  <si>
    <t>-17.3%</t>
  </si>
  <si>
    <t>13.56</t>
  </si>
  <si>
    <t>3.95</t>
  </si>
  <si>
    <t>0.29</t>
  </si>
  <si>
    <t>-1.68</t>
  </si>
  <si>
    <t>-2.35</t>
  </si>
  <si>
    <t>JBDU4</t>
  </si>
  <si>
    <t>J B DUARTE PN</t>
  </si>
  <si>
    <t>0.14</t>
  </si>
  <si>
    <t>-0.81</t>
  </si>
  <si>
    <t>JBSS3</t>
  </si>
  <si>
    <t>JBS ON NM</t>
  </si>
  <si>
    <t>-3.2%</t>
  </si>
  <si>
    <t>11.03</t>
  </si>
  <si>
    <t>22.06</t>
  </si>
  <si>
    <t>2.00</t>
  </si>
  <si>
    <t>-62.87</t>
  </si>
  <si>
    <t>-0.35</t>
  </si>
  <si>
    <t>2,51</t>
  </si>
  <si>
    <t>JFEN3</t>
  </si>
  <si>
    <t>JOÃO FORTES ENGENHARIA S.A. ON</t>
  </si>
  <si>
    <t>-120.9%</t>
  </si>
  <si>
    <t>4.05</t>
  </si>
  <si>
    <t>-1.05</t>
  </si>
  <si>
    <t>-3.86</t>
  </si>
  <si>
    <t>1,84</t>
  </si>
  <si>
    <t>31/12/2018</t>
  </si>
  <si>
    <t>JHSF3</t>
  </si>
  <si>
    <t>JHSF Part ON NM</t>
  </si>
  <si>
    <t>4.67</t>
  </si>
  <si>
    <t>12.00</t>
  </si>
  <si>
    <t>0,39</t>
  </si>
  <si>
    <t>JPSA3</t>
  </si>
  <si>
    <t>JEREISSATI PARTICIPACOES ON</t>
  </si>
  <si>
    <t>Telefonia Fixa</t>
  </si>
  <si>
    <t>6.9%</t>
  </si>
  <si>
    <t>17.48</t>
  </si>
  <si>
    <t>26.23</t>
  </si>
  <si>
    <t>21.79</t>
  </si>
  <si>
    <t>1,71</t>
  </si>
  <si>
    <t>JSLG3</t>
  </si>
  <si>
    <t>JULIO SIMOES ON NM</t>
  </si>
  <si>
    <t>6.38</t>
  </si>
  <si>
    <t>24.02</t>
  </si>
  <si>
    <t>3.77</t>
  </si>
  <si>
    <t>34.88</t>
  </si>
  <si>
    <t>11,96</t>
  </si>
  <si>
    <t>KEPL3</t>
  </si>
  <si>
    <t>KEPLER WEBER SA ON</t>
  </si>
  <si>
    <t>18.10</t>
  </si>
  <si>
    <t>30.02</t>
  </si>
  <si>
    <t>18.70</t>
  </si>
  <si>
    <t>1.61</t>
  </si>
  <si>
    <t>KLBN11</t>
  </si>
  <si>
    <t>KLABIN UNT N2</t>
  </si>
  <si>
    <t>-79.5%</t>
  </si>
  <si>
    <t>2.67</t>
  </si>
  <si>
    <t>19.68</t>
  </si>
  <si>
    <t>7.38</t>
  </si>
  <si>
    <t>-9.28</t>
  </si>
  <si>
    <t>-2.12</t>
  </si>
  <si>
    <t>9,56</t>
  </si>
  <si>
    <t>09/06/2020 20/32</t>
  </si>
  <si>
    <t>KLBN3</t>
  </si>
  <si>
    <t>KLABIN ON N2</t>
  </si>
  <si>
    <t>4.00</t>
  </si>
  <si>
    <t>7.50</t>
  </si>
  <si>
    <t>-9.43</t>
  </si>
  <si>
    <t>-0.42</t>
  </si>
  <si>
    <t>KLBN4</t>
  </si>
  <si>
    <t>KLABIN PN N2</t>
  </si>
  <si>
    <t>3.88</t>
  </si>
  <si>
    <t>7.27</t>
  </si>
  <si>
    <t>-9.15</t>
  </si>
  <si>
    <t>LAME3</t>
  </si>
  <si>
    <t>LOJAS AMERICANAS S.A. ON</t>
  </si>
  <si>
    <t>13.1%</t>
  </si>
  <si>
    <t>3.33</t>
  </si>
  <si>
    <t>25.08</t>
  </si>
  <si>
    <t>7.54</t>
  </si>
  <si>
    <t>57.39</t>
  </si>
  <si>
    <t>3,49</t>
  </si>
  <si>
    <t>LAME4</t>
  </si>
  <si>
    <t>LOJAS AMERICANAS S.A. PN</t>
  </si>
  <si>
    <t>30.25</t>
  </si>
  <si>
    <t>9.09</t>
  </si>
  <si>
    <t>69.22</t>
  </si>
  <si>
    <t>LCAM3</t>
  </si>
  <si>
    <t>LOCAMERICA ON NM</t>
  </si>
  <si>
    <t>7.78</t>
  </si>
  <si>
    <t>25.37</t>
  </si>
  <si>
    <t>1,24</t>
  </si>
  <si>
    <t>LEVE3</t>
  </si>
  <si>
    <t>MAHLE METAL LEVE ON</t>
  </si>
  <si>
    <t>16.2%</t>
  </si>
  <si>
    <t>10.44</t>
  </si>
  <si>
    <t>20.33</t>
  </si>
  <si>
    <t>1.69</t>
  </si>
  <si>
    <t>LIGT3</t>
  </si>
  <si>
    <t>LIGHT SA ON</t>
  </si>
  <si>
    <t>19.8%</t>
  </si>
  <si>
    <t>22.09</t>
  </si>
  <si>
    <t>17.34</t>
  </si>
  <si>
    <t>0.78</t>
  </si>
  <si>
    <t>3.96</t>
  </si>
  <si>
    <t>1,40</t>
  </si>
  <si>
    <t>LINX3</t>
  </si>
  <si>
    <t>LINX ON NM</t>
  </si>
  <si>
    <t>0.7%</t>
  </si>
  <si>
    <t>9.21</t>
  </si>
  <si>
    <t>20.64</t>
  </si>
  <si>
    <t>309.24</t>
  </si>
  <si>
    <t>0.07</t>
  </si>
  <si>
    <t>0,18</t>
  </si>
  <si>
    <t>LLIS3</t>
  </si>
  <si>
    <t>LE LIS BLANC DEUX ON</t>
  </si>
  <si>
    <t>-8.5%</t>
  </si>
  <si>
    <t>33.15</t>
  </si>
  <si>
    <t>8.50</t>
  </si>
  <si>
    <t>0.26</t>
  </si>
  <si>
    <t>-3.03</t>
  </si>
  <si>
    <t>-2.80</t>
  </si>
  <si>
    <t>LOGG3</t>
  </si>
  <si>
    <t>LOG COM PROP ON NM</t>
  </si>
  <si>
    <t>28.84</t>
  </si>
  <si>
    <t>29.51</t>
  </si>
  <si>
    <t>31.91</t>
  </si>
  <si>
    <t>0,30</t>
  </si>
  <si>
    <t>LOGN3</t>
  </si>
  <si>
    <t>Log-In ON NM</t>
  </si>
  <si>
    <t>-53.3%</t>
  </si>
  <si>
    <t>1.93</t>
  </si>
  <si>
    <t>16.70</t>
  </si>
  <si>
    <t>-16.20</t>
  </si>
  <si>
    <t>-1.03</t>
  </si>
  <si>
    <t>6,55</t>
  </si>
  <si>
    <t>LPSB3</t>
  </si>
  <si>
    <t>LOPES BRASIL ON NM</t>
  </si>
  <si>
    <t>-2.4%</t>
  </si>
  <si>
    <t>1.21</t>
  </si>
  <si>
    <t>4.83</t>
  </si>
  <si>
    <t>-166.44</t>
  </si>
  <si>
    <t>LREN3</t>
  </si>
  <si>
    <t>RENNER ON</t>
  </si>
  <si>
    <t>20.2%</t>
  </si>
  <si>
    <t>5.89</t>
  </si>
  <si>
    <t>45.82</t>
  </si>
  <si>
    <t>38.46</t>
  </si>
  <si>
    <t>LUPA3</t>
  </si>
  <si>
    <t>LUPATECH ON NM</t>
  </si>
  <si>
    <t>-95.1%</t>
  </si>
  <si>
    <t>3.02</t>
  </si>
  <si>
    <t>-0.70</t>
  </si>
  <si>
    <t>-2.87</t>
  </si>
  <si>
    <t>2,19</t>
  </si>
  <si>
    <t>LWSA3</t>
  </si>
  <si>
    <t>LOCAWEB ON NM</t>
  </si>
  <si>
    <t>2.3%</t>
  </si>
  <si>
    <t>5.07</t>
  </si>
  <si>
    <t>30.60</t>
  </si>
  <si>
    <t>6.04</t>
  </si>
  <si>
    <t>266.47</t>
  </si>
  <si>
    <t>0.11</t>
  </si>
  <si>
    <t>09/06/2020 20/33</t>
  </si>
  <si>
    <t>MDIA3</t>
  </si>
  <si>
    <t>M.DIASBRANCO ON NM</t>
  </si>
  <si>
    <t>18.08</t>
  </si>
  <si>
    <t>40.00</t>
  </si>
  <si>
    <t>2.21</t>
  </si>
  <si>
    <t>21.29</t>
  </si>
  <si>
    <t>1.88</t>
  </si>
  <si>
    <t>MDNE3</t>
  </si>
  <si>
    <t>MOURA DUBEUX ON NM</t>
  </si>
  <si>
    <t>-12.7%</t>
  </si>
  <si>
    <t>12.69</t>
  </si>
  <si>
    <t>8.12</t>
  </si>
  <si>
    <t>-5.03</t>
  </si>
  <si>
    <t>-1.62</t>
  </si>
  <si>
    <t>MEAL3</t>
  </si>
  <si>
    <t>IMC S/A ON NM</t>
  </si>
  <si>
    <t>-4.4%</t>
  </si>
  <si>
    <t>6.28</t>
  </si>
  <si>
    <t>4.45</t>
  </si>
  <si>
    <t>-16.15</t>
  </si>
  <si>
    <t>0,45</t>
  </si>
  <si>
    <t>MERC4</t>
  </si>
  <si>
    <t>MERCANTIL BRASIL PN</t>
  </si>
  <si>
    <t>9.50</t>
  </si>
  <si>
    <t>16.98</t>
  </si>
  <si>
    <t>MGLU3</t>
  </si>
  <si>
    <t>MAGAZ LUIZA ON NM</t>
  </si>
  <si>
    <t>4.63</t>
  </si>
  <si>
    <t>62.38</t>
  </si>
  <si>
    <t>13.46</t>
  </si>
  <si>
    <t>123.52</t>
  </si>
  <si>
    <t>0.51</t>
  </si>
  <si>
    <t>0,11</t>
  </si>
  <si>
    <t>MILS3</t>
  </si>
  <si>
    <t>MILLS ON NM</t>
  </si>
  <si>
    <t>-3.3%</t>
  </si>
  <si>
    <t>6.03</t>
  </si>
  <si>
    <t>1.37</t>
  </si>
  <si>
    <t>-41.28</t>
  </si>
  <si>
    <t>MMXM3</t>
  </si>
  <si>
    <t>MMX MINER ON NM</t>
  </si>
  <si>
    <t>Mineração</t>
  </si>
  <si>
    <t>16.5%</t>
  </si>
  <si>
    <t>-112.83</t>
  </si>
  <si>
    <t>-0.10</t>
  </si>
  <si>
    <t>-18.56</t>
  </si>
  <si>
    <t>MNDL3</t>
  </si>
  <si>
    <t>MUNDIAL S/A ON</t>
  </si>
  <si>
    <t>-58.60</t>
  </si>
  <si>
    <t>25.80</t>
  </si>
  <si>
    <t>-0.44</t>
  </si>
  <si>
    <t>-4.18</t>
  </si>
  <si>
    <t>-1,40</t>
  </si>
  <si>
    <t>MNPR3</t>
  </si>
  <si>
    <t>MINUPAR ON</t>
  </si>
  <si>
    <t>8.4%</t>
  </si>
  <si>
    <t>-55.30</t>
  </si>
  <si>
    <t>-0.08</t>
  </si>
  <si>
    <t>-4.65</t>
  </si>
  <si>
    <t>-0,00</t>
  </si>
  <si>
    <t>MOVI3</t>
  </si>
  <si>
    <t>MOVIDA ON NM</t>
  </si>
  <si>
    <t>14.46</t>
  </si>
  <si>
    <t>60.49</t>
  </si>
  <si>
    <t>1,50</t>
  </si>
  <si>
    <t>MRFG3</t>
  </si>
  <si>
    <t>Marfrig ON NM</t>
  </si>
  <si>
    <t>-7.5%</t>
  </si>
  <si>
    <t>-1.45</t>
  </si>
  <si>
    <t>12.66</t>
  </si>
  <si>
    <t>-8.74</t>
  </si>
  <si>
    <t>117.21</t>
  </si>
  <si>
    <t>-26,74</t>
  </si>
  <si>
    <t>MRVE3</t>
  </si>
  <si>
    <t>MRV ON NM</t>
  </si>
  <si>
    <t>11.4%</t>
  </si>
  <si>
    <t>11.05</t>
  </si>
  <si>
    <t>1.55</t>
  </si>
  <si>
    <t>13.64</t>
  </si>
  <si>
    <t>1.26</t>
  </si>
  <si>
    <t>MTRE3</t>
  </si>
  <si>
    <t>MITRE REALTY ON NM</t>
  </si>
  <si>
    <t>2.1%</t>
  </si>
  <si>
    <t>9.08</t>
  </si>
  <si>
    <t>14.70</t>
  </si>
  <si>
    <t>76.74</t>
  </si>
  <si>
    <t>0.19</t>
  </si>
  <si>
    <t>MTSA4</t>
  </si>
  <si>
    <t>METISA PN</t>
  </si>
  <si>
    <t>5.6%</t>
  </si>
  <si>
    <t>26.39</t>
  </si>
  <si>
    <t>17.00</t>
  </si>
  <si>
    <t>11.40</t>
  </si>
  <si>
    <t>MULT3</t>
  </si>
  <si>
    <t>Multiplan ON N2</t>
  </si>
  <si>
    <t>9.6%</t>
  </si>
  <si>
    <t>9.66</t>
  </si>
  <si>
    <t>23.93</t>
  </si>
  <si>
    <t>2.48</t>
  </si>
  <si>
    <t>25.82</t>
  </si>
  <si>
    <t>0.93</t>
  </si>
  <si>
    <t>0,58</t>
  </si>
  <si>
    <t>09/06/2020 20/34</t>
  </si>
  <si>
    <t>MWET4</t>
  </si>
  <si>
    <t>WETZEL S.A. PN</t>
  </si>
  <si>
    <t>18.8%</t>
  </si>
  <si>
    <t>-101.24</t>
  </si>
  <si>
    <t>3.25</t>
  </si>
  <si>
    <t>-0.17</t>
  </si>
  <si>
    <t>-19.00</t>
  </si>
  <si>
    <t>MYPK3</t>
  </si>
  <si>
    <t>IOCHPE-MAXION ON</t>
  </si>
  <si>
    <t>7.2%</t>
  </si>
  <si>
    <t>25.51</t>
  </si>
  <si>
    <t>15.22</t>
  </si>
  <si>
    <t>0.60</t>
  </si>
  <si>
    <t>1,10</t>
  </si>
  <si>
    <t>NEOE3</t>
  </si>
  <si>
    <t>NEOENERGIA ON NM</t>
  </si>
  <si>
    <t>11.6%</t>
  </si>
  <si>
    <t>16.40</t>
  </si>
  <si>
    <t>19.60</t>
  </si>
  <si>
    <t>10.28</t>
  </si>
  <si>
    <t>1,32</t>
  </si>
  <si>
    <t>NTCO3</t>
  </si>
  <si>
    <t>GRUPO NATURA ON NM</t>
  </si>
  <si>
    <t>17.05</t>
  </si>
  <si>
    <t>41.21</t>
  </si>
  <si>
    <t>2.42</t>
  </si>
  <si>
    <t>ODPV3</t>
  </si>
  <si>
    <t>ODONTOPREV ON NM</t>
  </si>
  <si>
    <t>22.3%</t>
  </si>
  <si>
    <t>14.71</t>
  </si>
  <si>
    <t>6.64</t>
  </si>
  <si>
    <t>29.77</t>
  </si>
  <si>
    <t>OFSA3</t>
  </si>
  <si>
    <t>OUROFINO S/A ON NM</t>
  </si>
  <si>
    <t>32.00</t>
  </si>
  <si>
    <t>3.52</t>
  </si>
  <si>
    <t>34.85</t>
  </si>
  <si>
    <t>0,70</t>
  </si>
  <si>
    <t>OIBR3</t>
  </si>
  <si>
    <t>OI ON N1</t>
  </si>
  <si>
    <t>-51.0%</t>
  </si>
  <si>
    <t>2.96</t>
  </si>
  <si>
    <t>-0.62</t>
  </si>
  <si>
    <t>-1.51</t>
  </si>
  <si>
    <t>1,03</t>
  </si>
  <si>
    <t>OIBR4</t>
  </si>
  <si>
    <t>-0.89</t>
  </si>
  <si>
    <t>OMGE3</t>
  </si>
  <si>
    <t>OMEGA GER ON NM</t>
  </si>
  <si>
    <t>-0.0%</t>
  </si>
  <si>
    <t>16.24</t>
  </si>
  <si>
    <t>33.30</t>
  </si>
  <si>
    <t>-9.257.24</t>
  </si>
  <si>
    <t>-0.00</t>
  </si>
  <si>
    <t>1,62</t>
  </si>
  <si>
    <t>OSXB3</t>
  </si>
  <si>
    <t>OSX BRASIL ON NM</t>
  </si>
  <si>
    <t>-1.491.65</t>
  </si>
  <si>
    <t>3.50</t>
  </si>
  <si>
    <t>-180.33</t>
  </si>
  <si>
    <t>-0,93</t>
  </si>
  <si>
    <t>PARD3</t>
  </si>
  <si>
    <t>IHPARDINI ON NM</t>
  </si>
  <si>
    <t>20.5%</t>
  </si>
  <si>
    <t>5.41</t>
  </si>
  <si>
    <t>22.42</t>
  </si>
  <si>
    <t>20.26</t>
  </si>
  <si>
    <t>PCAR3</t>
  </si>
  <si>
    <t>PÃO DE AÇÚCAR ON</t>
  </si>
  <si>
    <t>4.5%</t>
  </si>
  <si>
    <t>41.97</t>
  </si>
  <si>
    <t>66.88</t>
  </si>
  <si>
    <t>1.59</t>
  </si>
  <si>
    <t>35.50</t>
  </si>
  <si>
    <t>1,58</t>
  </si>
  <si>
    <t>PDGR3</t>
  </si>
  <si>
    <t>PDG REALT ON NM</t>
  </si>
  <si>
    <t>16.6%</t>
  </si>
  <si>
    <t>-624.61</t>
  </si>
  <si>
    <t>5.34</t>
  </si>
  <si>
    <t>-0.05</t>
  </si>
  <si>
    <t>-103.48</t>
  </si>
  <si>
    <t>-0,34</t>
  </si>
  <si>
    <t>PETR3</t>
  </si>
  <si>
    <t>PETROBRAS ON</t>
  </si>
  <si>
    <t>-5.4%</t>
  </si>
  <si>
    <t>22.69</t>
  </si>
  <si>
    <t>1.28</t>
  </si>
  <si>
    <t>-23.84</t>
  </si>
  <si>
    <t>-0.95</t>
  </si>
  <si>
    <t>2,00</t>
  </si>
  <si>
    <t>09/06/2020 20/35</t>
  </si>
  <si>
    <t>PETR4</t>
  </si>
  <si>
    <t>PETROBRAS PN</t>
  </si>
  <si>
    <t>21.72</t>
  </si>
  <si>
    <t>-22.82</t>
  </si>
  <si>
    <t>PFRM3</t>
  </si>
  <si>
    <t>PROFARMA ON NM</t>
  </si>
  <si>
    <t>5.66</t>
  </si>
  <si>
    <t>32.94</t>
  </si>
  <si>
    <t>0.17</t>
  </si>
  <si>
    <t>0,90</t>
  </si>
  <si>
    <t>PINE4</t>
  </si>
  <si>
    <t>Pine PN</t>
  </si>
  <si>
    <t>-9.5%</t>
  </si>
  <si>
    <t>-6.04</t>
  </si>
  <si>
    <t>PLAS3</t>
  </si>
  <si>
    <t>PLASCAR PARTICIPAÇÕES INDUSTRIAIS S.A ON</t>
  </si>
  <si>
    <t>9.5%</t>
  </si>
  <si>
    <t>-5.81</t>
  </si>
  <si>
    <t>-8.81</t>
  </si>
  <si>
    <t>-2,71</t>
  </si>
  <si>
    <t>PMAM3</t>
  </si>
  <si>
    <t>PARANAPANEMA S.A. ON</t>
  </si>
  <si>
    <t>-874.4%</t>
  </si>
  <si>
    <t>15.36</t>
  </si>
  <si>
    <t>10.49</t>
  </si>
  <si>
    <t>-1.20</t>
  </si>
  <si>
    <t>-12.81</t>
  </si>
  <si>
    <t>44,10</t>
  </si>
  <si>
    <t>PNVL3</t>
  </si>
  <si>
    <t>PANVEL FARMÁCIAS ON</t>
  </si>
  <si>
    <t>3.94</t>
  </si>
  <si>
    <t>25.54</t>
  </si>
  <si>
    <t>6.48</t>
  </si>
  <si>
    <t>44.42</t>
  </si>
  <si>
    <t>1,16</t>
  </si>
  <si>
    <t>PNVL4</t>
  </si>
  <si>
    <t>PANVEL FARMÁCIAS PN</t>
  </si>
  <si>
    <t>19.16</t>
  </si>
  <si>
    <t>4.86</t>
  </si>
  <si>
    <t>33.32</t>
  </si>
  <si>
    <t>POMO3</t>
  </si>
  <si>
    <t>MARCOPOLO ON</t>
  </si>
  <si>
    <t>7.9%</t>
  </si>
  <si>
    <t>3.17</t>
  </si>
  <si>
    <t>15.68</t>
  </si>
  <si>
    <t>0,83</t>
  </si>
  <si>
    <t>POMO4</t>
  </si>
  <si>
    <t>MARCOPOLO PN N2</t>
  </si>
  <si>
    <t>1.32</t>
  </si>
  <si>
    <t>16.57</t>
  </si>
  <si>
    <t>POSI3</t>
  </si>
  <si>
    <t>POSITIVO INF ON NM</t>
  </si>
  <si>
    <t>Computadores e Equipamentos</t>
  </si>
  <si>
    <t>2.8%</t>
  </si>
  <si>
    <t>5.80</t>
  </si>
  <si>
    <t>33.22</t>
  </si>
  <si>
    <t>0,88</t>
  </si>
  <si>
    <t>PRIO3</t>
  </si>
  <si>
    <t>PETRORIO ON</t>
  </si>
  <si>
    <t>31.2%</t>
  </si>
  <si>
    <t>16.28</t>
  </si>
  <si>
    <t>35.20</t>
  </si>
  <si>
    <t>1,33</t>
  </si>
  <si>
    <t>PRNR3</t>
  </si>
  <si>
    <t>PRINER ON NM</t>
  </si>
  <si>
    <t>-8.2%</t>
  </si>
  <si>
    <t>10.65</t>
  </si>
  <si>
    <t>5.45</t>
  </si>
  <si>
    <t>-66.33</t>
  </si>
  <si>
    <t>PSSA3</t>
  </si>
  <si>
    <t>PORTO SEGURO SA ON</t>
  </si>
  <si>
    <t>24.96</t>
  </si>
  <si>
    <t>52.56</t>
  </si>
  <si>
    <t>2.11</t>
  </si>
  <si>
    <t>12.99</t>
  </si>
  <si>
    <t>PTBL3</t>
  </si>
  <si>
    <t>PORTOBELLO S/A ON</t>
  </si>
  <si>
    <t>13.8%</t>
  </si>
  <si>
    <t>4.25</t>
  </si>
  <si>
    <t>13.12</t>
  </si>
  <si>
    <t>2,28</t>
  </si>
  <si>
    <t>PTNT4</t>
  </si>
  <si>
    <t>PETTENATI PN</t>
  </si>
  <si>
    <t>1.12</t>
  </si>
  <si>
    <t>8.62</t>
  </si>
  <si>
    <t>0,61</t>
  </si>
  <si>
    <t>QUAL3</t>
  </si>
  <si>
    <t>QUALICORP ON NM</t>
  </si>
  <si>
    <t>24.3%</t>
  </si>
  <si>
    <t>27.09</t>
  </si>
  <si>
    <t>5.11</t>
  </si>
  <si>
    <t>21.01</t>
  </si>
  <si>
    <t>0,87</t>
  </si>
  <si>
    <t>09/06/2020 20/36</t>
  </si>
  <si>
    <t>RADL3</t>
  </si>
  <si>
    <t>RAIADROGASIL ON</t>
  </si>
  <si>
    <t>19.7%</t>
  </si>
  <si>
    <t>12.42</t>
  </si>
  <si>
    <t>110.45</t>
  </si>
  <si>
    <t>8.89</t>
  </si>
  <si>
    <t>45.22</t>
  </si>
  <si>
    <t>2.44</t>
  </si>
  <si>
    <t>0,34</t>
  </si>
  <si>
    <t>RAIL3</t>
  </si>
  <si>
    <t>ALL - AMÉRICA LATINA LOGÍSTICA S/A ON NM</t>
  </si>
  <si>
    <t>5.9%</t>
  </si>
  <si>
    <t>5.18</t>
  </si>
  <si>
    <t>24.31</t>
  </si>
  <si>
    <t>4.69</t>
  </si>
  <si>
    <t>79.07</t>
  </si>
  <si>
    <t>RANI3</t>
  </si>
  <si>
    <t>CELULOSE IRANI ON</t>
  </si>
  <si>
    <t>-15.6%</t>
  </si>
  <si>
    <t>2.13</t>
  </si>
  <si>
    <t>3.98</t>
  </si>
  <si>
    <t>1.87</t>
  </si>
  <si>
    <t>-12.01</t>
  </si>
  <si>
    <t>2,31</t>
  </si>
  <si>
    <t>RANI4</t>
  </si>
  <si>
    <t>CELULOSE IRANI PN</t>
  </si>
  <si>
    <t>2.84</t>
  </si>
  <si>
    <t>-18.20</t>
  </si>
  <si>
    <t>RAPT3</t>
  </si>
  <si>
    <t>RANDON S.A. IMPLEMENTOS E PARTICIPAÇÕES ON N1</t>
  </si>
  <si>
    <t>12.7%</t>
  </si>
  <si>
    <t>4.99</t>
  </si>
  <si>
    <t>1,65</t>
  </si>
  <si>
    <t>RAPT4</t>
  </si>
  <si>
    <t>RANDON S.A. IMPLEMENTOS E PARTICIPAÇÕES PN N1</t>
  </si>
  <si>
    <t>10.60</t>
  </si>
  <si>
    <t>16.74</t>
  </si>
  <si>
    <t>RCSL4</t>
  </si>
  <si>
    <t>RECRUSUL PN</t>
  </si>
  <si>
    <t>4.8%</t>
  </si>
  <si>
    <t>-0.90</t>
  </si>
  <si>
    <t>-1.94</t>
  </si>
  <si>
    <t>-40.42</t>
  </si>
  <si>
    <t>RDNI3</t>
  </si>
  <si>
    <t>RODOBENSIMOB ON NM</t>
  </si>
  <si>
    <t>13.92</t>
  </si>
  <si>
    <t>9.05</t>
  </si>
  <si>
    <t>97.81</t>
  </si>
  <si>
    <t>0.09</t>
  </si>
  <si>
    <t>0,68</t>
  </si>
  <si>
    <t>REDE3</t>
  </si>
  <si>
    <t>REDE EMPRESAS DE ENERGIA ELÉTRICA S.A. ON</t>
  </si>
  <si>
    <t>10.05</t>
  </si>
  <si>
    <t>35.69</t>
  </si>
  <si>
    <t>2,46</t>
  </si>
  <si>
    <t>RENT3</t>
  </si>
  <si>
    <t>LOCALIZA RENT A CAR ON</t>
  </si>
  <si>
    <t>15.7%</t>
  </si>
  <si>
    <t>7.16</t>
  </si>
  <si>
    <t>42.90</t>
  </si>
  <si>
    <t>38.10</t>
  </si>
  <si>
    <t>2,04</t>
  </si>
  <si>
    <t>RLOG3</t>
  </si>
  <si>
    <t>COSAN LOG ON NM</t>
  </si>
  <si>
    <t>5.5%</t>
  </si>
  <si>
    <t>4.96</t>
  </si>
  <si>
    <t>19.83</t>
  </si>
  <si>
    <t>72.55</t>
  </si>
  <si>
    <t>6,45</t>
  </si>
  <si>
    <t>RNEW11</t>
  </si>
  <si>
    <t>RENOVA UNT N2</t>
  </si>
  <si>
    <t>93.0%</t>
  </si>
  <si>
    <t>-78.42</t>
  </si>
  <si>
    <t>7.53</t>
  </si>
  <si>
    <t>-72.92</t>
  </si>
  <si>
    <t>-1,43</t>
  </si>
  <si>
    <t>RNEW3</t>
  </si>
  <si>
    <t>RENOVA ON N2</t>
  </si>
  <si>
    <t>-26.14</t>
  </si>
  <si>
    <t>2.98</t>
  </si>
  <si>
    <t>-0.11</t>
  </si>
  <si>
    <t>-24.31</t>
  </si>
  <si>
    <t>RNEW4</t>
  </si>
  <si>
    <t>RENOVA PN N2</t>
  </si>
  <si>
    <t>-0.09</t>
  </si>
  <si>
    <t>ROMI3</t>
  </si>
  <si>
    <t>ROMI ON</t>
  </si>
  <si>
    <t>13.69</t>
  </si>
  <si>
    <t>1.08</t>
  </si>
  <si>
    <t>10.35</t>
  </si>
  <si>
    <t>RPMG3</t>
  </si>
  <si>
    <t>REFINARIA DE PETRÓLEOS DE MANGUINHOS S.A ON</t>
  </si>
  <si>
    <t>8.2%</t>
  </si>
  <si>
    <t>-41.06</t>
  </si>
  <si>
    <t>-0.07</t>
  </si>
  <si>
    <t>-3.38</t>
  </si>
  <si>
    <t>09/06/2020 20/37</t>
  </si>
  <si>
    <t>RSID3</t>
  </si>
  <si>
    <t>ROSSI RESIDENCIAL ON N1</t>
  </si>
  <si>
    <t>56.7%</t>
  </si>
  <si>
    <t>-31.98</t>
  </si>
  <si>
    <t>5.93</t>
  </si>
  <si>
    <t>-18.14</t>
  </si>
  <si>
    <t>-2,67</t>
  </si>
  <si>
    <t>SANB11</t>
  </si>
  <si>
    <t>SANTANDER UNT</t>
  </si>
  <si>
    <t>20.0%</t>
  </si>
  <si>
    <t>19.29</t>
  </si>
  <si>
    <t>31.89</t>
  </si>
  <si>
    <t>1.65</t>
  </si>
  <si>
    <t>3.86</t>
  </si>
  <si>
    <t>SANB3</t>
  </si>
  <si>
    <t>SANTANDER ON</t>
  </si>
  <si>
    <t>16.04</t>
  </si>
  <si>
    <t>SANB4</t>
  </si>
  <si>
    <t>SANTANDER PN</t>
  </si>
  <si>
    <t>15.87</t>
  </si>
  <si>
    <t>SAPR11</t>
  </si>
  <si>
    <t>SANEPAR UNT N2</t>
  </si>
  <si>
    <t>17.4%</t>
  </si>
  <si>
    <t>21.27</t>
  </si>
  <si>
    <t>8.27</t>
  </si>
  <si>
    <t>SAPR3</t>
  </si>
  <si>
    <t>SANEPAR ON</t>
  </si>
  <si>
    <t>6.96</t>
  </si>
  <si>
    <t>1.64</t>
  </si>
  <si>
    <t>9.40</t>
  </si>
  <si>
    <t>SAPR4</t>
  </si>
  <si>
    <t>SANEPAR PN</t>
  </si>
  <si>
    <t>1.41</t>
  </si>
  <si>
    <t>8.11</t>
  </si>
  <si>
    <t>SBSP3</t>
  </si>
  <si>
    <t>SABESP ON NM</t>
  </si>
  <si>
    <t>9.8%</t>
  </si>
  <si>
    <t>30.69</t>
  </si>
  <si>
    <t>55.30</t>
  </si>
  <si>
    <t>18.33</t>
  </si>
  <si>
    <t>SCAR3</t>
  </si>
  <si>
    <t>SÃO CARLOS EMPREEND.E PARTICIPAÇÕES S.A. ON</t>
  </si>
  <si>
    <t>6.1%</t>
  </si>
  <si>
    <t>36.12</t>
  </si>
  <si>
    <t>22.90</t>
  </si>
  <si>
    <t>1.58</t>
  </si>
  <si>
    <t>0,99</t>
  </si>
  <si>
    <t>SEER3</t>
  </si>
  <si>
    <t>SER EDUCA ON NM</t>
  </si>
  <si>
    <t>7.3%</t>
  </si>
  <si>
    <t>18.29</t>
  </si>
  <si>
    <t>1.78</t>
  </si>
  <si>
    <t>24.26</t>
  </si>
  <si>
    <t>SGPS3</t>
  </si>
  <si>
    <t>Springs ON NM</t>
  </si>
  <si>
    <t>27.73</t>
  </si>
  <si>
    <t>7.99</t>
  </si>
  <si>
    <t>8.74</t>
  </si>
  <si>
    <t>SHOW3</t>
  </si>
  <si>
    <t>TIME FOR FUN ON NM</t>
  </si>
  <si>
    <t>-18.3%</t>
  </si>
  <si>
    <t>3.10</t>
  </si>
  <si>
    <t>-4.16</t>
  </si>
  <si>
    <t>-0.74</t>
  </si>
  <si>
    <t>0,59</t>
  </si>
  <si>
    <t>SHUL4</t>
  </si>
  <si>
    <t>SCHULZ PN</t>
  </si>
  <si>
    <t>7.21</t>
  </si>
  <si>
    <t>11.61</t>
  </si>
  <si>
    <t>SLCE3</t>
  </si>
  <si>
    <t>SLC Agricola ON NM</t>
  </si>
  <si>
    <t>14.18</t>
  </si>
  <si>
    <t>23.42</t>
  </si>
  <si>
    <t>1.85</t>
  </si>
  <si>
    <t>09/06/2020 20/38</t>
  </si>
  <si>
    <t>SLED3</t>
  </si>
  <si>
    <t>EDITORA SARAIVA ON</t>
  </si>
  <si>
    <t>Mídia</t>
  </si>
  <si>
    <t>184.2%</t>
  </si>
  <si>
    <t>-4.43</t>
  </si>
  <si>
    <t>-0.52</t>
  </si>
  <si>
    <t>-8.17</t>
  </si>
  <si>
    <t>-2,80</t>
  </si>
  <si>
    <t>SLED4</t>
  </si>
  <si>
    <t>EDITORA SARAIVA PN</t>
  </si>
  <si>
    <t>1.01</t>
  </si>
  <si>
    <t>-0.23</t>
  </si>
  <si>
    <t>SMLS3</t>
  </si>
  <si>
    <t>SMILES ON NM</t>
  </si>
  <si>
    <t>42.9%</t>
  </si>
  <si>
    <t>10.16</t>
  </si>
  <si>
    <t>4.46</t>
  </si>
  <si>
    <t>4.36</t>
  </si>
  <si>
    <t>SMTO3</t>
  </si>
  <si>
    <t>SAO MARTINHO ON NM</t>
  </si>
  <si>
    <t>15.8%</t>
  </si>
  <si>
    <t>19.82</t>
  </si>
  <si>
    <t>12.06</t>
  </si>
  <si>
    <t>SPRI3</t>
  </si>
  <si>
    <t>SPRINGER ON</t>
  </si>
  <si>
    <t>-15.9%</t>
  </si>
  <si>
    <t>13.80</t>
  </si>
  <si>
    <t>-4.90</t>
  </si>
  <si>
    <t>-2.20</t>
  </si>
  <si>
    <t>SPRI5</t>
  </si>
  <si>
    <t>SPRINGER PNA</t>
  </si>
  <si>
    <t>9.72</t>
  </si>
  <si>
    <t>-4.42</t>
  </si>
  <si>
    <t>SQIA3</t>
  </si>
  <si>
    <t>SINQIA ON</t>
  </si>
  <si>
    <t>-0.4%</t>
  </si>
  <si>
    <t>19.97</t>
  </si>
  <si>
    <t>-779.24</t>
  </si>
  <si>
    <t>0,19</t>
  </si>
  <si>
    <t>STBP3</t>
  </si>
  <si>
    <t>SBPAR ON NM</t>
  </si>
  <si>
    <t>5.86</t>
  </si>
  <si>
    <t>2.93</t>
  </si>
  <si>
    <t>350.20</t>
  </si>
  <si>
    <t>SULA11</t>
  </si>
  <si>
    <t>Sul America UNT N2</t>
  </si>
  <si>
    <t>14.7%</t>
  </si>
  <si>
    <t>17.97</t>
  </si>
  <si>
    <t>17.38</t>
  </si>
  <si>
    <t>2.64</t>
  </si>
  <si>
    <t>SULA3</t>
  </si>
  <si>
    <t>Sul America ON N2</t>
  </si>
  <si>
    <t>23.45</t>
  </si>
  <si>
    <t>SULA4</t>
  </si>
  <si>
    <t>Sul America PN</t>
  </si>
  <si>
    <t>12.55</t>
  </si>
  <si>
    <t>2.10</t>
  </si>
  <si>
    <t>14.28</t>
  </si>
  <si>
    <t>SUZB3</t>
  </si>
  <si>
    <t>Suzano Papel ON</t>
  </si>
  <si>
    <t>-330.1%</t>
  </si>
  <si>
    <t>3.34</t>
  </si>
  <si>
    <t>38.17</t>
  </si>
  <si>
    <t>11.43</t>
  </si>
  <si>
    <t>-3.46</t>
  </si>
  <si>
    <t>-11.03</t>
  </si>
  <si>
    <t>16,66</t>
  </si>
  <si>
    <t>09/06/2020 20/39</t>
  </si>
  <si>
    <t>TAEE11</t>
  </si>
  <si>
    <t>TAESA UNT</t>
  </si>
  <si>
    <t>28.81</t>
  </si>
  <si>
    <t>TAEE3</t>
  </si>
  <si>
    <t>TAESA ON N2</t>
  </si>
  <si>
    <t>5.13</t>
  </si>
  <si>
    <t>9.68</t>
  </si>
  <si>
    <t>1.89</t>
  </si>
  <si>
    <t>TAEE4</t>
  </si>
  <si>
    <t>TAESA PN N2</t>
  </si>
  <si>
    <t>9.60</t>
  </si>
  <si>
    <t>TASA3</t>
  </si>
  <si>
    <t>TAURUS ARMAS ON</t>
  </si>
  <si>
    <t>-14.3%</t>
  </si>
  <si>
    <t>-3.44</t>
  </si>
  <si>
    <t>10.19</t>
  </si>
  <si>
    <t>-2,46</t>
  </si>
  <si>
    <t>TASA4</t>
  </si>
  <si>
    <t>TAURUS ARMAS PN</t>
  </si>
  <si>
    <t>5.69</t>
  </si>
  <si>
    <t>-1.65</t>
  </si>
  <si>
    <t>11.59</t>
  </si>
  <si>
    <t>TCNO3</t>
  </si>
  <si>
    <t>TECNOSOLO S/A ON</t>
  </si>
  <si>
    <t>-48.8%</t>
  </si>
  <si>
    <t>0.12</t>
  </si>
  <si>
    <t>3.16</t>
  </si>
  <si>
    <t>-56.23</t>
  </si>
  <si>
    <t>TCNO4</t>
  </si>
  <si>
    <t>TECNOSOLO S/A PN</t>
  </si>
  <si>
    <t>14.25</t>
  </si>
  <si>
    <t>-29.18</t>
  </si>
  <si>
    <t>TCSA3</t>
  </si>
  <si>
    <t>TECNISA ON NM</t>
  </si>
  <si>
    <t>-35.6%</t>
  </si>
  <si>
    <t>11.98</t>
  </si>
  <si>
    <t>11.19</t>
  </si>
  <si>
    <t>-2.62</t>
  </si>
  <si>
    <t>-4.27</t>
  </si>
  <si>
    <t>0,35</t>
  </si>
  <si>
    <t>TECN3</t>
  </si>
  <si>
    <t>TECHNOS ON NM</t>
  </si>
  <si>
    <t>0.38</t>
  </si>
  <si>
    <t>-1.06</t>
  </si>
  <si>
    <t>-1.56</t>
  </si>
  <si>
    <t>TEKA4</t>
  </si>
  <si>
    <t>TEKA S.A. PN</t>
  </si>
  <si>
    <t>-3.109.40</t>
  </si>
  <si>
    <t>6.59</t>
  </si>
  <si>
    <t>-256.52</t>
  </si>
  <si>
    <t>-0,30</t>
  </si>
  <si>
    <t>TELB4</t>
  </si>
  <si>
    <t>TELEBRAS PN</t>
  </si>
  <si>
    <t>-9.1%</t>
  </si>
  <si>
    <t>24.04</t>
  </si>
  <si>
    <t>25.00</t>
  </si>
  <si>
    <t>-11.42</t>
  </si>
  <si>
    <t>-2.19</t>
  </si>
  <si>
    <t>0,17</t>
  </si>
  <si>
    <t>TEND3</t>
  </si>
  <si>
    <t>Tenda ON NM</t>
  </si>
  <si>
    <t>16.9%</t>
  </si>
  <si>
    <t>13.13</t>
  </si>
  <si>
    <t>TESA3</t>
  </si>
  <si>
    <t>TERRA SANTA ON NM</t>
  </si>
  <si>
    <t>-15.0%</t>
  </si>
  <si>
    <t>36.25</t>
  </si>
  <si>
    <t>12.62</t>
  </si>
  <si>
    <t>-2.32</t>
  </si>
  <si>
    <t>-5.43</t>
  </si>
  <si>
    <t>1,30</t>
  </si>
  <si>
    <t>TGMA3</t>
  </si>
  <si>
    <t>Tegma ON NM</t>
  </si>
  <si>
    <t>31.4%</t>
  </si>
  <si>
    <t>24.22</t>
  </si>
  <si>
    <t>TIET11</t>
  </si>
  <si>
    <t>AES TIETE E UNT N2</t>
  </si>
  <si>
    <t>3.83</t>
  </si>
  <si>
    <t>14.40</t>
  </si>
  <si>
    <t>18.34</t>
  </si>
  <si>
    <t>0.79</t>
  </si>
  <si>
    <t>2,79</t>
  </si>
  <si>
    <t>09/06/2020 20/40</t>
  </si>
  <si>
    <t>TIET3</t>
  </si>
  <si>
    <t>AES TIETE E ON N2</t>
  </si>
  <si>
    <t>4.27</t>
  </si>
  <si>
    <t>20.82</t>
  </si>
  <si>
    <t>0.16</t>
  </si>
  <si>
    <t>TIET4</t>
  </si>
  <si>
    <t>AES TIETE E PN N2</t>
  </si>
  <si>
    <t>2.79</t>
  </si>
  <si>
    <t>3.65</t>
  </si>
  <si>
    <t>17.76</t>
  </si>
  <si>
    <t>TIMP3</t>
  </si>
  <si>
    <t>TIM PARTICIPAÇÕES S.A. ON</t>
  </si>
  <si>
    <t>Telefonia Móvel</t>
  </si>
  <si>
    <t>9.33</t>
  </si>
  <si>
    <t>9.57</t>
  </si>
  <si>
    <t>TOTS3</t>
  </si>
  <si>
    <t>TOTVS ON NM</t>
  </si>
  <si>
    <t>10.3%</t>
  </si>
  <si>
    <t>4.37</t>
  </si>
  <si>
    <t>47.06</t>
  </si>
  <si>
    <t>TPIS3</t>
  </si>
  <si>
    <t>TRIUNFO PARTICIPACOES SA ON NM</t>
  </si>
  <si>
    <t>-22.6%</t>
  </si>
  <si>
    <t>-1.55</t>
  </si>
  <si>
    <t>2,77</t>
  </si>
  <si>
    <t>TRIS3</t>
  </si>
  <si>
    <t>Trisul ON NM</t>
  </si>
  <si>
    <t>13.4%</t>
  </si>
  <si>
    <t>5.77</t>
  </si>
  <si>
    <t>11.34</t>
  </si>
  <si>
    <t>1.97</t>
  </si>
  <si>
    <t>14.64</t>
  </si>
  <si>
    <t>TRPL3</t>
  </si>
  <si>
    <t>TRANSMISSÃO PAULISTA ON N1</t>
  </si>
  <si>
    <t>25.10</t>
  </si>
  <si>
    <t>2.73</t>
  </si>
  <si>
    <t>0,29</t>
  </si>
  <si>
    <t>TRPL4</t>
  </si>
  <si>
    <t>TRANSMISSÃO PAULISTA PN N1</t>
  </si>
  <si>
    <t>20.76</t>
  </si>
  <si>
    <t>7.59</t>
  </si>
  <si>
    <t>TUPY3</t>
  </si>
  <si>
    <t>TUPY ON</t>
  </si>
  <si>
    <t>11.7%</t>
  </si>
  <si>
    <t>16.56</t>
  </si>
  <si>
    <t>18.98</t>
  </si>
  <si>
    <t>0,62</t>
  </si>
  <si>
    <t>TXRX4</t>
  </si>
  <si>
    <t>RENAUX PN</t>
  </si>
  <si>
    <t>-7.3%</t>
  </si>
  <si>
    <t>-68.41</t>
  </si>
  <si>
    <t>5.03</t>
  </si>
  <si>
    <t>-0,71</t>
  </si>
  <si>
    <t>UCAS3</t>
  </si>
  <si>
    <t>UNICASA ON NM</t>
  </si>
  <si>
    <t>9.3%</t>
  </si>
  <si>
    <t>18.09</t>
  </si>
  <si>
    <t>UGPA3</t>
  </si>
  <si>
    <t>ULTRAPAR PARTICIPAÇÕES SA ON</t>
  </si>
  <si>
    <t>8.18</t>
  </si>
  <si>
    <t>19.27</t>
  </si>
  <si>
    <t>2.36</t>
  </si>
  <si>
    <t>71.44</t>
  </si>
  <si>
    <t>2,05</t>
  </si>
  <si>
    <t>UNIP3</t>
  </si>
  <si>
    <t>UNIPAR PARTICIPAÇÕES S.A. ON</t>
  </si>
  <si>
    <t>1.8%</t>
  </si>
  <si>
    <t>14.13</t>
  </si>
  <si>
    <t>29.10</t>
  </si>
  <si>
    <t>113.85</t>
  </si>
  <si>
    <t>0,55</t>
  </si>
  <si>
    <t>UNIP5</t>
  </si>
  <si>
    <t>UNIPAR PARTICIPAÇÕES S.A. PNA</t>
  </si>
  <si>
    <t>29.40</t>
  </si>
  <si>
    <t>2.08</t>
  </si>
  <si>
    <t>115.02</t>
  </si>
  <si>
    <t>UNIP6</t>
  </si>
  <si>
    <t>UNIPAR PARTICIPAÇÕES S.A. PNB</t>
  </si>
  <si>
    <t>26.10</t>
  </si>
  <si>
    <t>102.11</t>
  </si>
  <si>
    <t>USIM3</t>
  </si>
  <si>
    <t>USIMINAS ON N1</t>
  </si>
  <si>
    <t>-2.2%</t>
  </si>
  <si>
    <t>11.21</t>
  </si>
  <si>
    <t>7.95</t>
  </si>
  <si>
    <t>-32.12</t>
  </si>
  <si>
    <t>-0.25</t>
  </si>
  <si>
    <t>0,42</t>
  </si>
  <si>
    <t>09/06/2020 20/41</t>
  </si>
  <si>
    <t>USIM5</t>
  </si>
  <si>
    <t>USIMINAS PNA N1</t>
  </si>
  <si>
    <t>7.30</t>
  </si>
  <si>
    <t>-29.49</t>
  </si>
  <si>
    <t>VALE3</t>
  </si>
  <si>
    <t>VALE ON NM</t>
  </si>
  <si>
    <t>0.4%</t>
  </si>
  <si>
    <t>33.85</t>
  </si>
  <si>
    <t>54.99</t>
  </si>
  <si>
    <t>395.42</t>
  </si>
  <si>
    <t>VIVA3</t>
  </si>
  <si>
    <t>VIVARA S.A. ON NM</t>
  </si>
  <si>
    <t>21.22</t>
  </si>
  <si>
    <t>4.52</t>
  </si>
  <si>
    <t>VIVR3</t>
  </si>
  <si>
    <t>VIVER ON NM</t>
  </si>
  <si>
    <t>149.5%</t>
  </si>
  <si>
    <t>-3.10</t>
  </si>
  <si>
    <t>1.92</t>
  </si>
  <si>
    <t>-0.41</t>
  </si>
  <si>
    <t>-4.64</t>
  </si>
  <si>
    <t>-1,37</t>
  </si>
  <si>
    <t>VIVT3</t>
  </si>
  <si>
    <t>TELEF BRASIL ON</t>
  </si>
  <si>
    <t>42.11</t>
  </si>
  <si>
    <t>48.80</t>
  </si>
  <si>
    <t>2.85</t>
  </si>
  <si>
    <t>VIVT4</t>
  </si>
  <si>
    <t>TELEF BRASIL PN</t>
  </si>
  <si>
    <t>49.00</t>
  </si>
  <si>
    <t>17.22</t>
  </si>
  <si>
    <t>VLID3</t>
  </si>
  <si>
    <t>VALID ON NM</t>
  </si>
  <si>
    <t>3.4%</t>
  </si>
  <si>
    <t>17.43</t>
  </si>
  <si>
    <t>20.70</t>
  </si>
  <si>
    <t>VULC3</t>
  </si>
  <si>
    <t>VULCABRAS S/A. ON</t>
  </si>
  <si>
    <t>4.49</t>
  </si>
  <si>
    <t>5.56</t>
  </si>
  <si>
    <t>10.86</t>
  </si>
  <si>
    <t>0,06</t>
  </si>
  <si>
    <t>VVAR3</t>
  </si>
  <si>
    <t>VIAVAREJO ON</t>
  </si>
  <si>
    <t>-215.0%</t>
  </si>
  <si>
    <t>14.97</t>
  </si>
  <si>
    <t>30.36</t>
  </si>
  <si>
    <t>-14.12</t>
  </si>
  <si>
    <t>8,90</t>
  </si>
  <si>
    <t>WEGE3</t>
  </si>
  <si>
    <t>WEG SA ON N1</t>
  </si>
  <si>
    <t>18.1%</t>
  </si>
  <si>
    <t>4.59</t>
  </si>
  <si>
    <t>45.81</t>
  </si>
  <si>
    <t>9.97</t>
  </si>
  <si>
    <t>55.01</t>
  </si>
  <si>
    <t>0.83</t>
  </si>
  <si>
    <t>WHRL3</t>
  </si>
  <si>
    <t>WHIRLPOOL S.A. ON</t>
  </si>
  <si>
    <t>58.8%</t>
  </si>
  <si>
    <t>2.01</t>
  </si>
  <si>
    <t>6.54</t>
  </si>
  <si>
    <t>3.26</t>
  </si>
  <si>
    <t>5.54</t>
  </si>
  <si>
    <t>1.18</t>
  </si>
  <si>
    <t>0,20</t>
  </si>
  <si>
    <t>WHRL4</t>
  </si>
  <si>
    <t>WHIRLPOOL S.A. PN</t>
  </si>
  <si>
    <t>3.36</t>
  </si>
  <si>
    <t>WIZS3</t>
  </si>
  <si>
    <t>WIZ S.A. ON NM</t>
  </si>
  <si>
    <t>88.9%</t>
  </si>
  <si>
    <t>7.56</t>
  </si>
  <si>
    <t>8.51</t>
  </si>
  <si>
    <t>WLMM4</t>
  </si>
  <si>
    <t>WLM PN</t>
  </si>
  <si>
    <t>12.2%</t>
  </si>
  <si>
    <t>11.80</t>
  </si>
  <si>
    <t>15.74</t>
  </si>
  <si>
    <t>10.89</t>
  </si>
  <si>
    <t>WSON33</t>
  </si>
  <si>
    <t>Wilson Sons DR3</t>
  </si>
  <si>
    <t>2.5%</t>
  </si>
  <si>
    <t>32.16</t>
  </si>
  <si>
    <t>30.00</t>
  </si>
  <si>
    <t>36.86</t>
  </si>
  <si>
    <t>YDUQ3</t>
  </si>
  <si>
    <t>YDUQS PART ON</t>
  </si>
  <si>
    <t>17.5%</t>
  </si>
  <si>
    <t>36.64</t>
  </si>
  <si>
    <t>3.46</t>
  </si>
  <si>
    <t>19.76</t>
  </si>
  <si>
    <t>1,07</t>
  </si>
  <si>
    <t>WLMM3</t>
  </si>
  <si>
    <t>BMIN3</t>
  </si>
  <si>
    <t>08/06/2020</t>
  </si>
  <si>
    <t>CEDO4</t>
  </si>
  <si>
    <t>CPLE5</t>
  </si>
  <si>
    <t>08/05/2020</t>
  </si>
  <si>
    <t>CRPG3</t>
  </si>
  <si>
    <t>CTKA3</t>
  </si>
  <si>
    <t>HBTS5</t>
  </si>
  <si>
    <t>NUTR3</t>
  </si>
  <si>
    <t>02/06/2020</t>
  </si>
  <si>
    <t>PATI3</t>
  </si>
  <si>
    <t>PEAB3</t>
  </si>
  <si>
    <t>14/05/2020</t>
  </si>
  <si>
    <t>SNSY5</t>
  </si>
  <si>
    <t>TEKA3</t>
  </si>
  <si>
    <t>05/06/2020</t>
  </si>
  <si>
    <t>------------------------------------------ Ultimo dia ------------------------------------------</t>
  </si>
  <si>
    <t>Maiores Baixas</t>
  </si>
  <si>
    <t>Maiores Altas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</si>
  <si>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</si>
  <si>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</si>
  <si>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</si>
  <si>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</si>
  <si>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</si>
  <si>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</si>
  <si>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</si>
  <si>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</si>
  <si>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</si>
  <si>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</si>
  <si>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------------------------------------------ Ultimos 30 dias ------------------------------------------</t>
  </si>
  <si>
    <t>------------------------------------------ Ultimos 12 meses ------------------------------------------</t>
  </si>
  <si>
    <t>Rank de Baixas 30 dias</t>
  </si>
  <si>
    <t>Preço último dia</t>
  </si>
  <si>
    <t>Preço 30 dias atrás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</si>
  <si>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</si>
  <si>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</si>
  <si>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</si>
  <si>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</si>
  <si>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</si>
  <si>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</si>
  <si>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</si>
  <si>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</si>
  <si>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</si>
  <si>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</si>
  <si>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</si>
  <si>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</si>
  <si>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</si>
  <si>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</si>
  <si>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</si>
  <si>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</si>
  <si>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</si>
  <si>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</si>
  <si>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</si>
  <si>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</si>
  <si>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</si>
  <si>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</si>
  <si>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</si>
  <si>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</si>
  <si>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</si>
  <si>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</si>
  <si>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</si>
  <si>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</si>
  <si>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</si>
  <si>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</si>
  <si>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</si>
  <si>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</si>
  <si>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</si>
  <si>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</si>
  <si>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</si>
  <si>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</si>
  <si>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</si>
  <si>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</si>
  <si>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</si>
  <si>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</si>
  <si>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</si>
  <si>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</si>
  <si>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</si>
  <si>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</si>
  <si>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</si>
  <si>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</si>
  <si>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</si>
  <si>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</si>
  <si>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</si>
  <si>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</si>
  <si>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</si>
  <si>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</si>
  <si>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</si>
  <si>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</si>
  <si>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</si>
  <si>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</si>
  <si>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</si>
  <si>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</si>
  <si>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</si>
  <si>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</si>
  <si>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</si>
  <si>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</si>
  <si>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</si>
  <si>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</si>
  <si>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</si>
  <si>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</si>
  <si>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</si>
  <si>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</si>
  <si>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</si>
  <si>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</si>
  <si>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</si>
  <si>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</si>
  <si>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</si>
  <si>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</si>
  <si>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</si>
  <si>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</si>
  <si>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</si>
  <si>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</si>
  <si>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</si>
  <si>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</si>
  <si>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</si>
  <si>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</si>
  <si>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</si>
  <si>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</si>
  <si>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</si>
  <si>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</si>
  <si>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</si>
  <si>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</si>
  <si>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</si>
  <si>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</si>
  <si>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101º</t>
  </si>
  <si>
    <t>102º</t>
  </si>
  <si>
    <t>103º</t>
  </si>
  <si>
    <t>104º</t>
  </si>
  <si>
    <t>105º</t>
  </si>
  <si>
    <t>106º</t>
  </si>
  <si>
    <t>107º</t>
  </si>
  <si>
    <t>108º</t>
  </si>
  <si>
    <t>109º</t>
  </si>
  <si>
    <t>110º</t>
  </si>
  <si>
    <t>111º</t>
  </si>
  <si>
    <t>112º</t>
  </si>
  <si>
    <t>113º</t>
  </si>
  <si>
    <t>114º</t>
  </si>
  <si>
    <t>115º</t>
  </si>
  <si>
    <t>116º</t>
  </si>
  <si>
    <t>117º</t>
  </si>
  <si>
    <t>118º</t>
  </si>
  <si>
    <t>119º</t>
  </si>
  <si>
    <t>120º</t>
  </si>
  <si>
    <t>121º</t>
  </si>
  <si>
    <t>122º</t>
  </si>
  <si>
    <t>123º</t>
  </si>
  <si>
    <t>124º</t>
  </si>
  <si>
    <t>125º</t>
  </si>
  <si>
    <t>126º</t>
  </si>
  <si>
    <t>127º</t>
  </si>
  <si>
    <t>128º</t>
  </si>
  <si>
    <t>129º</t>
  </si>
  <si>
    <t>130º</t>
  </si>
  <si>
    <t>131º</t>
  </si>
  <si>
    <t>132º</t>
  </si>
  <si>
    <t>133º</t>
  </si>
  <si>
    <t>134º</t>
  </si>
  <si>
    <t>135º</t>
  </si>
  <si>
    <t>136º</t>
  </si>
  <si>
    <t>137º</t>
  </si>
  <si>
    <t>138º</t>
  </si>
  <si>
    <t>139º</t>
  </si>
  <si>
    <t>140º</t>
  </si>
  <si>
    <t>141º</t>
  </si>
  <si>
    <t>142º</t>
  </si>
  <si>
    <t>143º</t>
  </si>
  <si>
    <t>144º</t>
  </si>
  <si>
    <t>145º</t>
  </si>
  <si>
    <t>146º</t>
  </si>
  <si>
    <t>147º</t>
  </si>
  <si>
    <t>148º</t>
  </si>
  <si>
    <t>149º</t>
  </si>
  <si>
    <t>150º</t>
  </si>
  <si>
    <t>151º</t>
  </si>
  <si>
    <t>152º</t>
  </si>
  <si>
    <t>153º</t>
  </si>
  <si>
    <t>154º</t>
  </si>
  <si>
    <t>155º</t>
  </si>
  <si>
    <t>156º</t>
  </si>
  <si>
    <t>157º</t>
  </si>
  <si>
    <t>158º</t>
  </si>
  <si>
    <t>159º</t>
  </si>
  <si>
    <t>160º</t>
  </si>
  <si>
    <t>161º</t>
  </si>
  <si>
    <t>162º</t>
  </si>
  <si>
    <t>163º</t>
  </si>
  <si>
    <t>164º</t>
  </si>
  <si>
    <t>165º</t>
  </si>
  <si>
    <t>166º</t>
  </si>
  <si>
    <t>167º</t>
  </si>
  <si>
    <t>168º</t>
  </si>
  <si>
    <t>169º</t>
  </si>
  <si>
    <t>170º</t>
  </si>
  <si>
    <t>171º</t>
  </si>
  <si>
    <t>172º</t>
  </si>
  <si>
    <t>173º</t>
  </si>
  <si>
    <t>174º</t>
  </si>
  <si>
    <t>175º</t>
  </si>
  <si>
    <t>176º</t>
  </si>
  <si>
    <t>177º</t>
  </si>
  <si>
    <t>178º</t>
  </si>
  <si>
    <t>179º</t>
  </si>
  <si>
    <t>180º</t>
  </si>
  <si>
    <t>181º</t>
  </si>
  <si>
    <t>182º</t>
  </si>
  <si>
    <t>183º</t>
  </si>
  <si>
    <t>184º</t>
  </si>
  <si>
    <t>185º</t>
  </si>
  <si>
    <t>186º</t>
  </si>
  <si>
    <t>187º</t>
  </si>
  <si>
    <t>188º</t>
  </si>
  <si>
    <t>189º</t>
  </si>
  <si>
    <t>190º</t>
  </si>
  <si>
    <t>191º</t>
  </si>
  <si>
    <t>192º</t>
  </si>
  <si>
    <t>193º</t>
  </si>
  <si>
    <t>194º</t>
  </si>
  <si>
    <t>195º</t>
  </si>
  <si>
    <t>196º</t>
  </si>
  <si>
    <t>197º</t>
  </si>
  <si>
    <t>198º</t>
  </si>
  <si>
    <t>199º</t>
  </si>
  <si>
    <t>200º</t>
  </si>
  <si>
    <t>201º</t>
  </si>
  <si>
    <t>202º</t>
  </si>
  <si>
    <t>203º</t>
  </si>
  <si>
    <t>204º</t>
  </si>
  <si>
    <t>205º</t>
  </si>
  <si>
    <t>206º</t>
  </si>
  <si>
    <t>207º</t>
  </si>
  <si>
    <t>208º</t>
  </si>
  <si>
    <t>209º</t>
  </si>
  <si>
    <t>210º</t>
  </si>
  <si>
    <t>211º</t>
  </si>
  <si>
    <t>212º</t>
  </si>
  <si>
    <t>213º</t>
  </si>
  <si>
    <t>214º</t>
  </si>
  <si>
    <t>215º</t>
  </si>
  <si>
    <t>216º</t>
  </si>
  <si>
    <t>217º</t>
  </si>
  <si>
    <t>218º</t>
  </si>
  <si>
    <t>219º</t>
  </si>
  <si>
    <t>220º</t>
  </si>
  <si>
    <t>221º</t>
  </si>
  <si>
    <t>222º</t>
  </si>
  <si>
    <t>223º</t>
  </si>
  <si>
    <t>224º</t>
  </si>
  <si>
    <t>225º</t>
  </si>
  <si>
    <t>226º</t>
  </si>
  <si>
    <t>227º</t>
  </si>
  <si>
    <t>228º</t>
  </si>
  <si>
    <t>229º</t>
  </si>
  <si>
    <t>230º</t>
  </si>
  <si>
    <t>231º</t>
  </si>
  <si>
    <t>232º</t>
  </si>
  <si>
    <t>233º</t>
  </si>
  <si>
    <t>234º</t>
  </si>
  <si>
    <t>235º</t>
  </si>
  <si>
    <t>236º</t>
  </si>
  <si>
    <t>237º</t>
  </si>
  <si>
    <t>238º</t>
  </si>
  <si>
    <t>239º</t>
  </si>
  <si>
    <t>240º</t>
  </si>
  <si>
    <t>241º</t>
  </si>
  <si>
    <t>242º</t>
  </si>
  <si>
    <t>243º</t>
  </si>
  <si>
    <t>244º</t>
  </si>
  <si>
    <t>245º</t>
  </si>
  <si>
    <t>246º</t>
  </si>
  <si>
    <t>247º</t>
  </si>
  <si>
    <t>248º</t>
  </si>
  <si>
    <t>249º</t>
  </si>
  <si>
    <t>250º</t>
  </si>
  <si>
    <t>251º</t>
  </si>
  <si>
    <t>252º</t>
  </si>
  <si>
    <t>253º</t>
  </si>
  <si>
    <t>254º</t>
  </si>
  <si>
    <t>255º</t>
  </si>
  <si>
    <t>256º</t>
  </si>
  <si>
    <t>257º</t>
  </si>
  <si>
    <t>258º</t>
  </si>
  <si>
    <t>259º</t>
  </si>
  <si>
    <t>260º</t>
  </si>
  <si>
    <t>261º</t>
  </si>
  <si>
    <t>262º</t>
  </si>
  <si>
    <t>263º</t>
  </si>
  <si>
    <t>264º</t>
  </si>
  <si>
    <t>265º</t>
  </si>
  <si>
    <t>266º</t>
  </si>
  <si>
    <t>267º</t>
  </si>
  <si>
    <t>268º</t>
  </si>
  <si>
    <t>269º</t>
  </si>
  <si>
    <t>270º</t>
  </si>
  <si>
    <t>271º</t>
  </si>
  <si>
    <t>272º</t>
  </si>
  <si>
    <t>273º</t>
  </si>
  <si>
    <t>274º</t>
  </si>
  <si>
    <t>275º</t>
  </si>
  <si>
    <t>276º</t>
  </si>
  <si>
    <t>277º</t>
  </si>
  <si>
    <t>278º</t>
  </si>
  <si>
    <t>279º</t>
  </si>
  <si>
    <t>280º</t>
  </si>
  <si>
    <t>281º</t>
  </si>
  <si>
    <t>282º</t>
  </si>
  <si>
    <t>283º</t>
  </si>
  <si>
    <t>284º</t>
  </si>
  <si>
    <t>285º</t>
  </si>
  <si>
    <t>286º</t>
  </si>
  <si>
    <t>287º</t>
  </si>
  <si>
    <t>288º</t>
  </si>
  <si>
    <t>Papel</t>
  </si>
  <si>
    <t>Controle</t>
  </si>
  <si>
    <t>GSHP3</t>
  </si>
  <si>
    <t>MGEL4</t>
  </si>
  <si>
    <t>PCAR4</t>
  </si>
  <si>
    <t>PEAB4</t>
  </si>
  <si>
    <t>RPAD5</t>
  </si>
  <si>
    <t>RPAD6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</si>
</sst>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35">
    <xf numFmtId="0" fontId="0" fillId="0" borderId="0" xfId="0"/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2" fontId="1" fillId="0" borderId="0" xfId="1" applyNumberFormat="1" applyFont="1" applyAlignment="1">
      <alignment horizontal="center"/>
    </xf>
    <xf numFmtId="2" fontId="0" fillId="0" borderId="0" xfId="1" applyNumberFormat="1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10" fontId="4" fillId="0" borderId="0" xfId="1" applyNumberFormat="1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/>
    <xf numFmtId="0" fontId="1" fillId="0" borderId="0" xfId="0" applyFont="1"/>
    <xf numFmtId="0" fontId="0" fillId="5" borderId="2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5" fontId="1" fillId="3" borderId="2" xfId="1" applyNumberFormat="1" applyFont="1" applyFill="1" applyBorder="1" applyAlignment="1">
      <alignment horizontal="center"/>
    </xf>
    <xf numFmtId="49" fontId="5" fillId="6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10" fontId="0" fillId="0" borderId="2" xfId="0" applyNumberFormat="1" applyBorder="1" applyAlignment="1">
      <alignment horizontal="center"/>
    </xf>
    <xf numFmtId="10" fontId="0" fillId="5" borderId="2" xfId="0" applyNumberForma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Ranks!$B$3</c:f>
              <c:strCache>
                <c:ptCount val="1"/>
                <c:pt idx="0">
                  <c:v>Maiores Baixas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Ranks!$C$4:$C$13</c:f>
              <c:strCache>
                <c:ptCount val="10"/>
                <c:pt idx="0">
                  <c:v>SLED3</c:v>
                </c:pt>
                <c:pt idx="1">
                  <c:v>SLED4</c:v>
                </c:pt>
                <c:pt idx="2">
                  <c:v>BBRK3</c:v>
                </c:pt>
                <c:pt idx="3">
                  <c:v>BNBR3</c:v>
                </c:pt>
                <c:pt idx="4">
                  <c:v>GOLL4</c:v>
                </c:pt>
                <c:pt idx="5">
                  <c:v>SPRI3</c:v>
                </c:pt>
                <c:pt idx="6">
                  <c:v>PNVL4</c:v>
                </c:pt>
                <c:pt idx="7">
                  <c:v>GPCP3</c:v>
                </c:pt>
                <c:pt idx="8">
                  <c:v>POSI3</c:v>
                </c:pt>
                <c:pt idx="9">
                  <c:v>PRIO3</c:v>
                </c:pt>
              </c:strCache>
            </c:strRef>
          </c:cat>
          <c:val>
            <c:numRef>
              <c:f>Ranks!$B$4:$B$13</c:f>
              <c:numCache>
                <c:formatCode>0.00%</c:formatCode>
                <c:ptCount val="10"/>
                <c:pt idx="0">
                  <c:v>-0.1154</c:v>
                </c:pt>
                <c:pt idx="1">
                  <c:v>-9.8199999999999996E-2</c:v>
                </c:pt>
                <c:pt idx="2">
                  <c:v>-6.9000000000000006E-2</c:v>
                </c:pt>
                <c:pt idx="3">
                  <c:v>-6.8900000000000003E-2</c:v>
                </c:pt>
                <c:pt idx="4">
                  <c:v>-6.6299999999999998E-2</c:v>
                </c:pt>
                <c:pt idx="5">
                  <c:v>-6.4299999999999996E-2</c:v>
                </c:pt>
                <c:pt idx="6">
                  <c:v>-6.2199999999999998E-2</c:v>
                </c:pt>
                <c:pt idx="7">
                  <c:v>-6.0999999999999999E-2</c:v>
                </c:pt>
                <c:pt idx="8">
                  <c:v>-0.06</c:v>
                </c:pt>
                <c:pt idx="9">
                  <c:v>-5.7799999999999997E-2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5-48EC-BF64-0AF8C6F98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44029704"/>
        <c:axId val="7791064"/>
      </c:barChart>
      <c:catAx>
        <c:axId val="544029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1064"/>
        <c:crosses val="autoZero"/>
        <c:auto val="1"/>
        <c:lblAlgn val="ctr"/>
        <c:lblOffset val="100"/>
        <c:noMultiLvlLbl val="0"/>
      </c:catAx>
      <c:valAx>
        <c:axId val="779106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402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Ranks!$G$3</c:f>
              <c:strCache>
                <c:ptCount val="1"/>
                <c:pt idx="0">
                  <c:v>Maiores Altas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Ranks!$H$4:$H$13</c:f>
              <c:strCache>
                <c:ptCount val="10"/>
                <c:pt idx="0">
                  <c:v>AZEV3</c:v>
                </c:pt>
                <c:pt idx="1">
                  <c:v>JBDU3</c:v>
                </c:pt>
                <c:pt idx="2">
                  <c:v>EUCA3</c:v>
                </c:pt>
                <c:pt idx="3">
                  <c:v>AZEV4</c:v>
                </c:pt>
                <c:pt idx="4">
                  <c:v>JBDU4</c:v>
                </c:pt>
                <c:pt idx="5">
                  <c:v>PDGR3</c:v>
                </c:pt>
                <c:pt idx="6">
                  <c:v>APER3</c:v>
                </c:pt>
                <c:pt idx="7">
                  <c:v>FHER3</c:v>
                </c:pt>
                <c:pt idx="8">
                  <c:v>DMMO3</c:v>
                </c:pt>
                <c:pt idx="9">
                  <c:v>IRBR3</c:v>
                </c:pt>
              </c:strCache>
            </c:strRef>
          </c:cat>
          <c:val>
            <c:numRef>
              <c:f>Ranks!$G$4:$G$13</c:f>
              <c:numCache>
                <c:formatCode>0.00%</c:formatCode>
                <c:ptCount val="10"/>
                <c:pt idx="0">
                  <c:v>1.4510000000000001</c:v>
                </c:pt>
                <c:pt idx="1">
                  <c:v>0.71</c:v>
                </c:pt>
                <c:pt idx="2">
                  <c:v>0.45989999999999998</c:v>
                </c:pt>
                <c:pt idx="3">
                  <c:v>0.32790000000000002</c:v>
                </c:pt>
                <c:pt idx="4">
                  <c:v>0.29249999999999998</c:v>
                </c:pt>
                <c:pt idx="5">
                  <c:v>0.2</c:v>
                </c:pt>
                <c:pt idx="6">
                  <c:v>0.14050000000000001</c:v>
                </c:pt>
                <c:pt idx="7">
                  <c:v>0.13789999999999999</c:v>
                </c:pt>
                <c:pt idx="8">
                  <c:v>0.13550000000000001</c:v>
                </c:pt>
                <c:pt idx="9">
                  <c:v>0.12509999999999999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E-42FD-85B3-E1CFF25A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7791848"/>
        <c:axId val="7792240"/>
      </c:barChart>
      <c:catAx>
        <c:axId val="7791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2240"/>
        <c:crosses val="autoZero"/>
        <c:auto val="1"/>
        <c:lblAlgn val="ctr"/>
        <c:lblOffset val="100"/>
        <c:noMultiLvlLbl val="0"/>
      </c:catAx>
      <c:valAx>
        <c:axId val="779224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Ranks!$B$3</c:f>
              <c:strCache>
                <c:ptCount val="1"/>
                <c:pt idx="0">
                  <c:v>Maiores Baixas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Ranks!$C$17:$C$26</c:f>
              <c:strCache>
                <c:ptCount val="10"/>
                <c:pt idx="0">
                  <c:v>SPRI5</c:v>
                </c:pt>
                <c:pt idx="1">
                  <c:v>CEDO3</c:v>
                </c:pt>
                <c:pt idx="2">
                  <c:v>SUZB3</c:v>
                </c:pt>
                <c:pt idx="3">
                  <c:v>CTNM3</c:v>
                </c:pt>
                <c:pt idx="4">
                  <c:v>RANI4</c:v>
                </c:pt>
                <c:pt idx="5">
                  <c:v>KLBN4</c:v>
                </c:pt>
                <c:pt idx="6">
                  <c:v>SLCE3</c:v>
                </c:pt>
                <c:pt idx="7">
                  <c:v>KLBN3</c:v>
                </c:pt>
                <c:pt idx="8">
                  <c:v>BEEF3</c:v>
                </c:pt>
                <c:pt idx="9">
                  <c:v>KLBN11</c:v>
                </c:pt>
              </c:strCache>
            </c:strRef>
          </c:cat>
          <c:val>
            <c:numRef>
              <c:f>Ranks!$B$17:$B$26</c:f>
              <c:numCache>
                <c:formatCode>0.00%</c:formatCode>
                <c:ptCount val="10"/>
                <c:pt idx="0">
                  <c:v>-0.3805</c:v>
                </c:pt>
                <c:pt idx="1">
                  <c:v>-0.22259999999999999</c:v>
                </c:pt>
                <c:pt idx="2">
                  <c:v>-0.19389999999999999</c:v>
                </c:pt>
                <c:pt idx="3">
                  <c:v>-0.1144</c:v>
                </c:pt>
                <c:pt idx="4">
                  <c:v>-0.1053</c:v>
                </c:pt>
                <c:pt idx="5">
                  <c:v>-0.1019</c:v>
                </c:pt>
                <c:pt idx="6">
                  <c:v>-0.10059999999999999</c:v>
                </c:pt>
                <c:pt idx="7">
                  <c:v>-8.8800000000000004E-2</c:v>
                </c:pt>
                <c:pt idx="8">
                  <c:v>-8.77E-2</c:v>
                </c:pt>
                <c:pt idx="9">
                  <c:v>-8.4199999999999997E-2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4-47A1-910A-E14EC5736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32111080"/>
        <c:axId val="532111472"/>
      </c:barChart>
      <c:catAx>
        <c:axId val="532111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1472"/>
        <c:crosses val="autoZero"/>
        <c:auto val="1"/>
        <c:lblAlgn val="ctr"/>
        <c:lblOffset val="100"/>
        <c:noMultiLvlLbl val="0"/>
      </c:catAx>
      <c:valAx>
        <c:axId val="53211147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layout>
        <c:manualLayout>
          <c:xMode val="edge"/>
          <c:yMode val="edge"/>
          <c:x val="0.3762703842347575"/>
          <c:y val="6.9264069264069264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Ranks!$G$3</c:f>
              <c:strCache>
                <c:ptCount val="1"/>
                <c:pt idx="0">
                  <c:v>Maiores Altas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Ranks!$H$17:$H$26</c:f>
              <c:strCache>
                <c:ptCount val="10"/>
                <c:pt idx="0">
                  <c:v>AZEV3</c:v>
                </c:pt>
                <c:pt idx="1">
                  <c:v>AZEV4</c:v>
                </c:pt>
                <c:pt idx="2">
                  <c:v>GOLL4</c:v>
                </c:pt>
                <c:pt idx="3">
                  <c:v>CVCB3</c:v>
                </c:pt>
                <c:pt idx="4">
                  <c:v>TCNO3</c:v>
                </c:pt>
                <c:pt idx="5">
                  <c:v>BPAN4</c:v>
                </c:pt>
                <c:pt idx="6">
                  <c:v>JBDU3</c:v>
                </c:pt>
                <c:pt idx="7">
                  <c:v>SHOW3</c:v>
                </c:pt>
                <c:pt idx="8">
                  <c:v>AZUL4</c:v>
                </c:pt>
                <c:pt idx="9">
                  <c:v>BIOM3</c:v>
                </c:pt>
              </c:strCache>
            </c:strRef>
          </c:cat>
          <c:val>
            <c:numRef>
              <c:f>Ranks!$G$17:$G$26</c:f>
              <c:numCache>
                <c:formatCode>0.00%</c:formatCode>
                <c:ptCount val="10"/>
                <c:pt idx="0">
                  <c:v>4.9172000000000002</c:v>
                </c:pt>
                <c:pt idx="1">
                  <c:v>1.1961999999999999</c:v>
                </c:pt>
                <c:pt idx="2">
                  <c:v>1.0364</c:v>
                </c:pt>
                <c:pt idx="3">
                  <c:v>1.0226999999999999</c:v>
                </c:pt>
                <c:pt idx="4">
                  <c:v>1.0126999999999999</c:v>
                </c:pt>
                <c:pt idx="5">
                  <c:v>0.99790000000000001</c:v>
                </c:pt>
                <c:pt idx="6">
                  <c:v>0.97499999999999998</c:v>
                </c:pt>
                <c:pt idx="7">
                  <c:v>0.94969999999999999</c:v>
                </c:pt>
                <c:pt idx="8">
                  <c:v>0.89559999999999995</c:v>
                </c:pt>
                <c:pt idx="9">
                  <c:v>0.85709999999999997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E-4B05-8BC9-C67D4B194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32112256"/>
        <c:axId val="532112648"/>
      </c:barChart>
      <c:catAx>
        <c:axId val="532112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2648"/>
        <c:crosses val="autoZero"/>
        <c:auto val="1"/>
        <c:lblAlgn val="ctr"/>
        <c:lblOffset val="100"/>
        <c:noMultiLvlLbl val="0"/>
      </c:catAx>
      <c:valAx>
        <c:axId val="5321126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2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Ranks!$B$3</c:f>
              <c:strCache>
                <c:ptCount val="1"/>
                <c:pt idx="0">
                  <c:v>Maiores Baixas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Ranks!$C$30:$C$39</c:f>
              <c:strCache>
                <c:ptCount val="10"/>
                <c:pt idx="0">
                  <c:v>IDVL3</c:v>
                </c:pt>
                <c:pt idx="1">
                  <c:v>RNEW4</c:v>
                </c:pt>
                <c:pt idx="2">
                  <c:v>RNEW11</c:v>
                </c:pt>
                <c:pt idx="3">
                  <c:v>LLIS3</c:v>
                </c:pt>
                <c:pt idx="4">
                  <c:v>BIDI3</c:v>
                </c:pt>
                <c:pt idx="5">
                  <c:v>RNEW3</c:v>
                </c:pt>
                <c:pt idx="6">
                  <c:v>IRBR3</c:v>
                </c:pt>
                <c:pt idx="7">
                  <c:v>SMLS3</c:v>
                </c:pt>
                <c:pt idx="8">
                  <c:v>MDNE3</c:v>
                </c:pt>
                <c:pt idx="9">
                  <c:v>CVCB3</c:v>
                </c:pt>
              </c:strCache>
            </c:strRef>
          </c:cat>
          <c:val>
            <c:numRef>
              <c:f>Ranks!$B$30:$B$39</c:f>
              <c:numCache>
                <c:formatCode>0.00%</c:formatCode>
                <c:ptCount val="10"/>
                <c:pt idx="0">
                  <c:v>-0.74390000000000001</c:v>
                </c:pt>
                <c:pt idx="1">
                  <c:v>-0.68820000000000003</c:v>
                </c:pt>
                <c:pt idx="2">
                  <c:v>-0.67230000000000001</c:v>
                </c:pt>
                <c:pt idx="3">
                  <c:v>-0.66</c:v>
                </c:pt>
                <c:pt idx="4">
                  <c:v>-0.65329999999999999</c:v>
                </c:pt>
                <c:pt idx="5">
                  <c:v>-0.62280000000000002</c:v>
                </c:pt>
                <c:pt idx="6">
                  <c:v>-0.59560000000000002</c:v>
                </c:pt>
                <c:pt idx="7">
                  <c:v>-0.59050000000000002</c:v>
                </c:pt>
                <c:pt idx="8">
                  <c:v>-0.56110000000000004</c:v>
                </c:pt>
                <c:pt idx="9">
                  <c:v>-0.50770000000000004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9-4CFE-B130-588EC1504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41585800"/>
        <c:axId val="541586192"/>
      </c:barChart>
      <c:catAx>
        <c:axId val="5415858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1586192"/>
        <c:crosses val="autoZero"/>
        <c:auto val="1"/>
        <c:lblAlgn val="ctr"/>
        <c:lblOffset val="100"/>
        <c:noMultiLvlLbl val="0"/>
      </c:catAx>
      <c:valAx>
        <c:axId val="54158619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158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Ranks!$G$3</c:f>
              <c:strCache>
                <c:ptCount val="1"/>
                <c:pt idx="0">
                  <c:v>Maiores Altas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Ranks!$H$30:$H$39</c:f>
              <c:strCache>
                <c:ptCount val="10"/>
                <c:pt idx="0">
                  <c:v>CTKA4</c:v>
                </c:pt>
                <c:pt idx="1">
                  <c:v>TCNO3</c:v>
                </c:pt>
                <c:pt idx="2">
                  <c:v>BAUH4</c:v>
                </c:pt>
                <c:pt idx="3">
                  <c:v>BTOW3</c:v>
                </c:pt>
                <c:pt idx="4">
                  <c:v>BIOM3</c:v>
                </c:pt>
                <c:pt idx="5">
                  <c:v>CNTO3</c:v>
                </c:pt>
                <c:pt idx="6">
                  <c:v>CGAS5</c:v>
                </c:pt>
                <c:pt idx="7">
                  <c:v>GPCP3</c:v>
                </c:pt>
                <c:pt idx="8">
                  <c:v>JHSF3</c:v>
                </c:pt>
                <c:pt idx="9">
                  <c:v>CGAS3</c:v>
                </c:pt>
              </c:strCache>
            </c:strRef>
          </c:cat>
          <c:val>
            <c:numRef>
              <c:f>Ranks!$G$30:$G$39</c:f>
              <c:numCache>
                <c:formatCode>0.00%</c:formatCode>
                <c:ptCount val="10"/>
                <c:pt idx="0">
                  <c:v>2.8123</c:v>
                </c:pt>
                <c:pt idx="1">
                  <c:v>2.4348000000000001</c:v>
                </c:pt>
                <c:pt idx="2">
                  <c:v>2.1869000000000001</c:v>
                </c:pt>
                <c:pt idx="3">
                  <c:v>2.0771999999999999</c:v>
                </c:pt>
                <c:pt idx="4">
                  <c:v>2.0564</c:v>
                </c:pt>
                <c:pt idx="5">
                  <c:v>1.9460999999999999</c:v>
                </c:pt>
                <c:pt idx="6">
                  <c:v>1.8805000000000001</c:v>
                </c:pt>
                <c:pt idx="7">
                  <c:v>1.8754999999999999</c:v>
                </c:pt>
                <c:pt idx="8">
                  <c:v>1.5620000000000001</c:v>
                </c:pt>
                <c:pt idx="9">
                  <c:v>1.5417000000000001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A-4E4B-8816-9125E8F81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41586976"/>
        <c:axId val="431913048"/>
      </c:barChart>
      <c:catAx>
        <c:axId val="541586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31913048"/>
        <c:crosses val="autoZero"/>
        <c:auto val="1"/>
        <c:lblAlgn val="ctr"/>
        <c:lblOffset val="100"/>
        <c:noMultiLvlLbl val="0"/>
      </c:catAx>
      <c:valAx>
        <c:axId val="4319130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158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50010853906421"/>
          <c:y val="5.0925925925925923E-2"/>
          <c:w val="0.75868363822943186"/>
          <c:h val="0.85654059209015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Gráfico_Dinâmico_Anos!$D$5</c:f>
              <c:strCache>
                <c:ptCount val="1"/>
                <c:pt idx="0">
                  <c:v>#N/D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Gráfico_Dinâmico_Anos!$E$4:$K$4</c:f>
              <c:strCache>
                <c:ptCount val="7"/>
                <c:pt idx="0">
                  <c:v>12 meses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strCache>
            </c:strRef>
          </c:cat>
          <c:val>
            <c:numRef>
              <c:f>Gráfico_Dinâmico_Anos!$E$5:$K$5</c:f>
              <c:numCache>
                <c:formatCode>0.0%</c:formatCode>
                <c:ptCount val="7"/>
                <c:pt idx="0">
                  <c:v>0.45350000000000001</c:v>
                </c:pt>
                <c:pt idx="1">
                  <c:v>-0.34110000000000001</c:v>
                </c:pt>
                <c:pt idx="2">
                  <c:v>1.5588</c:v>
                </c:pt>
                <c:pt idx="3">
                  <c:v>-0.28410000000000002</c:v>
                </c:pt>
                <c:pt idx="4">
                  <c:v>0.21640000000000001</c:v>
                </c:pt>
                <c:pt idx="5">
                  <c:v>0.22889999999999999</c:v>
                </c:pt>
                <c:pt idx="6">
                  <c:v>-0.63229999999999997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3-48F4-9F92-5C2401775F34}"/>
            </c:ext>
          </c:extLst>
        </c:ser>
        <c:ser>
          <c:idx val="1"/>
          <c:order val="1"/>
          <c:tx>
            <c:strRef>
              <c:f>Gráfico_Dinâmico_Anos!$D$6</c:f>
              <c:strCache>
                <c:ptCount val="1"/>
                <c:pt idx="0">
                  <c:v>#N/D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Gráfico_Dinâmico_Anos!$E$4:$K$4</c:f>
              <c:strCache>
                <c:ptCount val="7"/>
                <c:pt idx="0">
                  <c:v>12 meses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strCache>
            </c:strRef>
          </c:cat>
          <c:val>
            <c:numRef>
              <c:f>Gráfico_Dinâmico_Anos!$E$6:$K$6</c:f>
              <c:numCache>
                <c:formatCode>0.0%</c:formatCode>
                <c:ptCount val="7"/>
                <c:pt idx="0">
                  <c:v>0.27629999999999999</c:v>
                </c:pt>
                <c:pt idx="1">
                  <c:v>-0.1414</c:v>
                </c:pt>
                <c:pt idx="2">
                  <c:v>0.61880000000000002</c:v>
                </c:pt>
                <c:pt idx="3">
                  <c:v>-0.30990000000000001</c:v>
                </c:pt>
                <c:pt idx="4">
                  <c:v>0.68910000000000005</c:v>
                </c:pt>
                <c:pt idx="5">
                  <c:v>1.3794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3-48F4-9F92-5C2401775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13832"/>
        <c:axId val="431914224"/>
      </c:barChart>
      <c:catAx>
        <c:axId val="43191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31914224"/>
        <c:crosses val="autoZero"/>
        <c:auto val="1"/>
        <c:lblAlgn val="ctr"/>
        <c:lblOffset val="100"/>
        <c:noMultiLvlLbl val="0"/>
      </c:catAx>
      <c:valAx>
        <c:axId val="4319142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numFmt formatCode="0.0%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31913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30511317664238"/>
          <c:y val="5.4136586565911048E-2"/>
          <c:w val="0.122669824166716"/>
          <c:h val="0.2638306414503613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1</xdr:row>
      <xdr:rowOff>114300</xdr:rowOff>
    </xdr:from>
    <xdr:to>
      <xdr:col>25</xdr:col>
      <xdr:colOff>104775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</xdr:row>
      <xdr:rowOff>123825</xdr:rowOff>
    </xdr:from>
    <xdr:to>
      <xdr:col>17</xdr:col>
      <xdr:colOff>190500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171450</xdr:colOff>
      <xdr:row>15</xdr:row>
      <xdr:rowOff>0</xdr:rowOff>
    </xdr:from>
    <xdr:to>
      <xdr:col>24</xdr:col>
      <xdr:colOff>552450</xdr:colOff>
      <xdr:row>26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15</xdr:row>
      <xdr:rowOff>0</xdr:rowOff>
    </xdr:from>
    <xdr:to>
      <xdr:col>17</xdr:col>
      <xdr:colOff>38100</xdr:colOff>
      <xdr:row>26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266700</xdr:colOff>
      <xdr:row>28</xdr:row>
      <xdr:rowOff>19050</xdr:rowOff>
    </xdr:from>
    <xdr:to>
      <xdr:col>25</xdr:col>
      <xdr:colOff>38100</xdr:colOff>
      <xdr:row>39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304800</xdr:colOff>
      <xdr:row>28</xdr:row>
      <xdr:rowOff>0</xdr:rowOff>
    </xdr:from>
    <xdr:to>
      <xdr:col>17</xdr:col>
      <xdr:colOff>76200</xdr:colOff>
      <xdr:row>39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466723</xdr:colOff>
      <xdr:row>8</xdr:row>
      <xdr:rowOff>42861</xdr:rowOff>
    </xdr:from>
    <xdr:to>
      <xdr:col>13</xdr:col>
      <xdr:colOff>123825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W337"/>
  <sheetViews>
    <sheetView showGridLines="0" tabSelected="1" topLeftCell="A301" workbookViewId="0">
      <pane xSplit="1" topLeftCell="G1" activePane="topRight" state="frozen"/>
      <selection pane="topRight" activeCell="P322" sqref="P322"/>
    </sheetView>
  </sheetViews>
  <sheetFormatPr defaultRowHeight="15" x14ac:dyDescent="0.25"/>
  <cols>
    <col min="2" max="2" width="49.5703125" style="10" customWidth="1"/>
    <col min="3" max="3" width="33" style="10" customWidth="1"/>
    <col min="4" max="5" width="9.140625" style="10" customWidth="1"/>
    <col min="6" max="6" width="11.140625" style="10" customWidth="1"/>
    <col min="7" max="9" width="9.140625" style="10" customWidth="1"/>
    <col min="10" max="10" width="14" style="10" customWidth="1"/>
    <col min="11" max="11" width="9.140625" style="7" customWidth="1"/>
    <col min="12" max="13" width="9.140625" style="10" customWidth="1"/>
    <col min="14" max="15" width="10.140625" style="10" bestFit="1" customWidth="1"/>
    <col min="21" max="22" width="14.42578125" style="10" bestFit="1" customWidth="1"/>
    <col min="23" max="23" width="27.42578125" style="10" customWidth="1"/>
  </cols>
  <sheetData>
    <row r="1" spans="1:23" x14ac:dyDescent="0.25">
      <c r="A1" s="21"/>
      <c r="B1" s="16" t="s">
        <v>0</v>
      </c>
      <c r="C1" s="17" t="s">
        <v>1</v>
      </c>
      <c r="D1" s="1" t="s">
        <v>2</v>
      </c>
      <c r="E1" s="3" t="s">
        <v>3</v>
      </c>
      <c r="F1" s="1" t="s">
        <v>4</v>
      </c>
      <c r="G1" s="3" t="s">
        <v>5</v>
      </c>
      <c r="H1" s="2" t="s">
        <v>6</v>
      </c>
      <c r="I1" s="3" t="s">
        <v>7</v>
      </c>
      <c r="J1" s="2" t="s">
        <v>8</v>
      </c>
      <c r="K1" s="6" t="s">
        <v>9</v>
      </c>
      <c r="L1" s="2" t="s">
        <v>10</v>
      </c>
      <c r="M1" s="3" t="s">
        <v>11</v>
      </c>
      <c r="N1" s="1" t="s">
        <v>12</v>
      </c>
      <c r="O1" s="3">
        <v>2020</v>
      </c>
      <c r="P1" s="1">
        <v>2019</v>
      </c>
      <c r="Q1" s="3">
        <v>2018</v>
      </c>
      <c r="R1" s="1">
        <v>2017</v>
      </c>
      <c r="S1" s="3">
        <v>2016</v>
      </c>
      <c r="T1" s="1">
        <v>2015</v>
      </c>
      <c r="U1" s="3" t="s">
        <v>13</v>
      </c>
      <c r="V1" s="22" t="s">
        <v>14</v>
      </c>
      <c r="W1" s="23" t="s">
        <v>15</v>
      </c>
    </row>
    <row r="2" spans="1:23" x14ac:dyDescent="0.25">
      <c r="A2" s="20" t="s">
        <v>16</v>
      </c>
      <c r="B2" s="20" t="s">
        <v>17</v>
      </c>
      <c r="C2" s="20" t="s">
        <v>18</v>
      </c>
      <c r="D2" s="24" t="s">
        <v>19</v>
      </c>
      <c r="E2" s="11" t="s">
        <v>20</v>
      </c>
      <c r="F2" s="24" t="s">
        <v>21</v>
      </c>
      <c r="G2" s="11" t="s">
        <v>22</v>
      </c>
      <c r="H2" s="24" t="s">
        <v>23</v>
      </c>
      <c r="I2" s="11" t="s">
        <v>24</v>
      </c>
      <c r="J2" s="24" t="s">
        <v>25</v>
      </c>
      <c r="K2" s="33">
        <v>5.3E-3</v>
      </c>
      <c r="L2" s="34">
        <v>0.30590000000000001</v>
      </c>
      <c r="M2" s="33">
        <v>0.44</v>
      </c>
      <c r="N2" s="34">
        <v>1.6799999999999999E-2</v>
      </c>
      <c r="O2" s="33">
        <v>-0.26040000000000002</v>
      </c>
      <c r="P2" s="34">
        <v>0.37159999999999999</v>
      </c>
      <c r="Q2" s="33">
        <v>-0.10050000000000001</v>
      </c>
      <c r="R2" s="34">
        <v>1.03E-2</v>
      </c>
      <c r="S2" s="33">
        <v>-0.23680000000000001</v>
      </c>
      <c r="T2" s="34">
        <v>0</v>
      </c>
      <c r="U2" s="11" t="s">
        <v>26</v>
      </c>
      <c r="V2" s="24" t="s">
        <v>27</v>
      </c>
      <c r="W2" s="11" t="s">
        <v>28</v>
      </c>
    </row>
    <row r="3" spans="1:23" x14ac:dyDescent="0.25">
      <c r="A3" s="20" t="s">
        <v>29</v>
      </c>
      <c r="B3" s="20" t="s">
        <v>30</v>
      </c>
      <c r="C3" s="20" t="s">
        <v>31</v>
      </c>
      <c r="D3" s="24" t="s">
        <v>32</v>
      </c>
      <c r="E3" s="11" t="s">
        <v>33</v>
      </c>
      <c r="F3" s="24" t="s">
        <v>34</v>
      </c>
      <c r="G3" s="11" t="s">
        <v>35</v>
      </c>
      <c r="H3" s="24" t="s">
        <v>36</v>
      </c>
      <c r="I3" s="11" t="s">
        <v>37</v>
      </c>
      <c r="J3" s="24" t="s">
        <v>38</v>
      </c>
      <c r="K3" s="33">
        <v>-1.5100000000000001E-2</v>
      </c>
      <c r="L3" s="34">
        <v>7.1400000000000005E-2</v>
      </c>
      <c r="M3" s="33">
        <v>0.1628</v>
      </c>
      <c r="N3" s="34">
        <v>-0.16450000000000001</v>
      </c>
      <c r="O3" s="33">
        <v>-0.2414</v>
      </c>
      <c r="P3" s="34">
        <v>0.26819999999999999</v>
      </c>
      <c r="Q3" s="33">
        <v>5.6399999999999999E-2</v>
      </c>
      <c r="R3" s="34">
        <v>0.33360000000000001</v>
      </c>
      <c r="S3" s="33">
        <v>0.77390000000000003</v>
      </c>
      <c r="T3" s="34">
        <v>-0.27939999999999998</v>
      </c>
      <c r="U3" s="11" t="s">
        <v>26</v>
      </c>
      <c r="V3" s="24" t="s">
        <v>27</v>
      </c>
      <c r="W3" s="11" t="s">
        <v>28</v>
      </c>
    </row>
    <row r="4" spans="1:23" x14ac:dyDescent="0.25">
      <c r="A4" s="20" t="s">
        <v>39</v>
      </c>
      <c r="B4" s="20" t="s">
        <v>40</v>
      </c>
      <c r="C4" s="20" t="s">
        <v>41</v>
      </c>
      <c r="D4" s="24" t="s">
        <v>42</v>
      </c>
      <c r="E4" s="11" t="s">
        <v>43</v>
      </c>
      <c r="F4" s="24" t="s">
        <v>44</v>
      </c>
      <c r="G4" s="11" t="s">
        <v>45</v>
      </c>
      <c r="H4" s="24" t="s">
        <v>46</v>
      </c>
      <c r="I4" s="11" t="s">
        <v>47</v>
      </c>
      <c r="J4" s="24" t="s">
        <v>48</v>
      </c>
      <c r="K4" s="33">
        <v>-1.9199999999999998E-2</v>
      </c>
      <c r="L4" s="34">
        <v>0.1474</v>
      </c>
      <c r="M4" s="33">
        <v>0.18940000000000001</v>
      </c>
      <c r="N4" s="34">
        <v>-0.16880000000000001</v>
      </c>
      <c r="O4" s="33">
        <v>-0.23300000000000001</v>
      </c>
      <c r="P4" s="34">
        <v>0.24079999999999999</v>
      </c>
      <c r="Q4" s="33">
        <v>-0.25590000000000002</v>
      </c>
      <c r="R4" s="34">
        <v>0.33100000000000002</v>
      </c>
      <c r="S4" s="33">
        <v>-4.9599999999999998E-2</v>
      </c>
      <c r="T4" s="34">
        <v>0.1371</v>
      </c>
      <c r="U4" s="11" t="s">
        <v>26</v>
      </c>
      <c r="V4" s="24" t="s">
        <v>27</v>
      </c>
      <c r="W4" s="11" t="s">
        <v>28</v>
      </c>
    </row>
    <row r="5" spans="1:23" x14ac:dyDescent="0.25">
      <c r="A5" s="20" t="s">
        <v>49</v>
      </c>
      <c r="B5" s="20" t="s">
        <v>50</v>
      </c>
      <c r="C5" s="20" t="s">
        <v>51</v>
      </c>
      <c r="D5" s="24" t="s">
        <v>52</v>
      </c>
      <c r="E5" s="11" t="s">
        <v>53</v>
      </c>
      <c r="F5" s="24" t="s">
        <v>54</v>
      </c>
      <c r="G5" s="11" t="s">
        <v>55</v>
      </c>
      <c r="H5" s="24" t="s">
        <v>56</v>
      </c>
      <c r="I5" s="11" t="s">
        <v>57</v>
      </c>
      <c r="J5" s="24" t="s">
        <v>38</v>
      </c>
      <c r="K5" s="33">
        <v>7.9000000000000008E-3</v>
      </c>
      <c r="L5" s="34">
        <v>9.4E-2</v>
      </c>
      <c r="M5" s="33">
        <v>9.4E-2</v>
      </c>
      <c r="N5" s="34">
        <v>1.2665</v>
      </c>
      <c r="O5" s="33">
        <v>0.1678</v>
      </c>
      <c r="P5" s="34">
        <v>0.74670000000000003</v>
      </c>
      <c r="Q5" s="33">
        <v>-0.26469999999999999</v>
      </c>
      <c r="R5" s="34">
        <v>-0.35439999999999999</v>
      </c>
      <c r="S5" s="33">
        <v>0</v>
      </c>
      <c r="T5" s="34">
        <v>0</v>
      </c>
      <c r="U5" s="11" t="s">
        <v>58</v>
      </c>
      <c r="V5" s="24" t="s">
        <v>27</v>
      </c>
      <c r="W5" s="11" t="s">
        <v>59</v>
      </c>
    </row>
    <row r="6" spans="1:23" x14ac:dyDescent="0.25">
      <c r="A6" s="20" t="s">
        <v>60</v>
      </c>
      <c r="B6" s="20" t="s">
        <v>61</v>
      </c>
      <c r="C6" s="20" t="s">
        <v>62</v>
      </c>
      <c r="D6" s="24" t="s">
        <v>63</v>
      </c>
      <c r="E6" s="11" t="s">
        <v>64</v>
      </c>
      <c r="F6" s="24" t="s">
        <v>65</v>
      </c>
      <c r="G6" s="11" t="s">
        <v>66</v>
      </c>
      <c r="H6" s="24" t="s">
        <v>67</v>
      </c>
      <c r="I6" s="11" t="s">
        <v>68</v>
      </c>
      <c r="J6" s="24" t="s">
        <v>69</v>
      </c>
      <c r="K6" s="33">
        <v>0</v>
      </c>
      <c r="L6" s="34">
        <v>9.0700000000000003E-2</v>
      </c>
      <c r="M6" s="33">
        <v>0.31269999999999998</v>
      </c>
      <c r="N6" s="34">
        <v>0.83130000000000004</v>
      </c>
      <c r="O6" s="33">
        <v>-0.1968</v>
      </c>
      <c r="P6" s="34">
        <v>1.0145999999999999</v>
      </c>
      <c r="Q6" s="33">
        <v>0.15060000000000001</v>
      </c>
      <c r="R6" s="34">
        <v>0.93520000000000003</v>
      </c>
      <c r="S6" s="33">
        <v>0.39550000000000002</v>
      </c>
      <c r="T6" s="34">
        <v>4.7300000000000002E-2</v>
      </c>
      <c r="U6" s="11" t="s">
        <v>26</v>
      </c>
      <c r="V6" s="24" t="s">
        <v>27</v>
      </c>
      <c r="W6" s="11" t="s">
        <v>59</v>
      </c>
    </row>
    <row r="7" spans="1:23" x14ac:dyDescent="0.25">
      <c r="A7" s="20" t="s">
        <v>70</v>
      </c>
      <c r="B7" s="20" t="s">
        <v>71</v>
      </c>
      <c r="C7" s="20" t="s">
        <v>72</v>
      </c>
      <c r="D7" s="24" t="s">
        <v>73</v>
      </c>
      <c r="E7" s="11" t="s">
        <v>74</v>
      </c>
      <c r="F7" s="24" t="s">
        <v>75</v>
      </c>
      <c r="G7" s="11" t="s">
        <v>76</v>
      </c>
      <c r="H7" s="24" t="s">
        <v>77</v>
      </c>
      <c r="I7" s="11" t="s">
        <v>47</v>
      </c>
      <c r="J7" s="24" t="s">
        <v>78</v>
      </c>
      <c r="K7" s="33">
        <v>1E-3</v>
      </c>
      <c r="L7" s="34">
        <v>5.0000000000000001E-3</v>
      </c>
      <c r="M7" s="33">
        <v>5.4999999999999997E-3</v>
      </c>
      <c r="N7" s="34">
        <v>0.2878</v>
      </c>
      <c r="O7" s="33">
        <v>5.1499999999999997E-2</v>
      </c>
      <c r="P7" s="34">
        <v>0.28510000000000002</v>
      </c>
      <c r="Q7" s="33">
        <v>0.31669999999999998</v>
      </c>
      <c r="R7" s="34">
        <v>0.154</v>
      </c>
      <c r="S7" s="33">
        <v>5.8700000000000002E-2</v>
      </c>
      <c r="T7" s="34">
        <v>0.42409999999999998</v>
      </c>
      <c r="U7" s="11" t="s">
        <v>26</v>
      </c>
      <c r="V7" s="24" t="s">
        <v>27</v>
      </c>
      <c r="W7" s="11" t="s">
        <v>59</v>
      </c>
    </row>
    <row r="8" spans="1:23" x14ac:dyDescent="0.25">
      <c r="A8" s="20" t="s">
        <v>79</v>
      </c>
      <c r="B8" s="20" t="s">
        <v>80</v>
      </c>
      <c r="C8" s="20" t="s">
        <v>81</v>
      </c>
      <c r="D8" s="24" t="s">
        <v>82</v>
      </c>
      <c r="E8" s="11" t="s">
        <v>83</v>
      </c>
      <c r="F8" s="24" t="s">
        <v>84</v>
      </c>
      <c r="G8" s="11" t="s">
        <v>85</v>
      </c>
      <c r="H8" s="24" t="s">
        <v>86</v>
      </c>
      <c r="I8" s="11" t="s">
        <v>87</v>
      </c>
      <c r="J8" s="24" t="s">
        <v>88</v>
      </c>
      <c r="K8" s="33">
        <v>-2.3400000000000001E-2</v>
      </c>
      <c r="L8" s="34">
        <v>7.8600000000000003E-2</v>
      </c>
      <c r="M8" s="33">
        <v>7.9600000000000004E-2</v>
      </c>
      <c r="N8" s="34">
        <v>0.3906</v>
      </c>
      <c r="O8" s="33">
        <v>-0.1676</v>
      </c>
      <c r="P8" s="34">
        <v>1.107</v>
      </c>
      <c r="Q8" s="33">
        <v>-1.43E-2</v>
      </c>
      <c r="R8" s="34">
        <v>0.9587</v>
      </c>
      <c r="S8" s="33">
        <v>-5.04E-2</v>
      </c>
      <c r="T8" s="34">
        <v>0.63019999999999998</v>
      </c>
      <c r="U8" s="11" t="s">
        <v>26</v>
      </c>
      <c r="V8" s="24" t="s">
        <v>27</v>
      </c>
      <c r="W8" s="11" t="s">
        <v>59</v>
      </c>
    </row>
    <row r="9" spans="1:23" x14ac:dyDescent="0.25">
      <c r="A9" s="20" t="s">
        <v>89</v>
      </c>
      <c r="B9" s="20" t="s">
        <v>90</v>
      </c>
      <c r="C9" s="20" t="s">
        <v>81</v>
      </c>
      <c r="D9" s="24" t="s">
        <v>82</v>
      </c>
      <c r="E9" s="11" t="s">
        <v>83</v>
      </c>
      <c r="F9" s="24" t="s">
        <v>91</v>
      </c>
      <c r="G9" s="11" t="s">
        <v>92</v>
      </c>
      <c r="H9" s="24" t="s">
        <v>93</v>
      </c>
      <c r="I9" s="11" t="s">
        <v>87</v>
      </c>
      <c r="J9" s="24" t="s">
        <v>88</v>
      </c>
      <c r="K9" s="33">
        <v>-3.09E-2</v>
      </c>
      <c r="L9" s="34">
        <v>0.13730000000000001</v>
      </c>
      <c r="M9" s="33">
        <v>0.13780000000000001</v>
      </c>
      <c r="N9" s="34">
        <v>0.55840000000000001</v>
      </c>
      <c r="O9" s="33">
        <v>-0.14810000000000001</v>
      </c>
      <c r="P9" s="34">
        <v>1.4394</v>
      </c>
      <c r="Q9" s="33">
        <v>3.0000000000000001E-3</v>
      </c>
      <c r="R9" s="34">
        <v>0.78320000000000001</v>
      </c>
      <c r="S9" s="33">
        <v>0.43590000000000001</v>
      </c>
      <c r="T9" s="34">
        <v>0.1497</v>
      </c>
      <c r="U9" s="11" t="s">
        <v>26</v>
      </c>
      <c r="V9" s="24" t="s">
        <v>27</v>
      </c>
      <c r="W9" s="11" t="s">
        <v>59</v>
      </c>
    </row>
    <row r="10" spans="1:23" x14ac:dyDescent="0.25">
      <c r="A10" s="20" t="s">
        <v>94</v>
      </c>
      <c r="B10" s="20" t="s">
        <v>95</v>
      </c>
      <c r="C10" s="20" t="s">
        <v>72</v>
      </c>
      <c r="D10" s="24" t="s">
        <v>96</v>
      </c>
      <c r="E10" s="11" t="s">
        <v>97</v>
      </c>
      <c r="F10" s="24" t="s">
        <v>98</v>
      </c>
      <c r="G10" s="11" t="s">
        <v>99</v>
      </c>
      <c r="H10" s="24" t="s">
        <v>100</v>
      </c>
      <c r="I10" s="11" t="s">
        <v>101</v>
      </c>
      <c r="J10" s="24" t="s">
        <v>38</v>
      </c>
      <c r="K10" s="33">
        <v>2.3199999999999998E-2</v>
      </c>
      <c r="L10" s="34">
        <v>0.22839999999999999</v>
      </c>
      <c r="M10" s="33">
        <v>0.36859999999999998</v>
      </c>
      <c r="N10" s="34">
        <v>8.4900000000000003E-2</v>
      </c>
      <c r="O10" s="33">
        <v>-0.37569999999999998</v>
      </c>
      <c r="P10" s="34">
        <v>0.97640000000000005</v>
      </c>
      <c r="Q10" s="33">
        <v>3.7199999999999997E-2</v>
      </c>
      <c r="R10" s="34">
        <v>0.50249999999999995</v>
      </c>
      <c r="S10" s="33">
        <v>9.4799999999999995E-2</v>
      </c>
      <c r="T10" s="34">
        <v>-2.5600000000000001E-2</v>
      </c>
      <c r="U10" s="11" t="s">
        <v>26</v>
      </c>
      <c r="V10" s="24" t="s">
        <v>27</v>
      </c>
      <c r="W10" s="11" t="s">
        <v>59</v>
      </c>
    </row>
    <row r="11" spans="1:23" x14ac:dyDescent="0.25">
      <c r="A11" s="20" t="s">
        <v>102</v>
      </c>
      <c r="B11" s="20" t="s">
        <v>103</v>
      </c>
      <c r="C11" s="20" t="s">
        <v>62</v>
      </c>
      <c r="D11" s="24" t="s">
        <v>104</v>
      </c>
      <c r="E11" s="11" t="s">
        <v>74</v>
      </c>
      <c r="F11" s="24" t="s">
        <v>105</v>
      </c>
      <c r="G11" s="11" t="s">
        <v>106</v>
      </c>
      <c r="H11" s="24" t="s">
        <v>107</v>
      </c>
      <c r="I11" s="11" t="s">
        <v>108</v>
      </c>
      <c r="J11" s="24" t="s">
        <v>109</v>
      </c>
      <c r="K11" s="33">
        <v>-6.3E-3</v>
      </c>
      <c r="L11" s="34">
        <v>1.09E-2</v>
      </c>
      <c r="M11" s="33">
        <v>0.13139999999999999</v>
      </c>
      <c r="N11" s="34">
        <v>4.0399999999999998E-2</v>
      </c>
      <c r="O11" s="33">
        <v>-6.1400000000000003E-2</v>
      </c>
      <c r="P11" s="34">
        <v>0.53500000000000003</v>
      </c>
      <c r="Q11" s="33">
        <v>3.4500000000000003E-2</v>
      </c>
      <c r="R11" s="34">
        <v>0.1091</v>
      </c>
      <c r="S11" s="33">
        <v>0.47970000000000002</v>
      </c>
      <c r="T11" s="34">
        <v>-0.20319999999999999</v>
      </c>
      <c r="U11" s="11" t="s">
        <v>26</v>
      </c>
      <c r="V11" s="24" t="s">
        <v>27</v>
      </c>
      <c r="W11" s="11" t="s">
        <v>59</v>
      </c>
    </row>
    <row r="12" spans="1:23" x14ac:dyDescent="0.25">
      <c r="A12" s="20" t="s">
        <v>110</v>
      </c>
      <c r="B12" s="20" t="s">
        <v>111</v>
      </c>
      <c r="C12" s="20" t="s">
        <v>62</v>
      </c>
      <c r="D12" s="24" t="s">
        <v>104</v>
      </c>
      <c r="E12" s="11" t="s">
        <v>112</v>
      </c>
      <c r="F12" s="24" t="s">
        <v>113</v>
      </c>
      <c r="G12" s="11" t="s">
        <v>114</v>
      </c>
      <c r="H12" s="24" t="s">
        <v>115</v>
      </c>
      <c r="I12" s="11" t="s">
        <v>116</v>
      </c>
      <c r="J12" s="24" t="s">
        <v>109</v>
      </c>
      <c r="K12" s="33">
        <v>-5.1000000000000004E-3</v>
      </c>
      <c r="L12" s="34">
        <v>-1.4E-2</v>
      </c>
      <c r="M12" s="33">
        <v>-1.11E-2</v>
      </c>
      <c r="N12" s="34">
        <v>0.1202</v>
      </c>
      <c r="O12" s="33">
        <v>-0.1166</v>
      </c>
      <c r="P12" s="34">
        <v>0.54890000000000005</v>
      </c>
      <c r="Q12" s="33">
        <v>-2.9000000000000001E-2</v>
      </c>
      <c r="R12" s="34">
        <v>1.2E-2</v>
      </c>
      <c r="S12" s="33">
        <v>0.51619999999999999</v>
      </c>
      <c r="T12" s="34">
        <v>0</v>
      </c>
      <c r="U12" s="11" t="s">
        <v>26</v>
      </c>
      <c r="V12" s="24" t="s">
        <v>27</v>
      </c>
      <c r="W12" s="11" t="s">
        <v>59</v>
      </c>
    </row>
    <row r="13" spans="1:23" x14ac:dyDescent="0.25">
      <c r="A13" s="20" t="s">
        <v>117</v>
      </c>
      <c r="B13" s="20" t="s">
        <v>118</v>
      </c>
      <c r="C13" s="20" t="s">
        <v>62</v>
      </c>
      <c r="D13" s="24" t="s">
        <v>104</v>
      </c>
      <c r="E13" s="11" t="s">
        <v>112</v>
      </c>
      <c r="F13" s="24" t="s">
        <v>119</v>
      </c>
      <c r="G13" s="11" t="s">
        <v>120</v>
      </c>
      <c r="H13" s="24" t="s">
        <v>121</v>
      </c>
      <c r="I13" s="11" t="s">
        <v>116</v>
      </c>
      <c r="J13" s="24" t="s">
        <v>109</v>
      </c>
      <c r="K13" s="33">
        <v>1.3299999999999999E-2</v>
      </c>
      <c r="L13" s="34">
        <v>2.01E-2</v>
      </c>
      <c r="M13" s="33">
        <v>0.22900000000000001</v>
      </c>
      <c r="N13" s="34">
        <v>-1.5299999999999999E-2</v>
      </c>
      <c r="O13" s="33">
        <v>-6.6600000000000006E-2</v>
      </c>
      <c r="P13" s="34">
        <v>0.57940000000000003</v>
      </c>
      <c r="Q13" s="33">
        <v>6.5799999999999997E-2</v>
      </c>
      <c r="R13" s="34">
        <v>0.25190000000000001</v>
      </c>
      <c r="S13" s="33">
        <v>-6.3100000000000003E-2</v>
      </c>
      <c r="T13" s="34">
        <v>0</v>
      </c>
      <c r="U13" s="11" t="s">
        <v>26</v>
      </c>
      <c r="V13" s="24" t="s">
        <v>27</v>
      </c>
      <c r="W13" s="11" t="s">
        <v>59</v>
      </c>
    </row>
    <row r="14" spans="1:23" x14ac:dyDescent="0.25">
      <c r="A14" s="20" t="s">
        <v>122</v>
      </c>
      <c r="B14" s="20" t="s">
        <v>123</v>
      </c>
      <c r="C14" s="20" t="s">
        <v>124</v>
      </c>
      <c r="D14" s="24" t="s">
        <v>125</v>
      </c>
      <c r="E14" s="11" t="s">
        <v>126</v>
      </c>
      <c r="F14" s="24" t="s">
        <v>127</v>
      </c>
      <c r="G14" s="11" t="s">
        <v>128</v>
      </c>
      <c r="H14" s="24" t="s">
        <v>129</v>
      </c>
      <c r="I14" s="11" t="s">
        <v>130</v>
      </c>
      <c r="J14" s="24" t="s">
        <v>131</v>
      </c>
      <c r="K14" s="33">
        <v>-5.0999999999999997E-2</v>
      </c>
      <c r="L14" s="34">
        <v>0.15279999999999999</v>
      </c>
      <c r="M14" s="33">
        <v>0.58799999999999997</v>
      </c>
      <c r="N14" s="34">
        <v>0.45350000000000001</v>
      </c>
      <c r="O14" s="33">
        <v>-0.34110000000000001</v>
      </c>
      <c r="P14" s="34">
        <v>1.5588</v>
      </c>
      <c r="Q14" s="33">
        <v>-0.28410000000000002</v>
      </c>
      <c r="R14" s="34">
        <v>0.21640000000000001</v>
      </c>
      <c r="S14" s="33">
        <v>0.22889999999999999</v>
      </c>
      <c r="T14" s="34">
        <v>-0.63229999999999997</v>
      </c>
      <c r="U14" s="11" t="s">
        <v>26</v>
      </c>
      <c r="V14" s="24" t="s">
        <v>27</v>
      </c>
      <c r="W14" s="11" t="s">
        <v>59</v>
      </c>
    </row>
    <row r="15" spans="1:23" x14ac:dyDescent="0.25">
      <c r="A15" s="20" t="s">
        <v>132</v>
      </c>
      <c r="B15" s="20" t="s">
        <v>133</v>
      </c>
      <c r="C15" s="20" t="s">
        <v>134</v>
      </c>
      <c r="D15" s="24" t="s">
        <v>135</v>
      </c>
      <c r="E15" s="11" t="s">
        <v>136</v>
      </c>
      <c r="F15" s="24" t="s">
        <v>137</v>
      </c>
      <c r="G15" s="11" t="s">
        <v>138</v>
      </c>
      <c r="H15" s="24" t="s">
        <v>139</v>
      </c>
      <c r="I15" s="11" t="s">
        <v>140</v>
      </c>
      <c r="J15" s="24" t="s">
        <v>141</v>
      </c>
      <c r="K15" s="33">
        <v>-2.4899999999999999E-2</v>
      </c>
      <c r="L15" s="34">
        <v>0.19650000000000001</v>
      </c>
      <c r="M15" s="33">
        <v>0.32529999999999998</v>
      </c>
      <c r="N15" s="34">
        <v>0.45700000000000002</v>
      </c>
      <c r="O15" s="33">
        <v>-0.1192</v>
      </c>
      <c r="P15" s="34">
        <v>0.75239999999999996</v>
      </c>
      <c r="Q15" s="33">
        <v>-0.39240000000000003</v>
      </c>
      <c r="R15" s="34">
        <v>1.0881000000000001</v>
      </c>
      <c r="S15" s="33">
        <v>5.3E-3</v>
      </c>
      <c r="T15" s="34">
        <v>-0.57550000000000001</v>
      </c>
      <c r="U15" s="11" t="s">
        <v>26</v>
      </c>
      <c r="V15" s="24" t="s">
        <v>27</v>
      </c>
      <c r="W15" s="11" t="s">
        <v>142</v>
      </c>
    </row>
    <row r="16" spans="1:23" x14ac:dyDescent="0.25">
      <c r="A16" s="20" t="s">
        <v>143</v>
      </c>
      <c r="B16" s="20" t="s">
        <v>144</v>
      </c>
      <c r="C16" s="20" t="s">
        <v>145</v>
      </c>
      <c r="D16" s="24" t="s">
        <v>146</v>
      </c>
      <c r="E16" s="11" t="s">
        <v>147</v>
      </c>
      <c r="F16" s="24" t="s">
        <v>148</v>
      </c>
      <c r="G16" s="11" t="s">
        <v>149</v>
      </c>
      <c r="H16" s="24" t="s">
        <v>150</v>
      </c>
      <c r="I16" s="11" t="s">
        <v>151</v>
      </c>
      <c r="J16" s="24" t="s">
        <v>38</v>
      </c>
      <c r="K16" s="33">
        <v>0.14050000000000001</v>
      </c>
      <c r="L16" s="34">
        <v>0.25459999999999999</v>
      </c>
      <c r="M16" s="33">
        <v>0.31590000000000001</v>
      </c>
      <c r="N16" s="34">
        <v>2.1299999999999999E-2</v>
      </c>
      <c r="O16" s="33">
        <v>-0.1741</v>
      </c>
      <c r="P16" s="34">
        <v>0.68310000000000004</v>
      </c>
      <c r="Q16" s="33">
        <v>0.47139999999999999</v>
      </c>
      <c r="R16" s="34">
        <v>-0.39300000000000002</v>
      </c>
      <c r="S16" s="33">
        <v>-2.5999999999999999E-3</v>
      </c>
      <c r="T16" s="34">
        <v>-0.68230000000000002</v>
      </c>
      <c r="U16" s="11" t="s">
        <v>26</v>
      </c>
      <c r="V16" s="24" t="s">
        <v>27</v>
      </c>
      <c r="W16" s="11" t="s">
        <v>142</v>
      </c>
    </row>
    <row r="17" spans="1:23" x14ac:dyDescent="0.25">
      <c r="A17" s="20" t="s">
        <v>152</v>
      </c>
      <c r="B17" s="20" t="s">
        <v>153</v>
      </c>
      <c r="C17" s="20" t="s">
        <v>124</v>
      </c>
      <c r="D17" s="24" t="s">
        <v>154</v>
      </c>
      <c r="E17" s="11" t="s">
        <v>155</v>
      </c>
      <c r="F17" s="24" t="s">
        <v>156</v>
      </c>
      <c r="G17" s="11" t="s">
        <v>157</v>
      </c>
      <c r="H17" s="24" t="s">
        <v>158</v>
      </c>
      <c r="I17" s="11" t="s">
        <v>159</v>
      </c>
      <c r="J17" s="24" t="s">
        <v>160</v>
      </c>
      <c r="K17" s="33">
        <v>-1.2699999999999999E-2</v>
      </c>
      <c r="L17" s="34">
        <v>0.10929999999999999</v>
      </c>
      <c r="M17" s="33">
        <v>0.11990000000000001</v>
      </c>
      <c r="N17" s="34">
        <v>-0.05</v>
      </c>
      <c r="O17" s="33">
        <v>-0.27029999999999998</v>
      </c>
      <c r="P17" s="34">
        <v>0.1958</v>
      </c>
      <c r="Q17" s="33">
        <v>3.3000000000000002E-2</v>
      </c>
      <c r="R17" s="34">
        <v>1.2945</v>
      </c>
      <c r="S17" s="33">
        <v>0.23250000000000001</v>
      </c>
      <c r="T17" s="34">
        <v>-0.15690000000000001</v>
      </c>
      <c r="U17" s="11" t="s">
        <v>26</v>
      </c>
      <c r="V17" s="24" t="s">
        <v>27</v>
      </c>
      <c r="W17" s="11" t="s">
        <v>142</v>
      </c>
    </row>
    <row r="18" spans="1:23" x14ac:dyDescent="0.25">
      <c r="A18" s="20" t="s">
        <v>161</v>
      </c>
      <c r="B18" s="20" t="s">
        <v>162</v>
      </c>
      <c r="C18" s="20" t="s">
        <v>163</v>
      </c>
      <c r="D18" s="24" t="s">
        <v>164</v>
      </c>
      <c r="E18" s="11" t="s">
        <v>87</v>
      </c>
      <c r="F18" s="24" t="s">
        <v>165</v>
      </c>
      <c r="G18" s="11" t="s">
        <v>166</v>
      </c>
      <c r="H18" s="24" t="s">
        <v>167</v>
      </c>
      <c r="I18" s="11" t="s">
        <v>168</v>
      </c>
      <c r="J18" s="24" t="s">
        <v>38</v>
      </c>
      <c r="K18" s="33">
        <v>5.7500000000000002E-2</v>
      </c>
      <c r="L18" s="34">
        <v>0.1429</v>
      </c>
      <c r="M18" s="33">
        <v>0.22670000000000001</v>
      </c>
      <c r="N18" s="34">
        <v>5.7500000000000002E-2</v>
      </c>
      <c r="O18" s="33">
        <v>0.1018</v>
      </c>
      <c r="P18" s="34">
        <v>-0.32390000000000002</v>
      </c>
      <c r="Q18" s="33">
        <v>-0.27779999999999999</v>
      </c>
      <c r="R18" s="34">
        <v>0.14000000000000001</v>
      </c>
      <c r="S18" s="33">
        <v>-0.25929999999999997</v>
      </c>
      <c r="T18" s="34">
        <v>5.75</v>
      </c>
      <c r="U18" s="11" t="s">
        <v>26</v>
      </c>
      <c r="V18" s="24" t="s">
        <v>27</v>
      </c>
      <c r="W18" s="11" t="s">
        <v>142</v>
      </c>
    </row>
    <row r="19" spans="1:23" x14ac:dyDescent="0.25">
      <c r="A19" s="20" t="s">
        <v>169</v>
      </c>
      <c r="B19" s="20" t="s">
        <v>170</v>
      </c>
      <c r="C19" s="20" t="s">
        <v>171</v>
      </c>
      <c r="D19" s="24" t="s">
        <v>172</v>
      </c>
      <c r="E19" s="11" t="s">
        <v>173</v>
      </c>
      <c r="F19" s="24" t="s">
        <v>75</v>
      </c>
      <c r="G19" s="11" t="s">
        <v>174</v>
      </c>
      <c r="H19" s="24" t="s">
        <v>175</v>
      </c>
      <c r="I19" s="11" t="s">
        <v>176</v>
      </c>
      <c r="J19" s="24" t="s">
        <v>177</v>
      </c>
      <c r="K19" s="33">
        <v>1.4510000000000001</v>
      </c>
      <c r="L19" s="34">
        <v>4.1151</v>
      </c>
      <c r="M19" s="33">
        <v>4.9172000000000002</v>
      </c>
      <c r="N19" s="34">
        <v>1.3669</v>
      </c>
      <c r="O19" s="33">
        <v>1.9762</v>
      </c>
      <c r="P19" s="34">
        <v>-0.85070000000000001</v>
      </c>
      <c r="Q19" s="33">
        <v>2.629</v>
      </c>
      <c r="R19" s="34">
        <v>-8.0000000000000002E-3</v>
      </c>
      <c r="S19" s="33">
        <v>0.74829999999999997</v>
      </c>
      <c r="T19" s="34">
        <v>-0.3992</v>
      </c>
      <c r="U19" s="11" t="s">
        <v>178</v>
      </c>
      <c r="V19" s="24" t="s">
        <v>27</v>
      </c>
      <c r="W19" s="11" t="s">
        <v>142</v>
      </c>
    </row>
    <row r="20" spans="1:23" x14ac:dyDescent="0.25">
      <c r="A20" s="20" t="s">
        <v>179</v>
      </c>
      <c r="B20" s="20" t="s">
        <v>180</v>
      </c>
      <c r="C20" s="20" t="s">
        <v>171</v>
      </c>
      <c r="D20" s="24" t="s">
        <v>172</v>
      </c>
      <c r="E20" s="11" t="s">
        <v>173</v>
      </c>
      <c r="F20" s="24" t="s">
        <v>181</v>
      </c>
      <c r="G20" s="11" t="s">
        <v>182</v>
      </c>
      <c r="H20" s="24" t="s">
        <v>183</v>
      </c>
      <c r="I20" s="11" t="s">
        <v>176</v>
      </c>
      <c r="J20" s="24" t="s">
        <v>177</v>
      </c>
      <c r="K20" s="33">
        <v>0.32790000000000002</v>
      </c>
      <c r="L20" s="34">
        <v>0.63139999999999996</v>
      </c>
      <c r="M20" s="33">
        <v>1.1961999999999999</v>
      </c>
      <c r="N20" s="34">
        <v>1.5378000000000001</v>
      </c>
      <c r="O20" s="33">
        <v>0.28310000000000002</v>
      </c>
      <c r="P20" s="34">
        <v>-8.2500000000000004E-2</v>
      </c>
      <c r="Q20" s="33">
        <v>-8.4900000000000003E-2</v>
      </c>
      <c r="R20" s="34">
        <v>3.9199999999999999E-2</v>
      </c>
      <c r="S20" s="33">
        <v>-0.24440000000000001</v>
      </c>
      <c r="T20" s="34">
        <v>-0.21510000000000001</v>
      </c>
      <c r="U20" s="11" t="s">
        <v>178</v>
      </c>
      <c r="V20" s="24" t="s">
        <v>27</v>
      </c>
      <c r="W20" s="11" t="s">
        <v>142</v>
      </c>
    </row>
    <row r="21" spans="1:23" x14ac:dyDescent="0.25">
      <c r="A21" s="20" t="s">
        <v>184</v>
      </c>
      <c r="B21" s="20" t="s">
        <v>185</v>
      </c>
      <c r="C21" s="20" t="s">
        <v>186</v>
      </c>
      <c r="D21" s="24" t="s">
        <v>187</v>
      </c>
      <c r="E21" s="11" t="s">
        <v>188</v>
      </c>
      <c r="F21" s="24" t="s">
        <v>189</v>
      </c>
      <c r="G21" s="11" t="s">
        <v>190</v>
      </c>
      <c r="H21" s="24" t="s">
        <v>191</v>
      </c>
      <c r="I21" s="11" t="s">
        <v>192</v>
      </c>
      <c r="J21" s="24" t="s">
        <v>193</v>
      </c>
      <c r="K21" s="33">
        <v>-5.74E-2</v>
      </c>
      <c r="L21" s="34">
        <v>0.80530000000000002</v>
      </c>
      <c r="M21" s="33">
        <v>0.89559999999999995</v>
      </c>
      <c r="N21" s="34">
        <v>-0.40949999999999998</v>
      </c>
      <c r="O21" s="33">
        <v>-0.55769999999999997</v>
      </c>
      <c r="P21" s="34">
        <v>0.61890000000000001</v>
      </c>
      <c r="Q21" s="33">
        <v>0.33829999999999999</v>
      </c>
      <c r="R21" s="34">
        <v>0.2009</v>
      </c>
      <c r="S21" s="33">
        <v>0</v>
      </c>
      <c r="T21" s="34">
        <v>0</v>
      </c>
      <c r="U21" s="11" t="s">
        <v>26</v>
      </c>
      <c r="V21" s="24" t="s">
        <v>27</v>
      </c>
      <c r="W21" s="11" t="s">
        <v>142</v>
      </c>
    </row>
    <row r="22" spans="1:23" x14ac:dyDescent="0.25">
      <c r="A22" s="20" t="s">
        <v>194</v>
      </c>
      <c r="B22" s="20" t="s">
        <v>195</v>
      </c>
      <c r="C22" s="20" t="s">
        <v>196</v>
      </c>
      <c r="D22" s="24" t="s">
        <v>197</v>
      </c>
      <c r="E22" s="11" t="s">
        <v>198</v>
      </c>
      <c r="F22" s="24" t="s">
        <v>199</v>
      </c>
      <c r="G22" s="11" t="s">
        <v>200</v>
      </c>
      <c r="H22" s="24" t="s">
        <v>201</v>
      </c>
      <c r="I22" s="11" t="s">
        <v>202</v>
      </c>
      <c r="J22" s="24" t="s">
        <v>203</v>
      </c>
      <c r="K22" s="33">
        <v>-1.26E-2</v>
      </c>
      <c r="L22" s="34">
        <v>0.1212</v>
      </c>
      <c r="M22" s="33">
        <v>0.35249999999999998</v>
      </c>
      <c r="N22" s="34">
        <v>0.4284</v>
      </c>
      <c r="O22" s="33">
        <v>0.21659999999999999</v>
      </c>
      <c r="P22" s="34">
        <v>0.63260000000000005</v>
      </c>
      <c r="Q22" s="33">
        <v>0.2079</v>
      </c>
      <c r="R22" s="34">
        <v>0.40489999999999998</v>
      </c>
      <c r="S22" s="33">
        <v>0.55249999999999999</v>
      </c>
      <c r="T22" s="34">
        <v>0.2198</v>
      </c>
      <c r="U22" s="11" t="s">
        <v>26</v>
      </c>
      <c r="V22" s="24" t="s">
        <v>27</v>
      </c>
      <c r="W22" s="11" t="s">
        <v>142</v>
      </c>
    </row>
    <row r="23" spans="1:23" x14ac:dyDescent="0.25">
      <c r="A23" s="20" t="s">
        <v>204</v>
      </c>
      <c r="B23" s="20" t="s">
        <v>205</v>
      </c>
      <c r="C23" s="20" t="s">
        <v>206</v>
      </c>
      <c r="D23" s="24" t="s">
        <v>207</v>
      </c>
      <c r="E23" s="11" t="s">
        <v>208</v>
      </c>
      <c r="F23" s="24" t="s">
        <v>209</v>
      </c>
      <c r="G23" s="11" t="s">
        <v>210</v>
      </c>
      <c r="H23" s="24" t="s">
        <v>211</v>
      </c>
      <c r="I23" s="11" t="s">
        <v>212</v>
      </c>
      <c r="J23" s="24" t="s">
        <v>213</v>
      </c>
      <c r="K23" s="33">
        <v>-5.7000000000000002E-3</v>
      </c>
      <c r="L23" s="34">
        <v>0.3145</v>
      </c>
      <c r="M23" s="33">
        <v>0.23139999999999999</v>
      </c>
      <c r="N23" s="34">
        <v>-0.12130000000000001</v>
      </c>
      <c r="O23" s="33">
        <v>-6.2E-2</v>
      </c>
      <c r="P23" s="34">
        <v>-0.20810000000000001</v>
      </c>
      <c r="Q23" s="33">
        <v>1.2065999999999999</v>
      </c>
      <c r="R23" s="34">
        <v>1.1265000000000001</v>
      </c>
      <c r="S23" s="33">
        <v>-1.2800000000000001E-2</v>
      </c>
      <c r="T23" s="34">
        <v>-0.34760000000000002</v>
      </c>
      <c r="U23" s="11" t="s">
        <v>26</v>
      </c>
      <c r="V23" s="24" t="s">
        <v>27</v>
      </c>
      <c r="W23" s="11" t="s">
        <v>142</v>
      </c>
    </row>
    <row r="24" spans="1:23" x14ac:dyDescent="0.25">
      <c r="A24" s="20" t="s">
        <v>214</v>
      </c>
      <c r="B24" s="20" t="s">
        <v>215</v>
      </c>
      <c r="C24" s="20" t="s">
        <v>216</v>
      </c>
      <c r="D24" s="24" t="s">
        <v>217</v>
      </c>
      <c r="E24" s="11" t="s">
        <v>218</v>
      </c>
      <c r="F24" s="24" t="s">
        <v>219</v>
      </c>
      <c r="G24" s="11" t="s">
        <v>220</v>
      </c>
      <c r="H24" s="24" t="s">
        <v>221</v>
      </c>
      <c r="I24" s="11" t="s">
        <v>222</v>
      </c>
      <c r="J24" s="24" t="s">
        <v>223</v>
      </c>
      <c r="K24" s="33">
        <v>-1.44E-2</v>
      </c>
      <c r="L24" s="34">
        <v>6.4000000000000001E-2</v>
      </c>
      <c r="M24" s="33">
        <v>8.5400000000000004E-2</v>
      </c>
      <c r="N24" s="34">
        <v>-0.1978</v>
      </c>
      <c r="O24" s="33">
        <v>5.0999999999999997E-2</v>
      </c>
      <c r="P24" s="34">
        <v>-0.29089999999999999</v>
      </c>
      <c r="Q24" s="33">
        <v>0.61070000000000002</v>
      </c>
      <c r="R24" s="34">
        <v>0.1042</v>
      </c>
      <c r="S24" s="33">
        <v>-6.7199999999999996E-2</v>
      </c>
      <c r="T24" s="34">
        <v>-0.24410000000000001</v>
      </c>
      <c r="U24" s="11" t="s">
        <v>224</v>
      </c>
      <c r="V24" s="24" t="s">
        <v>27</v>
      </c>
      <c r="W24" s="11" t="s">
        <v>142</v>
      </c>
    </row>
    <row r="25" spans="1:23" x14ac:dyDescent="0.25">
      <c r="A25" s="20" t="s">
        <v>225</v>
      </c>
      <c r="B25" s="20" t="s">
        <v>226</v>
      </c>
      <c r="C25" s="20" t="s">
        <v>227</v>
      </c>
      <c r="D25" s="24" t="s">
        <v>228</v>
      </c>
      <c r="E25" s="11" t="s">
        <v>229</v>
      </c>
      <c r="F25" s="24" t="s">
        <v>230</v>
      </c>
      <c r="G25" s="11" t="s">
        <v>231</v>
      </c>
      <c r="H25" s="24" t="s">
        <v>232</v>
      </c>
      <c r="I25" s="11" t="s">
        <v>233</v>
      </c>
      <c r="J25" s="24" t="s">
        <v>69</v>
      </c>
      <c r="K25" s="33">
        <v>-2.0000000000000001E-4</v>
      </c>
      <c r="L25" s="34">
        <v>-2.0000000000000001E-4</v>
      </c>
      <c r="M25" s="33">
        <v>2.2599999999999999E-2</v>
      </c>
      <c r="N25" s="34">
        <v>2.1869000000000001</v>
      </c>
      <c r="O25" s="33">
        <v>0.16439999999999999</v>
      </c>
      <c r="P25" s="34">
        <v>3.1913</v>
      </c>
      <c r="Q25" s="33">
        <v>0.77580000000000005</v>
      </c>
      <c r="R25" s="34">
        <v>0.27800000000000002</v>
      </c>
      <c r="S25" s="33">
        <v>0.26150000000000001</v>
      </c>
      <c r="T25" s="34">
        <v>-0.25969999999999999</v>
      </c>
      <c r="U25" s="11" t="s">
        <v>224</v>
      </c>
      <c r="V25" s="24" t="s">
        <v>27</v>
      </c>
      <c r="W25" s="11" t="s">
        <v>234</v>
      </c>
    </row>
    <row r="26" spans="1:23" x14ac:dyDescent="0.25">
      <c r="A26" s="20" t="s">
        <v>235</v>
      </c>
      <c r="B26" s="20" t="s">
        <v>236</v>
      </c>
      <c r="C26" s="20" t="s">
        <v>31</v>
      </c>
      <c r="D26" s="24" t="s">
        <v>237</v>
      </c>
      <c r="E26" s="11" t="s">
        <v>238</v>
      </c>
      <c r="F26" s="24" t="s">
        <v>239</v>
      </c>
      <c r="G26" s="11" t="s">
        <v>240</v>
      </c>
      <c r="H26" s="24" t="s">
        <v>64</v>
      </c>
      <c r="I26" s="11" t="s">
        <v>241</v>
      </c>
      <c r="J26" s="24" t="s">
        <v>38</v>
      </c>
      <c r="K26" s="33">
        <v>1.09E-2</v>
      </c>
      <c r="L26" s="34">
        <v>2.2100000000000002E-2</v>
      </c>
      <c r="M26" s="33">
        <v>8.0699999999999994E-2</v>
      </c>
      <c r="N26" s="34">
        <v>0.40089999999999998</v>
      </c>
      <c r="O26" s="33">
        <v>-0.11459999999999999</v>
      </c>
      <c r="P26" s="34">
        <v>0.75519999999999998</v>
      </c>
      <c r="Q26" s="33">
        <v>-2.4799999999999999E-2</v>
      </c>
      <c r="R26" s="34">
        <v>-9.4200000000000006E-2</v>
      </c>
      <c r="S26" s="33">
        <v>0.3382</v>
      </c>
      <c r="T26" s="34">
        <v>0</v>
      </c>
      <c r="U26" s="11" t="s">
        <v>224</v>
      </c>
      <c r="V26" s="24" t="s">
        <v>27</v>
      </c>
      <c r="W26" s="11" t="s">
        <v>234</v>
      </c>
    </row>
    <row r="27" spans="1:23" x14ac:dyDescent="0.25">
      <c r="A27" s="20" t="s">
        <v>242</v>
      </c>
      <c r="B27" s="20" t="s">
        <v>243</v>
      </c>
      <c r="C27" s="20" t="s">
        <v>31</v>
      </c>
      <c r="D27" s="24" t="s">
        <v>244</v>
      </c>
      <c r="E27" s="11" t="s">
        <v>245</v>
      </c>
      <c r="F27" s="24" t="s">
        <v>246</v>
      </c>
      <c r="G27" s="11" t="s">
        <v>220</v>
      </c>
      <c r="H27" s="24" t="s">
        <v>92</v>
      </c>
      <c r="I27" s="11" t="s">
        <v>247</v>
      </c>
      <c r="J27" s="24" t="s">
        <v>38</v>
      </c>
      <c r="K27" s="33">
        <v>-1.6500000000000001E-2</v>
      </c>
      <c r="L27" s="34">
        <v>0.1605</v>
      </c>
      <c r="M27" s="33">
        <v>0.32069999999999999</v>
      </c>
      <c r="N27" s="34">
        <v>-0.29089999999999999</v>
      </c>
      <c r="O27" s="33">
        <v>-0.31430000000000002</v>
      </c>
      <c r="P27" s="34">
        <v>0.1875</v>
      </c>
      <c r="Q27" s="33">
        <v>0.51400000000000001</v>
      </c>
      <c r="R27" s="34">
        <v>0.1636</v>
      </c>
      <c r="S27" s="33">
        <v>0.98350000000000004</v>
      </c>
      <c r="T27" s="34">
        <v>-0.28999999999999998</v>
      </c>
      <c r="U27" s="11" t="s">
        <v>26</v>
      </c>
      <c r="V27" s="24" t="s">
        <v>27</v>
      </c>
      <c r="W27" s="11" t="s">
        <v>234</v>
      </c>
    </row>
    <row r="28" spans="1:23" x14ac:dyDescent="0.25">
      <c r="A28" s="20" t="s">
        <v>248</v>
      </c>
      <c r="B28" s="20" t="s">
        <v>249</v>
      </c>
      <c r="C28" s="20" t="s">
        <v>31</v>
      </c>
      <c r="D28" s="24" t="s">
        <v>250</v>
      </c>
      <c r="E28" s="11" t="s">
        <v>251</v>
      </c>
      <c r="F28" s="24" t="s">
        <v>252</v>
      </c>
      <c r="G28" s="11" t="s">
        <v>253</v>
      </c>
      <c r="H28" s="24" t="s">
        <v>254</v>
      </c>
      <c r="I28" s="11" t="s">
        <v>255</v>
      </c>
      <c r="J28" s="24" t="s">
        <v>38</v>
      </c>
      <c r="K28" s="33">
        <v>-1.03E-2</v>
      </c>
      <c r="L28" s="34">
        <v>0.1925</v>
      </c>
      <c r="M28" s="33">
        <v>0.27639999999999998</v>
      </c>
      <c r="N28" s="34">
        <v>-0.25390000000000001</v>
      </c>
      <c r="O28" s="33">
        <v>-0.31190000000000001</v>
      </c>
      <c r="P28" s="34">
        <v>0.26750000000000002</v>
      </c>
      <c r="Q28" s="33">
        <v>0.1928</v>
      </c>
      <c r="R28" s="34">
        <v>0.2477</v>
      </c>
      <c r="S28" s="33">
        <v>0.63009999999999999</v>
      </c>
      <c r="T28" s="34">
        <v>-0.2505</v>
      </c>
      <c r="U28" s="11" t="s">
        <v>26</v>
      </c>
      <c r="V28" s="24" t="s">
        <v>27</v>
      </c>
      <c r="W28" s="11" t="s">
        <v>234</v>
      </c>
    </row>
    <row r="29" spans="1:23" x14ac:dyDescent="0.25">
      <c r="A29" s="20" t="s">
        <v>256</v>
      </c>
      <c r="B29" s="20" t="s">
        <v>257</v>
      </c>
      <c r="C29" s="20" t="s">
        <v>31</v>
      </c>
      <c r="D29" s="24" t="s">
        <v>250</v>
      </c>
      <c r="E29" s="11" t="s">
        <v>251</v>
      </c>
      <c r="F29" s="24" t="s">
        <v>258</v>
      </c>
      <c r="G29" s="11" t="s">
        <v>259</v>
      </c>
      <c r="H29" s="24" t="s">
        <v>260</v>
      </c>
      <c r="I29" s="11" t="s">
        <v>255</v>
      </c>
      <c r="J29" s="24" t="s">
        <v>38</v>
      </c>
      <c r="K29" s="33">
        <v>-2.2200000000000001E-2</v>
      </c>
      <c r="L29" s="34">
        <v>0.21199999999999999</v>
      </c>
      <c r="M29" s="33">
        <v>0.28160000000000002</v>
      </c>
      <c r="N29" s="34">
        <v>-0.28570000000000001</v>
      </c>
      <c r="O29" s="33">
        <v>-0.29859999999999998</v>
      </c>
      <c r="P29" s="34">
        <v>0.17979999999999999</v>
      </c>
      <c r="Q29" s="33">
        <v>0.28720000000000001</v>
      </c>
      <c r="R29" s="34">
        <v>0.32579999999999998</v>
      </c>
      <c r="S29" s="33">
        <v>0.72840000000000005</v>
      </c>
      <c r="T29" s="34">
        <v>-0.29380000000000001</v>
      </c>
      <c r="U29" s="11" t="s">
        <v>26</v>
      </c>
      <c r="V29" s="24" t="s">
        <v>27</v>
      </c>
      <c r="W29" s="11" t="s">
        <v>234</v>
      </c>
    </row>
    <row r="30" spans="1:23" x14ac:dyDescent="0.25">
      <c r="A30" s="20" t="s">
        <v>261</v>
      </c>
      <c r="B30" s="20" t="s">
        <v>262</v>
      </c>
      <c r="C30" s="20" t="s">
        <v>171</v>
      </c>
      <c r="D30" s="24" t="s">
        <v>263</v>
      </c>
      <c r="E30" s="11" t="s">
        <v>264</v>
      </c>
      <c r="F30" s="24" t="s">
        <v>265</v>
      </c>
      <c r="G30" s="11" t="s">
        <v>68</v>
      </c>
      <c r="H30" s="24" t="s">
        <v>266</v>
      </c>
      <c r="I30" s="11" t="s">
        <v>267</v>
      </c>
      <c r="J30" s="24" t="s">
        <v>38</v>
      </c>
      <c r="K30" s="33">
        <v>-6.9000000000000006E-2</v>
      </c>
      <c r="L30" s="34">
        <v>0.2273</v>
      </c>
      <c r="M30" s="33">
        <v>0.30430000000000001</v>
      </c>
      <c r="N30" s="34">
        <v>-0.5</v>
      </c>
      <c r="O30" s="33">
        <v>-0.54239999999999999</v>
      </c>
      <c r="P30" s="34">
        <v>-6.3500000000000001E-2</v>
      </c>
      <c r="Q30" s="33">
        <v>-0.36359999999999998</v>
      </c>
      <c r="R30" s="34">
        <v>-0.32650000000000001</v>
      </c>
      <c r="S30" s="33">
        <v>0.2049</v>
      </c>
      <c r="T30" s="34">
        <v>-0.46260000000000001</v>
      </c>
      <c r="U30" s="11" t="s">
        <v>224</v>
      </c>
      <c r="V30" s="24" t="s">
        <v>27</v>
      </c>
      <c r="W30" s="11" t="s">
        <v>234</v>
      </c>
    </row>
    <row r="31" spans="1:23" x14ac:dyDescent="0.25">
      <c r="A31" s="20" t="s">
        <v>268</v>
      </c>
      <c r="B31" s="20" t="s">
        <v>269</v>
      </c>
      <c r="C31" s="20" t="s">
        <v>145</v>
      </c>
      <c r="D31" s="24" t="s">
        <v>38</v>
      </c>
      <c r="E31" s="11" t="s">
        <v>270</v>
      </c>
      <c r="F31" s="24" t="s">
        <v>271</v>
      </c>
      <c r="G31" s="11" t="s">
        <v>270</v>
      </c>
      <c r="H31" s="24" t="s">
        <v>270</v>
      </c>
      <c r="I31" s="11" t="s">
        <v>270</v>
      </c>
      <c r="J31" s="24" t="s">
        <v>38</v>
      </c>
      <c r="K31" s="33">
        <v>-2.75E-2</v>
      </c>
      <c r="L31" s="34">
        <v>9.2600000000000002E-2</v>
      </c>
      <c r="M31" s="33">
        <v>0.18690000000000001</v>
      </c>
      <c r="N31" s="34">
        <v>-8.9999999999999998E-4</v>
      </c>
      <c r="O31" s="33">
        <v>-0.19939999999999999</v>
      </c>
      <c r="P31" s="34">
        <v>0.43619999999999998</v>
      </c>
      <c r="Q31" s="33">
        <v>8.4699999999999998E-2</v>
      </c>
      <c r="R31" s="34">
        <v>6.8400000000000002E-2</v>
      </c>
      <c r="S31" s="33">
        <v>0.20419999999999999</v>
      </c>
      <c r="T31" s="34">
        <v>-0.15609999999999999</v>
      </c>
      <c r="U31" s="11" t="s">
        <v>26</v>
      </c>
      <c r="V31" s="24" t="s">
        <v>27</v>
      </c>
      <c r="W31" s="11" t="s">
        <v>234</v>
      </c>
    </row>
    <row r="32" spans="1:23" x14ac:dyDescent="0.25">
      <c r="A32" s="20" t="s">
        <v>272</v>
      </c>
      <c r="B32" s="20" t="s">
        <v>273</v>
      </c>
      <c r="C32" s="20" t="s">
        <v>216</v>
      </c>
      <c r="D32" s="24" t="s">
        <v>274</v>
      </c>
      <c r="E32" s="11" t="s">
        <v>275</v>
      </c>
      <c r="F32" s="24" t="s">
        <v>276</v>
      </c>
      <c r="G32" s="11" t="s">
        <v>277</v>
      </c>
      <c r="H32" s="24" t="s">
        <v>182</v>
      </c>
      <c r="I32" s="11" t="s">
        <v>278</v>
      </c>
      <c r="J32" s="24" t="s">
        <v>279</v>
      </c>
      <c r="K32" s="33">
        <v>2.0999999999999999E-3</v>
      </c>
      <c r="L32" s="34">
        <v>0.33860000000000001</v>
      </c>
      <c r="M32" s="33">
        <v>0.37790000000000001</v>
      </c>
      <c r="N32" s="34">
        <v>-0.21060000000000001</v>
      </c>
      <c r="O32" s="33">
        <v>0.16109999999999999</v>
      </c>
      <c r="P32" s="34">
        <v>-0.53890000000000005</v>
      </c>
      <c r="Q32" s="33">
        <v>-0.41220000000000001</v>
      </c>
      <c r="R32" s="34">
        <v>-0.18440000000000001</v>
      </c>
      <c r="S32" s="33">
        <v>-1.38E-2</v>
      </c>
      <c r="T32" s="34">
        <v>-0.2414</v>
      </c>
      <c r="U32" s="11" t="s">
        <v>58</v>
      </c>
      <c r="V32" s="24" t="s">
        <v>27</v>
      </c>
      <c r="W32" s="11" t="s">
        <v>234</v>
      </c>
    </row>
    <row r="33" spans="1:23" x14ac:dyDescent="0.25">
      <c r="A33" s="20" t="s">
        <v>280</v>
      </c>
      <c r="B33" s="20" t="s">
        <v>281</v>
      </c>
      <c r="C33" s="20" t="s">
        <v>227</v>
      </c>
      <c r="D33" s="24" t="s">
        <v>282</v>
      </c>
      <c r="E33" s="11" t="s">
        <v>277</v>
      </c>
      <c r="F33" s="24" t="s">
        <v>283</v>
      </c>
      <c r="G33" s="11" t="s">
        <v>284</v>
      </c>
      <c r="H33" s="24" t="s">
        <v>285</v>
      </c>
      <c r="I33" s="11" t="s">
        <v>286</v>
      </c>
      <c r="J33" s="24" t="s">
        <v>287</v>
      </c>
      <c r="K33" s="33">
        <v>-3.5200000000000002E-2</v>
      </c>
      <c r="L33" s="34">
        <v>-5.9700000000000003E-2</v>
      </c>
      <c r="M33" s="33">
        <v>-8.77E-2</v>
      </c>
      <c r="N33" s="34">
        <v>0.56010000000000004</v>
      </c>
      <c r="O33" s="33">
        <v>-1.95E-2</v>
      </c>
      <c r="P33" s="34">
        <v>1.5731999999999999</v>
      </c>
      <c r="Q33" s="33">
        <v>-0.53149999999999997</v>
      </c>
      <c r="R33" s="34">
        <v>-9.9000000000000005E-2</v>
      </c>
      <c r="S33" s="33">
        <v>-8.5800000000000001E-2</v>
      </c>
      <c r="T33" s="34">
        <v>0.40239999999999998</v>
      </c>
      <c r="U33" s="11" t="s">
        <v>26</v>
      </c>
      <c r="V33" s="24" t="s">
        <v>27</v>
      </c>
      <c r="W33" s="11" t="s">
        <v>234</v>
      </c>
    </row>
    <row r="34" spans="1:23" x14ac:dyDescent="0.25">
      <c r="A34" s="20" t="s">
        <v>288</v>
      </c>
      <c r="B34" s="20" t="s">
        <v>289</v>
      </c>
      <c r="C34" s="20" t="s">
        <v>31</v>
      </c>
      <c r="D34" s="24" t="s">
        <v>290</v>
      </c>
      <c r="E34" s="11" t="s">
        <v>291</v>
      </c>
      <c r="F34" s="24" t="s">
        <v>292</v>
      </c>
      <c r="G34" s="11" t="s">
        <v>293</v>
      </c>
      <c r="H34" s="24" t="s">
        <v>294</v>
      </c>
      <c r="I34" s="11" t="s">
        <v>295</v>
      </c>
      <c r="J34" s="24" t="s">
        <v>38</v>
      </c>
      <c r="K34" s="33">
        <v>-1.78E-2</v>
      </c>
      <c r="L34" s="34">
        <v>0.1285</v>
      </c>
      <c r="M34" s="33">
        <v>0.21199999999999999</v>
      </c>
      <c r="N34" s="34">
        <v>0.13170000000000001</v>
      </c>
      <c r="O34" s="33">
        <v>-8.3999999999999995E-3</v>
      </c>
      <c r="P34" s="34">
        <v>0.59489999999999998</v>
      </c>
      <c r="Q34" s="33">
        <v>0.20430000000000001</v>
      </c>
      <c r="R34" s="34">
        <v>0.53269999999999995</v>
      </c>
      <c r="S34" s="33">
        <v>0.53949999999999998</v>
      </c>
      <c r="T34" s="34">
        <v>1.47E-2</v>
      </c>
      <c r="U34" s="11" t="s">
        <v>26</v>
      </c>
      <c r="V34" s="24" t="s">
        <v>27</v>
      </c>
      <c r="W34" s="11" t="s">
        <v>234</v>
      </c>
    </row>
    <row r="35" spans="1:23" x14ac:dyDescent="0.25">
      <c r="A35" s="20" t="s">
        <v>296</v>
      </c>
      <c r="B35" s="20" t="s">
        <v>297</v>
      </c>
      <c r="C35" s="20" t="s">
        <v>31</v>
      </c>
      <c r="D35" s="24" t="s">
        <v>290</v>
      </c>
      <c r="E35" s="11" t="s">
        <v>291</v>
      </c>
      <c r="F35" s="24" t="s">
        <v>298</v>
      </c>
      <c r="G35" s="11" t="s">
        <v>22</v>
      </c>
      <c r="H35" s="24" t="s">
        <v>299</v>
      </c>
      <c r="I35" s="11" t="s">
        <v>295</v>
      </c>
      <c r="J35" s="24" t="s">
        <v>38</v>
      </c>
      <c r="K35" s="33">
        <v>-2.3800000000000002E-2</v>
      </c>
      <c r="L35" s="34">
        <v>0.14530000000000001</v>
      </c>
      <c r="M35" s="33">
        <v>0.23</v>
      </c>
      <c r="N35" s="34">
        <v>0.1484</v>
      </c>
      <c r="O35" s="33">
        <v>-6.3700000000000007E-2</v>
      </c>
      <c r="P35" s="34">
        <v>0.66749999999999998</v>
      </c>
      <c r="Q35" s="33">
        <v>0.16669999999999999</v>
      </c>
      <c r="R35" s="34">
        <v>0.57469999999999999</v>
      </c>
      <c r="S35" s="33">
        <v>0.61319999999999997</v>
      </c>
      <c r="T35" s="34">
        <v>-2.8400000000000002E-2</v>
      </c>
      <c r="U35" s="11" t="s">
        <v>26</v>
      </c>
      <c r="V35" s="24" t="s">
        <v>27</v>
      </c>
      <c r="W35" s="11" t="s">
        <v>234</v>
      </c>
    </row>
    <row r="36" spans="1:23" x14ac:dyDescent="0.25">
      <c r="A36" s="20" t="s">
        <v>300</v>
      </c>
      <c r="B36" s="20" t="s">
        <v>301</v>
      </c>
      <c r="C36" s="20" t="s">
        <v>31</v>
      </c>
      <c r="D36" s="24" t="s">
        <v>302</v>
      </c>
      <c r="E36" s="11" t="s">
        <v>303</v>
      </c>
      <c r="F36" s="24" t="s">
        <v>304</v>
      </c>
      <c r="G36" s="11" t="s">
        <v>305</v>
      </c>
      <c r="H36" s="24" t="s">
        <v>306</v>
      </c>
      <c r="I36" s="11" t="s">
        <v>307</v>
      </c>
      <c r="J36" s="24" t="s">
        <v>38</v>
      </c>
      <c r="K36" s="33">
        <v>-1.4500000000000001E-2</v>
      </c>
      <c r="L36" s="34">
        <v>0.20069999999999999</v>
      </c>
      <c r="M36" s="33">
        <v>0.15709999999999999</v>
      </c>
      <c r="N36" s="34">
        <v>-0.216</v>
      </c>
      <c r="O36" s="33">
        <v>-0.28610000000000002</v>
      </c>
      <c r="P36" s="34">
        <v>0.1041</v>
      </c>
      <c r="Q36" s="33">
        <v>2.6499999999999999E-2</v>
      </c>
      <c r="R36" s="34">
        <v>1.8379000000000001</v>
      </c>
      <c r="S36" s="33">
        <v>0.30819999999999997</v>
      </c>
      <c r="T36" s="34">
        <v>-0.50029999999999997</v>
      </c>
      <c r="U36" s="11" t="s">
        <v>26</v>
      </c>
      <c r="V36" s="24" t="s">
        <v>27</v>
      </c>
      <c r="W36" s="11" t="s">
        <v>234</v>
      </c>
    </row>
    <row r="37" spans="1:23" x14ac:dyDescent="0.25">
      <c r="A37" s="20" t="s">
        <v>308</v>
      </c>
      <c r="B37" s="20" t="s">
        <v>309</v>
      </c>
      <c r="C37" s="20" t="s">
        <v>31</v>
      </c>
      <c r="D37" s="24" t="s">
        <v>310</v>
      </c>
      <c r="E37" s="11" t="s">
        <v>311</v>
      </c>
      <c r="F37" s="24" t="s">
        <v>312</v>
      </c>
      <c r="G37" s="11" t="s">
        <v>313</v>
      </c>
      <c r="H37" s="24" t="s">
        <v>314</v>
      </c>
      <c r="I37" s="11" t="s">
        <v>315</v>
      </c>
      <c r="J37" s="24" t="s">
        <v>38</v>
      </c>
      <c r="K37" s="33">
        <v>-2.2499999999999999E-2</v>
      </c>
      <c r="L37" s="34">
        <v>2.0799999999999999E-2</v>
      </c>
      <c r="M37" s="33">
        <v>0.33100000000000002</v>
      </c>
      <c r="N37" s="34">
        <v>-0.19339999999999999</v>
      </c>
      <c r="O37" s="33">
        <v>-0.26269999999999999</v>
      </c>
      <c r="P37" s="34">
        <v>0.14460000000000001</v>
      </c>
      <c r="Q37" s="33">
        <v>5.8999999999999999E-3</v>
      </c>
      <c r="R37" s="34">
        <v>0</v>
      </c>
      <c r="S37" s="33">
        <v>0</v>
      </c>
      <c r="T37" s="34">
        <v>0</v>
      </c>
      <c r="U37" s="11" t="s">
        <v>26</v>
      </c>
      <c r="V37" s="24" t="s">
        <v>27</v>
      </c>
      <c r="W37" s="11" t="s">
        <v>234</v>
      </c>
    </row>
    <row r="38" spans="1:23" x14ac:dyDescent="0.25">
      <c r="A38" s="20" t="s">
        <v>316</v>
      </c>
      <c r="B38" s="20" t="s">
        <v>317</v>
      </c>
      <c r="C38" s="20" t="s">
        <v>31</v>
      </c>
      <c r="D38" s="24" t="s">
        <v>310</v>
      </c>
      <c r="E38" s="11" t="s">
        <v>318</v>
      </c>
      <c r="F38" s="24" t="s">
        <v>121</v>
      </c>
      <c r="G38" s="11" t="s">
        <v>319</v>
      </c>
      <c r="H38" s="24" t="s">
        <v>320</v>
      </c>
      <c r="I38" s="11" t="s">
        <v>24</v>
      </c>
      <c r="J38" s="24" t="s">
        <v>38</v>
      </c>
      <c r="K38" s="33">
        <v>-0.03</v>
      </c>
      <c r="L38" s="34">
        <v>2.6700000000000002E-2</v>
      </c>
      <c r="M38" s="33">
        <v>0.19450000000000001</v>
      </c>
      <c r="N38" s="34">
        <v>-0.65329999999999999</v>
      </c>
      <c r="O38" s="33">
        <v>-0.32419999999999999</v>
      </c>
      <c r="P38" s="34">
        <v>-0.48709999999999998</v>
      </c>
      <c r="Q38" s="33">
        <v>0</v>
      </c>
      <c r="R38" s="34">
        <v>0</v>
      </c>
      <c r="S38" s="33">
        <v>0</v>
      </c>
      <c r="T38" s="34">
        <v>0</v>
      </c>
      <c r="U38" s="11" t="s">
        <v>26</v>
      </c>
      <c r="V38" s="24" t="s">
        <v>27</v>
      </c>
      <c r="W38" s="11" t="s">
        <v>234</v>
      </c>
    </row>
    <row r="39" spans="1:23" x14ac:dyDescent="0.25">
      <c r="A39" s="20" t="s">
        <v>321</v>
      </c>
      <c r="B39" s="20" t="s">
        <v>322</v>
      </c>
      <c r="C39" s="20" t="s">
        <v>31</v>
      </c>
      <c r="D39" s="24" t="s">
        <v>310</v>
      </c>
      <c r="E39" s="11" t="s">
        <v>318</v>
      </c>
      <c r="F39" s="24" t="s">
        <v>323</v>
      </c>
      <c r="G39" s="11" t="s">
        <v>324</v>
      </c>
      <c r="H39" s="24" t="s">
        <v>325</v>
      </c>
      <c r="I39" s="11" t="s">
        <v>24</v>
      </c>
      <c r="J39" s="24" t="s">
        <v>38</v>
      </c>
      <c r="K39" s="33">
        <v>-3.9199999999999999E-2</v>
      </c>
      <c r="L39" s="34">
        <v>5.6000000000000001E-2</v>
      </c>
      <c r="M39" s="33">
        <v>0.38729999999999998</v>
      </c>
      <c r="N39" s="34">
        <v>0.16450000000000001</v>
      </c>
      <c r="O39" s="33">
        <v>-0.21729999999999999</v>
      </c>
      <c r="P39" s="34">
        <v>1.4561999999999999</v>
      </c>
      <c r="Q39" s="33">
        <v>1.1158999999999999</v>
      </c>
      <c r="R39" s="34">
        <v>0</v>
      </c>
      <c r="S39" s="33">
        <v>0</v>
      </c>
      <c r="T39" s="34">
        <v>0</v>
      </c>
      <c r="U39" s="11" t="s">
        <v>26</v>
      </c>
      <c r="V39" s="24" t="s">
        <v>27</v>
      </c>
      <c r="W39" s="11" t="s">
        <v>234</v>
      </c>
    </row>
    <row r="40" spans="1:23" x14ac:dyDescent="0.25">
      <c r="A40" s="20" t="s">
        <v>326</v>
      </c>
      <c r="B40" s="20" t="s">
        <v>327</v>
      </c>
      <c r="C40" s="20" t="s">
        <v>18</v>
      </c>
      <c r="D40" s="24" t="s">
        <v>328</v>
      </c>
      <c r="E40" s="11" t="s">
        <v>329</v>
      </c>
      <c r="F40" s="24" t="s">
        <v>330</v>
      </c>
      <c r="G40" s="11" t="s">
        <v>331</v>
      </c>
      <c r="H40" s="24" t="s">
        <v>332</v>
      </c>
      <c r="I40" s="11" t="s">
        <v>55</v>
      </c>
      <c r="J40" s="24" t="s">
        <v>333</v>
      </c>
      <c r="K40" s="33">
        <v>9.5500000000000002E-2</v>
      </c>
      <c r="L40" s="34">
        <v>0.16980000000000001</v>
      </c>
      <c r="M40" s="33">
        <v>0.85709999999999997</v>
      </c>
      <c r="N40" s="34">
        <v>2.0564</v>
      </c>
      <c r="O40" s="33">
        <v>0.5726</v>
      </c>
      <c r="P40" s="34">
        <v>0.53280000000000005</v>
      </c>
      <c r="Q40" s="33">
        <v>-0.1129</v>
      </c>
      <c r="R40" s="34">
        <v>0.48049999999999998</v>
      </c>
      <c r="S40" s="33">
        <v>0.15359999999999999</v>
      </c>
      <c r="T40" s="34">
        <v>-0.318</v>
      </c>
      <c r="U40" s="11" t="s">
        <v>26</v>
      </c>
      <c r="V40" s="24" t="s">
        <v>27</v>
      </c>
      <c r="W40" s="11" t="s">
        <v>334</v>
      </c>
    </row>
    <row r="41" spans="1:23" x14ac:dyDescent="0.25">
      <c r="A41" s="20" t="s">
        <v>335</v>
      </c>
      <c r="B41" s="20" t="s">
        <v>336</v>
      </c>
      <c r="C41" s="20" t="s">
        <v>337</v>
      </c>
      <c r="D41" s="24" t="s">
        <v>338</v>
      </c>
      <c r="E41" s="11" t="s">
        <v>339</v>
      </c>
      <c r="F41" s="24" t="s">
        <v>340</v>
      </c>
      <c r="G41" s="11" t="s">
        <v>165</v>
      </c>
      <c r="H41" s="24" t="s">
        <v>341</v>
      </c>
      <c r="I41" s="11" t="s">
        <v>342</v>
      </c>
      <c r="J41" s="24" t="s">
        <v>88</v>
      </c>
      <c r="K41" s="33">
        <v>6.4999999999999997E-3</v>
      </c>
      <c r="L41" s="34">
        <v>0.153</v>
      </c>
      <c r="M41" s="33">
        <v>0.60780000000000001</v>
      </c>
      <c r="N41" s="34">
        <v>-0.315</v>
      </c>
      <c r="O41" s="33">
        <v>-0.20910000000000001</v>
      </c>
      <c r="P41" s="34">
        <v>-0.13730000000000001</v>
      </c>
      <c r="Q41" s="33">
        <v>0.1845</v>
      </c>
      <c r="R41" s="34">
        <v>-8.5000000000000006E-3</v>
      </c>
      <c r="S41" s="33">
        <v>0</v>
      </c>
      <c r="T41" s="34">
        <v>0</v>
      </c>
      <c r="U41" s="11" t="s">
        <v>26</v>
      </c>
      <c r="V41" s="24" t="s">
        <v>27</v>
      </c>
      <c r="W41" s="11" t="s">
        <v>334</v>
      </c>
    </row>
    <row r="42" spans="1:23" x14ac:dyDescent="0.25">
      <c r="A42" s="20" t="s">
        <v>343</v>
      </c>
      <c r="B42" s="20" t="s">
        <v>344</v>
      </c>
      <c r="C42" s="20" t="s">
        <v>31</v>
      </c>
      <c r="D42" s="24" t="s">
        <v>290</v>
      </c>
      <c r="E42" s="11" t="s">
        <v>345</v>
      </c>
      <c r="F42" s="24" t="s">
        <v>346</v>
      </c>
      <c r="G42" s="11" t="s">
        <v>116</v>
      </c>
      <c r="H42" s="24" t="s">
        <v>347</v>
      </c>
      <c r="I42" s="11" t="s">
        <v>348</v>
      </c>
      <c r="J42" s="24" t="s">
        <v>38</v>
      </c>
      <c r="K42" s="33">
        <v>-7.3000000000000001E-3</v>
      </c>
      <c r="L42" s="34">
        <v>0.1724</v>
      </c>
      <c r="M42" s="33">
        <v>0.35859999999999997</v>
      </c>
      <c r="N42" s="34">
        <v>0.76700000000000002</v>
      </c>
      <c r="O42" s="33">
        <v>9.0700000000000003E-2</v>
      </c>
      <c r="P42" s="34">
        <v>0.97560000000000002</v>
      </c>
      <c r="Q42" s="33">
        <v>0.54720000000000002</v>
      </c>
      <c r="R42" s="34">
        <v>0.25819999999999999</v>
      </c>
      <c r="S42" s="33">
        <v>0.12709999999999999</v>
      </c>
      <c r="T42" s="34">
        <v>0.22539999999999999</v>
      </c>
      <c r="U42" s="11" t="s">
        <v>26</v>
      </c>
      <c r="V42" s="24" t="s">
        <v>27</v>
      </c>
      <c r="W42" s="11" t="s">
        <v>334</v>
      </c>
    </row>
    <row r="43" spans="1:23" x14ac:dyDescent="0.25">
      <c r="A43" s="20" t="s">
        <v>349</v>
      </c>
      <c r="B43" s="20" t="s">
        <v>350</v>
      </c>
      <c r="C43" s="20" t="s">
        <v>31</v>
      </c>
      <c r="D43" s="24" t="s">
        <v>38</v>
      </c>
      <c r="E43" s="11" t="s">
        <v>351</v>
      </c>
      <c r="F43" s="24" t="s">
        <v>352</v>
      </c>
      <c r="G43" s="11" t="s">
        <v>353</v>
      </c>
      <c r="H43" s="24" t="s">
        <v>270</v>
      </c>
      <c r="I43" s="11" t="s">
        <v>270</v>
      </c>
      <c r="J43" s="24" t="s">
        <v>38</v>
      </c>
      <c r="K43" s="33">
        <v>-1.84E-2</v>
      </c>
      <c r="L43" s="34">
        <v>0.26450000000000001</v>
      </c>
      <c r="M43" s="33">
        <v>0.3125</v>
      </c>
      <c r="N43" s="34">
        <v>-0.2838</v>
      </c>
      <c r="O43" s="33">
        <v>-0.39939999999999998</v>
      </c>
      <c r="P43" s="34">
        <v>0.19239999999999999</v>
      </c>
      <c r="Q43" s="33">
        <v>0</v>
      </c>
      <c r="R43" s="34">
        <v>0</v>
      </c>
      <c r="S43" s="33">
        <v>0</v>
      </c>
      <c r="T43" s="34">
        <v>0</v>
      </c>
      <c r="U43" s="11" t="s">
        <v>26</v>
      </c>
      <c r="V43" s="24" t="s">
        <v>27</v>
      </c>
      <c r="W43" s="11" t="s">
        <v>334</v>
      </c>
    </row>
    <row r="44" spans="1:23" x14ac:dyDescent="0.25">
      <c r="A44" s="20" t="s">
        <v>354</v>
      </c>
      <c r="B44" s="20" t="s">
        <v>355</v>
      </c>
      <c r="C44" s="20" t="s">
        <v>356</v>
      </c>
      <c r="D44" s="24" t="s">
        <v>357</v>
      </c>
      <c r="E44" s="11" t="s">
        <v>358</v>
      </c>
      <c r="F44" s="24" t="s">
        <v>359</v>
      </c>
      <c r="G44" s="11" t="s">
        <v>360</v>
      </c>
      <c r="H44" s="24" t="s">
        <v>361</v>
      </c>
      <c r="I44" s="11" t="s">
        <v>362</v>
      </c>
      <c r="J44" s="24" t="s">
        <v>363</v>
      </c>
      <c r="K44" s="33">
        <v>1.49E-2</v>
      </c>
      <c r="L44" s="34">
        <v>2.7799999999999998E-2</v>
      </c>
      <c r="M44" s="33">
        <v>4.24E-2</v>
      </c>
      <c r="N44" s="34">
        <v>-0.12939999999999999</v>
      </c>
      <c r="O44" s="33">
        <v>-0.23699999999999999</v>
      </c>
      <c r="P44" s="34">
        <v>4.4999999999999997E-3</v>
      </c>
      <c r="Q44" s="33">
        <v>-0.13370000000000001</v>
      </c>
      <c r="R44" s="34">
        <v>0.33079999999999998</v>
      </c>
      <c r="S44" s="33">
        <v>0.47860000000000003</v>
      </c>
      <c r="T44" s="34">
        <v>-0.1419</v>
      </c>
      <c r="U44" s="11" t="s">
        <v>26</v>
      </c>
      <c r="V44" s="24" t="s">
        <v>27</v>
      </c>
      <c r="W44" s="11" t="s">
        <v>334</v>
      </c>
    </row>
    <row r="45" spans="1:23" x14ac:dyDescent="0.25">
      <c r="A45" s="20" t="s">
        <v>364</v>
      </c>
      <c r="B45" s="20" t="s">
        <v>365</v>
      </c>
      <c r="C45" s="20" t="s">
        <v>31</v>
      </c>
      <c r="D45" s="24" t="s">
        <v>366</v>
      </c>
      <c r="E45" s="11" t="s">
        <v>367</v>
      </c>
      <c r="F45" s="24" t="s">
        <v>368</v>
      </c>
      <c r="G45" s="11" t="s">
        <v>120</v>
      </c>
      <c r="H45" s="24" t="s">
        <v>369</v>
      </c>
      <c r="I45" s="11" t="s">
        <v>370</v>
      </c>
      <c r="J45" s="24" t="s">
        <v>38</v>
      </c>
      <c r="K45" s="33">
        <v>-6.8900000000000003E-2</v>
      </c>
      <c r="L45" s="34">
        <v>8.5500000000000007E-2</v>
      </c>
      <c r="M45" s="33">
        <v>0.15110000000000001</v>
      </c>
      <c r="N45" s="34">
        <v>0.96870000000000001</v>
      </c>
      <c r="O45" s="33">
        <v>-8.8700000000000001E-2</v>
      </c>
      <c r="P45" s="34">
        <v>1.6445000000000001</v>
      </c>
      <c r="Q45" s="33">
        <v>6.6500000000000004E-2</v>
      </c>
      <c r="R45" s="34">
        <v>0.55569999999999997</v>
      </c>
      <c r="S45" s="33">
        <v>-4.8800000000000003E-2</v>
      </c>
      <c r="T45" s="34">
        <v>0.37440000000000001</v>
      </c>
      <c r="U45" s="11" t="s">
        <v>26</v>
      </c>
      <c r="V45" s="24" t="s">
        <v>27</v>
      </c>
      <c r="W45" s="11" t="s">
        <v>334</v>
      </c>
    </row>
    <row r="46" spans="1:23" x14ac:dyDescent="0.25">
      <c r="A46" s="20" t="s">
        <v>371</v>
      </c>
      <c r="B46" s="20" t="s">
        <v>372</v>
      </c>
      <c r="C46" s="20" t="s">
        <v>51</v>
      </c>
      <c r="D46" s="24" t="s">
        <v>373</v>
      </c>
      <c r="E46" s="11" t="s">
        <v>374</v>
      </c>
      <c r="F46" s="24" t="s">
        <v>375</v>
      </c>
      <c r="G46" s="11" t="s">
        <v>376</v>
      </c>
      <c r="H46" s="24" t="s">
        <v>377</v>
      </c>
      <c r="I46" s="11" t="s">
        <v>378</v>
      </c>
      <c r="J46" s="24" t="s">
        <v>379</v>
      </c>
      <c r="K46" s="33">
        <v>9.1899999999999996E-2</v>
      </c>
      <c r="L46" s="34">
        <v>0.23930000000000001</v>
      </c>
      <c r="M46" s="33">
        <v>0.27039999999999997</v>
      </c>
      <c r="N46" s="34">
        <v>-7.7600000000000002E-2</v>
      </c>
      <c r="O46" s="33">
        <v>-9.7999999999999997E-3</v>
      </c>
      <c r="P46" s="34">
        <v>-0.22140000000000001</v>
      </c>
      <c r="Q46" s="33">
        <v>-0.46960000000000002</v>
      </c>
      <c r="R46" s="34">
        <v>1.4335</v>
      </c>
      <c r="S46" s="33">
        <v>0.2848</v>
      </c>
      <c r="T46" s="34">
        <v>-0.35510000000000003</v>
      </c>
      <c r="U46" s="11" t="s">
        <v>224</v>
      </c>
      <c r="V46" s="24" t="s">
        <v>27</v>
      </c>
      <c r="W46" s="11" t="s">
        <v>334</v>
      </c>
    </row>
    <row r="47" spans="1:23" x14ac:dyDescent="0.25">
      <c r="A47" s="20" t="s">
        <v>380</v>
      </c>
      <c r="B47" s="20" t="s">
        <v>381</v>
      </c>
      <c r="C47" s="20" t="s">
        <v>31</v>
      </c>
      <c r="D47" s="24" t="s">
        <v>382</v>
      </c>
      <c r="E47" s="11" t="s">
        <v>383</v>
      </c>
      <c r="F47" s="24" t="s">
        <v>384</v>
      </c>
      <c r="G47" s="11" t="s">
        <v>385</v>
      </c>
      <c r="H47" s="24" t="s">
        <v>386</v>
      </c>
      <c r="I47" s="11" t="s">
        <v>54</v>
      </c>
      <c r="J47" s="24" t="s">
        <v>38</v>
      </c>
      <c r="K47" s="33">
        <v>-6.7000000000000002E-3</v>
      </c>
      <c r="L47" s="34">
        <v>0.34279999999999999</v>
      </c>
      <c r="M47" s="33">
        <v>0.75249999999999995</v>
      </c>
      <c r="N47" s="34">
        <v>0.37180000000000002</v>
      </c>
      <c r="O47" s="33">
        <v>-0.1326</v>
      </c>
      <c r="P47" s="34">
        <v>2.3361000000000001</v>
      </c>
      <c r="Q47" s="33">
        <v>0.31530000000000002</v>
      </c>
      <c r="R47" s="34">
        <v>0.12809999999999999</v>
      </c>
      <c r="S47" s="33">
        <v>0</v>
      </c>
      <c r="T47" s="34">
        <v>0</v>
      </c>
      <c r="U47" s="11" t="s">
        <v>26</v>
      </c>
      <c r="V47" s="24" t="s">
        <v>27</v>
      </c>
      <c r="W47" s="11" t="s">
        <v>334</v>
      </c>
    </row>
    <row r="48" spans="1:23" x14ac:dyDescent="0.25">
      <c r="A48" s="20" t="s">
        <v>387</v>
      </c>
      <c r="B48" s="20" t="s">
        <v>388</v>
      </c>
      <c r="C48" s="20" t="s">
        <v>31</v>
      </c>
      <c r="D48" s="24" t="s">
        <v>382</v>
      </c>
      <c r="E48" s="11" t="s">
        <v>389</v>
      </c>
      <c r="F48" s="24" t="s">
        <v>390</v>
      </c>
      <c r="G48" s="11" t="s">
        <v>391</v>
      </c>
      <c r="H48" s="24" t="s">
        <v>392</v>
      </c>
      <c r="I48" s="11" t="s">
        <v>393</v>
      </c>
      <c r="J48" s="24" t="s">
        <v>38</v>
      </c>
      <c r="K48" s="33">
        <v>-2.9999999999999997E-4</v>
      </c>
      <c r="L48" s="34">
        <v>0.25269999999999998</v>
      </c>
      <c r="M48" s="33">
        <v>0.45</v>
      </c>
      <c r="N48" s="34">
        <v>0.34179999999999999</v>
      </c>
      <c r="O48" s="33">
        <v>-0.2717</v>
      </c>
      <c r="P48" s="34">
        <v>3.9689999999999999</v>
      </c>
      <c r="Q48" s="33">
        <v>7.0499999999999993E-2</v>
      </c>
      <c r="R48" s="34">
        <v>1.5149999999999999</v>
      </c>
      <c r="S48" s="33">
        <v>0</v>
      </c>
      <c r="T48" s="34">
        <v>0</v>
      </c>
      <c r="U48" s="11" t="s">
        <v>26</v>
      </c>
      <c r="V48" s="24" t="s">
        <v>27</v>
      </c>
      <c r="W48" s="11" t="s">
        <v>334</v>
      </c>
    </row>
    <row r="49" spans="1:23" x14ac:dyDescent="0.25">
      <c r="A49" s="20" t="s">
        <v>394</v>
      </c>
      <c r="B49" s="20" t="s">
        <v>395</v>
      </c>
      <c r="C49" s="20" t="s">
        <v>31</v>
      </c>
      <c r="D49" s="24" t="s">
        <v>382</v>
      </c>
      <c r="E49" s="11" t="s">
        <v>389</v>
      </c>
      <c r="F49" s="24" t="s">
        <v>396</v>
      </c>
      <c r="G49" s="11" t="s">
        <v>37</v>
      </c>
      <c r="H49" s="24" t="s">
        <v>397</v>
      </c>
      <c r="I49" s="11" t="s">
        <v>393</v>
      </c>
      <c r="J49" s="24" t="s">
        <v>38</v>
      </c>
      <c r="K49" s="33">
        <v>-1.0500000000000001E-2</v>
      </c>
      <c r="L49" s="34">
        <v>0.30320000000000003</v>
      </c>
      <c r="M49" s="33">
        <v>0.72850000000000004</v>
      </c>
      <c r="N49" s="34">
        <v>0.3695</v>
      </c>
      <c r="O49" s="33">
        <v>-0.17119999999999999</v>
      </c>
      <c r="P49" s="34">
        <v>2.2078000000000002</v>
      </c>
      <c r="Q49" s="33">
        <v>0.26450000000000001</v>
      </c>
      <c r="R49" s="34">
        <v>0.96199999999999997</v>
      </c>
      <c r="S49" s="33">
        <v>0</v>
      </c>
      <c r="T49" s="34">
        <v>0</v>
      </c>
      <c r="U49" s="11" t="s">
        <v>26</v>
      </c>
      <c r="V49" s="24" t="s">
        <v>27</v>
      </c>
      <c r="W49" s="11" t="s">
        <v>334</v>
      </c>
    </row>
    <row r="50" spans="1:23" x14ac:dyDescent="0.25">
      <c r="A50" s="20" t="s">
        <v>398</v>
      </c>
      <c r="B50" s="20" t="s">
        <v>399</v>
      </c>
      <c r="C50" s="20" t="s">
        <v>31</v>
      </c>
      <c r="D50" s="24" t="s">
        <v>400</v>
      </c>
      <c r="E50" s="11" t="s">
        <v>401</v>
      </c>
      <c r="F50" s="24" t="s">
        <v>402</v>
      </c>
      <c r="G50" s="11" t="s">
        <v>403</v>
      </c>
      <c r="H50" s="24" t="s">
        <v>404</v>
      </c>
      <c r="I50" s="11" t="s">
        <v>405</v>
      </c>
      <c r="J50" s="24" t="s">
        <v>38</v>
      </c>
      <c r="K50" s="33">
        <v>4.8899999999999999E-2</v>
      </c>
      <c r="L50" s="34">
        <v>0.72319999999999995</v>
      </c>
      <c r="M50" s="33">
        <v>0.99790000000000001</v>
      </c>
      <c r="N50" s="34">
        <v>0.40629999999999999</v>
      </c>
      <c r="O50" s="33">
        <v>-7.6600000000000001E-2</v>
      </c>
      <c r="P50" s="34">
        <v>4.4922000000000004</v>
      </c>
      <c r="Q50" s="33">
        <v>7.22E-2</v>
      </c>
      <c r="R50" s="34">
        <v>0.46350000000000002</v>
      </c>
      <c r="S50" s="33">
        <v>-0.20649999999999999</v>
      </c>
      <c r="T50" s="34">
        <v>-0.29220000000000002</v>
      </c>
      <c r="U50" s="11" t="s">
        <v>26</v>
      </c>
      <c r="V50" s="24" t="s">
        <v>27</v>
      </c>
      <c r="W50" s="11" t="s">
        <v>334</v>
      </c>
    </row>
    <row r="51" spans="1:23" x14ac:dyDescent="0.25">
      <c r="A51" s="20" t="s">
        <v>406</v>
      </c>
      <c r="B51" s="20" t="s">
        <v>407</v>
      </c>
      <c r="C51" s="20" t="s">
        <v>206</v>
      </c>
      <c r="D51" s="24" t="s">
        <v>408</v>
      </c>
      <c r="E51" s="11" t="s">
        <v>409</v>
      </c>
      <c r="F51" s="24" t="s">
        <v>410</v>
      </c>
      <c r="G51" s="11" t="s">
        <v>411</v>
      </c>
      <c r="H51" s="24" t="s">
        <v>412</v>
      </c>
      <c r="I51" s="11" t="s">
        <v>413</v>
      </c>
      <c r="J51" s="24" t="s">
        <v>38</v>
      </c>
      <c r="K51" s="33">
        <v>0</v>
      </c>
      <c r="L51" s="34">
        <v>4.4200000000000003E-2</v>
      </c>
      <c r="M51" s="33">
        <v>0.14990000000000001</v>
      </c>
      <c r="N51" s="34">
        <v>0.2389</v>
      </c>
      <c r="O51" s="33">
        <v>-6.5299999999999997E-2</v>
      </c>
      <c r="P51" s="34">
        <v>0.2712</v>
      </c>
      <c r="Q51" s="33">
        <v>0.2298</v>
      </c>
      <c r="R51" s="34">
        <v>1.0739000000000001</v>
      </c>
      <c r="S51" s="33">
        <v>1.8609</v>
      </c>
      <c r="T51" s="34">
        <v>-0.55300000000000005</v>
      </c>
      <c r="U51" s="11" t="s">
        <v>26</v>
      </c>
      <c r="V51" s="24" t="s">
        <v>27</v>
      </c>
      <c r="W51" s="11" t="s">
        <v>334</v>
      </c>
    </row>
    <row r="52" spans="1:23" x14ac:dyDescent="0.25">
      <c r="A52" s="20" t="s">
        <v>414</v>
      </c>
      <c r="B52" s="20" t="s">
        <v>415</v>
      </c>
      <c r="C52" s="20" t="s">
        <v>206</v>
      </c>
      <c r="D52" s="24" t="s">
        <v>408</v>
      </c>
      <c r="E52" s="11" t="s">
        <v>409</v>
      </c>
      <c r="F52" s="24" t="s">
        <v>416</v>
      </c>
      <c r="G52" s="11" t="s">
        <v>417</v>
      </c>
      <c r="H52" s="24" t="s">
        <v>418</v>
      </c>
      <c r="I52" s="11" t="s">
        <v>413</v>
      </c>
      <c r="J52" s="24" t="s">
        <v>38</v>
      </c>
      <c r="K52" s="33">
        <v>1.35E-2</v>
      </c>
      <c r="L52" s="34">
        <v>2.52E-2</v>
      </c>
      <c r="M52" s="33">
        <v>0.1227</v>
      </c>
      <c r="N52" s="34">
        <v>0.19919999999999999</v>
      </c>
      <c r="O52" s="33">
        <v>-5.5899999999999998E-2</v>
      </c>
      <c r="P52" s="34">
        <v>0.27229999999999999</v>
      </c>
      <c r="Q52" s="33">
        <v>0.1434</v>
      </c>
      <c r="R52" s="34">
        <v>1.0396000000000001</v>
      </c>
      <c r="S52" s="33">
        <v>1.9908999999999999</v>
      </c>
      <c r="T52" s="34">
        <v>-0.59909999999999997</v>
      </c>
      <c r="U52" s="11" t="s">
        <v>26</v>
      </c>
      <c r="V52" s="24" t="s">
        <v>27</v>
      </c>
      <c r="W52" s="11" t="s">
        <v>334</v>
      </c>
    </row>
    <row r="53" spans="1:23" x14ac:dyDescent="0.25">
      <c r="A53" s="20" t="s">
        <v>419</v>
      </c>
      <c r="B53" s="20" t="s">
        <v>420</v>
      </c>
      <c r="C53" s="20" t="s">
        <v>421</v>
      </c>
      <c r="D53" s="24" t="s">
        <v>422</v>
      </c>
      <c r="E53" s="11" t="s">
        <v>423</v>
      </c>
      <c r="F53" s="24" t="s">
        <v>424</v>
      </c>
      <c r="G53" s="11" t="s">
        <v>425</v>
      </c>
      <c r="H53" s="24" t="s">
        <v>426</v>
      </c>
      <c r="I53" s="11" t="s">
        <v>427</v>
      </c>
      <c r="J53" s="24" t="s">
        <v>428</v>
      </c>
      <c r="K53" s="33">
        <v>-2.46E-2</v>
      </c>
      <c r="L53" s="34">
        <v>8.1799999999999998E-2</v>
      </c>
      <c r="M53" s="33">
        <v>0.22889999999999999</v>
      </c>
      <c r="N53" s="34">
        <v>-4.2900000000000001E-2</v>
      </c>
      <c r="O53" s="33">
        <v>-0.2215</v>
      </c>
      <c r="P53" s="34">
        <v>0.30509999999999998</v>
      </c>
      <c r="Q53" s="33">
        <v>0.59119999999999995</v>
      </c>
      <c r="R53" s="34">
        <v>6.9400000000000003E-2</v>
      </c>
      <c r="S53" s="33">
        <v>0</v>
      </c>
      <c r="T53" s="34">
        <v>0</v>
      </c>
      <c r="U53" s="11" t="s">
        <v>224</v>
      </c>
      <c r="V53" s="24" t="s">
        <v>27</v>
      </c>
      <c r="W53" s="11" t="s">
        <v>334</v>
      </c>
    </row>
    <row r="54" spans="1:23" x14ac:dyDescent="0.25">
      <c r="A54" s="20" t="s">
        <v>429</v>
      </c>
      <c r="B54" s="20" t="s">
        <v>430</v>
      </c>
      <c r="C54" s="20" t="s">
        <v>227</v>
      </c>
      <c r="D54" s="24" t="s">
        <v>431</v>
      </c>
      <c r="E54" s="11" t="s">
        <v>432</v>
      </c>
      <c r="F54" s="24" t="s">
        <v>433</v>
      </c>
      <c r="G54" s="11" t="s">
        <v>434</v>
      </c>
      <c r="H54" s="24" t="s">
        <v>435</v>
      </c>
      <c r="I54" s="11" t="s">
        <v>436</v>
      </c>
      <c r="J54" s="24" t="s">
        <v>437</v>
      </c>
      <c r="K54" s="33">
        <v>-7.7000000000000002E-3</v>
      </c>
      <c r="L54" s="34">
        <v>-2.5999999999999999E-3</v>
      </c>
      <c r="M54" s="33">
        <v>0.2311</v>
      </c>
      <c r="N54" s="34">
        <v>-0.1181</v>
      </c>
      <c r="O54" s="33">
        <v>-0.34460000000000002</v>
      </c>
      <c r="P54" s="34">
        <v>0.60509999999999997</v>
      </c>
      <c r="Q54" s="33">
        <v>-0.40079999999999999</v>
      </c>
      <c r="R54" s="34">
        <v>-0.24149999999999999</v>
      </c>
      <c r="S54" s="33">
        <v>-0.1076</v>
      </c>
      <c r="T54" s="34">
        <v>-0.10299999999999999</v>
      </c>
      <c r="U54" s="11" t="s">
        <v>26</v>
      </c>
      <c r="V54" s="24" t="s">
        <v>27</v>
      </c>
      <c r="W54" s="11" t="s">
        <v>334</v>
      </c>
    </row>
    <row r="55" spans="1:23" x14ac:dyDescent="0.25">
      <c r="A55" s="20" t="s">
        <v>438</v>
      </c>
      <c r="B55" s="20" t="s">
        <v>439</v>
      </c>
      <c r="C55" s="20" t="s">
        <v>31</v>
      </c>
      <c r="D55" s="24" t="s">
        <v>440</v>
      </c>
      <c r="E55" s="11" t="s">
        <v>441</v>
      </c>
      <c r="F55" s="24" t="s">
        <v>442</v>
      </c>
      <c r="G55" s="11" t="s">
        <v>240</v>
      </c>
      <c r="H55" s="24" t="s">
        <v>443</v>
      </c>
      <c r="I55" s="11" t="s">
        <v>444</v>
      </c>
      <c r="J55" s="24" t="s">
        <v>38</v>
      </c>
      <c r="K55" s="33">
        <v>0</v>
      </c>
      <c r="L55" s="34">
        <v>7.2099999999999997E-2</v>
      </c>
      <c r="M55" s="33">
        <v>0.73570000000000002</v>
      </c>
      <c r="N55" s="34">
        <v>0.82709999999999995</v>
      </c>
      <c r="O55" s="33">
        <v>-0.10879999999999999</v>
      </c>
      <c r="P55" s="34">
        <v>1.7176</v>
      </c>
      <c r="Q55" s="33">
        <v>9.06E-2</v>
      </c>
      <c r="R55" s="34">
        <v>-4.1700000000000001E-2</v>
      </c>
      <c r="S55" s="33">
        <v>0.112</v>
      </c>
      <c r="T55" s="34">
        <v>8.3699999999999997E-2</v>
      </c>
      <c r="U55" s="11" t="s">
        <v>26</v>
      </c>
      <c r="V55" s="24" t="s">
        <v>27</v>
      </c>
      <c r="W55" s="11" t="s">
        <v>334</v>
      </c>
    </row>
    <row r="56" spans="1:23" x14ac:dyDescent="0.25">
      <c r="A56" s="20" t="s">
        <v>445</v>
      </c>
      <c r="B56" s="20" t="s">
        <v>446</v>
      </c>
      <c r="C56" s="20" t="s">
        <v>31</v>
      </c>
      <c r="D56" s="24" t="s">
        <v>440</v>
      </c>
      <c r="E56" s="11" t="s">
        <v>441</v>
      </c>
      <c r="F56" s="24" t="s">
        <v>447</v>
      </c>
      <c r="G56" s="11" t="s">
        <v>448</v>
      </c>
      <c r="H56" s="24" t="s">
        <v>449</v>
      </c>
      <c r="I56" s="11" t="s">
        <v>444</v>
      </c>
      <c r="J56" s="24" t="s">
        <v>38</v>
      </c>
      <c r="K56" s="33">
        <v>8.8499999999999995E-2</v>
      </c>
      <c r="L56" s="34">
        <v>0.10050000000000001</v>
      </c>
      <c r="M56" s="33">
        <v>0.41639999999999999</v>
      </c>
      <c r="N56" s="34">
        <v>1.0981000000000001</v>
      </c>
      <c r="O56" s="33">
        <v>-0.40129999999999999</v>
      </c>
      <c r="P56" s="34">
        <v>2.7313000000000001</v>
      </c>
      <c r="Q56" s="33">
        <v>0.13880000000000001</v>
      </c>
      <c r="R56" s="34">
        <v>-5.6099999999999997E-2</v>
      </c>
      <c r="S56" s="33">
        <v>0.71560000000000001</v>
      </c>
      <c r="T56" s="34">
        <v>-0.22700000000000001</v>
      </c>
      <c r="U56" s="11" t="s">
        <v>26</v>
      </c>
      <c r="V56" s="24" t="s">
        <v>27</v>
      </c>
      <c r="W56" s="11" t="s">
        <v>450</v>
      </c>
    </row>
    <row r="57" spans="1:23" ht="14.25" customHeight="1" x14ac:dyDescent="0.25">
      <c r="A57" s="20" t="s">
        <v>451</v>
      </c>
      <c r="B57" s="20" t="s">
        <v>452</v>
      </c>
      <c r="C57" s="20" t="s">
        <v>31</v>
      </c>
      <c r="D57" s="24" t="s">
        <v>440</v>
      </c>
      <c r="E57" s="11" t="s">
        <v>453</v>
      </c>
      <c r="F57" s="24" t="s">
        <v>454</v>
      </c>
      <c r="G57" s="11" t="s">
        <v>455</v>
      </c>
      <c r="H57" s="24" t="s">
        <v>456</v>
      </c>
      <c r="I57" s="11" t="s">
        <v>457</v>
      </c>
      <c r="J57" s="24" t="s">
        <v>38</v>
      </c>
      <c r="K57" s="33">
        <v>1.3299999999999999E-2</v>
      </c>
      <c r="L57" s="34">
        <v>0.1293</v>
      </c>
      <c r="M57" s="33">
        <v>0.10299999999999999</v>
      </c>
      <c r="N57" s="34">
        <v>0.1797</v>
      </c>
      <c r="O57" s="33">
        <v>-0.11849999999999999</v>
      </c>
      <c r="P57" s="34">
        <v>0.44719999999999999</v>
      </c>
      <c r="Q57" s="33">
        <v>0.1081</v>
      </c>
      <c r="R57" s="34">
        <v>0.1734</v>
      </c>
      <c r="S57" s="33">
        <v>-0.1241</v>
      </c>
      <c r="T57" s="34">
        <v>6.93E-2</v>
      </c>
      <c r="U57" s="11" t="s">
        <v>26</v>
      </c>
      <c r="V57" s="24" t="s">
        <v>27</v>
      </c>
      <c r="W57" s="11" t="s">
        <v>450</v>
      </c>
    </row>
    <row r="58" spans="1:23" ht="14.25" customHeight="1" x14ac:dyDescent="0.25">
      <c r="A58" s="20" t="s">
        <v>458</v>
      </c>
      <c r="B58" s="20" t="s">
        <v>459</v>
      </c>
      <c r="C58" s="20" t="s">
        <v>460</v>
      </c>
      <c r="D58" s="24" t="s">
        <v>461</v>
      </c>
      <c r="E58" s="11" t="s">
        <v>462</v>
      </c>
      <c r="F58" s="24" t="s">
        <v>463</v>
      </c>
      <c r="G58" s="11" t="s">
        <v>464</v>
      </c>
      <c r="H58" s="24" t="s">
        <v>465</v>
      </c>
      <c r="I58" s="11" t="s">
        <v>466</v>
      </c>
      <c r="J58" s="24" t="s">
        <v>467</v>
      </c>
      <c r="K58" s="33">
        <v>-2.3599999999999999E-2</v>
      </c>
      <c r="L58" s="34">
        <v>-4.41E-2</v>
      </c>
      <c r="M58" s="33">
        <v>0.35149999999999998</v>
      </c>
      <c r="N58" s="34">
        <v>-0.16719999999999999</v>
      </c>
      <c r="O58" s="33">
        <v>-0.13320000000000001</v>
      </c>
      <c r="P58" s="34">
        <v>-0.28820000000000001</v>
      </c>
      <c r="Q58" s="33">
        <v>0.09</v>
      </c>
      <c r="R58" s="34">
        <v>0.49120000000000003</v>
      </c>
      <c r="S58" s="33">
        <v>1.1231</v>
      </c>
      <c r="T58" s="34">
        <v>0.62939999999999996</v>
      </c>
      <c r="U58" s="11" t="s">
        <v>26</v>
      </c>
      <c r="V58" s="24" t="s">
        <v>27</v>
      </c>
      <c r="W58" s="11" t="s">
        <v>450</v>
      </c>
    </row>
    <row r="59" spans="1:23" x14ac:dyDescent="0.25">
      <c r="A59" s="20" t="s">
        <v>468</v>
      </c>
      <c r="B59" s="20" t="s">
        <v>469</v>
      </c>
      <c r="C59" s="20" t="s">
        <v>460</v>
      </c>
      <c r="D59" s="24" t="s">
        <v>461</v>
      </c>
      <c r="E59" s="11" t="s">
        <v>462</v>
      </c>
      <c r="F59" s="24" t="s">
        <v>470</v>
      </c>
      <c r="G59" s="11" t="s">
        <v>471</v>
      </c>
      <c r="H59" s="24" t="s">
        <v>472</v>
      </c>
      <c r="I59" s="11" t="s">
        <v>466</v>
      </c>
      <c r="J59" s="24" t="s">
        <v>467</v>
      </c>
      <c r="K59" s="33">
        <v>-0.02</v>
      </c>
      <c r="L59" s="34">
        <v>-2.6700000000000002E-2</v>
      </c>
      <c r="M59" s="33">
        <v>0.32479999999999998</v>
      </c>
      <c r="N59" s="34">
        <v>-0.1525</v>
      </c>
      <c r="O59" s="33">
        <v>-9.5500000000000002E-2</v>
      </c>
      <c r="P59" s="34">
        <v>-0.35239999999999999</v>
      </c>
      <c r="Q59" s="33">
        <v>0.15279999999999999</v>
      </c>
      <c r="R59" s="34">
        <v>0.28760000000000002</v>
      </c>
      <c r="S59" s="33">
        <v>0.37819999999999998</v>
      </c>
      <c r="T59" s="34">
        <v>0.6714</v>
      </c>
      <c r="U59" s="11" t="s">
        <v>26</v>
      </c>
      <c r="V59" s="24" t="s">
        <v>27</v>
      </c>
      <c r="W59" s="11" t="s">
        <v>450</v>
      </c>
    </row>
    <row r="60" spans="1:23" ht="14.25" customHeight="1" x14ac:dyDescent="0.25">
      <c r="A60" s="20" t="s">
        <v>473</v>
      </c>
      <c r="B60" s="20" t="s">
        <v>474</v>
      </c>
      <c r="C60" s="20" t="s">
        <v>72</v>
      </c>
      <c r="D60" s="24" t="s">
        <v>475</v>
      </c>
      <c r="E60" s="11" t="s">
        <v>476</v>
      </c>
      <c r="F60" s="24" t="s">
        <v>477</v>
      </c>
      <c r="G60" s="11" t="s">
        <v>305</v>
      </c>
      <c r="H60" s="24" t="s">
        <v>478</v>
      </c>
      <c r="I60" s="11" t="s">
        <v>479</v>
      </c>
      <c r="J60" s="24" t="s">
        <v>480</v>
      </c>
      <c r="K60" s="33">
        <v>2.8799999999999999E-2</v>
      </c>
      <c r="L60" s="34">
        <v>0.19980000000000001</v>
      </c>
      <c r="M60" s="33">
        <v>0.43890000000000001</v>
      </c>
      <c r="N60" s="34">
        <v>-7.2499999999999995E-2</v>
      </c>
      <c r="O60" s="33">
        <v>-0.3483</v>
      </c>
      <c r="P60" s="34">
        <v>0.47310000000000002</v>
      </c>
      <c r="Q60" s="33">
        <v>3.3700000000000001E-2</v>
      </c>
      <c r="R60" s="34">
        <v>0.23280000000000001</v>
      </c>
      <c r="S60" s="33">
        <v>0.3962</v>
      </c>
      <c r="T60" s="34">
        <v>-0.25750000000000001</v>
      </c>
      <c r="U60" s="11" t="s">
        <v>26</v>
      </c>
      <c r="V60" s="24" t="s">
        <v>27</v>
      </c>
      <c r="W60" s="11" t="s">
        <v>450</v>
      </c>
    </row>
    <row r="61" spans="1:23" ht="14.25" customHeight="1" x14ac:dyDescent="0.25">
      <c r="A61" s="20" t="s">
        <v>481</v>
      </c>
      <c r="B61" s="20" t="s">
        <v>482</v>
      </c>
      <c r="C61" s="20" t="s">
        <v>72</v>
      </c>
      <c r="D61" s="24" t="s">
        <v>483</v>
      </c>
      <c r="E61" s="11" t="s">
        <v>484</v>
      </c>
      <c r="F61" s="24" t="s">
        <v>485</v>
      </c>
      <c r="G61" s="11" t="s">
        <v>486</v>
      </c>
      <c r="H61" s="24" t="s">
        <v>487</v>
      </c>
      <c r="I61" s="11" t="s">
        <v>220</v>
      </c>
      <c r="J61" s="24" t="s">
        <v>488</v>
      </c>
      <c r="K61" s="33">
        <v>5.1000000000000004E-3</v>
      </c>
      <c r="L61" s="34">
        <v>0.1414</v>
      </c>
      <c r="M61" s="33">
        <v>0.22819999999999999</v>
      </c>
      <c r="N61" s="34">
        <v>4.4900000000000002E-2</v>
      </c>
      <c r="O61" s="33">
        <v>-0.313</v>
      </c>
      <c r="P61" s="34">
        <v>0.76590000000000003</v>
      </c>
      <c r="Q61" s="33">
        <v>-0.21229999999999999</v>
      </c>
      <c r="R61" s="34">
        <v>0.41820000000000002</v>
      </c>
      <c r="S61" s="33">
        <v>-0.10920000000000001</v>
      </c>
      <c r="T61" s="34">
        <v>5.3699999999999998E-2</v>
      </c>
      <c r="U61" s="11" t="s">
        <v>26</v>
      </c>
      <c r="V61" s="24" t="s">
        <v>27</v>
      </c>
      <c r="W61" s="11" t="s">
        <v>450</v>
      </c>
    </row>
    <row r="62" spans="1:23" x14ac:dyDescent="0.25">
      <c r="A62" s="20" t="s">
        <v>489</v>
      </c>
      <c r="B62" s="20" t="s">
        <v>490</v>
      </c>
      <c r="C62" s="20" t="s">
        <v>31</v>
      </c>
      <c r="D62" s="24" t="s">
        <v>491</v>
      </c>
      <c r="E62" s="11" t="s">
        <v>492</v>
      </c>
      <c r="F62" s="24" t="s">
        <v>493</v>
      </c>
      <c r="G62" s="11" t="s">
        <v>494</v>
      </c>
      <c r="H62" s="24" t="s">
        <v>495</v>
      </c>
      <c r="I62" s="11" t="s">
        <v>496</v>
      </c>
      <c r="J62" s="24" t="s">
        <v>38</v>
      </c>
      <c r="K62" s="33">
        <v>3.8100000000000002E-2</v>
      </c>
      <c r="L62" s="34">
        <v>0.437</v>
      </c>
      <c r="M62" s="33">
        <v>0.33779999999999999</v>
      </c>
      <c r="N62" s="34">
        <v>-0.16900000000000001</v>
      </c>
      <c r="O62" s="33">
        <v>-0.1744</v>
      </c>
      <c r="P62" s="34">
        <v>0.12690000000000001</v>
      </c>
      <c r="Q62" s="33">
        <v>-0.1072</v>
      </c>
      <c r="R62" s="34">
        <v>1.3936999999999999</v>
      </c>
      <c r="S62" s="33">
        <v>0.3301</v>
      </c>
      <c r="T62" s="34">
        <v>-0.2354</v>
      </c>
      <c r="U62" s="11" t="s">
        <v>26</v>
      </c>
      <c r="V62" s="24" t="s">
        <v>27</v>
      </c>
      <c r="W62" s="11" t="s">
        <v>450</v>
      </c>
    </row>
    <row r="63" spans="1:23" x14ac:dyDescent="0.25">
      <c r="A63" s="20" t="s">
        <v>497</v>
      </c>
      <c r="B63" s="20" t="s">
        <v>498</v>
      </c>
      <c r="C63" s="20" t="s">
        <v>31</v>
      </c>
      <c r="D63" s="24" t="s">
        <v>491</v>
      </c>
      <c r="E63" s="11" t="s">
        <v>492</v>
      </c>
      <c r="F63" s="24" t="s">
        <v>499</v>
      </c>
      <c r="G63" s="11" t="s">
        <v>500</v>
      </c>
      <c r="H63" s="24" t="s">
        <v>501</v>
      </c>
      <c r="I63" s="11" t="s">
        <v>496</v>
      </c>
      <c r="J63" s="24" t="s">
        <v>38</v>
      </c>
      <c r="K63" s="33">
        <v>-1.04E-2</v>
      </c>
      <c r="L63" s="34">
        <v>0.21210000000000001</v>
      </c>
      <c r="M63" s="33">
        <v>0.2298</v>
      </c>
      <c r="N63" s="34">
        <v>-0.34229999999999999</v>
      </c>
      <c r="O63" s="33">
        <v>-0.2888</v>
      </c>
      <c r="P63" s="34">
        <v>2.3199999999999998E-2</v>
      </c>
      <c r="Q63" s="33">
        <v>0.65959999999999996</v>
      </c>
      <c r="R63" s="34">
        <v>0.50349999999999995</v>
      </c>
      <c r="S63" s="33">
        <v>0.87609999999999999</v>
      </c>
      <c r="T63" s="34">
        <v>-0.55559999999999998</v>
      </c>
      <c r="U63" s="11" t="s">
        <v>26</v>
      </c>
      <c r="V63" s="24" t="s">
        <v>27</v>
      </c>
      <c r="W63" s="11" t="s">
        <v>450</v>
      </c>
    </row>
    <row r="64" spans="1:23" x14ac:dyDescent="0.25">
      <c r="A64" s="20" t="s">
        <v>502</v>
      </c>
      <c r="B64" s="20" t="s">
        <v>503</v>
      </c>
      <c r="C64" s="20" t="s">
        <v>227</v>
      </c>
      <c r="D64" s="24" t="s">
        <v>504</v>
      </c>
      <c r="E64" s="11" t="s">
        <v>505</v>
      </c>
      <c r="F64" s="24" t="s">
        <v>506</v>
      </c>
      <c r="G64" s="11" t="s">
        <v>147</v>
      </c>
      <c r="H64" s="24" t="s">
        <v>507</v>
      </c>
      <c r="I64" s="11" t="s">
        <v>508</v>
      </c>
      <c r="J64" s="24" t="s">
        <v>509</v>
      </c>
      <c r="K64" s="33">
        <v>2.1299999999999999E-2</v>
      </c>
      <c r="L64" s="34">
        <v>0.27379999999999999</v>
      </c>
      <c r="M64" s="33">
        <v>0.25940000000000002</v>
      </c>
      <c r="N64" s="34">
        <v>0.20069999999999999</v>
      </c>
      <c r="O64" s="33">
        <v>0.1837</v>
      </c>
      <c r="P64" s="34">
        <v>-7.5200000000000003E-2</v>
      </c>
      <c r="Q64" s="33">
        <v>-0.32150000000000001</v>
      </c>
      <c r="R64" s="34">
        <v>-0.39379999999999998</v>
      </c>
      <c r="S64" s="33">
        <v>0.54039999999999999</v>
      </c>
      <c r="T64" s="34">
        <v>-0.32350000000000001</v>
      </c>
      <c r="U64" s="11" t="s">
        <v>224</v>
      </c>
      <c r="V64" s="24" t="s">
        <v>27</v>
      </c>
      <c r="W64" s="11" t="s">
        <v>450</v>
      </c>
    </row>
    <row r="65" spans="1:23" x14ac:dyDescent="0.25">
      <c r="A65" s="20" t="s">
        <v>510</v>
      </c>
      <c r="B65" s="20" t="s">
        <v>511</v>
      </c>
      <c r="C65" s="20" t="s">
        <v>124</v>
      </c>
      <c r="D65" s="24" t="s">
        <v>512</v>
      </c>
      <c r="E65" s="11" t="s">
        <v>513</v>
      </c>
      <c r="F65" s="24" t="s">
        <v>514</v>
      </c>
      <c r="G65" s="11" t="s">
        <v>515</v>
      </c>
      <c r="H65" s="24" t="s">
        <v>516</v>
      </c>
      <c r="I65" s="11" t="s">
        <v>517</v>
      </c>
      <c r="J65" s="24" t="s">
        <v>518</v>
      </c>
      <c r="K65" s="33">
        <v>1.61E-2</v>
      </c>
      <c r="L65" s="34">
        <v>3.1399999999999997E-2</v>
      </c>
      <c r="M65" s="33">
        <v>0.08</v>
      </c>
      <c r="N65" s="34">
        <v>2.0771999999999999</v>
      </c>
      <c r="O65" s="33">
        <v>0.50329999999999997</v>
      </c>
      <c r="P65" s="34">
        <v>0.51359999999999995</v>
      </c>
      <c r="Q65" s="33">
        <v>1.0499000000000001</v>
      </c>
      <c r="R65" s="34">
        <v>1.0589</v>
      </c>
      <c r="S65" s="33">
        <v>-0.3306</v>
      </c>
      <c r="T65" s="34">
        <v>-0.30690000000000001</v>
      </c>
      <c r="U65" s="11" t="s">
        <v>26</v>
      </c>
      <c r="V65" s="24" t="s">
        <v>27</v>
      </c>
      <c r="W65" s="11" t="s">
        <v>450</v>
      </c>
    </row>
    <row r="66" spans="1:23" x14ac:dyDescent="0.25">
      <c r="A66" s="20" t="s">
        <v>519</v>
      </c>
      <c r="B66" s="20" t="s">
        <v>520</v>
      </c>
      <c r="C66" s="20" t="s">
        <v>206</v>
      </c>
      <c r="D66" s="24" t="s">
        <v>521</v>
      </c>
      <c r="E66" s="11" t="s">
        <v>286</v>
      </c>
      <c r="F66" s="24" t="s">
        <v>522</v>
      </c>
      <c r="G66" s="11" t="s">
        <v>523</v>
      </c>
      <c r="H66" s="24" t="s">
        <v>166</v>
      </c>
      <c r="I66" s="11" t="s">
        <v>524</v>
      </c>
      <c r="J66" s="24" t="s">
        <v>525</v>
      </c>
      <c r="K66" s="33">
        <v>4.99E-2</v>
      </c>
      <c r="L66" s="34">
        <v>0.21110000000000001</v>
      </c>
      <c r="M66" s="33">
        <v>0.2215</v>
      </c>
      <c r="N66" s="34">
        <v>0.49869999999999998</v>
      </c>
      <c r="O66" s="33">
        <v>-7.1900000000000006E-2</v>
      </c>
      <c r="P66" s="34">
        <v>0.91849999999999998</v>
      </c>
      <c r="Q66" s="33">
        <v>-0.13780000000000001</v>
      </c>
      <c r="R66" s="34">
        <v>-0.6411</v>
      </c>
      <c r="S66" s="33">
        <v>-0.29430000000000001</v>
      </c>
      <c r="T66" s="34">
        <v>0.3115</v>
      </c>
      <c r="U66" s="11" t="s">
        <v>26</v>
      </c>
      <c r="V66" s="24" t="s">
        <v>27</v>
      </c>
      <c r="W66" s="11" t="s">
        <v>450</v>
      </c>
    </row>
    <row r="67" spans="1:23" x14ac:dyDescent="0.25">
      <c r="A67" s="20" t="s">
        <v>526</v>
      </c>
      <c r="B67" s="20" t="s">
        <v>527</v>
      </c>
      <c r="C67" s="20" t="s">
        <v>81</v>
      </c>
      <c r="D67" s="24" t="s">
        <v>528</v>
      </c>
      <c r="E67" s="11" t="s">
        <v>529</v>
      </c>
      <c r="F67" s="24" t="s">
        <v>530</v>
      </c>
      <c r="G67" s="11" t="s">
        <v>531</v>
      </c>
      <c r="H67" s="24" t="s">
        <v>532</v>
      </c>
      <c r="I67" s="11" t="s">
        <v>533</v>
      </c>
      <c r="J67" s="24" t="s">
        <v>534</v>
      </c>
      <c r="K67" s="33">
        <v>-2.35E-2</v>
      </c>
      <c r="L67" s="34">
        <v>0.3387</v>
      </c>
      <c r="M67" s="33">
        <v>0.59619999999999995</v>
      </c>
      <c r="N67" s="34">
        <v>-0.36149999999999999</v>
      </c>
      <c r="O67" s="33">
        <v>-0.39419999999999999</v>
      </c>
      <c r="P67" s="34">
        <v>5.3800000000000001E-2</v>
      </c>
      <c r="Q67" s="33">
        <v>0</v>
      </c>
      <c r="R67" s="34">
        <v>0</v>
      </c>
      <c r="S67" s="33">
        <v>0</v>
      </c>
      <c r="T67" s="34">
        <v>0</v>
      </c>
      <c r="U67" s="11" t="s">
        <v>26</v>
      </c>
      <c r="V67" s="24" t="s">
        <v>27</v>
      </c>
      <c r="W67" s="11" t="s">
        <v>450</v>
      </c>
    </row>
    <row r="68" spans="1:23" x14ac:dyDescent="0.25">
      <c r="A68" s="20" t="s">
        <v>535</v>
      </c>
      <c r="B68" s="20" t="s">
        <v>536</v>
      </c>
      <c r="C68" s="20" t="s">
        <v>227</v>
      </c>
      <c r="D68" s="24" t="s">
        <v>537</v>
      </c>
      <c r="E68" s="11" t="s">
        <v>538</v>
      </c>
      <c r="F68" s="24" t="s">
        <v>539</v>
      </c>
      <c r="G68" s="11" t="s">
        <v>540</v>
      </c>
      <c r="H68" s="24" t="s">
        <v>541</v>
      </c>
      <c r="I68" s="11" t="s">
        <v>47</v>
      </c>
      <c r="J68" s="24" t="s">
        <v>542</v>
      </c>
      <c r="K68" s="33">
        <v>-3.1099999999999999E-2</v>
      </c>
      <c r="L68" s="34">
        <v>6.6500000000000004E-2</v>
      </c>
      <c r="M68" s="33">
        <v>0.23569999999999999</v>
      </c>
      <c r="N68" s="34">
        <v>0.64559999999999995</v>
      </c>
      <c r="O68" s="33">
        <v>0.17979999999999999</v>
      </c>
      <c r="P68" s="34">
        <v>0.3039</v>
      </c>
      <c r="Q68" s="33">
        <v>-7.9899999999999999E-2</v>
      </c>
      <c r="R68" s="34">
        <v>-0.1144</v>
      </c>
      <c r="S68" s="33">
        <v>0</v>
      </c>
      <c r="T68" s="34">
        <v>0</v>
      </c>
      <c r="U68" s="11" t="s">
        <v>543</v>
      </c>
      <c r="V68" s="24" t="s">
        <v>27</v>
      </c>
      <c r="W68" s="11" t="s">
        <v>450</v>
      </c>
    </row>
    <row r="69" spans="1:23" x14ac:dyDescent="0.25">
      <c r="A69" s="20" t="s">
        <v>544</v>
      </c>
      <c r="B69" s="20" t="s">
        <v>545</v>
      </c>
      <c r="C69" s="20" t="s">
        <v>546</v>
      </c>
      <c r="D69" s="24" t="s">
        <v>547</v>
      </c>
      <c r="E69" s="11" t="s">
        <v>548</v>
      </c>
      <c r="F69" s="24" t="s">
        <v>549</v>
      </c>
      <c r="G69" s="11" t="s">
        <v>550</v>
      </c>
      <c r="H69" s="24" t="s">
        <v>551</v>
      </c>
      <c r="I69" s="11" t="s">
        <v>116</v>
      </c>
      <c r="J69" s="24" t="s">
        <v>552</v>
      </c>
      <c r="K69" s="33">
        <v>1.7999999999999999E-2</v>
      </c>
      <c r="L69" s="34">
        <v>5.4300000000000001E-2</v>
      </c>
      <c r="M69" s="33">
        <v>0.3881</v>
      </c>
      <c r="N69" s="34">
        <v>1.1482000000000001</v>
      </c>
      <c r="O69" s="33">
        <v>6.7100000000000007E-2</v>
      </c>
      <c r="P69" s="34">
        <v>0.83260000000000001</v>
      </c>
      <c r="Q69" s="33">
        <v>-0.27360000000000001</v>
      </c>
      <c r="R69" s="34">
        <v>1.0743</v>
      </c>
      <c r="S69" s="33">
        <v>0.74809999999999999</v>
      </c>
      <c r="T69" s="34">
        <v>7.6300000000000007E-2</v>
      </c>
      <c r="U69" s="11" t="s">
        <v>26</v>
      </c>
      <c r="V69" s="24" t="s">
        <v>27</v>
      </c>
      <c r="W69" s="11" t="s">
        <v>450</v>
      </c>
    </row>
    <row r="70" spans="1:23" x14ac:dyDescent="0.25">
      <c r="A70" s="20" t="s">
        <v>553</v>
      </c>
      <c r="B70" s="20" t="s">
        <v>554</v>
      </c>
      <c r="C70" s="20" t="s">
        <v>72</v>
      </c>
      <c r="D70" s="24" t="s">
        <v>555</v>
      </c>
      <c r="E70" s="11" t="s">
        <v>556</v>
      </c>
      <c r="F70" s="24" t="s">
        <v>557</v>
      </c>
      <c r="G70" s="11" t="s">
        <v>558</v>
      </c>
      <c r="H70" s="24" t="s">
        <v>559</v>
      </c>
      <c r="I70" s="11" t="s">
        <v>560</v>
      </c>
      <c r="J70" s="24" t="s">
        <v>160</v>
      </c>
      <c r="K70" s="33">
        <v>1.6299999999999999E-2</v>
      </c>
      <c r="L70" s="34">
        <v>0.2122</v>
      </c>
      <c r="M70" s="33">
        <v>0.3216</v>
      </c>
      <c r="N70" s="34">
        <v>0.3866</v>
      </c>
      <c r="O70" s="33">
        <v>-0.33479999999999999</v>
      </c>
      <c r="P70" s="34">
        <v>1.9207000000000001</v>
      </c>
      <c r="Q70" s="33">
        <v>8.48E-2</v>
      </c>
      <c r="R70" s="34">
        <v>0.26900000000000002</v>
      </c>
      <c r="S70" s="33">
        <v>0.1575</v>
      </c>
      <c r="T70" s="34">
        <v>-0.27300000000000002</v>
      </c>
      <c r="U70" s="11" t="s">
        <v>26</v>
      </c>
      <c r="V70" s="24" t="s">
        <v>27</v>
      </c>
      <c r="W70" s="11" t="s">
        <v>450</v>
      </c>
    </row>
    <row r="71" spans="1:23" x14ac:dyDescent="0.25">
      <c r="A71" s="20" t="s">
        <v>561</v>
      </c>
      <c r="B71" s="20" t="s">
        <v>562</v>
      </c>
      <c r="C71" s="20" t="s">
        <v>186</v>
      </c>
      <c r="D71" s="24" t="s">
        <v>563</v>
      </c>
      <c r="E71" s="11" t="s">
        <v>564</v>
      </c>
      <c r="F71" s="24" t="s">
        <v>565</v>
      </c>
      <c r="G71" s="11" t="s">
        <v>566</v>
      </c>
      <c r="H71" s="24" t="s">
        <v>567</v>
      </c>
      <c r="I71" s="11" t="s">
        <v>444</v>
      </c>
      <c r="J71" s="24" t="s">
        <v>568</v>
      </c>
      <c r="K71" s="33">
        <v>-3.0800000000000001E-2</v>
      </c>
      <c r="L71" s="34">
        <v>-1.4999999999999999E-2</v>
      </c>
      <c r="M71" s="33">
        <v>0.26800000000000002</v>
      </c>
      <c r="N71" s="34">
        <v>0.1171</v>
      </c>
      <c r="O71" s="33">
        <v>-0.219</v>
      </c>
      <c r="P71" s="34">
        <v>0.78220000000000001</v>
      </c>
      <c r="Q71" s="33">
        <v>-0.26800000000000002</v>
      </c>
      <c r="R71" s="34">
        <v>4.7500000000000001E-2</v>
      </c>
      <c r="S71" s="33">
        <v>0.33560000000000001</v>
      </c>
      <c r="T71" s="34">
        <v>-0.1134</v>
      </c>
      <c r="U71" s="11" t="s">
        <v>26</v>
      </c>
      <c r="V71" s="24" t="s">
        <v>27</v>
      </c>
      <c r="W71" s="11" t="s">
        <v>569</v>
      </c>
    </row>
    <row r="72" spans="1:23" x14ac:dyDescent="0.25">
      <c r="A72" s="20" t="s">
        <v>570</v>
      </c>
      <c r="B72" s="20" t="s">
        <v>571</v>
      </c>
      <c r="C72" s="20" t="s">
        <v>124</v>
      </c>
      <c r="D72" s="24" t="s">
        <v>572</v>
      </c>
      <c r="E72" s="11" t="s">
        <v>573</v>
      </c>
      <c r="F72" s="24" t="s">
        <v>549</v>
      </c>
      <c r="G72" s="11" t="s">
        <v>574</v>
      </c>
      <c r="H72" s="24" t="s">
        <v>575</v>
      </c>
      <c r="I72" s="11" t="s">
        <v>576</v>
      </c>
      <c r="J72" s="24" t="s">
        <v>577</v>
      </c>
      <c r="K72" s="33">
        <v>8.5000000000000006E-3</v>
      </c>
      <c r="L72" s="34">
        <v>0.37490000000000001</v>
      </c>
      <c r="M72" s="33">
        <v>0.6865</v>
      </c>
      <c r="N72" s="34">
        <v>-0.2253</v>
      </c>
      <c r="O72" s="33">
        <v>-0.26550000000000001</v>
      </c>
      <c r="P72" s="34">
        <v>5.4699999999999999E-2</v>
      </c>
      <c r="Q72" s="33">
        <v>0</v>
      </c>
      <c r="R72" s="34">
        <v>0</v>
      </c>
      <c r="S72" s="33">
        <v>0</v>
      </c>
      <c r="T72" s="34">
        <v>0</v>
      </c>
      <c r="U72" s="11" t="s">
        <v>26</v>
      </c>
      <c r="V72" s="24" t="s">
        <v>27</v>
      </c>
      <c r="W72" s="11" t="s">
        <v>569</v>
      </c>
    </row>
    <row r="73" spans="1:23" x14ac:dyDescent="0.25">
      <c r="A73" s="20" t="s">
        <v>578</v>
      </c>
      <c r="B73" s="20" t="s">
        <v>579</v>
      </c>
      <c r="C73" s="20" t="s">
        <v>81</v>
      </c>
      <c r="D73" s="24" t="s">
        <v>580</v>
      </c>
      <c r="E73" s="11" t="s">
        <v>581</v>
      </c>
      <c r="F73" s="24" t="s">
        <v>582</v>
      </c>
      <c r="G73" s="11" t="s">
        <v>360</v>
      </c>
      <c r="H73" s="24" t="s">
        <v>583</v>
      </c>
      <c r="I73" s="11" t="s">
        <v>584</v>
      </c>
      <c r="J73" s="24" t="s">
        <v>585</v>
      </c>
      <c r="K73" s="33">
        <v>-4.5900000000000003E-2</v>
      </c>
      <c r="L73" s="34">
        <v>-7.6399999999999996E-2</v>
      </c>
      <c r="M73" s="33">
        <v>-0.22259999999999999</v>
      </c>
      <c r="N73" s="34">
        <v>0.62250000000000005</v>
      </c>
      <c r="O73" s="33">
        <v>-6.7000000000000002E-3</v>
      </c>
      <c r="P73" s="34">
        <v>0.32350000000000001</v>
      </c>
      <c r="Q73" s="33">
        <v>-0.38179999999999997</v>
      </c>
      <c r="R73" s="34">
        <v>0.83330000000000004</v>
      </c>
      <c r="S73" s="33">
        <v>-0.25</v>
      </c>
      <c r="T73" s="34">
        <v>-0.1111</v>
      </c>
      <c r="U73" s="11" t="s">
        <v>224</v>
      </c>
      <c r="V73" s="24" t="s">
        <v>27</v>
      </c>
      <c r="W73" s="11" t="s">
        <v>569</v>
      </c>
    </row>
    <row r="74" spans="1:23" x14ac:dyDescent="0.25">
      <c r="A74" s="20" t="s">
        <v>586</v>
      </c>
      <c r="B74" s="20" t="s">
        <v>587</v>
      </c>
      <c r="C74" s="20" t="s">
        <v>62</v>
      </c>
      <c r="D74" s="24" t="s">
        <v>588</v>
      </c>
      <c r="E74" s="11" t="s">
        <v>589</v>
      </c>
      <c r="F74" s="24" t="s">
        <v>590</v>
      </c>
      <c r="G74" s="11" t="s">
        <v>591</v>
      </c>
      <c r="H74" s="24" t="s">
        <v>592</v>
      </c>
      <c r="I74" s="11" t="s">
        <v>593</v>
      </c>
      <c r="J74" s="24" t="s">
        <v>594</v>
      </c>
      <c r="K74" s="33">
        <v>3.7999999999999999E-2</v>
      </c>
      <c r="L74" s="34">
        <v>3.0200000000000001E-2</v>
      </c>
      <c r="M74" s="33">
        <v>2.5000000000000001E-2</v>
      </c>
      <c r="N74" s="34">
        <v>0.33160000000000001</v>
      </c>
      <c r="O74" s="33">
        <v>3.6999999999999998E-2</v>
      </c>
      <c r="P74" s="34">
        <v>0.71089999999999998</v>
      </c>
      <c r="Q74" s="33">
        <v>0.1313</v>
      </c>
      <c r="R74" s="34">
        <v>7.6100000000000001E-2</v>
      </c>
      <c r="S74" s="33">
        <v>-6.0299999999999999E-2</v>
      </c>
      <c r="T74" s="34">
        <v>5.7000000000000002E-2</v>
      </c>
      <c r="U74" s="11" t="s">
        <v>26</v>
      </c>
      <c r="V74" s="24" t="s">
        <v>27</v>
      </c>
      <c r="W74" s="11" t="s">
        <v>569</v>
      </c>
    </row>
    <row r="75" spans="1:23" x14ac:dyDescent="0.25">
      <c r="A75" s="20" t="s">
        <v>595</v>
      </c>
      <c r="B75" s="20" t="s">
        <v>596</v>
      </c>
      <c r="C75" s="20" t="s">
        <v>62</v>
      </c>
      <c r="D75" s="24" t="s">
        <v>597</v>
      </c>
      <c r="E75" s="11" t="s">
        <v>598</v>
      </c>
      <c r="F75" s="24" t="s">
        <v>599</v>
      </c>
      <c r="G75" s="11" t="s">
        <v>600</v>
      </c>
      <c r="H75" s="24" t="s">
        <v>601</v>
      </c>
      <c r="I75" s="11" t="s">
        <v>602</v>
      </c>
      <c r="J75" s="24" t="s">
        <v>603</v>
      </c>
      <c r="K75" s="33">
        <v>-6.3E-3</v>
      </c>
      <c r="L75" s="34">
        <v>2.52E-2</v>
      </c>
      <c r="M75" s="33">
        <v>0.17799999999999999</v>
      </c>
      <c r="N75" s="34">
        <v>0.28349999999999997</v>
      </c>
      <c r="O75" s="33">
        <v>4.4999999999999998E-2</v>
      </c>
      <c r="P75" s="34">
        <v>0.61050000000000004</v>
      </c>
      <c r="Q75" s="33">
        <v>0.89129999999999998</v>
      </c>
      <c r="R75" s="34">
        <v>-8.1799999999999998E-2</v>
      </c>
      <c r="S75" s="33">
        <v>0.26989999999999997</v>
      </c>
      <c r="T75" s="34">
        <v>-0.4234</v>
      </c>
      <c r="U75" s="11" t="s">
        <v>26</v>
      </c>
      <c r="V75" s="24" t="s">
        <v>27</v>
      </c>
      <c r="W75" s="11" t="s">
        <v>569</v>
      </c>
    </row>
    <row r="76" spans="1:23" x14ac:dyDescent="0.25">
      <c r="A76" s="20" t="s">
        <v>604</v>
      </c>
      <c r="B76" s="20" t="s">
        <v>605</v>
      </c>
      <c r="C76" s="20" t="s">
        <v>62</v>
      </c>
      <c r="D76" s="24" t="s">
        <v>597</v>
      </c>
      <c r="E76" s="11" t="s">
        <v>598</v>
      </c>
      <c r="F76" s="24" t="s">
        <v>606</v>
      </c>
      <c r="G76" s="11" t="s">
        <v>607</v>
      </c>
      <c r="H76" s="24" t="s">
        <v>608</v>
      </c>
      <c r="I76" s="11" t="s">
        <v>602</v>
      </c>
      <c r="J76" s="24" t="s">
        <v>603</v>
      </c>
      <c r="K76" s="33">
        <v>-6.9999999999999999E-4</v>
      </c>
      <c r="L76" s="34">
        <v>1.8200000000000001E-2</v>
      </c>
      <c r="M76" s="33">
        <v>0.10150000000000001</v>
      </c>
      <c r="N76" s="34">
        <v>0.1565</v>
      </c>
      <c r="O76" s="33">
        <v>-1.77E-2</v>
      </c>
      <c r="P76" s="34">
        <v>0.51519999999999999</v>
      </c>
      <c r="Q76" s="33">
        <v>0.65459999999999996</v>
      </c>
      <c r="R76" s="34">
        <v>5.4999999999999997E-3</v>
      </c>
      <c r="S76" s="33">
        <v>3.85E-2</v>
      </c>
      <c r="T76" s="34">
        <v>-0.33950000000000002</v>
      </c>
      <c r="U76" s="11" t="s">
        <v>26</v>
      </c>
      <c r="V76" s="24" t="s">
        <v>27</v>
      </c>
      <c r="W76" s="11" t="s">
        <v>569</v>
      </c>
    </row>
    <row r="77" spans="1:23" x14ac:dyDescent="0.25">
      <c r="A77" s="20" t="s">
        <v>609</v>
      </c>
      <c r="B77" s="20" t="s">
        <v>610</v>
      </c>
      <c r="C77" s="20" t="s">
        <v>611</v>
      </c>
      <c r="D77" s="24" t="s">
        <v>612</v>
      </c>
      <c r="E77" s="11" t="s">
        <v>613</v>
      </c>
      <c r="F77" s="24" t="s">
        <v>614</v>
      </c>
      <c r="G77" s="11" t="s">
        <v>615</v>
      </c>
      <c r="H77" s="24" t="s">
        <v>34</v>
      </c>
      <c r="I77" s="11" t="s">
        <v>616</v>
      </c>
      <c r="J77" s="24" t="s">
        <v>617</v>
      </c>
      <c r="K77" s="33">
        <v>4.1000000000000002E-2</v>
      </c>
      <c r="L77" s="34">
        <v>9.3799999999999994E-2</v>
      </c>
      <c r="M77" s="33">
        <v>0.23139999999999999</v>
      </c>
      <c r="N77" s="34">
        <v>1.5417000000000001</v>
      </c>
      <c r="O77" s="33">
        <v>0.23100000000000001</v>
      </c>
      <c r="P77" s="34">
        <v>1.7393000000000001</v>
      </c>
      <c r="Q77" s="33">
        <v>0.2074</v>
      </c>
      <c r="R77" s="34">
        <v>0.63639999999999997</v>
      </c>
      <c r="S77" s="33">
        <v>0.50939999999999996</v>
      </c>
      <c r="T77" s="34">
        <v>-0.1008</v>
      </c>
      <c r="U77" s="11" t="s">
        <v>26</v>
      </c>
      <c r="V77" s="24" t="s">
        <v>27</v>
      </c>
      <c r="W77" s="11" t="s">
        <v>569</v>
      </c>
    </row>
    <row r="78" spans="1:23" x14ac:dyDescent="0.25">
      <c r="A78" s="20" t="s">
        <v>618</v>
      </c>
      <c r="B78" s="20" t="s">
        <v>619</v>
      </c>
      <c r="C78" s="20" t="s">
        <v>611</v>
      </c>
      <c r="D78" s="24" t="s">
        <v>612</v>
      </c>
      <c r="E78" s="11" t="s">
        <v>613</v>
      </c>
      <c r="F78" s="24" t="s">
        <v>620</v>
      </c>
      <c r="G78" s="11" t="s">
        <v>621</v>
      </c>
      <c r="H78" s="24" t="s">
        <v>622</v>
      </c>
      <c r="I78" s="11" t="s">
        <v>616</v>
      </c>
      <c r="J78" s="24" t="s">
        <v>617</v>
      </c>
      <c r="K78" s="33">
        <v>2.47E-2</v>
      </c>
      <c r="L78" s="34">
        <v>0.14729999999999999</v>
      </c>
      <c r="M78" s="33">
        <v>0.15840000000000001</v>
      </c>
      <c r="N78" s="34">
        <v>1.8805000000000001</v>
      </c>
      <c r="O78" s="33">
        <v>0.31630000000000003</v>
      </c>
      <c r="P78" s="34">
        <v>2.0175999999999998</v>
      </c>
      <c r="Q78" s="33">
        <v>5.7099999999999998E-2</v>
      </c>
      <c r="R78" s="34">
        <v>0.59730000000000005</v>
      </c>
      <c r="S78" s="33">
        <v>0.57079999999999997</v>
      </c>
      <c r="T78" s="34">
        <v>-4.9099999999999998E-2</v>
      </c>
      <c r="U78" s="11" t="s">
        <v>26</v>
      </c>
      <c r="V78" s="24" t="s">
        <v>27</v>
      </c>
      <c r="W78" s="11" t="s">
        <v>569</v>
      </c>
    </row>
    <row r="79" spans="1:23" x14ac:dyDescent="0.25">
      <c r="A79" s="20" t="s">
        <v>623</v>
      </c>
      <c r="B79" s="20" t="s">
        <v>624</v>
      </c>
      <c r="C79" s="20" t="s">
        <v>124</v>
      </c>
      <c r="D79" s="24" t="s">
        <v>625</v>
      </c>
      <c r="E79" s="11" t="s">
        <v>626</v>
      </c>
      <c r="F79" s="24" t="s">
        <v>627</v>
      </c>
      <c r="G79" s="11" t="s">
        <v>628</v>
      </c>
      <c r="H79" s="24" t="s">
        <v>629</v>
      </c>
      <c r="I79" s="11" t="s">
        <v>630</v>
      </c>
      <c r="J79" s="24" t="s">
        <v>38</v>
      </c>
      <c r="K79" s="33">
        <v>-1.9E-3</v>
      </c>
      <c r="L79" s="34">
        <v>5.3400000000000003E-2</v>
      </c>
      <c r="M79" s="33">
        <v>0.13730000000000001</v>
      </c>
      <c r="N79" s="34">
        <v>0.1336</v>
      </c>
      <c r="O79" s="33">
        <v>-0.1152</v>
      </c>
      <c r="P79" s="34">
        <v>0.37590000000000001</v>
      </c>
      <c r="Q79" s="33">
        <v>-9.5600000000000004E-2</v>
      </c>
      <c r="R79" s="34">
        <v>0.59540000000000004</v>
      </c>
      <c r="S79" s="33">
        <v>0.75670000000000004</v>
      </c>
      <c r="T79" s="34">
        <v>-0.38100000000000001</v>
      </c>
      <c r="U79" s="11" t="s">
        <v>224</v>
      </c>
      <c r="V79" s="24" t="s">
        <v>27</v>
      </c>
      <c r="W79" s="11" t="s">
        <v>569</v>
      </c>
    </row>
    <row r="80" spans="1:23" x14ac:dyDescent="0.25">
      <c r="A80" s="20" t="s">
        <v>631</v>
      </c>
      <c r="B80" s="20" t="s">
        <v>632</v>
      </c>
      <c r="C80" s="20" t="s">
        <v>124</v>
      </c>
      <c r="D80" s="24" t="s">
        <v>625</v>
      </c>
      <c r="E80" s="11" t="s">
        <v>626</v>
      </c>
      <c r="F80" s="24" t="s">
        <v>633</v>
      </c>
      <c r="G80" s="11" t="s">
        <v>634</v>
      </c>
      <c r="H80" s="24" t="s">
        <v>635</v>
      </c>
      <c r="I80" s="11" t="s">
        <v>630</v>
      </c>
      <c r="J80" s="24" t="s">
        <v>38</v>
      </c>
      <c r="K80" s="33">
        <v>2.0199999999999999E-2</v>
      </c>
      <c r="L80" s="34">
        <v>5.04E-2</v>
      </c>
      <c r="M80" s="33">
        <v>0.1384</v>
      </c>
      <c r="N80" s="34">
        <v>0.1938</v>
      </c>
      <c r="O80" s="33">
        <v>-5.8200000000000002E-2</v>
      </c>
      <c r="P80" s="34">
        <v>0.30199999999999999</v>
      </c>
      <c r="Q80" s="33">
        <v>-0.1061</v>
      </c>
      <c r="R80" s="34">
        <v>0.72660000000000002</v>
      </c>
      <c r="S80" s="33">
        <v>0.94279999999999997</v>
      </c>
      <c r="T80" s="34">
        <v>-0.43380000000000002</v>
      </c>
      <c r="U80" s="11" t="s">
        <v>224</v>
      </c>
      <c r="V80" s="24" t="s">
        <v>27</v>
      </c>
      <c r="W80" s="11" t="s">
        <v>569</v>
      </c>
    </row>
    <row r="81" spans="1:23" x14ac:dyDescent="0.25">
      <c r="A81" s="20" t="s">
        <v>636</v>
      </c>
      <c r="B81" s="20" t="s">
        <v>637</v>
      </c>
      <c r="C81" s="20" t="s">
        <v>196</v>
      </c>
      <c r="D81" s="24" t="s">
        <v>638</v>
      </c>
      <c r="E81" s="11" t="s">
        <v>639</v>
      </c>
      <c r="F81" s="24" t="s">
        <v>85</v>
      </c>
      <c r="G81" s="11" t="s">
        <v>106</v>
      </c>
      <c r="H81" s="24" t="s">
        <v>456</v>
      </c>
      <c r="I81" s="11" t="s">
        <v>240</v>
      </c>
      <c r="J81" s="24" t="s">
        <v>640</v>
      </c>
      <c r="K81" s="33">
        <v>4.3099999999999999E-2</v>
      </c>
      <c r="L81" s="34">
        <v>0.18340000000000001</v>
      </c>
      <c r="M81" s="33">
        <v>0.28720000000000001</v>
      </c>
      <c r="N81" s="34">
        <v>-0.25869999999999999</v>
      </c>
      <c r="O81" s="33">
        <v>-0.4199</v>
      </c>
      <c r="P81" s="34">
        <v>-1.06E-2</v>
      </c>
      <c r="Q81" s="33">
        <v>-0.58160000000000001</v>
      </c>
      <c r="R81" s="34">
        <v>4.6600000000000003E-2</v>
      </c>
      <c r="S81" s="33">
        <v>1.3100000000000001E-2</v>
      </c>
      <c r="T81" s="34">
        <v>3.5299999999999998E-2</v>
      </c>
      <c r="U81" s="11" t="s">
        <v>26</v>
      </c>
      <c r="V81" s="24" t="s">
        <v>27</v>
      </c>
      <c r="W81" s="11" t="s">
        <v>569</v>
      </c>
    </row>
    <row r="82" spans="1:23" x14ac:dyDescent="0.25">
      <c r="A82" s="20" t="s">
        <v>641</v>
      </c>
      <c r="B82" s="20" t="s">
        <v>642</v>
      </c>
      <c r="C82" s="20" t="s">
        <v>62</v>
      </c>
      <c r="D82" s="24" t="s">
        <v>643</v>
      </c>
      <c r="E82" s="11" t="s">
        <v>644</v>
      </c>
      <c r="F82" s="24" t="s">
        <v>645</v>
      </c>
      <c r="G82" s="11" t="s">
        <v>646</v>
      </c>
      <c r="H82" s="24" t="s">
        <v>647</v>
      </c>
      <c r="I82" s="11" t="s">
        <v>648</v>
      </c>
      <c r="J82" s="24" t="s">
        <v>649</v>
      </c>
      <c r="K82" s="33">
        <v>4.0000000000000002E-4</v>
      </c>
      <c r="L82" s="34">
        <v>0.12130000000000001</v>
      </c>
      <c r="M82" s="33">
        <v>0.34589999999999999</v>
      </c>
      <c r="N82" s="34">
        <v>3.78E-2</v>
      </c>
      <c r="O82" s="33">
        <v>5.8000000000000003E-2</v>
      </c>
      <c r="P82" s="34">
        <v>5.6399999999999999E-2</v>
      </c>
      <c r="Q82" s="33">
        <v>0.87209999999999999</v>
      </c>
      <c r="R82" s="34">
        <v>0.70530000000000004</v>
      </c>
      <c r="S82" s="33">
        <v>0.72540000000000004</v>
      </c>
      <c r="T82" s="34">
        <v>-0.16109999999999999</v>
      </c>
      <c r="U82" s="11" t="s">
        <v>26</v>
      </c>
      <c r="V82" s="24" t="s">
        <v>27</v>
      </c>
      <c r="W82" s="11" t="s">
        <v>569</v>
      </c>
    </row>
    <row r="83" spans="1:23" x14ac:dyDescent="0.25">
      <c r="A83" s="20" t="s">
        <v>650</v>
      </c>
      <c r="B83" s="20" t="s">
        <v>651</v>
      </c>
      <c r="C83" s="20" t="s">
        <v>62</v>
      </c>
      <c r="D83" s="24" t="s">
        <v>652</v>
      </c>
      <c r="E83" s="11" t="s">
        <v>653</v>
      </c>
      <c r="F83" s="24" t="s">
        <v>654</v>
      </c>
      <c r="G83" s="11" t="s">
        <v>655</v>
      </c>
      <c r="H83" s="24" t="s">
        <v>656</v>
      </c>
      <c r="I83" s="11" t="s">
        <v>149</v>
      </c>
      <c r="J83" s="24" t="s">
        <v>657</v>
      </c>
      <c r="K83" s="33">
        <v>1.2E-2</v>
      </c>
      <c r="L83" s="34">
        <v>0.12590000000000001</v>
      </c>
      <c r="M83" s="33">
        <v>0.47489999999999999</v>
      </c>
      <c r="N83" s="34">
        <v>-0.32800000000000001</v>
      </c>
      <c r="O83" s="33">
        <v>-0.19109999999999999</v>
      </c>
      <c r="P83" s="34">
        <v>8.0299999999999996E-2</v>
      </c>
      <c r="Q83" s="33">
        <v>1.3744000000000001</v>
      </c>
      <c r="R83" s="34">
        <v>-0.16850000000000001</v>
      </c>
      <c r="S83" s="33">
        <v>0.36149999999999999</v>
      </c>
      <c r="T83" s="34">
        <v>-0.50449999999999995</v>
      </c>
      <c r="U83" s="11" t="s">
        <v>26</v>
      </c>
      <c r="V83" s="24" t="s">
        <v>27</v>
      </c>
      <c r="W83" s="11" t="s">
        <v>569</v>
      </c>
    </row>
    <row r="84" spans="1:23" x14ac:dyDescent="0.25">
      <c r="A84" s="20" t="s">
        <v>658</v>
      </c>
      <c r="B84" s="20" t="s">
        <v>659</v>
      </c>
      <c r="C84" s="20" t="s">
        <v>62</v>
      </c>
      <c r="D84" s="24" t="s">
        <v>652</v>
      </c>
      <c r="E84" s="11" t="s">
        <v>653</v>
      </c>
      <c r="F84" s="24" t="s">
        <v>660</v>
      </c>
      <c r="G84" s="11" t="s">
        <v>661</v>
      </c>
      <c r="H84" s="24" t="s">
        <v>662</v>
      </c>
      <c r="I84" s="11" t="s">
        <v>149</v>
      </c>
      <c r="J84" s="24" t="s">
        <v>657</v>
      </c>
      <c r="K84" s="33">
        <v>3.3E-3</v>
      </c>
      <c r="L84" s="34">
        <v>0.1157</v>
      </c>
      <c r="M84" s="33">
        <v>0.39629999999999999</v>
      </c>
      <c r="N84" s="34">
        <v>-0.19089999999999999</v>
      </c>
      <c r="O84" s="33">
        <v>-0.12620000000000001</v>
      </c>
      <c r="P84" s="34">
        <v>4.4499999999999998E-2</v>
      </c>
      <c r="Q84" s="33">
        <v>1.1660999999999999</v>
      </c>
      <c r="R84" s="34">
        <v>-5.6300000000000003E-2</v>
      </c>
      <c r="S84" s="33">
        <v>0.40689999999999998</v>
      </c>
      <c r="T84" s="34">
        <v>-0.50639999999999996</v>
      </c>
      <c r="U84" s="11" t="s">
        <v>26</v>
      </c>
      <c r="V84" s="24" t="s">
        <v>27</v>
      </c>
      <c r="W84" s="11" t="s">
        <v>569</v>
      </c>
    </row>
    <row r="85" spans="1:23" x14ac:dyDescent="0.25">
      <c r="A85" s="20" t="s">
        <v>663</v>
      </c>
      <c r="B85" s="20" t="s">
        <v>664</v>
      </c>
      <c r="C85" s="20" t="s">
        <v>124</v>
      </c>
      <c r="D85" s="24" t="s">
        <v>665</v>
      </c>
      <c r="E85" s="11" t="s">
        <v>501</v>
      </c>
      <c r="F85" s="24" t="s">
        <v>666</v>
      </c>
      <c r="G85" s="11" t="s">
        <v>667</v>
      </c>
      <c r="H85" s="24" t="s">
        <v>668</v>
      </c>
      <c r="I85" s="11" t="s">
        <v>120</v>
      </c>
      <c r="J85" s="24" t="s">
        <v>669</v>
      </c>
      <c r="K85" s="33">
        <v>-3.0599999999999999E-2</v>
      </c>
      <c r="L85" s="34">
        <v>0.15790000000000001</v>
      </c>
      <c r="M85" s="33">
        <v>0.30559999999999998</v>
      </c>
      <c r="N85" s="34">
        <v>1.9460999999999999</v>
      </c>
      <c r="O85" s="33">
        <v>-3.6999999999999998E-2</v>
      </c>
      <c r="P85" s="34">
        <v>1.8602000000000001</v>
      </c>
      <c r="Q85" s="33">
        <v>0</v>
      </c>
      <c r="R85" s="34">
        <v>0</v>
      </c>
      <c r="S85" s="33">
        <v>0</v>
      </c>
      <c r="T85" s="34">
        <v>0</v>
      </c>
      <c r="U85" s="11" t="s">
        <v>224</v>
      </c>
      <c r="V85" s="24" t="s">
        <v>27</v>
      </c>
      <c r="W85" s="11" t="s">
        <v>569</v>
      </c>
    </row>
    <row r="86" spans="1:23" x14ac:dyDescent="0.25">
      <c r="A86" s="20" t="s">
        <v>670</v>
      </c>
      <c r="B86" s="20" t="s">
        <v>671</v>
      </c>
      <c r="C86" s="20" t="s">
        <v>62</v>
      </c>
      <c r="D86" s="24" t="s">
        <v>290</v>
      </c>
      <c r="E86" s="11" t="s">
        <v>672</v>
      </c>
      <c r="F86" s="24" t="s">
        <v>673</v>
      </c>
      <c r="G86" s="11" t="s">
        <v>674</v>
      </c>
      <c r="H86" s="24" t="s">
        <v>675</v>
      </c>
      <c r="I86" s="11" t="s">
        <v>676</v>
      </c>
      <c r="J86" s="24" t="s">
        <v>677</v>
      </c>
      <c r="K86" s="33">
        <v>0.03</v>
      </c>
      <c r="L86" s="34">
        <v>5.8999999999999997E-2</v>
      </c>
      <c r="M86" s="33">
        <v>0.03</v>
      </c>
      <c r="N86" s="34">
        <v>4.1399999999999999E-2</v>
      </c>
      <c r="O86" s="33">
        <v>-8.7400000000000005E-2</v>
      </c>
      <c r="P86" s="34">
        <v>0.34739999999999999</v>
      </c>
      <c r="Q86" s="33">
        <v>-0.106</v>
      </c>
      <c r="R86" s="34">
        <v>0.14399999999999999</v>
      </c>
      <c r="S86" s="33">
        <v>0.42380000000000001</v>
      </c>
      <c r="T86" s="34">
        <v>-1.2999999999999999E-3</v>
      </c>
      <c r="U86" s="11" t="s">
        <v>26</v>
      </c>
      <c r="V86" s="24" t="s">
        <v>27</v>
      </c>
      <c r="W86" s="11" t="s">
        <v>678</v>
      </c>
    </row>
    <row r="87" spans="1:23" x14ac:dyDescent="0.25">
      <c r="A87" s="20" t="s">
        <v>679</v>
      </c>
      <c r="B87" s="20" t="s">
        <v>680</v>
      </c>
      <c r="C87" s="20" t="s">
        <v>134</v>
      </c>
      <c r="D87" s="24" t="s">
        <v>681</v>
      </c>
      <c r="E87" s="11" t="s">
        <v>682</v>
      </c>
      <c r="F87" s="24" t="s">
        <v>683</v>
      </c>
      <c r="G87" s="11" t="s">
        <v>684</v>
      </c>
      <c r="H87" s="24" t="s">
        <v>685</v>
      </c>
      <c r="I87" s="11" t="s">
        <v>686</v>
      </c>
      <c r="J87" s="24" t="s">
        <v>687</v>
      </c>
      <c r="K87" s="33">
        <v>7.1999999999999998E-3</v>
      </c>
      <c r="L87" s="34">
        <v>0.32129999999999997</v>
      </c>
      <c r="M87" s="33">
        <v>0.46929999999999999</v>
      </c>
      <c r="N87" s="34">
        <v>-0.3362</v>
      </c>
      <c r="O87" s="33">
        <v>-0.39200000000000002</v>
      </c>
      <c r="P87" s="34">
        <v>0.30330000000000001</v>
      </c>
      <c r="Q87" s="33">
        <v>-0.50090000000000001</v>
      </c>
      <c r="R87" s="34">
        <v>0.41810000000000003</v>
      </c>
      <c r="S87" s="33">
        <v>0.44069999999999998</v>
      </c>
      <c r="T87" s="34">
        <v>-0.34699999999999998</v>
      </c>
      <c r="U87" s="11" t="s">
        <v>26</v>
      </c>
      <c r="V87" s="24" t="s">
        <v>27</v>
      </c>
      <c r="W87" s="11" t="s">
        <v>678</v>
      </c>
    </row>
    <row r="88" spans="1:23" x14ac:dyDescent="0.25">
      <c r="A88" s="20" t="s">
        <v>688</v>
      </c>
      <c r="B88" s="20" t="s">
        <v>689</v>
      </c>
      <c r="C88" s="20" t="s">
        <v>62</v>
      </c>
      <c r="D88" s="24" t="s">
        <v>690</v>
      </c>
      <c r="E88" s="11" t="s">
        <v>691</v>
      </c>
      <c r="F88" s="24" t="s">
        <v>692</v>
      </c>
      <c r="G88" s="11" t="s">
        <v>693</v>
      </c>
      <c r="H88" s="24" t="s">
        <v>694</v>
      </c>
      <c r="I88" s="11" t="s">
        <v>385</v>
      </c>
      <c r="J88" s="24" t="s">
        <v>695</v>
      </c>
      <c r="K88" s="33">
        <v>7.1999999999999998E-3</v>
      </c>
      <c r="L88" s="34">
        <v>3.7199999999999997E-2</v>
      </c>
      <c r="M88" s="33">
        <v>0.12820000000000001</v>
      </c>
      <c r="N88" s="34">
        <v>0.14949999999999999</v>
      </c>
      <c r="O88" s="33">
        <v>-5.91E-2</v>
      </c>
      <c r="P88" s="34">
        <v>0.25219999999999998</v>
      </c>
      <c r="Q88" s="33">
        <v>0.50849999999999995</v>
      </c>
      <c r="R88" s="34">
        <v>-0.2258</v>
      </c>
      <c r="S88" s="33">
        <v>0.72050000000000003</v>
      </c>
      <c r="T88" s="34">
        <v>-0.1119</v>
      </c>
      <c r="U88" s="11" t="s">
        <v>26</v>
      </c>
      <c r="V88" s="24" t="s">
        <v>27</v>
      </c>
      <c r="W88" s="11" t="s">
        <v>678</v>
      </c>
    </row>
    <row r="89" spans="1:23" x14ac:dyDescent="0.25">
      <c r="A89" s="20" t="s">
        <v>696</v>
      </c>
      <c r="B89" s="20" t="s">
        <v>697</v>
      </c>
      <c r="C89" s="20" t="s">
        <v>62</v>
      </c>
      <c r="D89" s="24" t="s">
        <v>698</v>
      </c>
      <c r="E89" s="11" t="s">
        <v>699</v>
      </c>
      <c r="F89" s="24" t="s">
        <v>700</v>
      </c>
      <c r="G89" s="11" t="s">
        <v>701</v>
      </c>
      <c r="H89" s="24" t="s">
        <v>702</v>
      </c>
      <c r="I89" s="11" t="s">
        <v>703</v>
      </c>
      <c r="J89" s="24" t="s">
        <v>577</v>
      </c>
      <c r="K89" s="33">
        <v>-1.9E-3</v>
      </c>
      <c r="L89" s="34">
        <v>6.8599999999999994E-2</v>
      </c>
      <c r="M89" s="33">
        <v>0.21199999999999999</v>
      </c>
      <c r="N89" s="34">
        <v>0.43940000000000001</v>
      </c>
      <c r="O89" s="33">
        <v>-7.8299999999999995E-2</v>
      </c>
      <c r="P89" s="34">
        <v>1.4057999999999999</v>
      </c>
      <c r="Q89" s="33">
        <v>0.49370000000000003</v>
      </c>
      <c r="R89" s="34">
        <v>0.20399999999999999</v>
      </c>
      <c r="S89" s="33">
        <v>0.2621</v>
      </c>
      <c r="T89" s="34">
        <v>-0.30869999999999997</v>
      </c>
      <c r="U89" s="11" t="s">
        <v>26</v>
      </c>
      <c r="V89" s="24" t="s">
        <v>27</v>
      </c>
      <c r="W89" s="11" t="s">
        <v>678</v>
      </c>
    </row>
    <row r="90" spans="1:23" x14ac:dyDescent="0.25">
      <c r="A90" s="20" t="s">
        <v>704</v>
      </c>
      <c r="B90" s="20" t="s">
        <v>705</v>
      </c>
      <c r="C90" s="20" t="s">
        <v>62</v>
      </c>
      <c r="D90" s="24" t="s">
        <v>698</v>
      </c>
      <c r="E90" s="11" t="s">
        <v>699</v>
      </c>
      <c r="F90" s="24" t="s">
        <v>706</v>
      </c>
      <c r="G90" s="11" t="s">
        <v>707</v>
      </c>
      <c r="H90" s="24" t="s">
        <v>708</v>
      </c>
      <c r="I90" s="11" t="s">
        <v>703</v>
      </c>
      <c r="J90" s="24" t="s">
        <v>577</v>
      </c>
      <c r="K90" s="33">
        <v>-1.26E-2</v>
      </c>
      <c r="L90" s="34">
        <v>6.0699999999999997E-2</v>
      </c>
      <c r="M90" s="33">
        <v>0.2319</v>
      </c>
      <c r="N90" s="34">
        <v>0.45429999999999998</v>
      </c>
      <c r="O90" s="33">
        <v>-2.7900000000000001E-2</v>
      </c>
      <c r="P90" s="34">
        <v>1.3532</v>
      </c>
      <c r="Q90" s="33">
        <v>0.31269999999999998</v>
      </c>
      <c r="R90" s="34">
        <v>-2.7799999999999998E-2</v>
      </c>
      <c r="S90" s="33">
        <v>0.1714</v>
      </c>
      <c r="T90" s="34">
        <v>-0.2666</v>
      </c>
      <c r="U90" s="11" t="s">
        <v>26</v>
      </c>
      <c r="V90" s="24" t="s">
        <v>27</v>
      </c>
      <c r="W90" s="11" t="s">
        <v>678</v>
      </c>
    </row>
    <row r="91" spans="1:23" x14ac:dyDescent="0.25">
      <c r="A91" s="20" t="s">
        <v>709</v>
      </c>
      <c r="B91" s="20" t="s">
        <v>710</v>
      </c>
      <c r="C91" s="20" t="s">
        <v>711</v>
      </c>
      <c r="D91" s="24" t="s">
        <v>712</v>
      </c>
      <c r="E91" s="11" t="s">
        <v>713</v>
      </c>
      <c r="F91" s="24" t="s">
        <v>714</v>
      </c>
      <c r="G91" s="11" t="s">
        <v>715</v>
      </c>
      <c r="H91" s="24" t="s">
        <v>716</v>
      </c>
      <c r="I91" s="11" t="s">
        <v>717</v>
      </c>
      <c r="J91" s="24" t="s">
        <v>718</v>
      </c>
      <c r="K91" s="33">
        <v>-1.6000000000000001E-3</v>
      </c>
      <c r="L91" s="34">
        <v>-6.4999999999999997E-3</v>
      </c>
      <c r="M91" s="33">
        <v>-6.9900000000000004E-2</v>
      </c>
      <c r="N91" s="34">
        <v>-0.2072</v>
      </c>
      <c r="O91" s="33">
        <v>-0.21329999999999999</v>
      </c>
      <c r="P91" s="34">
        <v>0.30449999999999999</v>
      </c>
      <c r="Q91" s="33">
        <v>0.21029999999999999</v>
      </c>
      <c r="R91" s="34">
        <v>2.35E-2</v>
      </c>
      <c r="S91" s="33">
        <v>0</v>
      </c>
      <c r="T91" s="34">
        <v>0</v>
      </c>
      <c r="U91" s="11" t="s">
        <v>26</v>
      </c>
      <c r="V91" s="24" t="s">
        <v>27</v>
      </c>
      <c r="W91" s="11" t="s">
        <v>678</v>
      </c>
    </row>
    <row r="92" spans="1:23" x14ac:dyDescent="0.25">
      <c r="A92" s="20" t="s">
        <v>719</v>
      </c>
      <c r="B92" s="20" t="s">
        <v>720</v>
      </c>
      <c r="C92" s="20" t="s">
        <v>31</v>
      </c>
      <c r="D92" s="24" t="s">
        <v>721</v>
      </c>
      <c r="E92" s="11" t="s">
        <v>722</v>
      </c>
      <c r="F92" s="24" t="s">
        <v>723</v>
      </c>
      <c r="G92" s="11" t="s">
        <v>724</v>
      </c>
      <c r="H92" s="24" t="s">
        <v>725</v>
      </c>
      <c r="I92" s="11" t="s">
        <v>726</v>
      </c>
      <c r="J92" s="24" t="s">
        <v>38</v>
      </c>
      <c r="K92" s="33">
        <v>0</v>
      </c>
      <c r="L92" s="34">
        <v>8.4599999999999995E-2</v>
      </c>
      <c r="M92" s="33">
        <v>5.7099999999999998E-2</v>
      </c>
      <c r="N92" s="34">
        <v>5.3199999999999997E-2</v>
      </c>
      <c r="O92" s="33">
        <v>-0.18840000000000001</v>
      </c>
      <c r="P92" s="34">
        <v>0.44629999999999997</v>
      </c>
      <c r="Q92" s="33">
        <v>0.33750000000000002</v>
      </c>
      <c r="R92" s="34">
        <v>-0.12089999999999999</v>
      </c>
      <c r="S92" s="33">
        <v>0.4</v>
      </c>
      <c r="T92" s="34">
        <v>-0.2145</v>
      </c>
      <c r="U92" s="11" t="s">
        <v>26</v>
      </c>
      <c r="V92" s="24" t="s">
        <v>27</v>
      </c>
      <c r="W92" s="11" t="s">
        <v>678</v>
      </c>
    </row>
    <row r="93" spans="1:23" x14ac:dyDescent="0.25">
      <c r="A93" s="20" t="s">
        <v>727</v>
      </c>
      <c r="B93" s="20" t="s">
        <v>728</v>
      </c>
      <c r="C93" s="20" t="s">
        <v>31</v>
      </c>
      <c r="D93" s="24" t="s">
        <v>721</v>
      </c>
      <c r="E93" s="11" t="s">
        <v>722</v>
      </c>
      <c r="F93" s="24" t="s">
        <v>729</v>
      </c>
      <c r="G93" s="11" t="s">
        <v>457</v>
      </c>
      <c r="H93" s="24" t="s">
        <v>730</v>
      </c>
      <c r="I93" s="11" t="s">
        <v>726</v>
      </c>
      <c r="J93" s="24" t="s">
        <v>38</v>
      </c>
      <c r="K93" s="33">
        <v>-2.8400000000000002E-2</v>
      </c>
      <c r="L93" s="34">
        <v>8.6999999999999994E-2</v>
      </c>
      <c r="M93" s="33">
        <v>0.1484</v>
      </c>
      <c r="N93" s="34">
        <v>0.19259999999999999</v>
      </c>
      <c r="O93" s="33">
        <v>-7.8600000000000003E-2</v>
      </c>
      <c r="P93" s="34">
        <v>0.35439999999999999</v>
      </c>
      <c r="Q93" s="33">
        <v>0.2535</v>
      </c>
      <c r="R93" s="34">
        <v>0.4052</v>
      </c>
      <c r="S93" s="33">
        <v>0.16789999999999999</v>
      </c>
      <c r="T93" s="34">
        <v>0.31</v>
      </c>
      <c r="U93" s="11" t="s">
        <v>26</v>
      </c>
      <c r="V93" s="24" t="s">
        <v>27</v>
      </c>
      <c r="W93" s="11" t="s">
        <v>678</v>
      </c>
    </row>
    <row r="94" spans="1:23" x14ac:dyDescent="0.25">
      <c r="A94" s="20" t="s">
        <v>731</v>
      </c>
      <c r="B94" s="20" t="s">
        <v>732</v>
      </c>
      <c r="C94" s="20" t="s">
        <v>460</v>
      </c>
      <c r="D94" s="24" t="s">
        <v>733</v>
      </c>
      <c r="E94" s="11" t="s">
        <v>734</v>
      </c>
      <c r="F94" s="24" t="s">
        <v>735</v>
      </c>
      <c r="G94" s="11" t="s">
        <v>736</v>
      </c>
      <c r="H94" s="24" t="s">
        <v>737</v>
      </c>
      <c r="I94" s="11" t="s">
        <v>738</v>
      </c>
      <c r="J94" s="24" t="s">
        <v>739</v>
      </c>
      <c r="K94" s="33">
        <v>-1.14E-2</v>
      </c>
      <c r="L94" s="34">
        <v>2.1000000000000001E-2</v>
      </c>
      <c r="M94" s="33">
        <v>0.1082</v>
      </c>
      <c r="N94" s="34">
        <v>-9.2299999999999993E-2</v>
      </c>
      <c r="O94" s="33">
        <v>-2.5499999999999998E-2</v>
      </c>
      <c r="P94" s="34">
        <v>-9.0800000000000006E-2</v>
      </c>
      <c r="Q94" s="33">
        <v>1.6521999999999999</v>
      </c>
      <c r="R94" s="34">
        <v>1.7031000000000001</v>
      </c>
      <c r="S94" s="33">
        <v>0.57379999999999998</v>
      </c>
      <c r="T94" s="34">
        <v>-0.36620000000000003</v>
      </c>
      <c r="U94" s="11" t="s">
        <v>224</v>
      </c>
      <c r="V94" s="24" t="s">
        <v>27</v>
      </c>
      <c r="W94" s="11" t="s">
        <v>678</v>
      </c>
    </row>
    <row r="95" spans="1:23" x14ac:dyDescent="0.25">
      <c r="A95" s="20" t="s">
        <v>740</v>
      </c>
      <c r="B95" s="20" t="s">
        <v>741</v>
      </c>
      <c r="C95" s="20" t="s">
        <v>460</v>
      </c>
      <c r="D95" s="24" t="s">
        <v>733</v>
      </c>
      <c r="E95" s="11" t="s">
        <v>734</v>
      </c>
      <c r="F95" s="24" t="s">
        <v>742</v>
      </c>
      <c r="G95" s="11" t="s">
        <v>293</v>
      </c>
      <c r="H95" s="24" t="s">
        <v>743</v>
      </c>
      <c r="I95" s="11" t="s">
        <v>738</v>
      </c>
      <c r="J95" s="24" t="s">
        <v>739</v>
      </c>
      <c r="K95" s="33">
        <v>1.9099999999999999E-2</v>
      </c>
      <c r="L95" s="34">
        <v>3.5799999999999998E-2</v>
      </c>
      <c r="M95" s="33">
        <v>0.1055</v>
      </c>
      <c r="N95" s="34">
        <v>-5.1900000000000002E-2</v>
      </c>
      <c r="O95" s="33">
        <v>-1.2699999999999999E-2</v>
      </c>
      <c r="P95" s="34">
        <v>-4.5900000000000003E-2</v>
      </c>
      <c r="Q95" s="33">
        <v>1.5547</v>
      </c>
      <c r="R95" s="34">
        <v>1.5728</v>
      </c>
      <c r="S95" s="33">
        <v>0.63790000000000002</v>
      </c>
      <c r="T95" s="34">
        <v>-0.3705</v>
      </c>
      <c r="U95" s="11" t="s">
        <v>224</v>
      </c>
      <c r="V95" s="24" t="s">
        <v>27</v>
      </c>
      <c r="W95" s="11" t="s">
        <v>678</v>
      </c>
    </row>
    <row r="96" spans="1:23" x14ac:dyDescent="0.25">
      <c r="A96" s="20" t="s">
        <v>744</v>
      </c>
      <c r="B96" s="20" t="s">
        <v>745</v>
      </c>
      <c r="C96" s="20" t="s">
        <v>227</v>
      </c>
      <c r="D96" s="24" t="s">
        <v>746</v>
      </c>
      <c r="E96" s="11" t="s">
        <v>747</v>
      </c>
      <c r="F96" s="24" t="s">
        <v>748</v>
      </c>
      <c r="G96" s="11" t="s">
        <v>749</v>
      </c>
      <c r="H96" s="24" t="s">
        <v>750</v>
      </c>
      <c r="I96" s="11" t="s">
        <v>329</v>
      </c>
      <c r="J96" s="24" t="s">
        <v>751</v>
      </c>
      <c r="K96" s="33">
        <v>-1.11E-2</v>
      </c>
      <c r="L96" s="34">
        <v>6.2899999999999998E-2</v>
      </c>
      <c r="M96" s="33">
        <v>0.1236</v>
      </c>
      <c r="N96" s="34">
        <v>0.47910000000000003</v>
      </c>
      <c r="O96" s="33">
        <v>6.1000000000000004E-3</v>
      </c>
      <c r="P96" s="34">
        <v>1.1249</v>
      </c>
      <c r="Q96" s="33">
        <v>-0.17069999999999999</v>
      </c>
      <c r="R96" s="34">
        <v>0.1162</v>
      </c>
      <c r="S96" s="33">
        <v>0.624</v>
      </c>
      <c r="T96" s="34">
        <v>-6.5600000000000006E-2</v>
      </c>
      <c r="U96" s="11" t="s">
        <v>26</v>
      </c>
      <c r="V96" s="24" t="s">
        <v>27</v>
      </c>
      <c r="W96" s="11" t="s">
        <v>678</v>
      </c>
    </row>
    <row r="97" spans="1:23" x14ac:dyDescent="0.25">
      <c r="A97" s="20" t="s">
        <v>752</v>
      </c>
      <c r="B97" s="20" t="s">
        <v>753</v>
      </c>
      <c r="C97" s="20" t="s">
        <v>754</v>
      </c>
      <c r="D97" s="24" t="s">
        <v>755</v>
      </c>
      <c r="E97" s="11" t="s">
        <v>756</v>
      </c>
      <c r="F97" s="24" t="s">
        <v>757</v>
      </c>
      <c r="G97" s="11" t="s">
        <v>758</v>
      </c>
      <c r="H97" s="24" t="s">
        <v>759</v>
      </c>
      <c r="I97" s="11" t="s">
        <v>760</v>
      </c>
      <c r="J97" s="24" t="s">
        <v>761</v>
      </c>
      <c r="K97" s="33">
        <v>-8.0999999999999996E-3</v>
      </c>
      <c r="L97" s="34">
        <v>2.8999999999999998E-3</v>
      </c>
      <c r="M97" s="33">
        <v>0.2021</v>
      </c>
      <c r="N97" s="34">
        <v>-7.5700000000000003E-2</v>
      </c>
      <c r="O97" s="33">
        <v>-0.1275</v>
      </c>
      <c r="P97" s="34">
        <v>0.13150000000000001</v>
      </c>
      <c r="Q97" s="33">
        <v>0.53639999999999999</v>
      </c>
      <c r="R97" s="34">
        <v>0.2455</v>
      </c>
      <c r="S97" s="33">
        <v>1.4417</v>
      </c>
      <c r="T97" s="34">
        <v>-0.37419999999999998</v>
      </c>
      <c r="U97" s="11" t="s">
        <v>26</v>
      </c>
      <c r="V97" s="24" t="s">
        <v>27</v>
      </c>
      <c r="W97" s="11" t="s">
        <v>678</v>
      </c>
    </row>
    <row r="98" spans="1:23" x14ac:dyDescent="0.25">
      <c r="A98" s="20" t="s">
        <v>762</v>
      </c>
      <c r="B98" s="20" t="s">
        <v>763</v>
      </c>
      <c r="C98" s="20" t="s">
        <v>764</v>
      </c>
      <c r="D98" s="24" t="s">
        <v>765</v>
      </c>
      <c r="E98" s="11" t="s">
        <v>766</v>
      </c>
      <c r="F98" s="24" t="s">
        <v>660</v>
      </c>
      <c r="G98" s="11" t="s">
        <v>629</v>
      </c>
      <c r="H98" s="24" t="s">
        <v>767</v>
      </c>
      <c r="I98" s="11" t="s">
        <v>768</v>
      </c>
      <c r="J98" s="24" t="s">
        <v>769</v>
      </c>
      <c r="K98" s="33">
        <v>-3.2099999999999997E-2</v>
      </c>
      <c r="L98" s="34">
        <v>0.1676</v>
      </c>
      <c r="M98" s="33">
        <v>0.41599999999999998</v>
      </c>
      <c r="N98" s="34">
        <v>-0.25769999999999998</v>
      </c>
      <c r="O98" s="33">
        <v>-0.14510000000000001</v>
      </c>
      <c r="P98" s="34">
        <v>0.70820000000000005</v>
      </c>
      <c r="Q98" s="33">
        <v>0.1331</v>
      </c>
      <c r="R98" s="34">
        <v>-0.2278</v>
      </c>
      <c r="S98" s="33">
        <v>1.7049000000000001</v>
      </c>
      <c r="T98" s="34">
        <v>-0.17100000000000001</v>
      </c>
      <c r="U98" s="11" t="s">
        <v>26</v>
      </c>
      <c r="V98" s="24" t="s">
        <v>27</v>
      </c>
      <c r="W98" s="11" t="s">
        <v>770</v>
      </c>
    </row>
    <row r="99" spans="1:23" x14ac:dyDescent="0.25">
      <c r="A99" s="20" t="s">
        <v>771</v>
      </c>
      <c r="B99" s="20" t="s">
        <v>772</v>
      </c>
      <c r="C99" s="20" t="s">
        <v>81</v>
      </c>
      <c r="D99" s="24" t="s">
        <v>773</v>
      </c>
      <c r="E99" s="11" t="s">
        <v>774</v>
      </c>
      <c r="F99" s="24" t="s">
        <v>775</v>
      </c>
      <c r="G99" s="11" t="s">
        <v>776</v>
      </c>
      <c r="H99" s="24" t="s">
        <v>777</v>
      </c>
      <c r="I99" s="11" t="s">
        <v>778</v>
      </c>
      <c r="J99" s="24" t="s">
        <v>779</v>
      </c>
      <c r="K99" s="33">
        <v>9.0700000000000003E-2</v>
      </c>
      <c r="L99" s="34">
        <v>-2.4400000000000002E-2</v>
      </c>
      <c r="M99" s="33">
        <v>0.51100000000000001</v>
      </c>
      <c r="N99" s="34">
        <v>2.8123</v>
      </c>
      <c r="O99" s="33">
        <v>-3.95E-2</v>
      </c>
      <c r="P99" s="34">
        <v>2.7940999999999998</v>
      </c>
      <c r="Q99" s="33">
        <v>0.21859999999999999</v>
      </c>
      <c r="R99" s="34">
        <v>0.58520000000000005</v>
      </c>
      <c r="S99" s="33">
        <v>-0.4824</v>
      </c>
      <c r="T99" s="34">
        <v>-5.5599999999999997E-2</v>
      </c>
      <c r="U99" s="11" t="s">
        <v>224</v>
      </c>
      <c r="V99" s="24" t="s">
        <v>27</v>
      </c>
      <c r="W99" s="11" t="s">
        <v>770</v>
      </c>
    </row>
    <row r="100" spans="1:23" x14ac:dyDescent="0.25">
      <c r="A100" s="20" t="s">
        <v>780</v>
      </c>
      <c r="B100" s="20" t="s">
        <v>781</v>
      </c>
      <c r="C100" s="20" t="s">
        <v>81</v>
      </c>
      <c r="D100" s="24" t="s">
        <v>782</v>
      </c>
      <c r="E100" s="11" t="s">
        <v>783</v>
      </c>
      <c r="F100" s="24" t="s">
        <v>784</v>
      </c>
      <c r="G100" s="11" t="s">
        <v>785</v>
      </c>
      <c r="H100" s="24" t="s">
        <v>786</v>
      </c>
      <c r="I100" s="11" t="s">
        <v>787</v>
      </c>
      <c r="J100" s="24" t="s">
        <v>788</v>
      </c>
      <c r="K100" s="33">
        <v>1.29E-2</v>
      </c>
      <c r="L100" s="34">
        <v>0.126</v>
      </c>
      <c r="M100" s="33">
        <v>-0.1144</v>
      </c>
      <c r="N100" s="34">
        <v>-0.13389999999999999</v>
      </c>
      <c r="O100" s="33">
        <v>-0.2266</v>
      </c>
      <c r="P100" s="34">
        <v>0.38740000000000002</v>
      </c>
      <c r="Q100" s="33">
        <v>0.34670000000000001</v>
      </c>
      <c r="R100" s="34">
        <v>0.80720000000000003</v>
      </c>
      <c r="S100" s="33">
        <v>-4.5999999999999999E-2</v>
      </c>
      <c r="T100" s="34">
        <v>-0.30399999999999999</v>
      </c>
      <c r="U100" s="11" t="s">
        <v>224</v>
      </c>
      <c r="V100" s="24" t="s">
        <v>27</v>
      </c>
      <c r="W100" s="11" t="s">
        <v>770</v>
      </c>
    </row>
    <row r="101" spans="1:23" x14ac:dyDescent="0.25">
      <c r="A101" s="20" t="s">
        <v>789</v>
      </c>
      <c r="B101" s="20" t="s">
        <v>790</v>
      </c>
      <c r="C101" s="20" t="s">
        <v>81</v>
      </c>
      <c r="D101" s="24" t="s">
        <v>782</v>
      </c>
      <c r="E101" s="11" t="s">
        <v>783</v>
      </c>
      <c r="F101" s="24" t="s">
        <v>729</v>
      </c>
      <c r="G101" s="11" t="s">
        <v>791</v>
      </c>
      <c r="H101" s="24" t="s">
        <v>792</v>
      </c>
      <c r="I101" s="11" t="s">
        <v>787</v>
      </c>
      <c r="J101" s="24" t="s">
        <v>788</v>
      </c>
      <c r="K101" s="33">
        <v>2.1999999999999999E-2</v>
      </c>
      <c r="L101" s="34">
        <v>0.35420000000000001</v>
      </c>
      <c r="M101" s="33">
        <v>0.47389999999999999</v>
      </c>
      <c r="N101" s="34">
        <v>-0.27700000000000002</v>
      </c>
      <c r="O101" s="33">
        <v>-0.35449999999999998</v>
      </c>
      <c r="P101" s="34">
        <v>0.38319999999999999</v>
      </c>
      <c r="Q101" s="33">
        <v>0.16669999999999999</v>
      </c>
      <c r="R101" s="34">
        <v>0.70489999999999997</v>
      </c>
      <c r="S101" s="33">
        <v>0.63390000000000002</v>
      </c>
      <c r="T101" s="34">
        <v>-0.18840000000000001</v>
      </c>
      <c r="U101" s="11" t="s">
        <v>224</v>
      </c>
      <c r="V101" s="24" t="s">
        <v>27</v>
      </c>
      <c r="W101" s="11" t="s">
        <v>770</v>
      </c>
    </row>
    <row r="102" spans="1:23" x14ac:dyDescent="0.25">
      <c r="A102" s="20" t="s">
        <v>793</v>
      </c>
      <c r="B102" s="20" t="s">
        <v>794</v>
      </c>
      <c r="C102" s="20" t="s">
        <v>81</v>
      </c>
      <c r="D102" s="24" t="s">
        <v>73</v>
      </c>
      <c r="E102" s="11" t="s">
        <v>795</v>
      </c>
      <c r="F102" s="24" t="s">
        <v>796</v>
      </c>
      <c r="G102" s="11" t="s">
        <v>486</v>
      </c>
      <c r="H102" s="24" t="s">
        <v>797</v>
      </c>
      <c r="I102" s="11" t="s">
        <v>785</v>
      </c>
      <c r="J102" s="24" t="s">
        <v>798</v>
      </c>
      <c r="K102" s="33">
        <v>0.04</v>
      </c>
      <c r="L102" s="34">
        <v>0.16239999999999999</v>
      </c>
      <c r="M102" s="33">
        <v>0.12790000000000001</v>
      </c>
      <c r="N102" s="34">
        <v>2.92E-2</v>
      </c>
      <c r="O102" s="33">
        <v>-0.2281</v>
      </c>
      <c r="P102" s="34">
        <v>0.4612</v>
      </c>
      <c r="Q102" s="33">
        <v>0.83260000000000001</v>
      </c>
      <c r="R102" s="34">
        <v>1.2981</v>
      </c>
      <c r="S102" s="33">
        <v>-0.32029999999999997</v>
      </c>
      <c r="T102" s="34">
        <v>-0.23880000000000001</v>
      </c>
      <c r="U102" s="11" t="s">
        <v>224</v>
      </c>
      <c r="V102" s="24" t="s">
        <v>27</v>
      </c>
      <c r="W102" s="11" t="s">
        <v>770</v>
      </c>
    </row>
    <row r="103" spans="1:23" x14ac:dyDescent="0.25">
      <c r="A103" s="20" t="s">
        <v>799</v>
      </c>
      <c r="B103" s="20" t="s">
        <v>800</v>
      </c>
      <c r="C103" s="20" t="s">
        <v>81</v>
      </c>
      <c r="D103" s="24" t="s">
        <v>73</v>
      </c>
      <c r="E103" s="11" t="s">
        <v>795</v>
      </c>
      <c r="F103" s="24" t="s">
        <v>801</v>
      </c>
      <c r="G103" s="11" t="s">
        <v>726</v>
      </c>
      <c r="H103" s="24" t="s">
        <v>802</v>
      </c>
      <c r="I103" s="11" t="s">
        <v>785</v>
      </c>
      <c r="J103" s="24" t="s">
        <v>798</v>
      </c>
      <c r="K103" s="33">
        <v>9.2799999999999994E-2</v>
      </c>
      <c r="L103" s="34">
        <v>5.3699999999999998E-2</v>
      </c>
      <c r="M103" s="33">
        <v>0.30220000000000002</v>
      </c>
      <c r="N103" s="34">
        <v>1.9E-3</v>
      </c>
      <c r="O103" s="33">
        <v>-0.245</v>
      </c>
      <c r="P103" s="34">
        <v>8.8400000000000006E-2</v>
      </c>
      <c r="Q103" s="33">
        <v>1.6875</v>
      </c>
      <c r="R103" s="34">
        <v>0.90480000000000005</v>
      </c>
      <c r="S103" s="33">
        <v>-0.1</v>
      </c>
      <c r="T103" s="34">
        <v>-0.39129999999999998</v>
      </c>
      <c r="U103" s="11" t="s">
        <v>224</v>
      </c>
      <c r="V103" s="24" t="s">
        <v>27</v>
      </c>
      <c r="W103" s="11" t="s">
        <v>770</v>
      </c>
    </row>
    <row r="104" spans="1:23" x14ac:dyDescent="0.25">
      <c r="A104" s="20" t="s">
        <v>803</v>
      </c>
      <c r="B104" s="20" t="s">
        <v>804</v>
      </c>
      <c r="C104" s="20" t="s">
        <v>356</v>
      </c>
      <c r="D104" s="24" t="s">
        <v>805</v>
      </c>
      <c r="E104" s="11" t="s">
        <v>806</v>
      </c>
      <c r="F104" s="24" t="s">
        <v>807</v>
      </c>
      <c r="G104" s="11" t="s">
        <v>808</v>
      </c>
      <c r="H104" s="24" t="s">
        <v>809</v>
      </c>
      <c r="I104" s="11" t="s">
        <v>810</v>
      </c>
      <c r="J104" s="24" t="s">
        <v>811</v>
      </c>
      <c r="K104" s="33">
        <v>4.3799999999999999E-2</v>
      </c>
      <c r="L104" s="34">
        <v>0.67010000000000003</v>
      </c>
      <c r="M104" s="33">
        <v>1.0226999999999999</v>
      </c>
      <c r="N104" s="34">
        <v>-0.50770000000000004</v>
      </c>
      <c r="O104" s="33">
        <v>-0.45090000000000002</v>
      </c>
      <c r="P104" s="34">
        <v>-0.2782</v>
      </c>
      <c r="Q104" s="33">
        <v>0.27110000000000001</v>
      </c>
      <c r="R104" s="34">
        <v>1.0683</v>
      </c>
      <c r="S104" s="33">
        <v>0.83660000000000001</v>
      </c>
      <c r="T104" s="34">
        <v>-6.8400000000000002E-2</v>
      </c>
      <c r="U104" s="11" t="s">
        <v>58</v>
      </c>
      <c r="V104" s="24" t="s">
        <v>27</v>
      </c>
      <c r="W104" s="11" t="s">
        <v>770</v>
      </c>
    </row>
    <row r="105" spans="1:23" x14ac:dyDescent="0.25">
      <c r="A105" s="20" t="s">
        <v>812</v>
      </c>
      <c r="B105" s="20" t="s">
        <v>813</v>
      </c>
      <c r="C105" s="20" t="s">
        <v>171</v>
      </c>
      <c r="D105" s="24" t="s">
        <v>814</v>
      </c>
      <c r="E105" s="11" t="s">
        <v>815</v>
      </c>
      <c r="F105" s="24" t="s">
        <v>816</v>
      </c>
      <c r="G105" s="11" t="s">
        <v>817</v>
      </c>
      <c r="H105" s="24" t="s">
        <v>818</v>
      </c>
      <c r="I105" s="11" t="s">
        <v>819</v>
      </c>
      <c r="J105" s="24" t="s">
        <v>820</v>
      </c>
      <c r="K105" s="33">
        <v>-3.2500000000000001E-2</v>
      </c>
      <c r="L105" s="34">
        <v>0.26429999999999998</v>
      </c>
      <c r="M105" s="33">
        <v>0.57569999999999999</v>
      </c>
      <c r="N105" s="34">
        <v>0.22389999999999999</v>
      </c>
      <c r="O105" s="33">
        <v>-0.2782</v>
      </c>
      <c r="P105" s="34">
        <v>1.0589999999999999</v>
      </c>
      <c r="Q105" s="33">
        <v>0.26490000000000002</v>
      </c>
      <c r="R105" s="34">
        <v>0.2984</v>
      </c>
      <c r="S105" s="33">
        <v>0.40479999999999999</v>
      </c>
      <c r="T105" s="34">
        <v>-0.25769999999999998</v>
      </c>
      <c r="U105" s="11" t="s">
        <v>224</v>
      </c>
      <c r="V105" s="24" t="s">
        <v>27</v>
      </c>
      <c r="W105" s="11" t="s">
        <v>770</v>
      </c>
    </row>
    <row r="106" spans="1:23" x14ac:dyDescent="0.25">
      <c r="A106" s="20" t="s">
        <v>821</v>
      </c>
      <c r="B106" s="20" t="s">
        <v>822</v>
      </c>
      <c r="C106" s="20" t="s">
        <v>171</v>
      </c>
      <c r="D106" s="24" t="s">
        <v>823</v>
      </c>
      <c r="E106" s="11" t="s">
        <v>824</v>
      </c>
      <c r="F106" s="24" t="s">
        <v>825</v>
      </c>
      <c r="G106" s="11" t="s">
        <v>826</v>
      </c>
      <c r="H106" s="24" t="s">
        <v>827</v>
      </c>
      <c r="I106" s="11" t="s">
        <v>828</v>
      </c>
      <c r="J106" s="24" t="s">
        <v>542</v>
      </c>
      <c r="K106" s="33">
        <v>3.2000000000000002E-3</v>
      </c>
      <c r="L106" s="34">
        <v>0.29570000000000002</v>
      </c>
      <c r="M106" s="33">
        <v>0.45879999999999999</v>
      </c>
      <c r="N106" s="34">
        <v>0.19</v>
      </c>
      <c r="O106" s="33">
        <v>-0.17330000000000001</v>
      </c>
      <c r="P106" s="34">
        <v>1.1676</v>
      </c>
      <c r="Q106" s="33">
        <v>0.45679999999999998</v>
      </c>
      <c r="R106" s="34">
        <v>0.2402</v>
      </c>
      <c r="S106" s="33">
        <v>0.36299999999999999</v>
      </c>
      <c r="T106" s="34">
        <v>-0.52129999999999999</v>
      </c>
      <c r="U106" s="11" t="s">
        <v>26</v>
      </c>
      <c r="V106" s="24" t="s">
        <v>27</v>
      </c>
      <c r="W106" s="11" t="s">
        <v>770</v>
      </c>
    </row>
    <row r="107" spans="1:23" x14ac:dyDescent="0.25">
      <c r="A107" s="20" t="s">
        <v>829</v>
      </c>
      <c r="B107" s="20" t="s">
        <v>830</v>
      </c>
      <c r="C107" s="20" t="s">
        <v>421</v>
      </c>
      <c r="D107" s="24" t="s">
        <v>831</v>
      </c>
      <c r="E107" s="11" t="s">
        <v>832</v>
      </c>
      <c r="F107" s="24" t="s">
        <v>833</v>
      </c>
      <c r="G107" s="11" t="s">
        <v>834</v>
      </c>
      <c r="H107" s="24" t="s">
        <v>835</v>
      </c>
      <c r="I107" s="11" t="s">
        <v>836</v>
      </c>
      <c r="J107" s="24" t="s">
        <v>837</v>
      </c>
      <c r="K107" s="33">
        <v>0.13550000000000001</v>
      </c>
      <c r="L107" s="34">
        <v>0.51719999999999999</v>
      </c>
      <c r="M107" s="33">
        <v>0.2571</v>
      </c>
      <c r="N107" s="34">
        <v>-0.44130000000000003</v>
      </c>
      <c r="O107" s="33">
        <v>-0.39929999999999999</v>
      </c>
      <c r="P107" s="34">
        <v>-0.70099999999999996</v>
      </c>
      <c r="Q107" s="33">
        <v>-5.7700000000000001E-2</v>
      </c>
      <c r="R107" s="34">
        <v>-0.53149999999999997</v>
      </c>
      <c r="S107" s="33">
        <v>-0.62990000000000002</v>
      </c>
      <c r="T107" s="34">
        <v>2.7031000000000001</v>
      </c>
      <c r="U107" s="11" t="s">
        <v>224</v>
      </c>
      <c r="V107" s="24" t="s">
        <v>27</v>
      </c>
      <c r="W107" s="11" t="s">
        <v>770</v>
      </c>
    </row>
    <row r="108" spans="1:23" x14ac:dyDescent="0.25">
      <c r="A108" s="20" t="s">
        <v>838</v>
      </c>
      <c r="B108" s="20" t="s">
        <v>839</v>
      </c>
      <c r="C108" s="20" t="s">
        <v>840</v>
      </c>
      <c r="D108" s="24" t="s">
        <v>841</v>
      </c>
      <c r="E108" s="11" t="s">
        <v>842</v>
      </c>
      <c r="F108" s="24" t="s">
        <v>843</v>
      </c>
      <c r="G108" s="11" t="s">
        <v>844</v>
      </c>
      <c r="H108" s="24" t="s">
        <v>845</v>
      </c>
      <c r="I108" s="11" t="s">
        <v>846</v>
      </c>
      <c r="J108" s="24" t="s">
        <v>847</v>
      </c>
      <c r="K108" s="33">
        <v>-3.7499999999999999E-2</v>
      </c>
      <c r="L108" s="34">
        <v>0.24160000000000001</v>
      </c>
      <c r="M108" s="33">
        <v>0.38879999999999998</v>
      </c>
      <c r="N108" s="34">
        <v>0.3241</v>
      </c>
      <c r="O108" s="33">
        <v>-0.20100000000000001</v>
      </c>
      <c r="P108" s="34">
        <v>0.44259999999999999</v>
      </c>
      <c r="Q108" s="33">
        <v>0.37</v>
      </c>
      <c r="R108" s="34">
        <v>0.36670000000000003</v>
      </c>
      <c r="S108" s="33">
        <v>0.17230000000000001</v>
      </c>
      <c r="T108" s="34">
        <v>-0.19020000000000001</v>
      </c>
      <c r="U108" s="11" t="s">
        <v>26</v>
      </c>
      <c r="V108" s="24" t="s">
        <v>27</v>
      </c>
      <c r="W108" s="11" t="s">
        <v>770</v>
      </c>
    </row>
    <row r="109" spans="1:23" x14ac:dyDescent="0.25">
      <c r="A109" s="20" t="s">
        <v>848</v>
      </c>
      <c r="B109" s="20" t="s">
        <v>849</v>
      </c>
      <c r="C109" s="20" t="s">
        <v>216</v>
      </c>
      <c r="D109" s="24" t="s">
        <v>850</v>
      </c>
      <c r="E109" s="11" t="s">
        <v>851</v>
      </c>
      <c r="F109" s="24" t="s">
        <v>852</v>
      </c>
      <c r="G109" s="11" t="s">
        <v>853</v>
      </c>
      <c r="H109" s="24" t="s">
        <v>854</v>
      </c>
      <c r="I109" s="11" t="s">
        <v>855</v>
      </c>
      <c r="J109" s="24" t="s">
        <v>856</v>
      </c>
      <c r="K109" s="33">
        <v>-9.4999999999999998E-3</v>
      </c>
      <c r="L109" s="34">
        <v>0.14599999999999999</v>
      </c>
      <c r="M109" s="33">
        <v>0.33889999999999998</v>
      </c>
      <c r="N109" s="34">
        <v>-1.77E-2</v>
      </c>
      <c r="O109" s="33">
        <v>-0.3357</v>
      </c>
      <c r="P109" s="34">
        <v>0.57450000000000001</v>
      </c>
      <c r="Q109" s="33">
        <v>0.3639</v>
      </c>
      <c r="R109" s="34">
        <v>2.2105000000000001</v>
      </c>
      <c r="S109" s="33">
        <v>-0.1739</v>
      </c>
      <c r="T109" s="34">
        <v>-0.17860000000000001</v>
      </c>
      <c r="U109" s="11" t="s">
        <v>224</v>
      </c>
      <c r="V109" s="24" t="s">
        <v>27</v>
      </c>
      <c r="W109" s="11" t="s">
        <v>770</v>
      </c>
    </row>
    <row r="110" spans="1:23" x14ac:dyDescent="0.25">
      <c r="A110" s="20" t="s">
        <v>857</v>
      </c>
      <c r="B110" s="20" t="s">
        <v>858</v>
      </c>
      <c r="C110" s="20" t="s">
        <v>186</v>
      </c>
      <c r="D110" s="24" t="s">
        <v>859</v>
      </c>
      <c r="E110" s="11" t="s">
        <v>860</v>
      </c>
      <c r="F110" s="24" t="s">
        <v>861</v>
      </c>
      <c r="G110" s="11" t="s">
        <v>862</v>
      </c>
      <c r="H110" s="24" t="s">
        <v>863</v>
      </c>
      <c r="I110" s="11" t="s">
        <v>864</v>
      </c>
      <c r="J110" s="24" t="s">
        <v>865</v>
      </c>
      <c r="K110" s="33">
        <v>-2.98E-2</v>
      </c>
      <c r="L110" s="34">
        <v>6.3100000000000003E-2</v>
      </c>
      <c r="M110" s="33">
        <v>0.4294</v>
      </c>
      <c r="N110" s="34">
        <v>0.44869999999999999</v>
      </c>
      <c r="O110" s="33">
        <v>-0.14230000000000001</v>
      </c>
      <c r="P110" s="34">
        <v>0.73770000000000002</v>
      </c>
      <c r="Q110" s="33">
        <v>-0.1779</v>
      </c>
      <c r="R110" s="34">
        <v>0.55659999999999998</v>
      </c>
      <c r="S110" s="33">
        <v>0.66969999999999996</v>
      </c>
      <c r="T110" s="34">
        <v>-0.49940000000000001</v>
      </c>
      <c r="U110" s="11" t="s">
        <v>224</v>
      </c>
      <c r="V110" s="24" t="s">
        <v>27</v>
      </c>
      <c r="W110" s="11" t="s">
        <v>770</v>
      </c>
    </row>
    <row r="111" spans="1:23" x14ac:dyDescent="0.25">
      <c r="A111" s="20" t="s">
        <v>866</v>
      </c>
      <c r="B111" s="20" t="s">
        <v>867</v>
      </c>
      <c r="C111" s="20" t="s">
        <v>62</v>
      </c>
      <c r="D111" s="24" t="s">
        <v>868</v>
      </c>
      <c r="E111" s="11" t="s">
        <v>869</v>
      </c>
      <c r="F111" s="24" t="s">
        <v>870</v>
      </c>
      <c r="G111" s="11" t="s">
        <v>126</v>
      </c>
      <c r="H111" s="24" t="s">
        <v>871</v>
      </c>
      <c r="I111" s="11" t="s">
        <v>872</v>
      </c>
      <c r="J111" s="24" t="s">
        <v>873</v>
      </c>
      <c r="K111" s="33">
        <v>-9.1000000000000004E-3</v>
      </c>
      <c r="L111" s="34">
        <v>2.24E-2</v>
      </c>
      <c r="M111" s="33">
        <v>0.13420000000000001</v>
      </c>
      <c r="N111" s="34">
        <v>-3.1300000000000001E-2</v>
      </c>
      <c r="O111" s="33">
        <v>-0.14649999999999999</v>
      </c>
      <c r="P111" s="34">
        <v>0.59199999999999997</v>
      </c>
      <c r="Q111" s="33">
        <v>0.29980000000000001</v>
      </c>
      <c r="R111" s="34">
        <v>9.3100000000000002E-2</v>
      </c>
      <c r="S111" s="33">
        <v>7.0499999999999993E-2</v>
      </c>
      <c r="T111" s="34">
        <v>6.2799999999999995E-2</v>
      </c>
      <c r="U111" s="11" t="s">
        <v>224</v>
      </c>
      <c r="V111" s="24" t="s">
        <v>27</v>
      </c>
      <c r="W111" s="11" t="s">
        <v>770</v>
      </c>
    </row>
    <row r="112" spans="1:23" x14ac:dyDescent="0.25">
      <c r="A112" s="20" t="s">
        <v>874</v>
      </c>
      <c r="B112" s="20" t="s">
        <v>875</v>
      </c>
      <c r="C112" s="20" t="s">
        <v>62</v>
      </c>
      <c r="D112" s="24" t="s">
        <v>876</v>
      </c>
      <c r="E112" s="11" t="s">
        <v>877</v>
      </c>
      <c r="F112" s="24" t="s">
        <v>878</v>
      </c>
      <c r="G112" s="11" t="s">
        <v>879</v>
      </c>
      <c r="H112" s="24" t="s">
        <v>880</v>
      </c>
      <c r="I112" s="11" t="s">
        <v>881</v>
      </c>
      <c r="J112" s="24" t="s">
        <v>882</v>
      </c>
      <c r="K112" s="33">
        <v>5.4000000000000003E-3</v>
      </c>
      <c r="L112" s="34">
        <v>0.1132</v>
      </c>
      <c r="M112" s="33">
        <v>0.43430000000000002</v>
      </c>
      <c r="N112" s="34">
        <v>-0.114</v>
      </c>
      <c r="O112" s="33">
        <v>-0.15690000000000001</v>
      </c>
      <c r="P112" s="34">
        <v>0.59970000000000001</v>
      </c>
      <c r="Q112" s="33">
        <v>0.25290000000000001</v>
      </c>
      <c r="R112" s="34">
        <v>-0.152</v>
      </c>
      <c r="S112" s="33">
        <v>2.9573</v>
      </c>
      <c r="T112" s="34">
        <v>1.8100000000000002E-2</v>
      </c>
      <c r="U112" s="11" t="s">
        <v>26</v>
      </c>
      <c r="V112" s="24" t="s">
        <v>27</v>
      </c>
      <c r="W112" s="11" t="s">
        <v>883</v>
      </c>
    </row>
    <row r="113" spans="1:23" x14ac:dyDescent="0.25">
      <c r="A113" s="20" t="s">
        <v>884</v>
      </c>
      <c r="B113" s="20" t="s">
        <v>885</v>
      </c>
      <c r="C113" s="20" t="s">
        <v>62</v>
      </c>
      <c r="D113" s="24" t="s">
        <v>876</v>
      </c>
      <c r="E113" s="11" t="s">
        <v>877</v>
      </c>
      <c r="F113" s="24" t="s">
        <v>886</v>
      </c>
      <c r="G113" s="11" t="s">
        <v>887</v>
      </c>
      <c r="H113" s="24" t="s">
        <v>888</v>
      </c>
      <c r="I113" s="11" t="s">
        <v>881</v>
      </c>
      <c r="J113" s="24" t="s">
        <v>882</v>
      </c>
      <c r="K113" s="33">
        <v>1.34E-2</v>
      </c>
      <c r="L113" s="34">
        <v>8.1799999999999998E-2</v>
      </c>
      <c r="M113" s="33">
        <v>0.3075</v>
      </c>
      <c r="N113" s="34">
        <v>-0.1019</v>
      </c>
      <c r="O113" s="33">
        <v>-0.13150000000000001</v>
      </c>
      <c r="P113" s="34">
        <v>0.41320000000000001</v>
      </c>
      <c r="Q113" s="33">
        <v>0.2407</v>
      </c>
      <c r="R113" s="34">
        <v>-6.4399999999999999E-2</v>
      </c>
      <c r="S113" s="33">
        <v>1.4798</v>
      </c>
      <c r="T113" s="34">
        <v>0.3296</v>
      </c>
      <c r="U113" s="11" t="s">
        <v>26</v>
      </c>
      <c r="V113" s="24" t="s">
        <v>27</v>
      </c>
      <c r="W113" s="11" t="s">
        <v>883</v>
      </c>
    </row>
    <row r="114" spans="1:23" x14ac:dyDescent="0.25">
      <c r="A114" s="20" t="s">
        <v>889</v>
      </c>
      <c r="B114" s="20" t="s">
        <v>890</v>
      </c>
      <c r="C114" s="20" t="s">
        <v>62</v>
      </c>
      <c r="D114" s="24" t="s">
        <v>891</v>
      </c>
      <c r="E114" s="11" t="s">
        <v>892</v>
      </c>
      <c r="F114" s="24" t="s">
        <v>893</v>
      </c>
      <c r="G114" s="11" t="s">
        <v>894</v>
      </c>
      <c r="H114" s="24" t="s">
        <v>895</v>
      </c>
      <c r="I114" s="11" t="s">
        <v>896</v>
      </c>
      <c r="J114" s="24" t="s">
        <v>897</v>
      </c>
      <c r="K114" s="33">
        <v>-2.8999999999999998E-3</v>
      </c>
      <c r="L114" s="34">
        <v>6.2100000000000002E-2</v>
      </c>
      <c r="M114" s="33">
        <v>9.2999999999999999E-2</v>
      </c>
      <c r="N114" s="34">
        <v>0.46529999999999999</v>
      </c>
      <c r="O114" s="33">
        <v>-0.15459999999999999</v>
      </c>
      <c r="P114" s="34">
        <v>1.0624</v>
      </c>
      <c r="Q114" s="33">
        <v>1.242</v>
      </c>
      <c r="R114" s="34">
        <v>0.1148</v>
      </c>
      <c r="S114" s="33">
        <v>1.0895999999999999</v>
      </c>
      <c r="T114" s="34">
        <v>0.13070000000000001</v>
      </c>
      <c r="U114" s="11" t="s">
        <v>224</v>
      </c>
      <c r="V114" s="24" t="s">
        <v>27</v>
      </c>
      <c r="W114" s="11" t="s">
        <v>883</v>
      </c>
    </row>
    <row r="115" spans="1:23" x14ac:dyDescent="0.25">
      <c r="A115" s="20" t="s">
        <v>898</v>
      </c>
      <c r="B115" s="20" t="s">
        <v>899</v>
      </c>
      <c r="C115" s="20" t="s">
        <v>900</v>
      </c>
      <c r="D115" s="24" t="s">
        <v>901</v>
      </c>
      <c r="E115" s="11" t="s">
        <v>902</v>
      </c>
      <c r="F115" s="24" t="s">
        <v>903</v>
      </c>
      <c r="G115" s="11" t="s">
        <v>904</v>
      </c>
      <c r="H115" s="24" t="s">
        <v>905</v>
      </c>
      <c r="I115" s="11" t="s">
        <v>906</v>
      </c>
      <c r="J115" s="24" t="s">
        <v>907</v>
      </c>
      <c r="K115" s="33">
        <v>-3.6400000000000002E-2</v>
      </c>
      <c r="L115" s="34">
        <v>0.442</v>
      </c>
      <c r="M115" s="33">
        <v>0.3674</v>
      </c>
      <c r="N115" s="34">
        <v>-0.44390000000000002</v>
      </c>
      <c r="O115" s="33">
        <v>-0.47739999999999999</v>
      </c>
      <c r="P115" s="34">
        <v>-8.9899999999999994E-2</v>
      </c>
      <c r="Q115" s="33">
        <v>8.8900000000000007E-2</v>
      </c>
      <c r="R115" s="34">
        <v>0.27139999999999997</v>
      </c>
      <c r="S115" s="33">
        <v>-0.4672</v>
      </c>
      <c r="T115" s="34">
        <v>0.215</v>
      </c>
      <c r="U115" s="11" t="s">
        <v>26</v>
      </c>
      <c r="V115" s="24" t="s">
        <v>27</v>
      </c>
      <c r="W115" s="11" t="s">
        <v>883</v>
      </c>
    </row>
    <row r="116" spans="1:23" x14ac:dyDescent="0.25">
      <c r="A116" s="20" t="s">
        <v>908</v>
      </c>
      <c r="B116" s="20" t="s">
        <v>909</v>
      </c>
      <c r="C116" s="20" t="s">
        <v>421</v>
      </c>
      <c r="D116" s="24" t="s">
        <v>721</v>
      </c>
      <c r="E116" s="11" t="s">
        <v>910</v>
      </c>
      <c r="F116" s="24" t="s">
        <v>911</v>
      </c>
      <c r="G116" s="11" t="s">
        <v>305</v>
      </c>
      <c r="H116" s="24" t="s">
        <v>815</v>
      </c>
      <c r="I116" s="11" t="s">
        <v>912</v>
      </c>
      <c r="J116" s="24" t="s">
        <v>913</v>
      </c>
      <c r="K116" s="33">
        <v>-2.8799999999999999E-2</v>
      </c>
      <c r="L116" s="34">
        <v>7.0300000000000001E-2</v>
      </c>
      <c r="M116" s="33">
        <v>0.21729999999999999</v>
      </c>
      <c r="N116" s="34">
        <v>-3.6600000000000001E-2</v>
      </c>
      <c r="O116" s="33">
        <v>-0.23649999999999999</v>
      </c>
      <c r="P116" s="34">
        <v>0.94650000000000001</v>
      </c>
      <c r="Q116" s="33">
        <v>-2.3999999999999998E-3</v>
      </c>
      <c r="R116" s="34">
        <v>1.0703</v>
      </c>
      <c r="S116" s="33">
        <v>-5.2400000000000002E-2</v>
      </c>
      <c r="T116" s="34">
        <v>-0.1464</v>
      </c>
      <c r="U116" s="11" t="s">
        <v>26</v>
      </c>
      <c r="V116" s="24" t="s">
        <v>27</v>
      </c>
      <c r="W116" s="11" t="s">
        <v>883</v>
      </c>
    </row>
    <row r="117" spans="1:23" x14ac:dyDescent="0.25">
      <c r="A117" s="20" t="s">
        <v>914</v>
      </c>
      <c r="B117" s="20" t="s">
        <v>915</v>
      </c>
      <c r="C117" s="20" t="s">
        <v>62</v>
      </c>
      <c r="D117" s="24" t="s">
        <v>916</v>
      </c>
      <c r="E117" s="11" t="s">
        <v>917</v>
      </c>
      <c r="F117" s="24" t="s">
        <v>918</v>
      </c>
      <c r="G117" s="11" t="s">
        <v>417</v>
      </c>
      <c r="H117" s="24" t="s">
        <v>869</v>
      </c>
      <c r="I117" s="11" t="s">
        <v>919</v>
      </c>
      <c r="J117" s="24" t="s">
        <v>920</v>
      </c>
      <c r="K117" s="33">
        <v>1.26E-2</v>
      </c>
      <c r="L117" s="34">
        <v>4.9799999999999997E-2</v>
      </c>
      <c r="M117" s="33">
        <v>0.15359999999999999</v>
      </c>
      <c r="N117" s="34">
        <v>-3.8300000000000001E-2</v>
      </c>
      <c r="O117" s="33">
        <v>-0.13750000000000001</v>
      </c>
      <c r="P117" s="34">
        <v>0.5696</v>
      </c>
      <c r="Q117" s="33">
        <v>9.2299999999999993E-2</v>
      </c>
      <c r="R117" s="34">
        <v>5.2200000000000003E-2</v>
      </c>
      <c r="S117" s="33">
        <v>0.22989999999999999</v>
      </c>
      <c r="T117" s="34">
        <v>0.39689999999999998</v>
      </c>
      <c r="U117" s="11" t="s">
        <v>26</v>
      </c>
      <c r="V117" s="24" t="s">
        <v>27</v>
      </c>
      <c r="W117" s="11" t="s">
        <v>883</v>
      </c>
    </row>
    <row r="118" spans="1:23" x14ac:dyDescent="0.25">
      <c r="A118" s="20" t="s">
        <v>921</v>
      </c>
      <c r="B118" s="20" t="s">
        <v>922</v>
      </c>
      <c r="C118" s="20" t="s">
        <v>62</v>
      </c>
      <c r="D118" s="24" t="s">
        <v>841</v>
      </c>
      <c r="E118" s="11" t="s">
        <v>923</v>
      </c>
      <c r="F118" s="24" t="s">
        <v>924</v>
      </c>
      <c r="G118" s="11" t="s">
        <v>138</v>
      </c>
      <c r="H118" s="24" t="s">
        <v>925</v>
      </c>
      <c r="I118" s="11" t="s">
        <v>550</v>
      </c>
      <c r="J118" s="24" t="s">
        <v>428</v>
      </c>
      <c r="K118" s="33">
        <v>-1.5E-3</v>
      </c>
      <c r="L118" s="34">
        <v>3.95E-2</v>
      </c>
      <c r="M118" s="33">
        <v>0.1183</v>
      </c>
      <c r="N118" s="34">
        <v>0.70020000000000004</v>
      </c>
      <c r="O118" s="33">
        <v>-9.1300000000000006E-2</v>
      </c>
      <c r="P118" s="34">
        <v>1.7154</v>
      </c>
      <c r="Q118" s="33">
        <v>0.15759999999999999</v>
      </c>
      <c r="R118" s="34">
        <v>0.1681</v>
      </c>
      <c r="S118" s="33">
        <v>-0.15</v>
      </c>
      <c r="T118" s="34">
        <v>-0.39129999999999998</v>
      </c>
      <c r="U118" s="11" t="s">
        <v>26</v>
      </c>
      <c r="V118" s="24" t="s">
        <v>27</v>
      </c>
      <c r="W118" s="11" t="s">
        <v>883</v>
      </c>
    </row>
    <row r="119" spans="1:23" x14ac:dyDescent="0.25">
      <c r="A119" s="20" t="s">
        <v>926</v>
      </c>
      <c r="B119" s="20" t="s">
        <v>927</v>
      </c>
      <c r="C119" s="20" t="s">
        <v>62</v>
      </c>
      <c r="D119" s="24" t="s">
        <v>928</v>
      </c>
      <c r="E119" s="11" t="s">
        <v>929</v>
      </c>
      <c r="F119" s="24" t="s">
        <v>930</v>
      </c>
      <c r="G119" s="11" t="s">
        <v>931</v>
      </c>
      <c r="H119" s="24" t="s">
        <v>932</v>
      </c>
      <c r="I119" s="11" t="s">
        <v>933</v>
      </c>
      <c r="J119" s="24" t="s">
        <v>934</v>
      </c>
      <c r="K119" s="33">
        <v>-1.2800000000000001E-2</v>
      </c>
      <c r="L119" s="34">
        <v>4.19E-2</v>
      </c>
      <c r="M119" s="33">
        <v>0.21240000000000001</v>
      </c>
      <c r="N119" s="34">
        <v>0.1187</v>
      </c>
      <c r="O119" s="33">
        <v>-7.0000000000000007E-2</v>
      </c>
      <c r="P119" s="34">
        <v>0.48</v>
      </c>
      <c r="Q119" s="33">
        <v>0.39760000000000001</v>
      </c>
      <c r="R119" s="34">
        <v>0.50549999999999995</v>
      </c>
      <c r="S119" s="33">
        <v>0.36099999999999999</v>
      </c>
      <c r="T119" s="34">
        <v>0.32950000000000002</v>
      </c>
      <c r="U119" s="11" t="s">
        <v>26</v>
      </c>
      <c r="V119" s="24" t="s">
        <v>27</v>
      </c>
      <c r="W119" s="11" t="s">
        <v>883</v>
      </c>
    </row>
    <row r="120" spans="1:23" x14ac:dyDescent="0.25">
      <c r="A120" s="20" t="s">
        <v>935</v>
      </c>
      <c r="B120" s="20" t="s">
        <v>936</v>
      </c>
      <c r="C120" s="20" t="s">
        <v>62</v>
      </c>
      <c r="D120" s="24" t="s">
        <v>928</v>
      </c>
      <c r="E120" s="11" t="s">
        <v>937</v>
      </c>
      <c r="F120" s="24" t="s">
        <v>938</v>
      </c>
      <c r="G120" s="11" t="s">
        <v>939</v>
      </c>
      <c r="H120" s="24" t="s">
        <v>940</v>
      </c>
      <c r="I120" s="11" t="s">
        <v>941</v>
      </c>
      <c r="J120" s="24" t="s">
        <v>934</v>
      </c>
      <c r="K120" s="33">
        <v>4.3999999999999997E-2</v>
      </c>
      <c r="L120" s="34">
        <v>6.4299999999999996E-2</v>
      </c>
      <c r="M120" s="33">
        <v>0.13739999999999999</v>
      </c>
      <c r="N120" s="34">
        <v>-9.3100000000000002E-2</v>
      </c>
      <c r="O120" s="33">
        <v>-7.1800000000000003E-2</v>
      </c>
      <c r="P120" s="34">
        <v>0.70679999999999998</v>
      </c>
      <c r="Q120" s="33">
        <v>-0.14560000000000001</v>
      </c>
      <c r="R120" s="34">
        <v>1.5659000000000001</v>
      </c>
      <c r="S120" s="33">
        <v>0.31409999999999999</v>
      </c>
      <c r="T120" s="34">
        <v>0.48130000000000001</v>
      </c>
      <c r="U120" s="11" t="s">
        <v>26</v>
      </c>
      <c r="V120" s="24" t="s">
        <v>27</v>
      </c>
      <c r="W120" s="11" t="s">
        <v>883</v>
      </c>
    </row>
    <row r="121" spans="1:23" x14ac:dyDescent="0.25">
      <c r="A121" s="20" t="s">
        <v>942</v>
      </c>
      <c r="B121" s="20" t="s">
        <v>943</v>
      </c>
      <c r="C121" s="20" t="s">
        <v>62</v>
      </c>
      <c r="D121" s="24" t="s">
        <v>928</v>
      </c>
      <c r="E121" s="11" t="s">
        <v>937</v>
      </c>
      <c r="F121" s="24" t="s">
        <v>944</v>
      </c>
      <c r="G121" s="11" t="s">
        <v>945</v>
      </c>
      <c r="H121" s="24" t="s">
        <v>946</v>
      </c>
      <c r="I121" s="11" t="s">
        <v>941</v>
      </c>
      <c r="J121" s="24" t="s">
        <v>934</v>
      </c>
      <c r="K121" s="33">
        <v>-2.2100000000000002E-2</v>
      </c>
      <c r="L121" s="34">
        <v>5.8000000000000003E-2</v>
      </c>
      <c r="M121" s="33">
        <v>0.25169999999999998</v>
      </c>
      <c r="N121" s="34">
        <v>0.2228</v>
      </c>
      <c r="O121" s="33">
        <v>-7.8399999999999997E-2</v>
      </c>
      <c r="P121" s="34">
        <v>0.42759999999999998</v>
      </c>
      <c r="Q121" s="33">
        <v>0.69689999999999996</v>
      </c>
      <c r="R121" s="34">
        <v>0.2397</v>
      </c>
      <c r="S121" s="33">
        <v>0.31509999999999999</v>
      </c>
      <c r="T121" s="34">
        <v>0.35980000000000001</v>
      </c>
      <c r="U121" s="11" t="s">
        <v>26</v>
      </c>
      <c r="V121" s="24" t="s">
        <v>27</v>
      </c>
      <c r="W121" s="11" t="s">
        <v>883</v>
      </c>
    </row>
    <row r="122" spans="1:23" x14ac:dyDescent="0.25">
      <c r="A122" s="20" t="s">
        <v>947</v>
      </c>
      <c r="B122" s="20" t="s">
        <v>948</v>
      </c>
      <c r="C122" s="20" t="s">
        <v>62</v>
      </c>
      <c r="D122" s="24" t="s">
        <v>949</v>
      </c>
      <c r="E122" s="11" t="s">
        <v>219</v>
      </c>
      <c r="F122" s="24" t="s">
        <v>950</v>
      </c>
      <c r="G122" s="11" t="s">
        <v>933</v>
      </c>
      <c r="H122" s="24" t="s">
        <v>951</v>
      </c>
      <c r="I122" s="11" t="s">
        <v>952</v>
      </c>
      <c r="J122" s="24" t="s">
        <v>953</v>
      </c>
      <c r="K122" s="33">
        <v>1.9E-3</v>
      </c>
      <c r="L122" s="34">
        <v>0</v>
      </c>
      <c r="M122" s="33">
        <v>-1.9E-3</v>
      </c>
      <c r="N122" s="34">
        <v>8.8099999999999998E-2</v>
      </c>
      <c r="O122" s="33">
        <v>-0.1857</v>
      </c>
      <c r="P122" s="34">
        <v>0.63880000000000003</v>
      </c>
      <c r="Q122" s="33">
        <v>0.28170000000000001</v>
      </c>
      <c r="R122" s="34">
        <v>0.38579999999999998</v>
      </c>
      <c r="S122" s="33">
        <v>1.0466</v>
      </c>
      <c r="T122" s="34">
        <v>0.1118</v>
      </c>
      <c r="U122" s="11" t="s">
        <v>26</v>
      </c>
      <c r="V122" s="24" t="s">
        <v>27</v>
      </c>
      <c r="W122" s="11" t="s">
        <v>883</v>
      </c>
    </row>
    <row r="123" spans="1:23" x14ac:dyDescent="0.25">
      <c r="A123" s="20" t="s">
        <v>954</v>
      </c>
      <c r="B123" s="20" t="s">
        <v>955</v>
      </c>
      <c r="C123" s="20" t="s">
        <v>62</v>
      </c>
      <c r="D123" s="24" t="s">
        <v>373</v>
      </c>
      <c r="E123" s="11" t="s">
        <v>956</v>
      </c>
      <c r="F123" s="24" t="s">
        <v>937</v>
      </c>
      <c r="G123" s="11" t="s">
        <v>957</v>
      </c>
      <c r="H123" s="24" t="s">
        <v>958</v>
      </c>
      <c r="I123" s="11" t="s">
        <v>959</v>
      </c>
      <c r="J123" s="24" t="s">
        <v>960</v>
      </c>
      <c r="K123" s="33">
        <v>-1.15E-2</v>
      </c>
      <c r="L123" s="34">
        <v>0.1855</v>
      </c>
      <c r="M123" s="33">
        <v>0.19350000000000001</v>
      </c>
      <c r="N123" s="34">
        <v>0.6411</v>
      </c>
      <c r="O123" s="33">
        <v>4.87E-2</v>
      </c>
      <c r="P123" s="34">
        <v>0.51570000000000005</v>
      </c>
      <c r="Q123" s="33">
        <v>0.33529999999999999</v>
      </c>
      <c r="R123" s="34">
        <v>-0.2009</v>
      </c>
      <c r="S123" s="33">
        <v>0.16109999999999999</v>
      </c>
      <c r="T123" s="34">
        <v>0.55169999999999997</v>
      </c>
      <c r="U123" s="11" t="s">
        <v>224</v>
      </c>
      <c r="V123" s="24" t="s">
        <v>27</v>
      </c>
      <c r="W123" s="11" t="s">
        <v>883</v>
      </c>
    </row>
    <row r="124" spans="1:23" x14ac:dyDescent="0.25">
      <c r="A124" s="20" t="s">
        <v>961</v>
      </c>
      <c r="B124" s="20" t="s">
        <v>962</v>
      </c>
      <c r="C124" s="20" t="s">
        <v>62</v>
      </c>
      <c r="D124" s="24" t="s">
        <v>963</v>
      </c>
      <c r="E124" s="11" t="s">
        <v>964</v>
      </c>
      <c r="F124" s="24" t="s">
        <v>965</v>
      </c>
      <c r="G124" s="11" t="s">
        <v>693</v>
      </c>
      <c r="H124" s="24" t="s">
        <v>966</v>
      </c>
      <c r="I124" s="11" t="s">
        <v>967</v>
      </c>
      <c r="J124" s="24" t="s">
        <v>968</v>
      </c>
      <c r="K124" s="33">
        <v>1.0200000000000001E-2</v>
      </c>
      <c r="L124" s="34">
        <v>8.5800000000000001E-2</v>
      </c>
      <c r="M124" s="33">
        <v>0.2369</v>
      </c>
      <c r="N124" s="34">
        <v>0.23480000000000001</v>
      </c>
      <c r="O124" s="33">
        <v>-4.48E-2</v>
      </c>
      <c r="P124" s="34">
        <v>0.54610000000000003</v>
      </c>
      <c r="Q124" s="33">
        <v>0.1552</v>
      </c>
      <c r="R124" s="34">
        <v>0.21870000000000001</v>
      </c>
      <c r="S124" s="33">
        <v>0.62329999999999997</v>
      </c>
      <c r="T124" s="34">
        <v>0.2747</v>
      </c>
      <c r="U124" s="11" t="s">
        <v>224</v>
      </c>
      <c r="V124" s="24" t="s">
        <v>27</v>
      </c>
      <c r="W124" s="11" t="s">
        <v>883</v>
      </c>
    </row>
    <row r="125" spans="1:23" x14ac:dyDescent="0.25">
      <c r="A125" s="20" t="s">
        <v>969</v>
      </c>
      <c r="B125" s="20" t="s">
        <v>970</v>
      </c>
      <c r="C125" s="20" t="s">
        <v>171</v>
      </c>
      <c r="D125" s="24" t="s">
        <v>971</v>
      </c>
      <c r="E125" s="11" t="s">
        <v>972</v>
      </c>
      <c r="F125" s="24" t="s">
        <v>566</v>
      </c>
      <c r="G125" s="11" t="s">
        <v>973</v>
      </c>
      <c r="H125" s="24" t="s">
        <v>974</v>
      </c>
      <c r="I125" s="11" t="s">
        <v>975</v>
      </c>
      <c r="J125" s="24" t="s">
        <v>976</v>
      </c>
      <c r="K125" s="33">
        <v>1.23E-2</v>
      </c>
      <c r="L125" s="34">
        <v>0.24529999999999999</v>
      </c>
      <c r="M125" s="33">
        <v>0.27410000000000001</v>
      </c>
      <c r="N125" s="34">
        <v>0.4975</v>
      </c>
      <c r="O125" s="33">
        <v>-0.1739</v>
      </c>
      <c r="P125" s="34">
        <v>0.52690000000000003</v>
      </c>
      <c r="Q125" s="33">
        <v>-0.49270000000000003</v>
      </c>
      <c r="R125" s="34">
        <v>-0.30380000000000001</v>
      </c>
      <c r="S125" s="33">
        <v>-0.36799999999999999</v>
      </c>
      <c r="T125" s="34">
        <v>-0.28449999999999998</v>
      </c>
      <c r="U125" s="11" t="s">
        <v>26</v>
      </c>
      <c r="V125" s="24" t="s">
        <v>27</v>
      </c>
      <c r="W125" s="11" t="s">
        <v>883</v>
      </c>
    </row>
    <row r="126" spans="1:23" x14ac:dyDescent="0.25">
      <c r="A126" s="20" t="s">
        <v>977</v>
      </c>
      <c r="B126" s="20" t="s">
        <v>978</v>
      </c>
      <c r="C126" s="20" t="s">
        <v>840</v>
      </c>
      <c r="D126" s="24" t="s">
        <v>979</v>
      </c>
      <c r="E126" s="11" t="s">
        <v>44</v>
      </c>
      <c r="F126" s="24" t="s">
        <v>75</v>
      </c>
      <c r="G126" s="11" t="s">
        <v>980</v>
      </c>
      <c r="H126" s="24" t="s">
        <v>981</v>
      </c>
      <c r="I126" s="11" t="s">
        <v>684</v>
      </c>
      <c r="J126" s="24" t="s">
        <v>982</v>
      </c>
      <c r="K126" s="33">
        <v>0.45989999999999998</v>
      </c>
      <c r="L126" s="34">
        <v>0.54800000000000004</v>
      </c>
      <c r="M126" s="33">
        <v>0.53849999999999998</v>
      </c>
      <c r="N126" s="34">
        <v>1.1142000000000001</v>
      </c>
      <c r="O126" s="33">
        <v>-0.68700000000000006</v>
      </c>
      <c r="P126" s="34">
        <v>5.7979000000000003</v>
      </c>
      <c r="Q126" s="33">
        <v>0.3584</v>
      </c>
      <c r="R126" s="34">
        <v>0.74309999999999998</v>
      </c>
      <c r="S126" s="33">
        <v>-0.59109999999999996</v>
      </c>
      <c r="T126" s="34">
        <v>-4.1000000000000003E-3</v>
      </c>
      <c r="U126" s="11" t="s">
        <v>224</v>
      </c>
      <c r="V126" s="24" t="s">
        <v>27</v>
      </c>
      <c r="W126" s="11" t="s">
        <v>883</v>
      </c>
    </row>
    <row r="127" spans="1:23" x14ac:dyDescent="0.25">
      <c r="A127" s="20" t="s">
        <v>983</v>
      </c>
      <c r="B127" s="20" t="s">
        <v>984</v>
      </c>
      <c r="C127" s="20" t="s">
        <v>840</v>
      </c>
      <c r="D127" s="24" t="s">
        <v>979</v>
      </c>
      <c r="E127" s="11" t="s">
        <v>44</v>
      </c>
      <c r="F127" s="24" t="s">
        <v>985</v>
      </c>
      <c r="G127" s="11" t="s">
        <v>87</v>
      </c>
      <c r="H127" s="24" t="s">
        <v>986</v>
      </c>
      <c r="I127" s="11" t="s">
        <v>684</v>
      </c>
      <c r="J127" s="24" t="s">
        <v>982</v>
      </c>
      <c r="K127" s="33">
        <v>5.9499999999999997E-2</v>
      </c>
      <c r="L127" s="34">
        <v>0.35039999999999999</v>
      </c>
      <c r="M127" s="33">
        <v>0.29549999999999998</v>
      </c>
      <c r="N127" s="34">
        <v>0.35959999999999998</v>
      </c>
      <c r="O127" s="33">
        <v>-0.27110000000000001</v>
      </c>
      <c r="P127" s="34">
        <v>0.94379999999999997</v>
      </c>
      <c r="Q127" s="33">
        <v>0.1091</v>
      </c>
      <c r="R127" s="34">
        <v>0.43120000000000003</v>
      </c>
      <c r="S127" s="33">
        <v>2.6700000000000002E-2</v>
      </c>
      <c r="T127" s="34">
        <v>-0.1603</v>
      </c>
      <c r="U127" s="11" t="s">
        <v>224</v>
      </c>
      <c r="V127" s="24" t="s">
        <v>27</v>
      </c>
      <c r="W127" s="11" t="s">
        <v>883</v>
      </c>
    </row>
    <row r="128" spans="1:23" x14ac:dyDescent="0.25">
      <c r="A128" s="20" t="s">
        <v>987</v>
      </c>
      <c r="B128" s="20" t="s">
        <v>988</v>
      </c>
      <c r="C128" s="20" t="s">
        <v>171</v>
      </c>
      <c r="D128" s="24" t="s">
        <v>217</v>
      </c>
      <c r="E128" s="11" t="s">
        <v>989</v>
      </c>
      <c r="F128" s="24" t="s">
        <v>990</v>
      </c>
      <c r="G128" s="11" t="s">
        <v>991</v>
      </c>
      <c r="H128" s="24" t="s">
        <v>992</v>
      </c>
      <c r="I128" s="11" t="s">
        <v>941</v>
      </c>
      <c r="J128" s="24" t="s">
        <v>534</v>
      </c>
      <c r="K128" s="33">
        <v>-1.09E-2</v>
      </c>
      <c r="L128" s="34">
        <v>0.4108</v>
      </c>
      <c r="M128" s="33">
        <v>0.68240000000000001</v>
      </c>
      <c r="N128" s="34">
        <v>0.39579999999999999</v>
      </c>
      <c r="O128" s="33">
        <v>-0.34610000000000002</v>
      </c>
      <c r="P128" s="34">
        <v>1.5932999999999999</v>
      </c>
      <c r="Q128" s="33">
        <v>4.53E-2</v>
      </c>
      <c r="R128" s="34">
        <v>0.5514</v>
      </c>
      <c r="S128" s="33">
        <v>-5.6099999999999997E-2</v>
      </c>
      <c r="T128" s="34">
        <v>-0.17299999999999999</v>
      </c>
      <c r="U128" s="11" t="s">
        <v>26</v>
      </c>
      <c r="V128" s="24" t="s">
        <v>27</v>
      </c>
      <c r="W128" s="11" t="s">
        <v>993</v>
      </c>
    </row>
    <row r="129" spans="1:23" x14ac:dyDescent="0.25">
      <c r="A129" s="20" t="s">
        <v>994</v>
      </c>
      <c r="B129" s="20" t="s">
        <v>995</v>
      </c>
      <c r="C129" s="20" t="s">
        <v>171</v>
      </c>
      <c r="D129" s="24" t="s">
        <v>82</v>
      </c>
      <c r="E129" s="11" t="s">
        <v>453</v>
      </c>
      <c r="F129" s="24" t="s">
        <v>996</v>
      </c>
      <c r="G129" s="11" t="s">
        <v>108</v>
      </c>
      <c r="H129" s="24" t="s">
        <v>997</v>
      </c>
      <c r="I129" s="11" t="s">
        <v>826</v>
      </c>
      <c r="J129" s="24" t="s">
        <v>69</v>
      </c>
      <c r="K129" s="33">
        <v>-3.9399999999999998E-2</v>
      </c>
      <c r="L129" s="34">
        <v>0.18279999999999999</v>
      </c>
      <c r="M129" s="33">
        <v>0.46650000000000003</v>
      </c>
      <c r="N129" s="34">
        <v>0.65039999999999998</v>
      </c>
      <c r="O129" s="33">
        <v>-0.25019999999999998</v>
      </c>
      <c r="P129" s="34">
        <v>1.528</v>
      </c>
      <c r="Q129" s="33">
        <v>0.18529999999999999</v>
      </c>
      <c r="R129" s="34">
        <v>0.64480000000000004</v>
      </c>
      <c r="S129" s="33">
        <v>0.36930000000000002</v>
      </c>
      <c r="T129" s="34">
        <v>-0.3266</v>
      </c>
      <c r="U129" s="11" t="s">
        <v>26</v>
      </c>
      <c r="V129" s="24" t="s">
        <v>27</v>
      </c>
      <c r="W129" s="11" t="s">
        <v>993</v>
      </c>
    </row>
    <row r="130" spans="1:23" x14ac:dyDescent="0.25">
      <c r="A130" s="20" t="s">
        <v>998</v>
      </c>
      <c r="B130" s="20" t="s">
        <v>999</v>
      </c>
      <c r="C130" s="20" t="s">
        <v>764</v>
      </c>
      <c r="D130" s="24" t="s">
        <v>850</v>
      </c>
      <c r="E130" s="11" t="s">
        <v>1000</v>
      </c>
      <c r="F130" s="24" t="s">
        <v>1001</v>
      </c>
      <c r="G130" s="11" t="s">
        <v>1002</v>
      </c>
      <c r="H130" s="24" t="s">
        <v>113</v>
      </c>
      <c r="I130" s="11" t="s">
        <v>1003</v>
      </c>
      <c r="J130" s="24" t="s">
        <v>1004</v>
      </c>
      <c r="K130" s="33">
        <v>1.04E-2</v>
      </c>
      <c r="L130" s="34">
        <v>-3.6700000000000003E-2</v>
      </c>
      <c r="M130" s="33">
        <v>6.2799999999999995E-2</v>
      </c>
      <c r="N130" s="34">
        <v>-8.14E-2</v>
      </c>
      <c r="O130" s="33">
        <v>-2.8000000000000001E-2</v>
      </c>
      <c r="P130" s="34">
        <v>3.6400000000000002E-2</v>
      </c>
      <c r="Q130" s="33">
        <v>6.08E-2</v>
      </c>
      <c r="R130" s="34">
        <v>1.8033999999999999</v>
      </c>
      <c r="S130" s="33">
        <v>0.19889999999999999</v>
      </c>
      <c r="T130" s="34">
        <v>-1.6299999999999999E-2</v>
      </c>
      <c r="U130" s="11" t="s">
        <v>26</v>
      </c>
      <c r="V130" s="24" t="s">
        <v>27</v>
      </c>
      <c r="W130" s="11" t="s">
        <v>993</v>
      </c>
    </row>
    <row r="131" spans="1:23" x14ac:dyDescent="0.25">
      <c r="A131" s="20" t="s">
        <v>1005</v>
      </c>
      <c r="B131" s="20" t="s">
        <v>1006</v>
      </c>
      <c r="C131" s="20" t="s">
        <v>460</v>
      </c>
      <c r="D131" s="24" t="s">
        <v>1007</v>
      </c>
      <c r="E131" s="11" t="s">
        <v>853</v>
      </c>
      <c r="F131" s="24" t="s">
        <v>1008</v>
      </c>
      <c r="G131" s="11" t="s">
        <v>1009</v>
      </c>
      <c r="H131" s="24" t="s">
        <v>1010</v>
      </c>
      <c r="I131" s="11" t="s">
        <v>1011</v>
      </c>
      <c r="J131" s="24" t="s">
        <v>1012</v>
      </c>
      <c r="K131" s="33">
        <v>0.13789999999999999</v>
      </c>
      <c r="L131" s="34">
        <v>0.47560000000000002</v>
      </c>
      <c r="M131" s="33">
        <v>0.5252</v>
      </c>
      <c r="N131" s="34">
        <v>0.77939999999999998</v>
      </c>
      <c r="O131" s="33">
        <v>5.4999999999999997E-3</v>
      </c>
      <c r="P131" s="34">
        <v>-0.1978</v>
      </c>
      <c r="Q131" s="33">
        <v>0.76470000000000005</v>
      </c>
      <c r="R131" s="34">
        <v>0.24390000000000001</v>
      </c>
      <c r="S131" s="33">
        <v>0.51849999999999996</v>
      </c>
      <c r="T131" s="34">
        <v>-0.7399</v>
      </c>
      <c r="U131" s="11" t="s">
        <v>224</v>
      </c>
      <c r="V131" s="24" t="s">
        <v>27</v>
      </c>
      <c r="W131" s="11" t="s">
        <v>993</v>
      </c>
    </row>
    <row r="132" spans="1:23" x14ac:dyDescent="0.25">
      <c r="A132" s="20" t="s">
        <v>1013</v>
      </c>
      <c r="B132" s="20" t="s">
        <v>1014</v>
      </c>
      <c r="C132" s="20" t="s">
        <v>18</v>
      </c>
      <c r="D132" s="24" t="s">
        <v>1015</v>
      </c>
      <c r="E132" s="11" t="s">
        <v>1016</v>
      </c>
      <c r="F132" s="24" t="s">
        <v>1017</v>
      </c>
      <c r="G132" s="11" t="s">
        <v>723</v>
      </c>
      <c r="H132" s="24" t="s">
        <v>1018</v>
      </c>
      <c r="I132" s="11" t="s">
        <v>353</v>
      </c>
      <c r="J132" s="24" t="s">
        <v>131</v>
      </c>
      <c r="K132" s="33">
        <v>-1.7999999999999999E-2</v>
      </c>
      <c r="L132" s="34">
        <v>9.5899999999999999E-2</v>
      </c>
      <c r="M132" s="33">
        <v>0.23860000000000001</v>
      </c>
      <c r="N132" s="34">
        <v>0.27629999999999999</v>
      </c>
      <c r="O132" s="33">
        <v>-0.1414</v>
      </c>
      <c r="P132" s="34">
        <v>0.61880000000000002</v>
      </c>
      <c r="Q132" s="33">
        <v>-0.30990000000000001</v>
      </c>
      <c r="R132" s="34">
        <v>0.68910000000000005</v>
      </c>
      <c r="S132" s="33">
        <v>1.3794</v>
      </c>
      <c r="T132" s="34">
        <v>0</v>
      </c>
      <c r="U132" s="11" t="s">
        <v>26</v>
      </c>
      <c r="V132" s="24" t="s">
        <v>27</v>
      </c>
      <c r="W132" s="11" t="s">
        <v>993</v>
      </c>
    </row>
    <row r="133" spans="1:23" x14ac:dyDescent="0.25">
      <c r="A133" s="20" t="s">
        <v>1019</v>
      </c>
      <c r="B133" s="20" t="s">
        <v>1020</v>
      </c>
      <c r="C133" s="20" t="s">
        <v>900</v>
      </c>
      <c r="D133" s="24" t="s">
        <v>1021</v>
      </c>
      <c r="E133" s="11" t="s">
        <v>1022</v>
      </c>
      <c r="F133" s="24" t="s">
        <v>1023</v>
      </c>
      <c r="G133" s="11" t="s">
        <v>1024</v>
      </c>
      <c r="H133" s="24" t="s">
        <v>1025</v>
      </c>
      <c r="I133" s="11" t="s">
        <v>791</v>
      </c>
      <c r="J133" s="24" t="s">
        <v>1026</v>
      </c>
      <c r="K133" s="33">
        <v>2.0799999999999999E-2</v>
      </c>
      <c r="L133" s="34">
        <v>0.1973</v>
      </c>
      <c r="M133" s="33">
        <v>0.42109999999999997</v>
      </c>
      <c r="N133" s="34">
        <v>0.1638</v>
      </c>
      <c r="O133" s="33">
        <v>-5.2600000000000001E-2</v>
      </c>
      <c r="P133" s="34">
        <v>0.31030000000000002</v>
      </c>
      <c r="Q133" s="33">
        <v>-0.10489999999999999</v>
      </c>
      <c r="R133" s="34">
        <v>0.31709999999999999</v>
      </c>
      <c r="S133" s="33">
        <v>0.16769999999999999</v>
      </c>
      <c r="T133" s="34">
        <v>3.61E-2</v>
      </c>
      <c r="U133" s="11" t="s">
        <v>26</v>
      </c>
      <c r="V133" s="24" t="s">
        <v>27</v>
      </c>
      <c r="W133" s="11" t="s">
        <v>993</v>
      </c>
    </row>
    <row r="134" spans="1:23" x14ac:dyDescent="0.25">
      <c r="A134" s="20" t="s">
        <v>1027</v>
      </c>
      <c r="B134" s="20" t="s">
        <v>1028</v>
      </c>
      <c r="C134" s="20" t="s">
        <v>1029</v>
      </c>
      <c r="D134" s="24" t="s">
        <v>1030</v>
      </c>
      <c r="E134" s="11" t="s">
        <v>1031</v>
      </c>
      <c r="F134" s="24" t="s">
        <v>1032</v>
      </c>
      <c r="G134" s="11" t="s">
        <v>1033</v>
      </c>
      <c r="H134" s="24" t="s">
        <v>581</v>
      </c>
      <c r="I134" s="11" t="s">
        <v>1010</v>
      </c>
      <c r="J134" s="24" t="s">
        <v>1034</v>
      </c>
      <c r="K134" s="33">
        <v>-9.5999999999999992E-3</v>
      </c>
      <c r="L134" s="34">
        <v>-3.56E-2</v>
      </c>
      <c r="M134" s="33">
        <v>0.16250000000000001</v>
      </c>
      <c r="N134" s="34">
        <v>7.2900000000000006E-2</v>
      </c>
      <c r="O134" s="33">
        <v>-0.36020000000000002</v>
      </c>
      <c r="P134" s="34">
        <v>0.56010000000000004</v>
      </c>
      <c r="Q134" s="33">
        <v>-0.40279999999999999</v>
      </c>
      <c r="R134" s="34">
        <v>-0.61699999999999999</v>
      </c>
      <c r="S134" s="33">
        <v>0.1091</v>
      </c>
      <c r="T134" s="34">
        <v>-2.8999999999999998E-3</v>
      </c>
      <c r="U134" s="11" t="s">
        <v>224</v>
      </c>
      <c r="V134" s="24" t="s">
        <v>27</v>
      </c>
      <c r="W134" s="11" t="s">
        <v>993</v>
      </c>
    </row>
    <row r="135" spans="1:23" x14ac:dyDescent="0.25">
      <c r="A135" s="20" t="s">
        <v>1035</v>
      </c>
      <c r="B135" s="20" t="s">
        <v>1036</v>
      </c>
      <c r="C135" s="20" t="s">
        <v>18</v>
      </c>
      <c r="D135" s="24" t="s">
        <v>1037</v>
      </c>
      <c r="E135" s="11" t="s">
        <v>683</v>
      </c>
      <c r="F135" s="24" t="s">
        <v>1038</v>
      </c>
      <c r="G135" s="11" t="s">
        <v>253</v>
      </c>
      <c r="H135" s="24" t="s">
        <v>1039</v>
      </c>
      <c r="I135" s="11" t="s">
        <v>413</v>
      </c>
      <c r="J135" s="24" t="s">
        <v>603</v>
      </c>
      <c r="K135" s="33">
        <v>1.8200000000000001E-2</v>
      </c>
      <c r="L135" s="34">
        <v>1.0999999999999999E-2</v>
      </c>
      <c r="M135" s="33">
        <v>1.61E-2</v>
      </c>
      <c r="N135" s="34">
        <v>0.36399999999999999</v>
      </c>
      <c r="O135" s="33">
        <v>1.41E-2</v>
      </c>
      <c r="P135" s="34">
        <v>0.19900000000000001</v>
      </c>
      <c r="Q135" s="33">
        <v>-0.59760000000000002</v>
      </c>
      <c r="R135" s="34">
        <v>-0.24460000000000001</v>
      </c>
      <c r="S135" s="33">
        <v>0</v>
      </c>
      <c r="T135" s="34">
        <v>0</v>
      </c>
      <c r="U135" s="11" t="s">
        <v>224</v>
      </c>
      <c r="V135" s="24" t="s">
        <v>27</v>
      </c>
      <c r="W135" s="11" t="s">
        <v>993</v>
      </c>
    </row>
    <row r="136" spans="1:23" x14ac:dyDescent="0.25">
      <c r="A136" s="20" t="s">
        <v>1040</v>
      </c>
      <c r="B136" s="20" t="s">
        <v>1041</v>
      </c>
      <c r="C136" s="20" t="s">
        <v>62</v>
      </c>
      <c r="D136" s="24" t="s">
        <v>805</v>
      </c>
      <c r="E136" s="11" t="s">
        <v>1042</v>
      </c>
      <c r="F136" s="24" t="s">
        <v>1043</v>
      </c>
      <c r="G136" s="11" t="s">
        <v>385</v>
      </c>
      <c r="H136" s="24" t="s">
        <v>1044</v>
      </c>
      <c r="I136" s="11" t="s">
        <v>1045</v>
      </c>
      <c r="J136" s="24" t="s">
        <v>160</v>
      </c>
      <c r="K136" s="33">
        <v>5.4000000000000003E-3</v>
      </c>
      <c r="L136" s="34">
        <v>0.03</v>
      </c>
      <c r="M136" s="33">
        <v>8.8800000000000004E-2</v>
      </c>
      <c r="N136" s="34">
        <v>0.1714</v>
      </c>
      <c r="O136" s="33">
        <v>-2.4799999999999999E-2</v>
      </c>
      <c r="P136" s="34">
        <v>0.36430000000000001</v>
      </c>
      <c r="Q136" s="33">
        <v>2.1700000000000001E-2</v>
      </c>
      <c r="R136" s="34">
        <v>0.21829999999999999</v>
      </c>
      <c r="S136" s="33">
        <v>-1.7000000000000001E-2</v>
      </c>
      <c r="T136" s="34">
        <v>-0.3044</v>
      </c>
      <c r="U136" s="11" t="s">
        <v>26</v>
      </c>
      <c r="V136" s="24" t="s">
        <v>27</v>
      </c>
      <c r="W136" s="11" t="s">
        <v>993</v>
      </c>
    </row>
    <row r="137" spans="1:23" x14ac:dyDescent="0.25">
      <c r="A137" s="20" t="s">
        <v>1046</v>
      </c>
      <c r="B137" s="20" t="s">
        <v>1047</v>
      </c>
      <c r="C137" s="20" t="s">
        <v>171</v>
      </c>
      <c r="D137" s="24" t="s">
        <v>19</v>
      </c>
      <c r="E137" s="11" t="s">
        <v>1048</v>
      </c>
      <c r="F137" s="24" t="s">
        <v>307</v>
      </c>
      <c r="G137" s="11" t="s">
        <v>726</v>
      </c>
      <c r="H137" s="24" t="s">
        <v>1049</v>
      </c>
      <c r="I137" s="11" t="s">
        <v>1050</v>
      </c>
      <c r="J137" s="24" t="s">
        <v>1051</v>
      </c>
      <c r="K137" s="33">
        <v>-2.75E-2</v>
      </c>
      <c r="L137" s="34">
        <v>0.25829999999999997</v>
      </c>
      <c r="M137" s="33">
        <v>0.49580000000000002</v>
      </c>
      <c r="N137" s="34">
        <v>-1.4800000000000001E-2</v>
      </c>
      <c r="O137" s="33">
        <v>-0.38750000000000001</v>
      </c>
      <c r="P137" s="34">
        <v>-0.42920000000000003</v>
      </c>
      <c r="Q137" s="33">
        <v>-0.17399999999999999</v>
      </c>
      <c r="R137" s="34">
        <v>0.307</v>
      </c>
      <c r="S137" s="33">
        <v>-0.21829999999999999</v>
      </c>
      <c r="T137" s="34">
        <v>0.1666</v>
      </c>
      <c r="U137" s="11" t="s">
        <v>26</v>
      </c>
      <c r="V137" s="24" t="s">
        <v>27</v>
      </c>
      <c r="W137" s="11" t="s">
        <v>993</v>
      </c>
    </row>
    <row r="138" spans="1:23" x14ac:dyDescent="0.25">
      <c r="A138" s="20" t="s">
        <v>1052</v>
      </c>
      <c r="B138" s="20" t="s">
        <v>1053</v>
      </c>
      <c r="C138" s="20" t="s">
        <v>764</v>
      </c>
      <c r="D138" s="24" t="s">
        <v>1054</v>
      </c>
      <c r="E138" s="11" t="s">
        <v>1055</v>
      </c>
      <c r="F138" s="24" t="s">
        <v>1056</v>
      </c>
      <c r="G138" s="11" t="s">
        <v>116</v>
      </c>
      <c r="H138" s="24" t="s">
        <v>1057</v>
      </c>
      <c r="I138" s="11" t="s">
        <v>1058</v>
      </c>
      <c r="J138" s="24" t="s">
        <v>1059</v>
      </c>
      <c r="K138" s="33">
        <v>-2.2200000000000001E-2</v>
      </c>
      <c r="L138" s="34">
        <v>0.1636</v>
      </c>
      <c r="M138" s="33">
        <v>0.1711</v>
      </c>
      <c r="N138" s="34">
        <v>0.128</v>
      </c>
      <c r="O138" s="33">
        <v>-0.25040000000000001</v>
      </c>
      <c r="P138" s="34">
        <v>0.43059999999999998</v>
      </c>
      <c r="Q138" s="33">
        <v>0.21299999999999999</v>
      </c>
      <c r="R138" s="34">
        <v>0.31990000000000002</v>
      </c>
      <c r="S138" s="33">
        <v>1.2914000000000001</v>
      </c>
      <c r="T138" s="34">
        <v>-0.56710000000000005</v>
      </c>
      <c r="U138" s="11" t="s">
        <v>26</v>
      </c>
      <c r="V138" s="24" t="s">
        <v>27</v>
      </c>
      <c r="W138" s="11" t="s">
        <v>993</v>
      </c>
    </row>
    <row r="139" spans="1:23" x14ac:dyDescent="0.25">
      <c r="A139" s="20" t="s">
        <v>1060</v>
      </c>
      <c r="B139" s="20" t="s">
        <v>1061</v>
      </c>
      <c r="C139" s="20" t="s">
        <v>764</v>
      </c>
      <c r="D139" s="24" t="s">
        <v>1054</v>
      </c>
      <c r="E139" s="11" t="s">
        <v>1055</v>
      </c>
      <c r="F139" s="24" t="s">
        <v>435</v>
      </c>
      <c r="G139" s="11" t="s">
        <v>353</v>
      </c>
      <c r="H139" s="24" t="s">
        <v>1062</v>
      </c>
      <c r="I139" s="11" t="s">
        <v>1058</v>
      </c>
      <c r="J139" s="24" t="s">
        <v>1059</v>
      </c>
      <c r="K139" s="33">
        <v>-3.4799999999999998E-2</v>
      </c>
      <c r="L139" s="34">
        <v>0.1139</v>
      </c>
      <c r="M139" s="33">
        <v>0.15079999999999999</v>
      </c>
      <c r="N139" s="34">
        <v>8.7499999999999994E-2</v>
      </c>
      <c r="O139" s="33">
        <v>-0.25069999999999998</v>
      </c>
      <c r="P139" s="34">
        <v>0.3765</v>
      </c>
      <c r="Q139" s="33">
        <v>0.22309999999999999</v>
      </c>
      <c r="R139" s="34">
        <v>0.15229999999999999</v>
      </c>
      <c r="S139" s="33">
        <v>1.3272999999999999</v>
      </c>
      <c r="T139" s="34">
        <v>-0.47320000000000001</v>
      </c>
      <c r="U139" s="11" t="s">
        <v>26</v>
      </c>
      <c r="V139" s="24" t="s">
        <v>27</v>
      </c>
      <c r="W139" s="11" t="s">
        <v>1063</v>
      </c>
    </row>
    <row r="140" spans="1:23" x14ac:dyDescent="0.25">
      <c r="A140" s="20" t="s">
        <v>1064</v>
      </c>
      <c r="B140" s="20" t="s">
        <v>1065</v>
      </c>
      <c r="C140" s="20" t="s">
        <v>18</v>
      </c>
      <c r="D140" s="24" t="s">
        <v>1066</v>
      </c>
      <c r="E140" s="11" t="s">
        <v>1067</v>
      </c>
      <c r="F140" s="24" t="s">
        <v>1068</v>
      </c>
      <c r="G140" s="11" t="s">
        <v>352</v>
      </c>
      <c r="H140" s="24" t="s">
        <v>1069</v>
      </c>
      <c r="I140" s="11" t="s">
        <v>1070</v>
      </c>
      <c r="J140" s="24" t="s">
        <v>907</v>
      </c>
      <c r="K140" s="33">
        <v>-8.9999999999999993E-3</v>
      </c>
      <c r="L140" s="34">
        <v>2.18E-2</v>
      </c>
      <c r="M140" s="33">
        <v>0.1431</v>
      </c>
      <c r="N140" s="34">
        <v>0.52849999999999997</v>
      </c>
      <c r="O140" s="33">
        <v>-6.4100000000000004E-2</v>
      </c>
      <c r="P140" s="34">
        <v>1.3574999999999999</v>
      </c>
      <c r="Q140" s="33">
        <v>0.436</v>
      </c>
      <c r="R140" s="34">
        <v>0</v>
      </c>
      <c r="S140" s="33">
        <v>0</v>
      </c>
      <c r="T140" s="34">
        <v>0</v>
      </c>
      <c r="U140" s="11" t="s">
        <v>26</v>
      </c>
      <c r="V140" s="24" t="s">
        <v>27</v>
      </c>
      <c r="W140" s="11" t="s">
        <v>1063</v>
      </c>
    </row>
    <row r="141" spans="1:23" x14ac:dyDescent="0.25">
      <c r="A141" s="20" t="s">
        <v>1071</v>
      </c>
      <c r="B141" s="20" t="s">
        <v>1072</v>
      </c>
      <c r="C141" s="20" t="s">
        <v>764</v>
      </c>
      <c r="D141" s="24" t="s">
        <v>1073</v>
      </c>
      <c r="E141" s="11" t="s">
        <v>1074</v>
      </c>
      <c r="F141" s="24" t="s">
        <v>1075</v>
      </c>
      <c r="G141" s="11" t="s">
        <v>286</v>
      </c>
      <c r="H141" s="24" t="s">
        <v>1076</v>
      </c>
      <c r="I141" s="11" t="s">
        <v>1077</v>
      </c>
      <c r="J141" s="24" t="s">
        <v>1078</v>
      </c>
      <c r="K141" s="33">
        <v>-1.2E-2</v>
      </c>
      <c r="L141" s="34">
        <v>0.1608</v>
      </c>
      <c r="M141" s="33">
        <v>0.249</v>
      </c>
      <c r="N141" s="34">
        <v>1.67E-2</v>
      </c>
      <c r="O141" s="33">
        <v>-0.2384</v>
      </c>
      <c r="P141" s="34">
        <v>0.1981</v>
      </c>
      <c r="Q141" s="33">
        <v>0.49170000000000003</v>
      </c>
      <c r="R141" s="34">
        <v>0.18629999999999999</v>
      </c>
      <c r="S141" s="33">
        <v>1.8935999999999999</v>
      </c>
      <c r="T141" s="34">
        <v>-0.81100000000000005</v>
      </c>
      <c r="U141" s="11" t="s">
        <v>26</v>
      </c>
      <c r="V141" s="24" t="s">
        <v>27</v>
      </c>
      <c r="W141" s="11" t="s">
        <v>1063</v>
      </c>
    </row>
    <row r="142" spans="1:23" x14ac:dyDescent="0.25">
      <c r="A142" s="20" t="s">
        <v>1079</v>
      </c>
      <c r="B142" s="20" t="s">
        <v>1080</v>
      </c>
      <c r="C142" s="20" t="s">
        <v>764</v>
      </c>
      <c r="D142" s="24" t="s">
        <v>1073</v>
      </c>
      <c r="E142" s="11" t="s">
        <v>1074</v>
      </c>
      <c r="F142" s="24" t="s">
        <v>1081</v>
      </c>
      <c r="G142" s="11" t="s">
        <v>684</v>
      </c>
      <c r="H142" s="24" t="s">
        <v>1082</v>
      </c>
      <c r="I142" s="11" t="s">
        <v>1077</v>
      </c>
      <c r="J142" s="24" t="s">
        <v>1078</v>
      </c>
      <c r="K142" s="33">
        <v>-2.7699999999999999E-2</v>
      </c>
      <c r="L142" s="34">
        <v>0.1394</v>
      </c>
      <c r="M142" s="33">
        <v>0.20580000000000001</v>
      </c>
      <c r="N142" s="34">
        <v>8.9200000000000002E-2</v>
      </c>
      <c r="O142" s="33">
        <v>-0.24060000000000001</v>
      </c>
      <c r="P142" s="34">
        <v>0.36670000000000003</v>
      </c>
      <c r="Q142" s="33">
        <v>0.23230000000000001</v>
      </c>
      <c r="R142" s="34">
        <v>0.20830000000000001</v>
      </c>
      <c r="S142" s="33">
        <v>1.923</v>
      </c>
      <c r="T142" s="34">
        <v>-0.84450000000000003</v>
      </c>
      <c r="U142" s="11" t="s">
        <v>26</v>
      </c>
      <c r="V142" s="24" t="s">
        <v>27</v>
      </c>
      <c r="W142" s="11" t="s">
        <v>1063</v>
      </c>
    </row>
    <row r="143" spans="1:23" x14ac:dyDescent="0.25">
      <c r="A143" s="20" t="s">
        <v>1083</v>
      </c>
      <c r="B143" s="20" t="s">
        <v>1084</v>
      </c>
      <c r="C143" s="20" t="s">
        <v>186</v>
      </c>
      <c r="D143" s="24" t="s">
        <v>96</v>
      </c>
      <c r="E143" s="11" t="s">
        <v>1085</v>
      </c>
      <c r="F143" s="24" t="s">
        <v>1086</v>
      </c>
      <c r="G143" s="11" t="s">
        <v>1087</v>
      </c>
      <c r="H143" s="24" t="s">
        <v>1088</v>
      </c>
      <c r="I143" s="11" t="s">
        <v>864</v>
      </c>
      <c r="J143" s="24" t="s">
        <v>1089</v>
      </c>
      <c r="K143" s="33">
        <v>-6.6299999999999998E-2</v>
      </c>
      <c r="L143" s="34">
        <v>0.86199999999999999</v>
      </c>
      <c r="M143" s="33">
        <v>1.0364</v>
      </c>
      <c r="N143" s="34">
        <v>-0.25280000000000002</v>
      </c>
      <c r="O143" s="33">
        <v>-0.39129999999999998</v>
      </c>
      <c r="P143" s="34">
        <v>0.46610000000000001</v>
      </c>
      <c r="Q143" s="33">
        <v>0.71919999999999995</v>
      </c>
      <c r="R143" s="34">
        <v>2.1602000000000001</v>
      </c>
      <c r="S143" s="33">
        <v>0.83330000000000004</v>
      </c>
      <c r="T143" s="34">
        <v>-0.83189999999999997</v>
      </c>
      <c r="U143" s="11" t="s">
        <v>224</v>
      </c>
      <c r="V143" s="24" t="s">
        <v>27</v>
      </c>
      <c r="W143" s="11" t="s">
        <v>1063</v>
      </c>
    </row>
    <row r="144" spans="1:23" x14ac:dyDescent="0.25">
      <c r="A144" s="20" t="s">
        <v>1090</v>
      </c>
      <c r="B144" s="20" t="s">
        <v>1091</v>
      </c>
      <c r="C144" s="20" t="s">
        <v>460</v>
      </c>
      <c r="D144" s="24" t="s">
        <v>1092</v>
      </c>
      <c r="E144" s="11" t="s">
        <v>1093</v>
      </c>
      <c r="F144" s="24" t="s">
        <v>1094</v>
      </c>
      <c r="G144" s="11" t="s">
        <v>894</v>
      </c>
      <c r="H144" s="24" t="s">
        <v>1095</v>
      </c>
      <c r="I144" s="11" t="s">
        <v>1096</v>
      </c>
      <c r="J144" s="24" t="s">
        <v>640</v>
      </c>
      <c r="K144" s="33">
        <v>-6.0999999999999999E-2</v>
      </c>
      <c r="L144" s="34">
        <v>7.4399999999999994E-2</v>
      </c>
      <c r="M144" s="33">
        <v>0.5786</v>
      </c>
      <c r="N144" s="34">
        <v>1.8754999999999999</v>
      </c>
      <c r="O144" s="33">
        <v>-0.13159999999999999</v>
      </c>
      <c r="P144" s="34">
        <v>3.3134999999999999</v>
      </c>
      <c r="Q144" s="33">
        <v>-0.4244</v>
      </c>
      <c r="R144" s="34">
        <v>-0.30520000000000003</v>
      </c>
      <c r="S144" s="33">
        <v>3.2833000000000001</v>
      </c>
      <c r="T144" s="34">
        <v>-0.77510000000000001</v>
      </c>
      <c r="U144" s="11" t="s">
        <v>26</v>
      </c>
      <c r="V144" s="24" t="s">
        <v>27</v>
      </c>
      <c r="W144" s="11" t="s">
        <v>1063</v>
      </c>
    </row>
    <row r="145" spans="1:23" x14ac:dyDescent="0.25">
      <c r="A145" s="20" t="s">
        <v>1097</v>
      </c>
      <c r="B145" s="20" t="s">
        <v>1098</v>
      </c>
      <c r="C145" s="20" t="s">
        <v>206</v>
      </c>
      <c r="D145" s="24" t="s">
        <v>1099</v>
      </c>
      <c r="E145" s="11" t="s">
        <v>1100</v>
      </c>
      <c r="F145" s="24" t="s">
        <v>1101</v>
      </c>
      <c r="G145" s="11" t="s">
        <v>1102</v>
      </c>
      <c r="H145" s="24" t="s">
        <v>1103</v>
      </c>
      <c r="I145" s="11" t="s">
        <v>1104</v>
      </c>
      <c r="J145" s="24" t="s">
        <v>38</v>
      </c>
      <c r="K145" s="33">
        <v>-3.9600000000000003E-2</v>
      </c>
      <c r="L145" s="34">
        <v>0.21529999999999999</v>
      </c>
      <c r="M145" s="33">
        <v>0.1196</v>
      </c>
      <c r="N145" s="34">
        <v>0.03</v>
      </c>
      <c r="O145" s="33">
        <v>-0.37580000000000002</v>
      </c>
      <c r="P145" s="34">
        <v>0.42859999999999998</v>
      </c>
      <c r="Q145" s="33">
        <v>-0.1993</v>
      </c>
      <c r="R145" s="34">
        <v>-0.17100000000000001</v>
      </c>
      <c r="S145" s="33">
        <v>-9.6100000000000005E-2</v>
      </c>
      <c r="T145" s="34">
        <v>0.33910000000000001</v>
      </c>
      <c r="U145" s="11" t="s">
        <v>26</v>
      </c>
      <c r="V145" s="24" t="s">
        <v>27</v>
      </c>
      <c r="W145" s="11" t="s">
        <v>1063</v>
      </c>
    </row>
    <row r="146" spans="1:23" x14ac:dyDescent="0.25">
      <c r="A146" s="20" t="s">
        <v>1105</v>
      </c>
      <c r="B146" s="20" t="s">
        <v>1106</v>
      </c>
      <c r="C146" s="20" t="s">
        <v>81</v>
      </c>
      <c r="D146" s="24" t="s">
        <v>1107</v>
      </c>
      <c r="E146" s="11" t="s">
        <v>1108</v>
      </c>
      <c r="F146" s="24" t="s">
        <v>1109</v>
      </c>
      <c r="G146" s="11" t="s">
        <v>1110</v>
      </c>
      <c r="H146" s="24" t="s">
        <v>1111</v>
      </c>
      <c r="I146" s="11" t="s">
        <v>941</v>
      </c>
      <c r="J146" s="24" t="s">
        <v>1112</v>
      </c>
      <c r="K146" s="33">
        <v>-8.3999999999999995E-3</v>
      </c>
      <c r="L146" s="34">
        <v>0.13769999999999999</v>
      </c>
      <c r="M146" s="33">
        <v>0.22919999999999999</v>
      </c>
      <c r="N146" s="34">
        <v>0.15210000000000001</v>
      </c>
      <c r="O146" s="33">
        <v>-0.31509999999999999</v>
      </c>
      <c r="P146" s="34">
        <v>0.55249999999999999</v>
      </c>
      <c r="Q146" s="33">
        <v>-0.1011</v>
      </c>
      <c r="R146" s="34">
        <v>0.69889999999999997</v>
      </c>
      <c r="S146" s="33">
        <v>0.1021</v>
      </c>
      <c r="T146" s="34">
        <v>0.18990000000000001</v>
      </c>
      <c r="U146" s="11" t="s">
        <v>26</v>
      </c>
      <c r="V146" s="24" t="s">
        <v>27</v>
      </c>
      <c r="W146" s="11" t="s">
        <v>1063</v>
      </c>
    </row>
    <row r="147" spans="1:23" x14ac:dyDescent="0.25">
      <c r="A147" s="20" t="s">
        <v>1113</v>
      </c>
      <c r="B147" s="20" t="s">
        <v>1114</v>
      </c>
      <c r="C147" s="20" t="s">
        <v>124</v>
      </c>
      <c r="D147" s="24" t="s">
        <v>1115</v>
      </c>
      <c r="E147" s="11" t="s">
        <v>1116</v>
      </c>
      <c r="F147" s="24" t="s">
        <v>1117</v>
      </c>
      <c r="G147" s="11" t="s">
        <v>1118</v>
      </c>
      <c r="H147" s="24" t="s">
        <v>1119</v>
      </c>
      <c r="I147" s="11" t="s">
        <v>707</v>
      </c>
      <c r="J147" s="24" t="s">
        <v>1120</v>
      </c>
      <c r="K147" s="33">
        <v>-3.3599999999999998E-2</v>
      </c>
      <c r="L147" s="34">
        <v>0.2742</v>
      </c>
      <c r="M147" s="33">
        <v>0.5675</v>
      </c>
      <c r="N147" s="34">
        <v>0.12520000000000001</v>
      </c>
      <c r="O147" s="33">
        <v>-0.28720000000000001</v>
      </c>
      <c r="P147" s="34">
        <v>0.20100000000000001</v>
      </c>
      <c r="Q147" s="33">
        <v>0.11260000000000001</v>
      </c>
      <c r="R147" s="34">
        <v>1.4944999999999999</v>
      </c>
      <c r="S147" s="33">
        <v>0.35189999999999999</v>
      </c>
      <c r="T147" s="34">
        <v>-0.41949999999999998</v>
      </c>
      <c r="U147" s="11" t="s">
        <v>26</v>
      </c>
      <c r="V147" s="24" t="s">
        <v>27</v>
      </c>
      <c r="W147" s="11" t="s">
        <v>1063</v>
      </c>
    </row>
    <row r="148" spans="1:23" x14ac:dyDescent="0.25">
      <c r="A148" s="20" t="s">
        <v>1121</v>
      </c>
      <c r="B148" s="20" t="s">
        <v>1122</v>
      </c>
      <c r="C148" s="20" t="s">
        <v>171</v>
      </c>
      <c r="D148" s="24" t="s">
        <v>1123</v>
      </c>
      <c r="E148" s="11" t="s">
        <v>1124</v>
      </c>
      <c r="F148" s="24" t="s">
        <v>1125</v>
      </c>
      <c r="G148" s="11" t="s">
        <v>864</v>
      </c>
      <c r="H148" s="24" t="s">
        <v>1126</v>
      </c>
      <c r="I148" s="11" t="s">
        <v>168</v>
      </c>
      <c r="J148" s="24" t="s">
        <v>1127</v>
      </c>
      <c r="K148" s="33">
        <v>-2.7300000000000001E-2</v>
      </c>
      <c r="L148" s="34">
        <v>0.20219999999999999</v>
      </c>
      <c r="M148" s="33">
        <v>0.18890000000000001</v>
      </c>
      <c r="N148" s="34">
        <v>0.3049</v>
      </c>
      <c r="O148" s="33">
        <v>-0.1046</v>
      </c>
      <c r="P148" s="34">
        <v>0.49380000000000002</v>
      </c>
      <c r="Q148" s="33">
        <v>-0.2727</v>
      </c>
      <c r="R148" s="34">
        <v>-0.26419999999999999</v>
      </c>
      <c r="S148" s="33">
        <v>0.81210000000000004</v>
      </c>
      <c r="T148" s="34">
        <v>0.23130000000000001</v>
      </c>
      <c r="U148" s="11" t="s">
        <v>26</v>
      </c>
      <c r="V148" s="24" t="s">
        <v>27</v>
      </c>
      <c r="W148" s="11" t="s">
        <v>1063</v>
      </c>
    </row>
    <row r="149" spans="1:23" x14ac:dyDescent="0.25">
      <c r="A149" s="20" t="s">
        <v>1128</v>
      </c>
      <c r="B149" s="20" t="s">
        <v>1129</v>
      </c>
      <c r="C149" s="20" t="s">
        <v>18</v>
      </c>
      <c r="D149" s="24" t="s">
        <v>1130</v>
      </c>
      <c r="E149" s="11" t="s">
        <v>1131</v>
      </c>
      <c r="F149" s="24" t="s">
        <v>1132</v>
      </c>
      <c r="G149" s="11" t="s">
        <v>1133</v>
      </c>
      <c r="H149" s="24" t="s">
        <v>1134</v>
      </c>
      <c r="I149" s="11" t="s">
        <v>411</v>
      </c>
      <c r="J149" s="24" t="s">
        <v>1135</v>
      </c>
      <c r="K149" s="33">
        <v>-1.6E-2</v>
      </c>
      <c r="L149" s="34">
        <v>9.5299999999999996E-2</v>
      </c>
      <c r="M149" s="33">
        <v>0.1875</v>
      </c>
      <c r="N149" s="34">
        <v>0.6169</v>
      </c>
      <c r="O149" s="33">
        <v>-5.7700000000000001E-2</v>
      </c>
      <c r="P149" s="34">
        <v>1.0640000000000001</v>
      </c>
      <c r="Q149" s="33">
        <v>8.7099999999999997E-2</v>
      </c>
      <c r="R149" s="34">
        <v>0</v>
      </c>
      <c r="S149" s="33">
        <v>0</v>
      </c>
      <c r="T149" s="34">
        <v>0</v>
      </c>
      <c r="U149" s="11" t="s">
        <v>26</v>
      </c>
      <c r="V149" s="24" t="s">
        <v>27</v>
      </c>
      <c r="W149" s="11" t="s">
        <v>1136</v>
      </c>
    </row>
    <row r="150" spans="1:23" x14ac:dyDescent="0.25">
      <c r="A150" s="20" t="s">
        <v>1137</v>
      </c>
      <c r="B150" s="20" t="s">
        <v>1138</v>
      </c>
      <c r="C150" s="20" t="s">
        <v>1139</v>
      </c>
      <c r="D150" s="24" t="s">
        <v>1030</v>
      </c>
      <c r="E150" s="11" t="s">
        <v>1140</v>
      </c>
      <c r="F150" s="24" t="s">
        <v>1141</v>
      </c>
      <c r="G150" s="11" t="s">
        <v>1142</v>
      </c>
      <c r="H150" s="24" t="s">
        <v>353</v>
      </c>
      <c r="I150" s="11" t="s">
        <v>1143</v>
      </c>
      <c r="J150" s="24" t="s">
        <v>1144</v>
      </c>
      <c r="K150" s="33">
        <v>-6.7000000000000002E-3</v>
      </c>
      <c r="L150" s="34">
        <v>0.27079999999999999</v>
      </c>
      <c r="M150" s="33">
        <v>0.37009999999999998</v>
      </c>
      <c r="N150" s="34">
        <v>0.1037</v>
      </c>
      <c r="O150" s="33">
        <v>-0.3392</v>
      </c>
      <c r="P150" s="34">
        <v>0.3226</v>
      </c>
      <c r="Q150" s="33">
        <v>-0.21790000000000001</v>
      </c>
      <c r="R150" s="34">
        <v>1.0861000000000001</v>
      </c>
      <c r="S150" s="33">
        <v>-0.49020000000000002</v>
      </c>
      <c r="T150" s="34">
        <v>-0.1183</v>
      </c>
      <c r="U150" s="11" t="s">
        <v>224</v>
      </c>
      <c r="V150" s="24" t="s">
        <v>27</v>
      </c>
      <c r="W150" s="11" t="s">
        <v>1145</v>
      </c>
    </row>
    <row r="151" spans="1:23" x14ac:dyDescent="0.25">
      <c r="A151" s="20" t="s">
        <v>1146</v>
      </c>
      <c r="B151" s="20" t="s">
        <v>1147</v>
      </c>
      <c r="C151" s="20" t="s">
        <v>81</v>
      </c>
      <c r="D151" s="24" t="s">
        <v>1148</v>
      </c>
      <c r="E151" s="11" t="s">
        <v>1149</v>
      </c>
      <c r="F151" s="24" t="s">
        <v>1150</v>
      </c>
      <c r="G151" s="11" t="s">
        <v>1151</v>
      </c>
      <c r="H151" s="24" t="s">
        <v>1152</v>
      </c>
      <c r="I151" s="11" t="s">
        <v>1153</v>
      </c>
      <c r="J151" s="24" t="s">
        <v>1154</v>
      </c>
      <c r="K151" s="33">
        <v>-2.3099999999999999E-2</v>
      </c>
      <c r="L151" s="34">
        <v>0.2387</v>
      </c>
      <c r="M151" s="33">
        <v>0.32529999999999998</v>
      </c>
      <c r="N151" s="34">
        <v>-0.3947</v>
      </c>
      <c r="O151" s="33">
        <v>-0.51529999999999998</v>
      </c>
      <c r="P151" s="34">
        <v>0.19939999999999999</v>
      </c>
      <c r="Q151" s="33">
        <v>0.17960000000000001</v>
      </c>
      <c r="R151" s="34">
        <v>0.80900000000000005</v>
      </c>
      <c r="S151" s="33">
        <v>5.8900000000000001E-2</v>
      </c>
      <c r="T151" s="34">
        <v>-0.18490000000000001</v>
      </c>
      <c r="U151" s="11" t="s">
        <v>26</v>
      </c>
      <c r="V151" s="24" t="s">
        <v>27</v>
      </c>
      <c r="W151" s="11" t="s">
        <v>1145</v>
      </c>
    </row>
    <row r="152" spans="1:23" x14ac:dyDescent="0.25">
      <c r="A152" s="20" t="s">
        <v>1155</v>
      </c>
      <c r="B152" s="20" t="s">
        <v>1156</v>
      </c>
      <c r="C152" s="20" t="s">
        <v>337</v>
      </c>
      <c r="D152" s="24" t="s">
        <v>1157</v>
      </c>
      <c r="E152" s="11" t="s">
        <v>1158</v>
      </c>
      <c r="F152" s="24" t="s">
        <v>1159</v>
      </c>
      <c r="G152" s="11" t="s">
        <v>1160</v>
      </c>
      <c r="H152" s="24" t="s">
        <v>1161</v>
      </c>
      <c r="I152" s="11" t="s">
        <v>1162</v>
      </c>
      <c r="J152" s="24" t="s">
        <v>1163</v>
      </c>
      <c r="K152" s="33">
        <v>2.1299999999999999E-2</v>
      </c>
      <c r="L152" s="34">
        <v>0.17649999999999999</v>
      </c>
      <c r="M152" s="33">
        <v>0.29730000000000001</v>
      </c>
      <c r="N152" s="34">
        <v>0.22450000000000001</v>
      </c>
      <c r="O152" s="33">
        <v>2.1299999999999999E-2</v>
      </c>
      <c r="P152" s="34">
        <v>0.23039999999999999</v>
      </c>
      <c r="Q152" s="33">
        <v>-0.28999999999999998</v>
      </c>
      <c r="R152" s="34">
        <v>-0.18729999999999999</v>
      </c>
      <c r="S152" s="33">
        <v>-5.4300000000000001E-2</v>
      </c>
      <c r="T152" s="34">
        <v>-0.14630000000000001</v>
      </c>
      <c r="U152" s="11" t="s">
        <v>224</v>
      </c>
      <c r="V152" s="24" t="s">
        <v>27</v>
      </c>
      <c r="W152" s="11" t="s">
        <v>1145</v>
      </c>
    </row>
    <row r="153" spans="1:23" x14ac:dyDescent="0.25">
      <c r="A153" s="20" t="s">
        <v>1164</v>
      </c>
      <c r="B153" s="20" t="s">
        <v>1165</v>
      </c>
      <c r="C153" s="20" t="s">
        <v>124</v>
      </c>
      <c r="D153" s="24" t="s">
        <v>1148</v>
      </c>
      <c r="E153" s="11" t="s">
        <v>1166</v>
      </c>
      <c r="F153" s="24" t="s">
        <v>1167</v>
      </c>
      <c r="G153" s="11" t="s">
        <v>933</v>
      </c>
      <c r="H153" s="24" t="s">
        <v>1168</v>
      </c>
      <c r="I153" s="11" t="s">
        <v>1169</v>
      </c>
      <c r="J153" s="24" t="s">
        <v>1170</v>
      </c>
      <c r="K153" s="33">
        <v>1.1599999999999999E-2</v>
      </c>
      <c r="L153" s="34">
        <v>8.6300000000000002E-2</v>
      </c>
      <c r="M153" s="33">
        <v>0.24560000000000001</v>
      </c>
      <c r="N153" s="34">
        <v>0.2848</v>
      </c>
      <c r="O153" s="33">
        <v>-1.14E-2</v>
      </c>
      <c r="P153" s="34">
        <v>0.2177</v>
      </c>
      <c r="Q153" s="33">
        <v>-0.1193</v>
      </c>
      <c r="R153" s="34">
        <v>0.4773</v>
      </c>
      <c r="S153" s="33">
        <v>0.22450000000000001</v>
      </c>
      <c r="T153" s="34">
        <v>0.33979999999999999</v>
      </c>
      <c r="U153" s="11" t="s">
        <v>26</v>
      </c>
      <c r="V153" s="24" t="s">
        <v>27</v>
      </c>
      <c r="W153" s="11" t="s">
        <v>1145</v>
      </c>
    </row>
    <row r="154" spans="1:23" x14ac:dyDescent="0.25">
      <c r="A154" s="20" t="s">
        <v>1171</v>
      </c>
      <c r="B154" s="20" t="s">
        <v>1172</v>
      </c>
      <c r="C154" s="20" t="s">
        <v>1173</v>
      </c>
      <c r="D154" s="24" t="s">
        <v>1174</v>
      </c>
      <c r="E154" s="11" t="s">
        <v>505</v>
      </c>
      <c r="F154" s="24" t="s">
        <v>1175</v>
      </c>
      <c r="G154" s="11" t="s">
        <v>1176</v>
      </c>
      <c r="H154" s="24" t="s">
        <v>1177</v>
      </c>
      <c r="I154" s="11" t="s">
        <v>1178</v>
      </c>
      <c r="J154" s="24" t="s">
        <v>38</v>
      </c>
      <c r="K154" s="33">
        <v>5.7099999999999998E-2</v>
      </c>
      <c r="L154" s="34">
        <v>0.5948</v>
      </c>
      <c r="M154" s="33">
        <v>0.45100000000000001</v>
      </c>
      <c r="N154" s="34">
        <v>0.22109999999999999</v>
      </c>
      <c r="O154" s="33">
        <v>0.13850000000000001</v>
      </c>
      <c r="P154" s="34">
        <v>-0.45190000000000002</v>
      </c>
      <c r="Q154" s="33">
        <v>-0.42930000000000001</v>
      </c>
      <c r="R154" s="34">
        <v>1.4218999999999999</v>
      </c>
      <c r="S154" s="33">
        <v>-0.67</v>
      </c>
      <c r="T154" s="34">
        <v>-0.18240000000000001</v>
      </c>
      <c r="U154" s="11" t="s">
        <v>26</v>
      </c>
      <c r="V154" s="24" t="s">
        <v>27</v>
      </c>
      <c r="W154" s="11" t="s">
        <v>1145</v>
      </c>
    </row>
    <row r="155" spans="1:23" x14ac:dyDescent="0.25">
      <c r="A155" s="20" t="s">
        <v>1179</v>
      </c>
      <c r="B155" s="20" t="s">
        <v>1180</v>
      </c>
      <c r="C155" s="20" t="s">
        <v>31</v>
      </c>
      <c r="D155" s="24" t="s">
        <v>1181</v>
      </c>
      <c r="E155" s="11" t="s">
        <v>1182</v>
      </c>
      <c r="F155" s="24" t="s">
        <v>1183</v>
      </c>
      <c r="G155" s="11" t="s">
        <v>360</v>
      </c>
      <c r="H155" s="24" t="s">
        <v>1184</v>
      </c>
      <c r="I155" s="11" t="s">
        <v>1185</v>
      </c>
      <c r="J155" s="24" t="s">
        <v>38</v>
      </c>
      <c r="K155" s="33">
        <v>1.77E-2</v>
      </c>
      <c r="L155" s="34">
        <v>0.16750000000000001</v>
      </c>
      <c r="M155" s="33">
        <v>0.2994</v>
      </c>
      <c r="N155" s="34">
        <v>-0.74390000000000001</v>
      </c>
      <c r="O155" s="33">
        <v>-0.40870000000000001</v>
      </c>
      <c r="P155" s="34">
        <v>-0.2402</v>
      </c>
      <c r="Q155" s="33">
        <v>0.21329999999999999</v>
      </c>
      <c r="R155" s="34">
        <v>-0.1153</v>
      </c>
      <c r="S155" s="33">
        <v>-0.15870000000000001</v>
      </c>
      <c r="T155" s="34">
        <v>-0.49330000000000002</v>
      </c>
      <c r="U155" s="11" t="s">
        <v>224</v>
      </c>
      <c r="V155" s="24" t="s">
        <v>27</v>
      </c>
      <c r="W155" s="11" t="s">
        <v>1145</v>
      </c>
    </row>
    <row r="156" spans="1:23" x14ac:dyDescent="0.25">
      <c r="A156" s="20" t="s">
        <v>1186</v>
      </c>
      <c r="B156" s="20" t="s">
        <v>1187</v>
      </c>
      <c r="C156" s="20" t="s">
        <v>31</v>
      </c>
      <c r="D156" s="24" t="s">
        <v>1181</v>
      </c>
      <c r="E156" s="11" t="s">
        <v>1182</v>
      </c>
      <c r="F156" s="24" t="s">
        <v>1188</v>
      </c>
      <c r="G156" s="11" t="s">
        <v>295</v>
      </c>
      <c r="H156" s="24" t="s">
        <v>1189</v>
      </c>
      <c r="I156" s="11" t="s">
        <v>1185</v>
      </c>
      <c r="J156" s="24" t="s">
        <v>38</v>
      </c>
      <c r="K156" s="33">
        <v>2.1899999999999999E-2</v>
      </c>
      <c r="L156" s="34">
        <v>0.32390000000000002</v>
      </c>
      <c r="M156" s="33">
        <v>0.31330000000000002</v>
      </c>
      <c r="N156" s="34">
        <v>-0.13950000000000001</v>
      </c>
      <c r="O156" s="33">
        <v>-0.23949999999999999</v>
      </c>
      <c r="P156" s="34">
        <v>11.9831</v>
      </c>
      <c r="Q156" s="33">
        <v>-0.4274</v>
      </c>
      <c r="R156" s="34">
        <v>-0.1583</v>
      </c>
      <c r="S156" s="33">
        <v>0.36270000000000002</v>
      </c>
      <c r="T156" s="34">
        <v>-0.57850000000000001</v>
      </c>
      <c r="U156" s="11" t="s">
        <v>224</v>
      </c>
      <c r="V156" s="24" t="s">
        <v>27</v>
      </c>
      <c r="W156" s="11" t="s">
        <v>1145</v>
      </c>
    </row>
    <row r="157" spans="1:23" x14ac:dyDescent="0.25">
      <c r="A157" s="20" t="s">
        <v>1190</v>
      </c>
      <c r="B157" s="20" t="s">
        <v>1191</v>
      </c>
      <c r="C157" s="20" t="s">
        <v>1139</v>
      </c>
      <c r="D157" s="24" t="s">
        <v>823</v>
      </c>
      <c r="E157" s="11" t="s">
        <v>1192</v>
      </c>
      <c r="F157" s="24" t="s">
        <v>1193</v>
      </c>
      <c r="G157" s="11" t="s">
        <v>342</v>
      </c>
      <c r="H157" s="24" t="s">
        <v>1194</v>
      </c>
      <c r="I157" s="11" t="s">
        <v>1195</v>
      </c>
      <c r="J157" s="24" t="s">
        <v>1196</v>
      </c>
      <c r="K157" s="33">
        <v>-2.4299999999999999E-2</v>
      </c>
      <c r="L157" s="34">
        <v>0.10199999999999999</v>
      </c>
      <c r="M157" s="33">
        <v>0.31919999999999998</v>
      </c>
      <c r="N157" s="34">
        <v>0.32550000000000001</v>
      </c>
      <c r="O157" s="33">
        <v>-0.13539999999999999</v>
      </c>
      <c r="P157" s="34">
        <v>0.9345</v>
      </c>
      <c r="Q157" s="33">
        <v>0.46089999999999998</v>
      </c>
      <c r="R157" s="34">
        <v>-0.16059999999999999</v>
      </c>
      <c r="S157" s="33">
        <v>-0.4627</v>
      </c>
      <c r="T157" s="34">
        <v>-4.1399999999999999E-2</v>
      </c>
      <c r="U157" s="11" t="s">
        <v>224</v>
      </c>
      <c r="V157" s="24" t="s">
        <v>27</v>
      </c>
      <c r="W157" s="11" t="s">
        <v>1145</v>
      </c>
    </row>
    <row r="158" spans="1:23" x14ac:dyDescent="0.25">
      <c r="A158" s="20" t="s">
        <v>1197</v>
      </c>
      <c r="B158" s="20" t="s">
        <v>1198</v>
      </c>
      <c r="C158" s="20" t="s">
        <v>72</v>
      </c>
      <c r="D158" s="24" t="s">
        <v>82</v>
      </c>
      <c r="E158" s="11" t="s">
        <v>1117</v>
      </c>
      <c r="F158" s="24" t="s">
        <v>1199</v>
      </c>
      <c r="G158" s="11" t="s">
        <v>1200</v>
      </c>
      <c r="H158" s="24" t="s">
        <v>1201</v>
      </c>
      <c r="I158" s="11" t="s">
        <v>1202</v>
      </c>
      <c r="J158" s="24" t="s">
        <v>677</v>
      </c>
      <c r="K158" s="33">
        <v>4.8599999999999997E-2</v>
      </c>
      <c r="L158" s="34">
        <v>0.1905</v>
      </c>
      <c r="M158" s="33">
        <v>0.35099999999999998</v>
      </c>
      <c r="N158" s="34">
        <v>-6.4799999999999996E-2</v>
      </c>
      <c r="O158" s="33">
        <v>-0.26369999999999999</v>
      </c>
      <c r="P158" s="34">
        <v>0.3004</v>
      </c>
      <c r="Q158" s="33">
        <v>7.5899999999999995E-2</v>
      </c>
      <c r="R158" s="34">
        <v>0.50760000000000005</v>
      </c>
      <c r="S158" s="33">
        <v>0.42909999999999998</v>
      </c>
      <c r="T158" s="34">
        <v>-0.20150000000000001</v>
      </c>
      <c r="U158" s="11" t="s">
        <v>26</v>
      </c>
      <c r="V158" s="24" t="s">
        <v>27</v>
      </c>
      <c r="W158" s="11" t="s">
        <v>1145</v>
      </c>
    </row>
    <row r="159" spans="1:23" x14ac:dyDescent="0.25">
      <c r="A159" s="20" t="s">
        <v>1203</v>
      </c>
      <c r="B159" s="20" t="s">
        <v>1204</v>
      </c>
      <c r="C159" s="20" t="s">
        <v>216</v>
      </c>
      <c r="D159" s="24" t="s">
        <v>422</v>
      </c>
      <c r="E159" s="11" t="s">
        <v>1205</v>
      </c>
      <c r="F159" s="24" t="s">
        <v>713</v>
      </c>
      <c r="G159" s="11" t="s">
        <v>1206</v>
      </c>
      <c r="H159" s="24" t="s">
        <v>1185</v>
      </c>
      <c r="I159" s="11" t="s">
        <v>1207</v>
      </c>
      <c r="J159" s="24" t="s">
        <v>1208</v>
      </c>
      <c r="K159" s="33">
        <v>0</v>
      </c>
      <c r="L159" s="34">
        <v>0.1706</v>
      </c>
      <c r="M159" s="33">
        <v>9.3799999999999994E-2</v>
      </c>
      <c r="N159" s="34">
        <v>-0.2457</v>
      </c>
      <c r="O159" s="33">
        <v>-0.1014</v>
      </c>
      <c r="P159" s="34">
        <v>0.40360000000000001</v>
      </c>
      <c r="Q159" s="33">
        <v>0.91379999999999995</v>
      </c>
      <c r="R159" s="34">
        <v>-0.25829999999999997</v>
      </c>
      <c r="S159" s="33">
        <v>-0.218</v>
      </c>
      <c r="T159" s="34">
        <v>0.25</v>
      </c>
      <c r="U159" s="11" t="s">
        <v>58</v>
      </c>
      <c r="V159" s="24" t="s">
        <v>27</v>
      </c>
      <c r="W159" s="11" t="s">
        <v>1145</v>
      </c>
    </row>
    <row r="160" spans="1:23" x14ac:dyDescent="0.25">
      <c r="A160" s="20" t="s">
        <v>1209</v>
      </c>
      <c r="B160" s="20" t="s">
        <v>1210</v>
      </c>
      <c r="C160" s="20" t="s">
        <v>216</v>
      </c>
      <c r="D160" s="24" t="s">
        <v>422</v>
      </c>
      <c r="E160" s="11" t="s">
        <v>1205</v>
      </c>
      <c r="F160" s="24" t="s">
        <v>1211</v>
      </c>
      <c r="G160" s="11" t="s">
        <v>1206</v>
      </c>
      <c r="H160" s="24" t="s">
        <v>1185</v>
      </c>
      <c r="I160" s="11" t="s">
        <v>1207</v>
      </c>
      <c r="J160" s="24" t="s">
        <v>1208</v>
      </c>
      <c r="K160" s="33">
        <v>-2.9000000000000001E-2</v>
      </c>
      <c r="L160" s="34">
        <v>0.1754</v>
      </c>
      <c r="M160" s="33">
        <v>0.1167</v>
      </c>
      <c r="N160" s="34">
        <v>-0.34949999999999998</v>
      </c>
      <c r="O160" s="33">
        <v>-0.1487</v>
      </c>
      <c r="P160" s="34">
        <v>0.5282</v>
      </c>
      <c r="Q160" s="33">
        <v>0.80700000000000005</v>
      </c>
      <c r="R160" s="34">
        <v>-4.36E-2</v>
      </c>
      <c r="S160" s="33">
        <v>-0.17219999999999999</v>
      </c>
      <c r="T160" s="34">
        <v>5.8799999999999998E-2</v>
      </c>
      <c r="U160" s="11" t="s">
        <v>58</v>
      </c>
      <c r="V160" s="24" t="s">
        <v>27</v>
      </c>
      <c r="W160" s="11" t="s">
        <v>1145</v>
      </c>
    </row>
    <row r="161" spans="1:23" x14ac:dyDescent="0.25">
      <c r="A161" s="20" t="s">
        <v>1212</v>
      </c>
      <c r="B161" s="20" t="s">
        <v>1213</v>
      </c>
      <c r="C161" s="20" t="s">
        <v>145</v>
      </c>
      <c r="D161" s="24" t="s">
        <v>38</v>
      </c>
      <c r="E161" s="11" t="s">
        <v>270</v>
      </c>
      <c r="F161" s="24" t="s">
        <v>1214</v>
      </c>
      <c r="G161" s="11" t="s">
        <v>270</v>
      </c>
      <c r="H161" s="24" t="s">
        <v>270</v>
      </c>
      <c r="I161" s="11" t="s">
        <v>270</v>
      </c>
      <c r="J161" s="24" t="s">
        <v>38</v>
      </c>
      <c r="K161" s="33">
        <v>0.12509999999999999</v>
      </c>
      <c r="L161" s="34">
        <v>0.59279999999999999</v>
      </c>
      <c r="M161" s="33">
        <v>0.46239999999999998</v>
      </c>
      <c r="N161" s="34">
        <v>-0.59560000000000002</v>
      </c>
      <c r="O161" s="33">
        <v>-0.66059999999999997</v>
      </c>
      <c r="P161" s="34">
        <v>0.44309999999999999</v>
      </c>
      <c r="Q161" s="33">
        <v>1.5705</v>
      </c>
      <c r="R161" s="34">
        <v>0.17710000000000001</v>
      </c>
      <c r="S161" s="33">
        <v>0</v>
      </c>
      <c r="T161" s="34">
        <v>0</v>
      </c>
      <c r="U161" s="11" t="s">
        <v>224</v>
      </c>
      <c r="V161" s="24" t="s">
        <v>27</v>
      </c>
      <c r="W161" s="11" t="s">
        <v>1145</v>
      </c>
    </row>
    <row r="162" spans="1:23" x14ac:dyDescent="0.25">
      <c r="A162" s="20" t="s">
        <v>1215</v>
      </c>
      <c r="B162" s="20" t="s">
        <v>1216</v>
      </c>
      <c r="C162" s="20" t="s">
        <v>31</v>
      </c>
      <c r="D162" s="24" t="s">
        <v>1217</v>
      </c>
      <c r="E162" s="11" t="s">
        <v>1218</v>
      </c>
      <c r="F162" s="24" t="s">
        <v>1219</v>
      </c>
      <c r="G162" s="11" t="s">
        <v>1151</v>
      </c>
      <c r="H162" s="24" t="s">
        <v>1220</v>
      </c>
      <c r="I162" s="11" t="s">
        <v>1221</v>
      </c>
      <c r="J162" s="24" t="s">
        <v>1112</v>
      </c>
      <c r="K162" s="33">
        <v>1.6999999999999999E-3</v>
      </c>
      <c r="L162" s="34">
        <v>0.13250000000000001</v>
      </c>
      <c r="M162" s="33">
        <v>0.15909999999999999</v>
      </c>
      <c r="N162" s="34">
        <v>-0.11169999999999999</v>
      </c>
      <c r="O162" s="33">
        <v>-0.13189999999999999</v>
      </c>
      <c r="P162" s="34">
        <v>0.14230000000000001</v>
      </c>
      <c r="Q162" s="33">
        <v>0.4945</v>
      </c>
      <c r="R162" s="34">
        <v>0.38090000000000002</v>
      </c>
      <c r="S162" s="33">
        <v>0.36380000000000001</v>
      </c>
      <c r="T162" s="34">
        <v>-0.1414</v>
      </c>
      <c r="U162" s="11" t="s">
        <v>26</v>
      </c>
      <c r="V162" s="24" t="s">
        <v>27</v>
      </c>
      <c r="W162" s="11" t="s">
        <v>1222</v>
      </c>
    </row>
    <row r="163" spans="1:23" x14ac:dyDescent="0.25">
      <c r="A163" s="20" t="s">
        <v>1223</v>
      </c>
      <c r="B163" s="20" t="s">
        <v>1224</v>
      </c>
      <c r="C163" s="20" t="s">
        <v>31</v>
      </c>
      <c r="D163" s="24" t="s">
        <v>1217</v>
      </c>
      <c r="E163" s="11" t="s">
        <v>1218</v>
      </c>
      <c r="F163" s="24" t="s">
        <v>1225</v>
      </c>
      <c r="G163" s="11" t="s">
        <v>1226</v>
      </c>
      <c r="H163" s="24" t="s">
        <v>1227</v>
      </c>
      <c r="I163" s="11" t="s">
        <v>1221</v>
      </c>
      <c r="J163" s="24" t="s">
        <v>1112</v>
      </c>
      <c r="K163" s="33">
        <v>-3.8E-3</v>
      </c>
      <c r="L163" s="34">
        <v>0.1719</v>
      </c>
      <c r="M163" s="33">
        <v>0.223</v>
      </c>
      <c r="N163" s="34">
        <v>-0.10780000000000001</v>
      </c>
      <c r="O163" s="33">
        <v>-0.2382</v>
      </c>
      <c r="P163" s="34">
        <v>0.27400000000000002</v>
      </c>
      <c r="Q163" s="33">
        <v>0.32619999999999999</v>
      </c>
      <c r="R163" s="34">
        <v>0.37619999999999998</v>
      </c>
      <c r="S163" s="33">
        <v>0.3931</v>
      </c>
      <c r="T163" s="34">
        <v>-0.1265</v>
      </c>
      <c r="U163" s="11" t="s">
        <v>26</v>
      </c>
      <c r="V163" s="24" t="s">
        <v>27</v>
      </c>
      <c r="W163" s="11" t="s">
        <v>1222</v>
      </c>
    </row>
    <row r="164" spans="1:23" x14ac:dyDescent="0.25">
      <c r="A164" s="20" t="s">
        <v>1228</v>
      </c>
      <c r="B164" s="20" t="s">
        <v>1229</v>
      </c>
      <c r="C164" s="20" t="s">
        <v>31</v>
      </c>
      <c r="D164" s="24" t="s">
        <v>1230</v>
      </c>
      <c r="E164" s="11" t="s">
        <v>1231</v>
      </c>
      <c r="F164" s="24" t="s">
        <v>1232</v>
      </c>
      <c r="G164" s="11" t="s">
        <v>550</v>
      </c>
      <c r="H164" s="24" t="s">
        <v>1233</v>
      </c>
      <c r="I164" s="11" t="s">
        <v>1234</v>
      </c>
      <c r="J164" s="24" t="s">
        <v>38</v>
      </c>
      <c r="K164" s="33">
        <v>-1.03E-2</v>
      </c>
      <c r="L164" s="34">
        <v>0.18770000000000001</v>
      </c>
      <c r="M164" s="33">
        <v>0.22109999999999999</v>
      </c>
      <c r="N164" s="34">
        <v>-8.2400000000000001E-2</v>
      </c>
      <c r="O164" s="33">
        <v>-0.1598</v>
      </c>
      <c r="P164" s="34">
        <v>0.15720000000000001</v>
      </c>
      <c r="Q164" s="33">
        <v>0.2767</v>
      </c>
      <c r="R164" s="34">
        <v>0.30370000000000003</v>
      </c>
      <c r="S164" s="33">
        <v>0.42499999999999999</v>
      </c>
      <c r="T164" s="34">
        <v>-9.5399999999999999E-2</v>
      </c>
      <c r="U164" s="11" t="s">
        <v>26</v>
      </c>
      <c r="V164" s="24" t="s">
        <v>27</v>
      </c>
      <c r="W164" s="11" t="s">
        <v>1222</v>
      </c>
    </row>
    <row r="165" spans="1:23" x14ac:dyDescent="0.25">
      <c r="A165" s="20" t="s">
        <v>1235</v>
      </c>
      <c r="B165" s="20" t="s">
        <v>1236</v>
      </c>
      <c r="C165" s="20" t="s">
        <v>31</v>
      </c>
      <c r="D165" s="24" t="s">
        <v>1230</v>
      </c>
      <c r="E165" s="11" t="s">
        <v>1231</v>
      </c>
      <c r="F165" s="24" t="s">
        <v>1237</v>
      </c>
      <c r="G165" s="11" t="s">
        <v>1238</v>
      </c>
      <c r="H165" s="24" t="s">
        <v>426</v>
      </c>
      <c r="I165" s="11" t="s">
        <v>1234</v>
      </c>
      <c r="J165" s="24" t="s">
        <v>38</v>
      </c>
      <c r="K165" s="33">
        <v>-1.9699999999999999E-2</v>
      </c>
      <c r="L165" s="34">
        <v>0.20730000000000001</v>
      </c>
      <c r="M165" s="33">
        <v>0.2462</v>
      </c>
      <c r="N165" s="34">
        <v>-0.16339999999999999</v>
      </c>
      <c r="O165" s="33">
        <v>-0.2276</v>
      </c>
      <c r="P165" s="34">
        <v>0.1198</v>
      </c>
      <c r="Q165" s="33">
        <v>0.3241</v>
      </c>
      <c r="R165" s="34">
        <v>0.2964</v>
      </c>
      <c r="S165" s="33">
        <v>0.49030000000000001</v>
      </c>
      <c r="T165" s="34">
        <v>-0.1094</v>
      </c>
      <c r="U165" s="11" t="s">
        <v>26</v>
      </c>
      <c r="V165" s="24" t="s">
        <v>27</v>
      </c>
      <c r="W165" s="11" t="s">
        <v>1222</v>
      </c>
    </row>
    <row r="166" spans="1:23" x14ac:dyDescent="0.25">
      <c r="A166" s="20" t="s">
        <v>1239</v>
      </c>
      <c r="B166" s="20" t="s">
        <v>1240</v>
      </c>
      <c r="C166" s="20" t="s">
        <v>206</v>
      </c>
      <c r="D166" s="24" t="s">
        <v>1241</v>
      </c>
      <c r="E166" s="11" t="s">
        <v>1242</v>
      </c>
      <c r="F166" s="24" t="s">
        <v>1243</v>
      </c>
      <c r="G166" s="11" t="s">
        <v>1244</v>
      </c>
      <c r="H166" s="24" t="s">
        <v>1245</v>
      </c>
      <c r="I166" s="11" t="s">
        <v>1246</v>
      </c>
      <c r="J166" s="24" t="s">
        <v>38</v>
      </c>
      <c r="K166" s="33">
        <v>0.71</v>
      </c>
      <c r="L166" s="34">
        <v>1.0466</v>
      </c>
      <c r="M166" s="33">
        <v>0.97499999999999998</v>
      </c>
      <c r="N166" s="34">
        <v>4.2200000000000001E-2</v>
      </c>
      <c r="O166" s="33">
        <v>0.19700000000000001</v>
      </c>
      <c r="P166" s="34">
        <v>-0.66969999999999996</v>
      </c>
      <c r="Q166" s="33">
        <v>-0.71540000000000004</v>
      </c>
      <c r="R166" s="34">
        <v>-0.42080000000000001</v>
      </c>
      <c r="S166" s="33">
        <v>-0.89890000000000003</v>
      </c>
      <c r="T166" s="34">
        <v>1.9483999999999999</v>
      </c>
      <c r="U166" s="11" t="s">
        <v>58</v>
      </c>
      <c r="V166" s="24" t="s">
        <v>27</v>
      </c>
      <c r="W166" s="11" t="s">
        <v>1222</v>
      </c>
    </row>
    <row r="167" spans="1:23" x14ac:dyDescent="0.25">
      <c r="A167" s="20" t="s">
        <v>1247</v>
      </c>
      <c r="B167" s="20" t="s">
        <v>1248</v>
      </c>
      <c r="C167" s="20" t="s">
        <v>206</v>
      </c>
      <c r="D167" s="24" t="s">
        <v>1241</v>
      </c>
      <c r="E167" s="11" t="s">
        <v>1242</v>
      </c>
      <c r="F167" s="24" t="s">
        <v>427</v>
      </c>
      <c r="G167" s="11" t="s">
        <v>1249</v>
      </c>
      <c r="H167" s="24" t="s">
        <v>1250</v>
      </c>
      <c r="I167" s="11" t="s">
        <v>1246</v>
      </c>
      <c r="J167" s="24" t="s">
        <v>38</v>
      </c>
      <c r="K167" s="33">
        <v>0.29249999999999998</v>
      </c>
      <c r="L167" s="34">
        <v>0.54469999999999996</v>
      </c>
      <c r="M167" s="33">
        <v>0.55740000000000001</v>
      </c>
      <c r="N167" s="34">
        <v>-0.3871</v>
      </c>
      <c r="O167" s="33">
        <v>-9.5200000000000007E-2</v>
      </c>
      <c r="P167" s="34">
        <v>-0.79410000000000003</v>
      </c>
      <c r="Q167" s="33">
        <v>-0.66339999999999999</v>
      </c>
      <c r="R167" s="34">
        <v>-0.42270000000000002</v>
      </c>
      <c r="S167" s="33">
        <v>-0.70840000000000003</v>
      </c>
      <c r="T167" s="34">
        <v>-0.13669999999999999</v>
      </c>
      <c r="U167" s="11" t="s">
        <v>58</v>
      </c>
      <c r="V167" s="24" t="s">
        <v>27</v>
      </c>
      <c r="W167" s="11" t="s">
        <v>1222</v>
      </c>
    </row>
    <row r="168" spans="1:23" x14ac:dyDescent="0.25">
      <c r="A168" s="20" t="s">
        <v>1251</v>
      </c>
      <c r="B168" s="20" t="s">
        <v>1252</v>
      </c>
      <c r="C168" s="20" t="s">
        <v>227</v>
      </c>
      <c r="D168" s="24" t="s">
        <v>1253</v>
      </c>
      <c r="E168" s="11" t="s">
        <v>1254</v>
      </c>
      <c r="F168" s="24" t="s">
        <v>1255</v>
      </c>
      <c r="G168" s="11" t="s">
        <v>1256</v>
      </c>
      <c r="H168" s="24" t="s">
        <v>1257</v>
      </c>
      <c r="I168" s="11" t="s">
        <v>1258</v>
      </c>
      <c r="J168" s="24" t="s">
        <v>1259</v>
      </c>
      <c r="K168" s="33">
        <v>7.7999999999999996E-3</v>
      </c>
      <c r="L168" s="34">
        <v>4.1000000000000003E-3</v>
      </c>
      <c r="M168" s="33">
        <v>-5.9299999999999999E-2</v>
      </c>
      <c r="N168" s="34">
        <v>4.2500000000000003E-2</v>
      </c>
      <c r="O168" s="33">
        <v>-0.12520000000000001</v>
      </c>
      <c r="P168" s="34">
        <v>1.2261</v>
      </c>
      <c r="Q168" s="33">
        <v>0.1875</v>
      </c>
      <c r="R168" s="34">
        <v>-0.1363</v>
      </c>
      <c r="S168" s="33">
        <v>-3.2500000000000001E-2</v>
      </c>
      <c r="T168" s="34">
        <v>0.17979999999999999</v>
      </c>
      <c r="U168" s="11" t="s">
        <v>26</v>
      </c>
      <c r="V168" s="24" t="s">
        <v>27</v>
      </c>
      <c r="W168" s="11" t="s">
        <v>1222</v>
      </c>
    </row>
    <row r="169" spans="1:23" x14ac:dyDescent="0.25">
      <c r="A169" s="20" t="s">
        <v>1260</v>
      </c>
      <c r="B169" s="20" t="s">
        <v>1261</v>
      </c>
      <c r="C169" s="20" t="s">
        <v>171</v>
      </c>
      <c r="D169" s="24" t="s">
        <v>1262</v>
      </c>
      <c r="E169" s="11" t="s">
        <v>45</v>
      </c>
      <c r="F169" s="24" t="s">
        <v>1263</v>
      </c>
      <c r="G169" s="11" t="s">
        <v>99</v>
      </c>
      <c r="H169" s="24" t="s">
        <v>1264</v>
      </c>
      <c r="I169" s="11" t="s">
        <v>1265</v>
      </c>
      <c r="J169" s="24" t="s">
        <v>1266</v>
      </c>
      <c r="K169" s="33">
        <v>-1.2200000000000001E-2</v>
      </c>
      <c r="L169" s="34">
        <v>0.50560000000000005</v>
      </c>
      <c r="M169" s="33">
        <v>0.55769999999999997</v>
      </c>
      <c r="N169" s="34">
        <v>0.25779999999999997</v>
      </c>
      <c r="O169" s="33">
        <v>0.52829999999999999</v>
      </c>
      <c r="P169" s="34">
        <v>-0.22059999999999999</v>
      </c>
      <c r="Q169" s="33">
        <v>-0.49249999999999999</v>
      </c>
      <c r="R169" s="34">
        <v>-0.60589999999999999</v>
      </c>
      <c r="S169" s="33">
        <v>-0.27350000000000002</v>
      </c>
      <c r="T169" s="34">
        <v>-0.28660000000000002</v>
      </c>
      <c r="U169" s="11" t="s">
        <v>1267</v>
      </c>
      <c r="V169" s="24" t="s">
        <v>27</v>
      </c>
      <c r="W169" s="11" t="s">
        <v>1222</v>
      </c>
    </row>
    <row r="170" spans="1:23" x14ac:dyDescent="0.25">
      <c r="A170" s="20" t="s">
        <v>1268</v>
      </c>
      <c r="B170" s="20" t="s">
        <v>1269</v>
      </c>
      <c r="C170" s="20" t="s">
        <v>171</v>
      </c>
      <c r="D170" s="24" t="s">
        <v>698</v>
      </c>
      <c r="E170" s="11" t="s">
        <v>1270</v>
      </c>
      <c r="F170" s="24" t="s">
        <v>548</v>
      </c>
      <c r="G170" s="11" t="s">
        <v>607</v>
      </c>
      <c r="H170" s="24" t="s">
        <v>1271</v>
      </c>
      <c r="I170" s="11" t="s">
        <v>724</v>
      </c>
      <c r="J170" s="24" t="s">
        <v>1272</v>
      </c>
      <c r="K170" s="33">
        <v>9.5999999999999992E-3</v>
      </c>
      <c r="L170" s="34">
        <v>0.32429999999999998</v>
      </c>
      <c r="M170" s="33">
        <v>0.69710000000000005</v>
      </c>
      <c r="N170" s="34">
        <v>1.5620000000000001</v>
      </c>
      <c r="O170" s="33">
        <v>-0.11219999999999999</v>
      </c>
      <c r="P170" s="34">
        <v>2.9424999999999999</v>
      </c>
      <c r="Q170" s="33">
        <v>9.5799999999999996E-2</v>
      </c>
      <c r="R170" s="34">
        <v>0.23699999999999999</v>
      </c>
      <c r="S170" s="33">
        <v>0.1157</v>
      </c>
      <c r="T170" s="34">
        <v>-0.43190000000000001</v>
      </c>
      <c r="U170" s="11" t="s">
        <v>26</v>
      </c>
      <c r="V170" s="24" t="s">
        <v>27</v>
      </c>
      <c r="W170" s="11" t="s">
        <v>1222</v>
      </c>
    </row>
    <row r="171" spans="1:23" x14ac:dyDescent="0.25">
      <c r="A171" s="20" t="s">
        <v>1273</v>
      </c>
      <c r="B171" s="20" t="s">
        <v>1274</v>
      </c>
      <c r="C171" s="20" t="s">
        <v>1275</v>
      </c>
      <c r="D171" s="24" t="s">
        <v>1276</v>
      </c>
      <c r="E171" s="11" t="s">
        <v>1277</v>
      </c>
      <c r="F171" s="24" t="s">
        <v>1278</v>
      </c>
      <c r="G171" s="11" t="s">
        <v>826</v>
      </c>
      <c r="H171" s="24" t="s">
        <v>1279</v>
      </c>
      <c r="I171" s="11" t="s">
        <v>417</v>
      </c>
      <c r="J171" s="24" t="s">
        <v>1280</v>
      </c>
      <c r="K171" s="33">
        <v>5.4699999999999999E-2</v>
      </c>
      <c r="L171" s="34">
        <v>0.1658</v>
      </c>
      <c r="M171" s="33">
        <v>0.30559999999999998</v>
      </c>
      <c r="N171" s="34">
        <v>1.0800000000000001E-2</v>
      </c>
      <c r="O171" s="33">
        <v>-0.30609999999999998</v>
      </c>
      <c r="P171" s="34">
        <v>0.68600000000000005</v>
      </c>
      <c r="Q171" s="33">
        <v>0.18940000000000001</v>
      </c>
      <c r="R171" s="34">
        <v>1.7559</v>
      </c>
      <c r="S171" s="33">
        <v>-6.4299999999999996E-2</v>
      </c>
      <c r="T171" s="34">
        <v>-0.313</v>
      </c>
      <c r="U171" s="11" t="s">
        <v>26</v>
      </c>
      <c r="V171" s="24" t="s">
        <v>27</v>
      </c>
      <c r="W171" s="11" t="s">
        <v>1222</v>
      </c>
    </row>
    <row r="172" spans="1:23" x14ac:dyDescent="0.25">
      <c r="A172" s="20" t="s">
        <v>1281</v>
      </c>
      <c r="B172" s="20" t="s">
        <v>1282</v>
      </c>
      <c r="C172" s="20" t="s">
        <v>186</v>
      </c>
      <c r="D172" s="24" t="s">
        <v>475</v>
      </c>
      <c r="E172" s="11" t="s">
        <v>1283</v>
      </c>
      <c r="F172" s="24" t="s">
        <v>1284</v>
      </c>
      <c r="G172" s="11" t="s">
        <v>1285</v>
      </c>
      <c r="H172" s="24" t="s">
        <v>1286</v>
      </c>
      <c r="I172" s="11" t="s">
        <v>457</v>
      </c>
      <c r="J172" s="24" t="s">
        <v>1287</v>
      </c>
      <c r="K172" s="33">
        <v>-1.9599999999999999E-2</v>
      </c>
      <c r="L172" s="34">
        <v>0.18090000000000001</v>
      </c>
      <c r="M172" s="33">
        <v>0.39169999999999999</v>
      </c>
      <c r="N172" s="34">
        <v>0.76049999999999995</v>
      </c>
      <c r="O172" s="33">
        <v>-9.5100000000000004E-2</v>
      </c>
      <c r="P172" s="34">
        <v>2.9138000000000002</v>
      </c>
      <c r="Q172" s="33">
        <v>-0.1545</v>
      </c>
      <c r="R172" s="34">
        <v>-8.1699999999999995E-2</v>
      </c>
      <c r="S172" s="33">
        <v>0.4279</v>
      </c>
      <c r="T172" s="34">
        <v>-0.41289999999999999</v>
      </c>
      <c r="U172" s="11" t="s">
        <v>26</v>
      </c>
      <c r="V172" s="24" t="s">
        <v>27</v>
      </c>
      <c r="W172" s="11" t="s">
        <v>1222</v>
      </c>
    </row>
    <row r="173" spans="1:23" x14ac:dyDescent="0.25">
      <c r="A173" s="20" t="s">
        <v>1288</v>
      </c>
      <c r="B173" s="20" t="s">
        <v>1289</v>
      </c>
      <c r="C173" s="20" t="s">
        <v>216</v>
      </c>
      <c r="D173" s="24" t="s">
        <v>82</v>
      </c>
      <c r="E173" s="11" t="s">
        <v>1290</v>
      </c>
      <c r="F173" s="24" t="s">
        <v>1291</v>
      </c>
      <c r="G173" s="11" t="s">
        <v>114</v>
      </c>
      <c r="H173" s="24" t="s">
        <v>1292</v>
      </c>
      <c r="I173" s="11" t="s">
        <v>1293</v>
      </c>
      <c r="J173" s="24" t="s">
        <v>1154</v>
      </c>
      <c r="K173" s="33">
        <v>-1.3100000000000001E-2</v>
      </c>
      <c r="L173" s="34">
        <v>6.9999999999999999E-4</v>
      </c>
      <c r="M173" s="33">
        <v>6.3799999999999996E-2</v>
      </c>
      <c r="N173" s="34">
        <v>0.63100000000000001</v>
      </c>
      <c r="O173" s="33">
        <v>2.9600000000000001E-2</v>
      </c>
      <c r="P173" s="34">
        <v>0.99660000000000004</v>
      </c>
      <c r="Q173" s="33">
        <v>-0.2361</v>
      </c>
      <c r="R173" s="34">
        <v>8.48E-2</v>
      </c>
      <c r="S173" s="33">
        <v>0.1195</v>
      </c>
      <c r="T173" s="34">
        <v>-0.65139999999999998</v>
      </c>
      <c r="U173" s="11" t="s">
        <v>26</v>
      </c>
      <c r="V173" s="24" t="s">
        <v>27</v>
      </c>
      <c r="W173" s="11" t="s">
        <v>1222</v>
      </c>
    </row>
    <row r="174" spans="1:23" x14ac:dyDescent="0.25">
      <c r="A174" s="20" t="s">
        <v>1294</v>
      </c>
      <c r="B174" s="20" t="s">
        <v>1295</v>
      </c>
      <c r="C174" s="20" t="s">
        <v>840</v>
      </c>
      <c r="D174" s="24" t="s">
        <v>1296</v>
      </c>
      <c r="E174" s="11" t="s">
        <v>1297</v>
      </c>
      <c r="F174" s="24" t="s">
        <v>1298</v>
      </c>
      <c r="G174" s="11" t="s">
        <v>1299</v>
      </c>
      <c r="H174" s="24" t="s">
        <v>1300</v>
      </c>
      <c r="I174" s="11" t="s">
        <v>1301</v>
      </c>
      <c r="J174" s="24" t="s">
        <v>1302</v>
      </c>
      <c r="K174" s="33">
        <v>4.1000000000000003E-3</v>
      </c>
      <c r="L174" s="34">
        <v>-1.5E-3</v>
      </c>
      <c r="M174" s="33">
        <v>-8.4199999999999997E-2</v>
      </c>
      <c r="N174" s="34">
        <v>0.32469999999999999</v>
      </c>
      <c r="O174" s="33">
        <v>7.0099999999999996E-2</v>
      </c>
      <c r="P174" s="34">
        <v>0.21759999999999999</v>
      </c>
      <c r="Q174" s="33">
        <v>-4.9299999999999997E-2</v>
      </c>
      <c r="R174" s="34">
        <v>2.8899999999999999E-2</v>
      </c>
      <c r="S174" s="33">
        <v>-0.22239999999999999</v>
      </c>
      <c r="T174" s="34">
        <v>0.6764</v>
      </c>
      <c r="U174" s="11" t="s">
        <v>26</v>
      </c>
      <c r="V174" s="24" t="s">
        <v>27</v>
      </c>
      <c r="W174" s="11" t="s">
        <v>1303</v>
      </c>
    </row>
    <row r="175" spans="1:23" x14ac:dyDescent="0.25">
      <c r="A175" s="20" t="s">
        <v>1304</v>
      </c>
      <c r="B175" s="20" t="s">
        <v>1305</v>
      </c>
      <c r="C175" s="20" t="s">
        <v>840</v>
      </c>
      <c r="D175" s="24" t="s">
        <v>1296</v>
      </c>
      <c r="E175" s="11" t="s">
        <v>724</v>
      </c>
      <c r="F175" s="24" t="s">
        <v>1306</v>
      </c>
      <c r="G175" s="11" t="s">
        <v>1307</v>
      </c>
      <c r="H175" s="24" t="s">
        <v>1308</v>
      </c>
      <c r="I175" s="11" t="s">
        <v>1309</v>
      </c>
      <c r="J175" s="24" t="s">
        <v>1302</v>
      </c>
      <c r="K175" s="33">
        <v>0</v>
      </c>
      <c r="L175" s="34">
        <v>-1.23E-2</v>
      </c>
      <c r="M175" s="33">
        <v>-8.8800000000000004E-2</v>
      </c>
      <c r="N175" s="34">
        <v>6.7400000000000002E-2</v>
      </c>
      <c r="O175" s="33">
        <v>-6.0100000000000001E-2</v>
      </c>
      <c r="P175" s="34">
        <v>0.01</v>
      </c>
      <c r="Q175" s="33">
        <v>-0.10340000000000001</v>
      </c>
      <c r="R175" s="34">
        <v>-0.14130000000000001</v>
      </c>
      <c r="S175" s="33">
        <v>-0.27650000000000002</v>
      </c>
      <c r="T175" s="34">
        <v>1.5017</v>
      </c>
      <c r="U175" s="11" t="s">
        <v>26</v>
      </c>
      <c r="V175" s="24" t="s">
        <v>27</v>
      </c>
      <c r="W175" s="11" t="s">
        <v>1303</v>
      </c>
    </row>
    <row r="176" spans="1:23" x14ac:dyDescent="0.25">
      <c r="A176" s="20" t="s">
        <v>1310</v>
      </c>
      <c r="B176" s="20" t="s">
        <v>1311</v>
      </c>
      <c r="C176" s="20" t="s">
        <v>840</v>
      </c>
      <c r="D176" s="24" t="s">
        <v>1296</v>
      </c>
      <c r="E176" s="11" t="s">
        <v>724</v>
      </c>
      <c r="F176" s="24" t="s">
        <v>1312</v>
      </c>
      <c r="G176" s="11" t="s">
        <v>1313</v>
      </c>
      <c r="H176" s="24" t="s">
        <v>1314</v>
      </c>
      <c r="I176" s="11" t="s">
        <v>1309</v>
      </c>
      <c r="J176" s="24" t="s">
        <v>1302</v>
      </c>
      <c r="K176" s="33">
        <v>2.5999999999999999E-3</v>
      </c>
      <c r="L176" s="34">
        <v>-7.7000000000000002E-3</v>
      </c>
      <c r="M176" s="33">
        <v>-0.1019</v>
      </c>
      <c r="N176" s="34">
        <v>0.39429999999999998</v>
      </c>
      <c r="O176" s="33">
        <v>9.4E-2</v>
      </c>
      <c r="P176" s="34">
        <v>0.31669999999999998</v>
      </c>
      <c r="Q176" s="33">
        <v>-3.8899999999999997E-2</v>
      </c>
      <c r="R176" s="34">
        <v>0.14119999999999999</v>
      </c>
      <c r="S176" s="33">
        <v>-0.22009999999999999</v>
      </c>
      <c r="T176" s="34">
        <v>0.40089999999999998</v>
      </c>
      <c r="U176" s="11" t="s">
        <v>26</v>
      </c>
      <c r="V176" s="24" t="s">
        <v>27</v>
      </c>
      <c r="W176" s="11" t="s">
        <v>1303</v>
      </c>
    </row>
    <row r="177" spans="1:23" x14ac:dyDescent="0.25">
      <c r="A177" s="20" t="s">
        <v>1315</v>
      </c>
      <c r="B177" s="20" t="s">
        <v>1316</v>
      </c>
      <c r="C177" s="20" t="s">
        <v>124</v>
      </c>
      <c r="D177" s="24" t="s">
        <v>1317</v>
      </c>
      <c r="E177" s="11" t="s">
        <v>1318</v>
      </c>
      <c r="F177" s="24" t="s">
        <v>1319</v>
      </c>
      <c r="G177" s="11" t="s">
        <v>1320</v>
      </c>
      <c r="H177" s="24" t="s">
        <v>1321</v>
      </c>
      <c r="I177" s="11" t="s">
        <v>240</v>
      </c>
      <c r="J177" s="24" t="s">
        <v>1322</v>
      </c>
      <c r="K177" s="33">
        <v>2.7E-2</v>
      </c>
      <c r="L177" s="34">
        <v>7.0900000000000005E-2</v>
      </c>
      <c r="M177" s="33">
        <v>0.13639999999999999</v>
      </c>
      <c r="N177" s="34">
        <v>0.93779999999999997</v>
      </c>
      <c r="O177" s="33">
        <v>0.27379999999999999</v>
      </c>
      <c r="P177" s="34">
        <v>0.33110000000000001</v>
      </c>
      <c r="Q177" s="33">
        <v>0.15090000000000001</v>
      </c>
      <c r="R177" s="34">
        <v>5.1499999999999997E-2</v>
      </c>
      <c r="S177" s="33">
        <v>0.20849999999999999</v>
      </c>
      <c r="T177" s="34">
        <v>-5.4199999999999998E-2</v>
      </c>
      <c r="U177" s="11" t="s">
        <v>26</v>
      </c>
      <c r="V177" s="24" t="s">
        <v>27</v>
      </c>
      <c r="W177" s="11" t="s">
        <v>1303</v>
      </c>
    </row>
    <row r="178" spans="1:23" x14ac:dyDescent="0.25">
      <c r="A178" s="20" t="s">
        <v>1323</v>
      </c>
      <c r="B178" s="20" t="s">
        <v>1324</v>
      </c>
      <c r="C178" s="20" t="s">
        <v>124</v>
      </c>
      <c r="D178" s="24" t="s">
        <v>1317</v>
      </c>
      <c r="E178" s="11" t="s">
        <v>1318</v>
      </c>
      <c r="F178" s="24" t="s">
        <v>1325</v>
      </c>
      <c r="G178" s="11" t="s">
        <v>1326</v>
      </c>
      <c r="H178" s="24" t="s">
        <v>1327</v>
      </c>
      <c r="I178" s="11" t="s">
        <v>240</v>
      </c>
      <c r="J178" s="24" t="s">
        <v>1322</v>
      </c>
      <c r="K178" s="33">
        <v>1.5100000000000001E-2</v>
      </c>
      <c r="L178" s="34">
        <v>7.0800000000000002E-2</v>
      </c>
      <c r="M178" s="33">
        <v>0.1245</v>
      </c>
      <c r="N178" s="34">
        <v>0.9194</v>
      </c>
      <c r="O178" s="33">
        <v>0.16750000000000001</v>
      </c>
      <c r="P178" s="34">
        <v>0.33139999999999997</v>
      </c>
      <c r="Q178" s="33">
        <v>0.15970000000000001</v>
      </c>
      <c r="R178" s="34">
        <v>4.7999999999999996E-3</v>
      </c>
      <c r="S178" s="33">
        <v>5.6300000000000003E-2</v>
      </c>
      <c r="T178" s="34">
        <v>0.14899999999999999</v>
      </c>
      <c r="U178" s="11" t="s">
        <v>26</v>
      </c>
      <c r="V178" s="24" t="s">
        <v>27</v>
      </c>
      <c r="W178" s="11" t="s">
        <v>1303</v>
      </c>
    </row>
    <row r="179" spans="1:23" x14ac:dyDescent="0.25">
      <c r="A179" s="20" t="s">
        <v>1328</v>
      </c>
      <c r="B179" s="20" t="s">
        <v>1329</v>
      </c>
      <c r="C179" s="20" t="s">
        <v>134</v>
      </c>
      <c r="D179" s="24" t="s">
        <v>814</v>
      </c>
      <c r="E179" s="11" t="s">
        <v>1330</v>
      </c>
      <c r="F179" s="24" t="s">
        <v>862</v>
      </c>
      <c r="G179" s="11" t="s">
        <v>1238</v>
      </c>
      <c r="H179" s="24" t="s">
        <v>1331</v>
      </c>
      <c r="I179" s="11" t="s">
        <v>444</v>
      </c>
      <c r="J179" s="24" t="s">
        <v>1332</v>
      </c>
      <c r="K179" s="33">
        <v>-1.72E-2</v>
      </c>
      <c r="L179" s="34">
        <v>0.15959999999999999</v>
      </c>
      <c r="M179" s="33">
        <v>0.44600000000000001</v>
      </c>
      <c r="N179" s="34">
        <v>0.1671</v>
      </c>
      <c r="O179" s="33">
        <v>-0.23630000000000001</v>
      </c>
      <c r="P179" s="34">
        <v>0.84330000000000005</v>
      </c>
      <c r="Q179" s="33">
        <v>1.0164</v>
      </c>
      <c r="R179" s="34">
        <v>2.3027000000000002</v>
      </c>
      <c r="S179" s="33">
        <v>0.96789999999999998</v>
      </c>
      <c r="T179" s="34">
        <v>-8.7300000000000003E-2</v>
      </c>
      <c r="U179" s="11" t="s">
        <v>26</v>
      </c>
      <c r="V179" s="24" t="s">
        <v>27</v>
      </c>
      <c r="W179" s="11" t="s">
        <v>1303</v>
      </c>
    </row>
    <row r="180" spans="1:23" x14ac:dyDescent="0.25">
      <c r="A180" s="20" t="s">
        <v>1333</v>
      </c>
      <c r="B180" s="20" t="s">
        <v>1334</v>
      </c>
      <c r="C180" s="20" t="s">
        <v>900</v>
      </c>
      <c r="D180" s="24" t="s">
        <v>1335</v>
      </c>
      <c r="E180" s="11" t="s">
        <v>1336</v>
      </c>
      <c r="F180" s="24" t="s">
        <v>1337</v>
      </c>
      <c r="G180" s="11" t="s">
        <v>591</v>
      </c>
      <c r="H180" s="24" t="s">
        <v>660</v>
      </c>
      <c r="I180" s="11" t="s">
        <v>1338</v>
      </c>
      <c r="J180" s="24" t="s">
        <v>78</v>
      </c>
      <c r="K180" s="33">
        <v>-3.7400000000000003E-2</v>
      </c>
      <c r="L180" s="34">
        <v>0.14410000000000001</v>
      </c>
      <c r="M180" s="33">
        <v>0.23139999999999999</v>
      </c>
      <c r="N180" s="34">
        <v>-9.7600000000000006E-2</v>
      </c>
      <c r="O180" s="33">
        <v>-0.29220000000000002</v>
      </c>
      <c r="P180" s="34">
        <v>0.24460000000000001</v>
      </c>
      <c r="Q180" s="33">
        <v>0.12659999999999999</v>
      </c>
      <c r="R180" s="34">
        <v>0.17979999999999999</v>
      </c>
      <c r="S180" s="33">
        <v>-0.1419</v>
      </c>
      <c r="T180" s="34">
        <v>0.26340000000000002</v>
      </c>
      <c r="U180" s="11" t="s">
        <v>26</v>
      </c>
      <c r="V180" s="24" t="s">
        <v>27</v>
      </c>
      <c r="W180" s="11" t="s">
        <v>1303</v>
      </c>
    </row>
    <row r="181" spans="1:23" x14ac:dyDescent="0.25">
      <c r="A181" s="20" t="s">
        <v>1339</v>
      </c>
      <c r="B181" s="20" t="s">
        <v>1340</v>
      </c>
      <c r="C181" s="20" t="s">
        <v>62</v>
      </c>
      <c r="D181" s="24" t="s">
        <v>1341</v>
      </c>
      <c r="E181" s="11" t="s">
        <v>1342</v>
      </c>
      <c r="F181" s="24" t="s">
        <v>1343</v>
      </c>
      <c r="G181" s="11" t="s">
        <v>1344</v>
      </c>
      <c r="H181" s="24" t="s">
        <v>1345</v>
      </c>
      <c r="I181" s="11" t="s">
        <v>575</v>
      </c>
      <c r="J181" s="24" t="s">
        <v>1346</v>
      </c>
      <c r="K181" s="33">
        <v>5.1999999999999998E-3</v>
      </c>
      <c r="L181" s="34">
        <v>0.2457</v>
      </c>
      <c r="M181" s="33">
        <v>0.67210000000000003</v>
      </c>
      <c r="N181" s="34">
        <v>-0.1108</v>
      </c>
      <c r="O181" s="33">
        <v>-0.2702</v>
      </c>
      <c r="P181" s="34">
        <v>0.45319999999999999</v>
      </c>
      <c r="Q181" s="33">
        <v>-3.0000000000000001E-3</v>
      </c>
      <c r="R181" s="34">
        <v>-3.8699999999999998E-2</v>
      </c>
      <c r="S181" s="33">
        <v>0.76239999999999997</v>
      </c>
      <c r="T181" s="34">
        <v>-0.38619999999999999</v>
      </c>
      <c r="U181" s="11" t="s">
        <v>26</v>
      </c>
      <c r="V181" s="24" t="s">
        <v>27</v>
      </c>
      <c r="W181" s="11" t="s">
        <v>1303</v>
      </c>
    </row>
    <row r="182" spans="1:23" x14ac:dyDescent="0.25">
      <c r="A182" s="20" t="s">
        <v>1347</v>
      </c>
      <c r="B182" s="20" t="s">
        <v>1348</v>
      </c>
      <c r="C182" s="20" t="s">
        <v>1173</v>
      </c>
      <c r="D182" s="24" t="s">
        <v>1349</v>
      </c>
      <c r="E182" s="11" t="s">
        <v>1350</v>
      </c>
      <c r="F182" s="24" t="s">
        <v>1351</v>
      </c>
      <c r="G182" s="11" t="s">
        <v>37</v>
      </c>
      <c r="H182" s="24" t="s">
        <v>1352</v>
      </c>
      <c r="I182" s="11" t="s">
        <v>1353</v>
      </c>
      <c r="J182" s="24" t="s">
        <v>1354</v>
      </c>
      <c r="K182" s="33">
        <v>-7.7000000000000002E-3</v>
      </c>
      <c r="L182" s="34">
        <v>6.7999999999999996E-3</v>
      </c>
      <c r="M182" s="33">
        <v>8.0100000000000005E-2</v>
      </c>
      <c r="N182" s="34">
        <v>-0.3906</v>
      </c>
      <c r="O182" s="33">
        <v>-0.41420000000000001</v>
      </c>
      <c r="P182" s="34">
        <v>9.1499999999999998E-2</v>
      </c>
      <c r="Q182" s="33">
        <v>0.53859999999999997</v>
      </c>
      <c r="R182" s="34">
        <v>0.24940000000000001</v>
      </c>
      <c r="S182" s="33">
        <v>0.1862</v>
      </c>
      <c r="T182" s="34">
        <v>-0.127</v>
      </c>
      <c r="U182" s="11" t="s">
        <v>26</v>
      </c>
      <c r="V182" s="24" t="s">
        <v>27</v>
      </c>
      <c r="W182" s="11" t="s">
        <v>1303</v>
      </c>
    </row>
    <row r="183" spans="1:23" x14ac:dyDescent="0.25">
      <c r="A183" s="20" t="s">
        <v>1355</v>
      </c>
      <c r="B183" s="20" t="s">
        <v>1356</v>
      </c>
      <c r="C183" s="20" t="s">
        <v>124</v>
      </c>
      <c r="D183" s="24" t="s">
        <v>1357</v>
      </c>
      <c r="E183" s="11" t="s">
        <v>1358</v>
      </c>
      <c r="F183" s="24" t="s">
        <v>1359</v>
      </c>
      <c r="G183" s="11" t="s">
        <v>1360</v>
      </c>
      <c r="H183" s="24" t="s">
        <v>1361</v>
      </c>
      <c r="I183" s="11" t="s">
        <v>1362</v>
      </c>
      <c r="J183" s="24" t="s">
        <v>25</v>
      </c>
      <c r="K183" s="33">
        <v>1.7999999999999999E-2</v>
      </c>
      <c r="L183" s="34">
        <v>0.4783</v>
      </c>
      <c r="M183" s="33">
        <v>0.64410000000000001</v>
      </c>
      <c r="N183" s="34">
        <v>-0.66</v>
      </c>
      <c r="O183" s="33">
        <v>-0.5</v>
      </c>
      <c r="P183" s="34">
        <v>-0.3553</v>
      </c>
      <c r="Q183" s="33">
        <v>-0.1216</v>
      </c>
      <c r="R183" s="34">
        <v>0.46939999999999998</v>
      </c>
      <c r="S183" s="33">
        <v>0.70820000000000005</v>
      </c>
      <c r="T183" s="34">
        <v>-0.74480000000000002</v>
      </c>
      <c r="U183" s="11" t="s">
        <v>224</v>
      </c>
      <c r="V183" s="24" t="s">
        <v>27</v>
      </c>
      <c r="W183" s="11" t="s">
        <v>1303</v>
      </c>
    </row>
    <row r="184" spans="1:23" x14ac:dyDescent="0.25">
      <c r="A184" s="20" t="s">
        <v>1363</v>
      </c>
      <c r="B184" s="20" t="s">
        <v>1364</v>
      </c>
      <c r="C184" s="20" t="s">
        <v>72</v>
      </c>
      <c r="D184" s="24" t="s">
        <v>1073</v>
      </c>
      <c r="E184" s="11" t="s">
        <v>1365</v>
      </c>
      <c r="F184" s="24" t="s">
        <v>1366</v>
      </c>
      <c r="G184" s="11" t="s">
        <v>1002</v>
      </c>
      <c r="H184" s="24" t="s">
        <v>1367</v>
      </c>
      <c r="I184" s="11" t="s">
        <v>305</v>
      </c>
      <c r="J184" s="24" t="s">
        <v>1368</v>
      </c>
      <c r="K184" s="33">
        <v>2.9700000000000001E-2</v>
      </c>
      <c r="L184" s="34">
        <v>0.2611</v>
      </c>
      <c r="M184" s="33">
        <v>0.32300000000000001</v>
      </c>
      <c r="N184" s="34">
        <v>0.58409999999999995</v>
      </c>
      <c r="O184" s="33">
        <v>-8.2500000000000004E-2</v>
      </c>
      <c r="P184" s="34">
        <v>0.81440000000000001</v>
      </c>
      <c r="Q184" s="33">
        <v>2.9899999999999999E-2</v>
      </c>
      <c r="R184" s="34">
        <v>0</v>
      </c>
      <c r="S184" s="33">
        <v>0</v>
      </c>
      <c r="T184" s="34">
        <v>0</v>
      </c>
      <c r="U184" s="11" t="s">
        <v>26</v>
      </c>
      <c r="V184" s="24" t="s">
        <v>27</v>
      </c>
      <c r="W184" s="11" t="s">
        <v>1303</v>
      </c>
    </row>
    <row r="185" spans="1:23" x14ac:dyDescent="0.25">
      <c r="A185" s="20" t="s">
        <v>1369</v>
      </c>
      <c r="B185" s="20" t="s">
        <v>1370</v>
      </c>
      <c r="C185" s="20" t="s">
        <v>186</v>
      </c>
      <c r="D185" s="24" t="s">
        <v>1371</v>
      </c>
      <c r="E185" s="11" t="s">
        <v>1372</v>
      </c>
      <c r="F185" s="24" t="s">
        <v>1373</v>
      </c>
      <c r="G185" s="11" t="s">
        <v>1149</v>
      </c>
      <c r="H185" s="24" t="s">
        <v>1374</v>
      </c>
      <c r="I185" s="11" t="s">
        <v>1375</v>
      </c>
      <c r="J185" s="24" t="s">
        <v>1376</v>
      </c>
      <c r="K185" s="33">
        <v>-4.5699999999999998E-2</v>
      </c>
      <c r="L185" s="34">
        <v>0.1971</v>
      </c>
      <c r="M185" s="33">
        <v>0.27579999999999999</v>
      </c>
      <c r="N185" s="34">
        <v>0.93510000000000004</v>
      </c>
      <c r="O185" s="33">
        <v>-0.20100000000000001</v>
      </c>
      <c r="P185" s="34">
        <v>1.6795</v>
      </c>
      <c r="Q185" s="33">
        <v>1.5573999999999999</v>
      </c>
      <c r="R185" s="34">
        <v>0.36159999999999998</v>
      </c>
      <c r="S185" s="33">
        <v>-0.57579999999999998</v>
      </c>
      <c r="T185" s="34">
        <v>-0.60950000000000004</v>
      </c>
      <c r="U185" s="11" t="s">
        <v>26</v>
      </c>
      <c r="V185" s="24" t="s">
        <v>27</v>
      </c>
      <c r="W185" s="11" t="s">
        <v>1303</v>
      </c>
    </row>
    <row r="186" spans="1:23" x14ac:dyDescent="0.25">
      <c r="A186" s="20" t="s">
        <v>1377</v>
      </c>
      <c r="B186" s="20" t="s">
        <v>1378</v>
      </c>
      <c r="C186" s="20" t="s">
        <v>171</v>
      </c>
      <c r="D186" s="24" t="s">
        <v>1379</v>
      </c>
      <c r="E186" s="11" t="s">
        <v>1380</v>
      </c>
      <c r="F186" s="24" t="s">
        <v>1381</v>
      </c>
      <c r="G186" s="11" t="s">
        <v>1108</v>
      </c>
      <c r="H186" s="24" t="s">
        <v>1382</v>
      </c>
      <c r="I186" s="11" t="s">
        <v>1206</v>
      </c>
      <c r="J186" s="24" t="s">
        <v>48</v>
      </c>
      <c r="K186" s="33">
        <v>-3.4000000000000002E-2</v>
      </c>
      <c r="L186" s="34">
        <v>0.28460000000000002</v>
      </c>
      <c r="M186" s="33">
        <v>0.4375</v>
      </c>
      <c r="N186" s="34">
        <v>3.4299999999999997E-2</v>
      </c>
      <c r="O186" s="33">
        <v>-0.49320000000000003</v>
      </c>
      <c r="P186" s="34">
        <v>0.50790000000000002</v>
      </c>
      <c r="Q186" s="33">
        <v>0.13059999999999999</v>
      </c>
      <c r="R186" s="34">
        <v>0.43330000000000002</v>
      </c>
      <c r="S186" s="33">
        <v>0.74109999999999998</v>
      </c>
      <c r="T186" s="34">
        <v>-0.64159999999999995</v>
      </c>
      <c r="U186" s="11" t="s">
        <v>224</v>
      </c>
      <c r="V186" s="24" t="s">
        <v>27</v>
      </c>
      <c r="W186" s="11" t="s">
        <v>1303</v>
      </c>
    </row>
    <row r="187" spans="1:23" x14ac:dyDescent="0.25">
      <c r="A187" s="20" t="s">
        <v>1383</v>
      </c>
      <c r="B187" s="20" t="s">
        <v>1384</v>
      </c>
      <c r="C187" s="20" t="s">
        <v>124</v>
      </c>
      <c r="D187" s="24" t="s">
        <v>1385</v>
      </c>
      <c r="E187" s="11" t="s">
        <v>1386</v>
      </c>
      <c r="F187" s="24" t="s">
        <v>1387</v>
      </c>
      <c r="G187" s="11" t="s">
        <v>1330</v>
      </c>
      <c r="H187" s="24" t="s">
        <v>1388</v>
      </c>
      <c r="I187" s="11" t="s">
        <v>277</v>
      </c>
      <c r="J187" s="24" t="s">
        <v>856</v>
      </c>
      <c r="K187" s="33">
        <v>-8.3999999999999995E-3</v>
      </c>
      <c r="L187" s="34">
        <v>0.18859999999999999</v>
      </c>
      <c r="M187" s="33">
        <v>0.35160000000000002</v>
      </c>
      <c r="N187" s="34">
        <v>3.9300000000000002E-2</v>
      </c>
      <c r="O187" s="33">
        <v>-0.1827</v>
      </c>
      <c r="P187" s="34">
        <v>0.47499999999999998</v>
      </c>
      <c r="Q187" s="33">
        <v>0.2089</v>
      </c>
      <c r="R187" s="34">
        <v>0.70909999999999995</v>
      </c>
      <c r="S187" s="33">
        <v>0.38279999999999997</v>
      </c>
      <c r="T187" s="34">
        <v>0.1391</v>
      </c>
      <c r="U187" s="11" t="s">
        <v>26</v>
      </c>
      <c r="V187" s="24" t="s">
        <v>27</v>
      </c>
      <c r="W187" s="11" t="s">
        <v>1303</v>
      </c>
    </row>
    <row r="188" spans="1:23" x14ac:dyDescent="0.25">
      <c r="A188" s="20" t="s">
        <v>1389</v>
      </c>
      <c r="B188" s="20" t="s">
        <v>1390</v>
      </c>
      <c r="C188" s="20" t="s">
        <v>216</v>
      </c>
      <c r="D188" s="24" t="s">
        <v>1391</v>
      </c>
      <c r="E188" s="11" t="s">
        <v>1392</v>
      </c>
      <c r="F188" s="24" t="s">
        <v>1256</v>
      </c>
      <c r="G188" s="11" t="s">
        <v>286</v>
      </c>
      <c r="H188" s="24" t="s">
        <v>1393</v>
      </c>
      <c r="I188" s="11" t="s">
        <v>1394</v>
      </c>
      <c r="J188" s="24" t="s">
        <v>1395</v>
      </c>
      <c r="K188" s="33">
        <v>-4.3099999999999999E-2</v>
      </c>
      <c r="L188" s="34">
        <v>0.28210000000000002</v>
      </c>
      <c r="M188" s="33">
        <v>0.2195</v>
      </c>
      <c r="N188" s="34">
        <v>0.30719999999999997</v>
      </c>
      <c r="O188" s="33">
        <v>4.1700000000000001E-2</v>
      </c>
      <c r="P188" s="34">
        <v>0.17069999999999999</v>
      </c>
      <c r="Q188" s="33">
        <v>-0.36919999999999997</v>
      </c>
      <c r="R188" s="34">
        <v>-0.27979999999999999</v>
      </c>
      <c r="S188" s="33">
        <v>0.94089999999999996</v>
      </c>
      <c r="T188" s="34">
        <v>-0.94069999999999998</v>
      </c>
      <c r="U188" s="11" t="s">
        <v>26</v>
      </c>
      <c r="V188" s="24" t="s">
        <v>27</v>
      </c>
      <c r="W188" s="11" t="s">
        <v>1303</v>
      </c>
    </row>
    <row r="189" spans="1:23" x14ac:dyDescent="0.25">
      <c r="A189" s="20" t="s">
        <v>1396</v>
      </c>
      <c r="B189" s="20" t="s">
        <v>1397</v>
      </c>
      <c r="C189" s="20" t="s">
        <v>1173</v>
      </c>
      <c r="D189" s="24" t="s">
        <v>1398</v>
      </c>
      <c r="E189" s="11" t="s">
        <v>1399</v>
      </c>
      <c r="F189" s="24" t="s">
        <v>1400</v>
      </c>
      <c r="G189" s="11" t="s">
        <v>1401</v>
      </c>
      <c r="H189" s="24" t="s">
        <v>1402</v>
      </c>
      <c r="I189" s="11" t="s">
        <v>1403</v>
      </c>
      <c r="J189" s="24" t="s">
        <v>223</v>
      </c>
      <c r="K189" s="33">
        <v>2.1700000000000001E-2</v>
      </c>
      <c r="L189" s="34">
        <v>0.16789999999999999</v>
      </c>
      <c r="M189" s="33">
        <v>0.27450000000000002</v>
      </c>
      <c r="N189" s="34">
        <v>0.4854</v>
      </c>
      <c r="O189" s="33">
        <v>0.4854</v>
      </c>
      <c r="P189" s="34">
        <v>0</v>
      </c>
      <c r="Q189" s="33">
        <v>0</v>
      </c>
      <c r="R189" s="34">
        <v>0</v>
      </c>
      <c r="S189" s="33">
        <v>0</v>
      </c>
      <c r="T189" s="34">
        <v>0</v>
      </c>
      <c r="U189" s="11" t="s">
        <v>26</v>
      </c>
      <c r="V189" s="24" t="s">
        <v>27</v>
      </c>
      <c r="W189" s="11" t="s">
        <v>1404</v>
      </c>
    </row>
    <row r="190" spans="1:23" x14ac:dyDescent="0.25">
      <c r="A190" s="20" t="s">
        <v>1405</v>
      </c>
      <c r="B190" s="20" t="s">
        <v>1406</v>
      </c>
      <c r="C190" s="20" t="s">
        <v>227</v>
      </c>
      <c r="D190" s="24" t="s">
        <v>850</v>
      </c>
      <c r="E190" s="11" t="s">
        <v>1407</v>
      </c>
      <c r="F190" s="24" t="s">
        <v>1408</v>
      </c>
      <c r="G190" s="11" t="s">
        <v>1409</v>
      </c>
      <c r="H190" s="24" t="s">
        <v>1410</v>
      </c>
      <c r="I190" s="11" t="s">
        <v>1411</v>
      </c>
      <c r="J190" s="24" t="s">
        <v>603</v>
      </c>
      <c r="K190" s="33">
        <v>-7.1999999999999998E-3</v>
      </c>
      <c r="L190" s="34">
        <v>0.1071</v>
      </c>
      <c r="M190" s="33">
        <v>0.2281</v>
      </c>
      <c r="N190" s="34">
        <v>7.2099999999999997E-2</v>
      </c>
      <c r="O190" s="33">
        <v>5.4399999999999997E-2</v>
      </c>
      <c r="P190" s="34">
        <v>-0.1086</v>
      </c>
      <c r="Q190" s="33">
        <v>-0.17180000000000001</v>
      </c>
      <c r="R190" s="34">
        <v>0.37259999999999999</v>
      </c>
      <c r="S190" s="33">
        <v>0.75029999999999997</v>
      </c>
      <c r="T190" s="34">
        <v>-0.2399</v>
      </c>
      <c r="U190" s="11" t="s">
        <v>26</v>
      </c>
      <c r="V190" s="24" t="s">
        <v>27</v>
      </c>
      <c r="W190" s="11" t="s">
        <v>1404</v>
      </c>
    </row>
    <row r="191" spans="1:23" x14ac:dyDescent="0.25">
      <c r="A191" s="20" t="s">
        <v>1412</v>
      </c>
      <c r="B191" s="20" t="s">
        <v>1413</v>
      </c>
      <c r="C191" s="20" t="s">
        <v>171</v>
      </c>
      <c r="D191" s="24" t="s">
        <v>1414</v>
      </c>
      <c r="E191" s="11" t="s">
        <v>1415</v>
      </c>
      <c r="F191" s="24" t="s">
        <v>1416</v>
      </c>
      <c r="G191" s="11" t="s">
        <v>222</v>
      </c>
      <c r="H191" s="24" t="s">
        <v>1417</v>
      </c>
      <c r="I191" s="11" t="s">
        <v>1418</v>
      </c>
      <c r="J191" s="24" t="s">
        <v>203</v>
      </c>
      <c r="K191" s="33">
        <v>-1.2200000000000001E-2</v>
      </c>
      <c r="L191" s="34">
        <v>0.15670000000000001</v>
      </c>
      <c r="M191" s="33">
        <v>0.30969999999999998</v>
      </c>
      <c r="N191" s="34">
        <v>-0.56110000000000004</v>
      </c>
      <c r="O191" s="33">
        <v>-0.56110000000000004</v>
      </c>
      <c r="P191" s="34">
        <v>0</v>
      </c>
      <c r="Q191" s="33">
        <v>0</v>
      </c>
      <c r="R191" s="34">
        <v>0</v>
      </c>
      <c r="S191" s="33">
        <v>0</v>
      </c>
      <c r="T191" s="34">
        <v>0</v>
      </c>
      <c r="U191" s="11" t="s">
        <v>26</v>
      </c>
      <c r="V191" s="24" t="s">
        <v>27</v>
      </c>
      <c r="W191" s="11" t="s">
        <v>1404</v>
      </c>
    </row>
    <row r="192" spans="1:23" x14ac:dyDescent="0.25">
      <c r="A192" s="20" t="s">
        <v>1419</v>
      </c>
      <c r="B192" s="20" t="s">
        <v>1420</v>
      </c>
      <c r="C192" s="20" t="s">
        <v>337</v>
      </c>
      <c r="D192" s="24" t="s">
        <v>1421</v>
      </c>
      <c r="E192" s="11" t="s">
        <v>1422</v>
      </c>
      <c r="F192" s="24" t="s">
        <v>1423</v>
      </c>
      <c r="G192" s="11" t="s">
        <v>684</v>
      </c>
      <c r="H192" s="24" t="s">
        <v>1424</v>
      </c>
      <c r="I192" s="11" t="s">
        <v>776</v>
      </c>
      <c r="J192" s="24" t="s">
        <v>1425</v>
      </c>
      <c r="K192" s="33">
        <v>2.3E-3</v>
      </c>
      <c r="L192" s="34">
        <v>0.25</v>
      </c>
      <c r="M192" s="33">
        <v>0.53449999999999998</v>
      </c>
      <c r="N192" s="34">
        <v>-0.29370000000000002</v>
      </c>
      <c r="O192" s="33">
        <v>-0.47020000000000001</v>
      </c>
      <c r="P192" s="34">
        <v>0.30230000000000001</v>
      </c>
      <c r="Q192" s="33">
        <v>-0.1835</v>
      </c>
      <c r="R192" s="34">
        <v>0.79949999999999999</v>
      </c>
      <c r="S192" s="33">
        <v>0.2263</v>
      </c>
      <c r="T192" s="34">
        <v>-0.38590000000000002</v>
      </c>
      <c r="U192" s="11" t="s">
        <v>26</v>
      </c>
      <c r="V192" s="24" t="s">
        <v>27</v>
      </c>
      <c r="W192" s="11" t="s">
        <v>1404</v>
      </c>
    </row>
    <row r="193" spans="1:23" x14ac:dyDescent="0.25">
      <c r="A193" s="20" t="s">
        <v>1426</v>
      </c>
      <c r="B193" s="20" t="s">
        <v>1427</v>
      </c>
      <c r="C193" s="20" t="s">
        <v>31</v>
      </c>
      <c r="D193" s="24" t="s">
        <v>440</v>
      </c>
      <c r="E193" s="11" t="s">
        <v>1242</v>
      </c>
      <c r="F193" s="24" t="s">
        <v>1428</v>
      </c>
      <c r="G193" s="11" t="s">
        <v>879</v>
      </c>
      <c r="H193" s="24" t="s">
        <v>1429</v>
      </c>
      <c r="I193" s="11" t="s">
        <v>1058</v>
      </c>
      <c r="J193" s="24" t="s">
        <v>38</v>
      </c>
      <c r="K193" s="33">
        <v>0</v>
      </c>
      <c r="L193" s="34">
        <v>3.9399999999999998E-2</v>
      </c>
      <c r="M193" s="33">
        <v>4.2799999999999998E-2</v>
      </c>
      <c r="N193" s="34">
        <v>0.41060000000000002</v>
      </c>
      <c r="O193" s="33">
        <v>-0.29070000000000001</v>
      </c>
      <c r="P193" s="34">
        <v>1.0716000000000001</v>
      </c>
      <c r="Q193" s="33">
        <v>0.24260000000000001</v>
      </c>
      <c r="R193" s="34">
        <v>5.67E-2</v>
      </c>
      <c r="S193" s="33">
        <v>-0.33810000000000001</v>
      </c>
      <c r="T193" s="34">
        <v>1.3252999999999999</v>
      </c>
      <c r="U193" s="11" t="s">
        <v>26</v>
      </c>
      <c r="V193" s="24" t="s">
        <v>27</v>
      </c>
      <c r="W193" s="11" t="s">
        <v>1404</v>
      </c>
    </row>
    <row r="194" spans="1:23" x14ac:dyDescent="0.25">
      <c r="A194" s="20" t="s">
        <v>1430</v>
      </c>
      <c r="B194" s="20" t="s">
        <v>1431</v>
      </c>
      <c r="C194" s="20" t="s">
        <v>124</v>
      </c>
      <c r="D194" s="24" t="s">
        <v>1130</v>
      </c>
      <c r="E194" s="11" t="s">
        <v>1432</v>
      </c>
      <c r="F194" s="24" t="s">
        <v>1433</v>
      </c>
      <c r="G194" s="11" t="s">
        <v>1434</v>
      </c>
      <c r="H194" s="24" t="s">
        <v>1435</v>
      </c>
      <c r="I194" s="11" t="s">
        <v>1436</v>
      </c>
      <c r="J194" s="24" t="s">
        <v>1437</v>
      </c>
      <c r="K194" s="33">
        <v>0</v>
      </c>
      <c r="L194" s="34">
        <v>-3.0599999999999999E-2</v>
      </c>
      <c r="M194" s="33">
        <v>0.1232</v>
      </c>
      <c r="N194" s="34">
        <v>1.5199</v>
      </c>
      <c r="O194" s="33">
        <v>0.30859999999999999</v>
      </c>
      <c r="P194" s="34">
        <v>1.1218999999999999</v>
      </c>
      <c r="Q194" s="33">
        <v>1.2639</v>
      </c>
      <c r="R194" s="34">
        <v>5.0921000000000003</v>
      </c>
      <c r="S194" s="33">
        <v>5.0377999999999998</v>
      </c>
      <c r="T194" s="34">
        <v>-0.69669999999999999</v>
      </c>
      <c r="U194" s="11" t="s">
        <v>26</v>
      </c>
      <c r="V194" s="24" t="s">
        <v>27</v>
      </c>
      <c r="W194" s="11" t="s">
        <v>1404</v>
      </c>
    </row>
    <row r="195" spans="1:23" x14ac:dyDescent="0.25">
      <c r="A195" s="20" t="s">
        <v>1438</v>
      </c>
      <c r="B195" s="20" t="s">
        <v>1439</v>
      </c>
      <c r="C195" s="20" t="s">
        <v>171</v>
      </c>
      <c r="D195" s="24" t="s">
        <v>1440</v>
      </c>
      <c r="E195" s="11" t="s">
        <v>564</v>
      </c>
      <c r="F195" s="24" t="s">
        <v>1441</v>
      </c>
      <c r="G195" s="11" t="s">
        <v>1442</v>
      </c>
      <c r="H195" s="24" t="s">
        <v>1443</v>
      </c>
      <c r="I195" s="11" t="s">
        <v>1033</v>
      </c>
      <c r="J195" s="24" t="s">
        <v>907</v>
      </c>
      <c r="K195" s="33">
        <v>-1.7899999999999999E-2</v>
      </c>
      <c r="L195" s="34">
        <v>0.1085</v>
      </c>
      <c r="M195" s="33">
        <v>0.43569999999999998</v>
      </c>
      <c r="N195" s="34">
        <v>0.1024</v>
      </c>
      <c r="O195" s="33">
        <v>-0.42299999999999999</v>
      </c>
      <c r="P195" s="34">
        <v>1.4416</v>
      </c>
      <c r="Q195" s="33">
        <v>3.8800000000000001E-2</v>
      </c>
      <c r="R195" s="34">
        <v>5.3699999999999998E-2</v>
      </c>
      <c r="S195" s="33">
        <v>0.46989999999999998</v>
      </c>
      <c r="T195" s="34">
        <v>-0.71730000000000005</v>
      </c>
      <c r="U195" s="11" t="s">
        <v>26</v>
      </c>
      <c r="V195" s="24" t="s">
        <v>27</v>
      </c>
      <c r="W195" s="11" t="s">
        <v>1404</v>
      </c>
    </row>
    <row r="196" spans="1:23" x14ac:dyDescent="0.25">
      <c r="A196" s="20" t="s">
        <v>1444</v>
      </c>
      <c r="B196" s="20" t="s">
        <v>1445</v>
      </c>
      <c r="C196" s="20" t="s">
        <v>1446</v>
      </c>
      <c r="D196" s="24" t="s">
        <v>1447</v>
      </c>
      <c r="E196" s="11" t="s">
        <v>1448</v>
      </c>
      <c r="F196" s="24" t="s">
        <v>817</v>
      </c>
      <c r="G196" s="11" t="s">
        <v>686</v>
      </c>
      <c r="H196" s="24" t="s">
        <v>1449</v>
      </c>
      <c r="I196" s="11" t="s">
        <v>1450</v>
      </c>
      <c r="J196" s="24" t="s">
        <v>38</v>
      </c>
      <c r="K196" s="33">
        <v>5.8799999999999998E-2</v>
      </c>
      <c r="L196" s="34">
        <v>9.7600000000000006E-2</v>
      </c>
      <c r="M196" s="33">
        <v>9.0899999999999995E-2</v>
      </c>
      <c r="N196" s="34">
        <v>-0.1133</v>
      </c>
      <c r="O196" s="33">
        <v>-0.29409999999999997</v>
      </c>
      <c r="P196" s="34">
        <v>0.186</v>
      </c>
      <c r="Q196" s="33">
        <v>-0.27360000000000001</v>
      </c>
      <c r="R196" s="34">
        <v>-0.4667</v>
      </c>
      <c r="S196" s="33">
        <v>-3.4799999999999998E-2</v>
      </c>
      <c r="T196" s="34">
        <v>-0.66669999999999996</v>
      </c>
      <c r="U196" s="11" t="s">
        <v>224</v>
      </c>
      <c r="V196" s="24" t="s">
        <v>27</v>
      </c>
      <c r="W196" s="11" t="s">
        <v>1404</v>
      </c>
    </row>
    <row r="197" spans="1:23" x14ac:dyDescent="0.25">
      <c r="A197" s="20" t="s">
        <v>1451</v>
      </c>
      <c r="B197" s="20" t="s">
        <v>1452</v>
      </c>
      <c r="C197" s="20" t="s">
        <v>81</v>
      </c>
      <c r="D197" s="24" t="s">
        <v>823</v>
      </c>
      <c r="E197" s="11" t="s">
        <v>1453</v>
      </c>
      <c r="F197" s="24" t="s">
        <v>1454</v>
      </c>
      <c r="G197" s="11" t="s">
        <v>1455</v>
      </c>
      <c r="H197" s="24" t="s">
        <v>777</v>
      </c>
      <c r="I197" s="11" t="s">
        <v>1456</v>
      </c>
      <c r="J197" s="24" t="s">
        <v>1457</v>
      </c>
      <c r="K197" s="33">
        <v>-1.15E-2</v>
      </c>
      <c r="L197" s="34">
        <v>0.19439999999999999</v>
      </c>
      <c r="M197" s="33">
        <v>0.28999999999999998</v>
      </c>
      <c r="N197" s="34">
        <v>-0.2412</v>
      </c>
      <c r="O197" s="33">
        <v>-0.2656</v>
      </c>
      <c r="P197" s="34">
        <v>0.30109999999999998</v>
      </c>
      <c r="Q197" s="33">
        <v>0.1847</v>
      </c>
      <c r="R197" s="34">
        <v>1.1746000000000001</v>
      </c>
      <c r="S197" s="33">
        <v>0.75249999999999995</v>
      </c>
      <c r="T197" s="34">
        <v>-0.18640000000000001</v>
      </c>
      <c r="U197" s="11" t="s">
        <v>224</v>
      </c>
      <c r="V197" s="24" t="s">
        <v>27</v>
      </c>
      <c r="W197" s="11" t="s">
        <v>1404</v>
      </c>
    </row>
    <row r="198" spans="1:23" x14ac:dyDescent="0.25">
      <c r="A198" s="20" t="s">
        <v>1458</v>
      </c>
      <c r="B198" s="20" t="s">
        <v>1459</v>
      </c>
      <c r="C198" s="20" t="s">
        <v>227</v>
      </c>
      <c r="D198" s="24" t="s">
        <v>1460</v>
      </c>
      <c r="E198" s="11" t="s">
        <v>1461</v>
      </c>
      <c r="F198" s="24" t="s">
        <v>200</v>
      </c>
      <c r="G198" s="11" t="s">
        <v>1462</v>
      </c>
      <c r="H198" s="24" t="s">
        <v>190</v>
      </c>
      <c r="I198" s="11" t="s">
        <v>1463</v>
      </c>
      <c r="J198" s="24" t="s">
        <v>1464</v>
      </c>
      <c r="K198" s="33">
        <v>3.1699999999999999E-2</v>
      </c>
      <c r="L198" s="34">
        <v>9.2999999999999999E-2</v>
      </c>
      <c r="M198" s="33">
        <v>6.0199999999999997E-2</v>
      </c>
      <c r="N198" s="34">
        <v>-0.1</v>
      </c>
      <c r="O198" s="33">
        <v>-0.28310000000000002</v>
      </c>
      <c r="P198" s="34">
        <v>1.5876999999999999</v>
      </c>
      <c r="Q198" s="33">
        <v>-0.2</v>
      </c>
      <c r="R198" s="34">
        <v>-6.5600000000000006E-2</v>
      </c>
      <c r="S198" s="33">
        <v>-0.39</v>
      </c>
      <c r="T198" s="34">
        <v>-0.28570000000000001</v>
      </c>
      <c r="U198" s="11" t="s">
        <v>224</v>
      </c>
      <c r="V198" s="24" t="s">
        <v>27</v>
      </c>
      <c r="W198" s="11" t="s">
        <v>1404</v>
      </c>
    </row>
    <row r="199" spans="1:23" x14ac:dyDescent="0.25">
      <c r="A199" s="20" t="s">
        <v>1465</v>
      </c>
      <c r="B199" s="20" t="s">
        <v>1466</v>
      </c>
      <c r="C199" s="20" t="s">
        <v>134</v>
      </c>
      <c r="D199" s="24" t="s">
        <v>1054</v>
      </c>
      <c r="E199" s="11" t="s">
        <v>442</v>
      </c>
      <c r="F199" s="24" t="s">
        <v>1467</v>
      </c>
      <c r="G199" s="11" t="s">
        <v>1003</v>
      </c>
      <c r="H199" s="24" t="s">
        <v>1468</v>
      </c>
      <c r="I199" s="11" t="s">
        <v>315</v>
      </c>
      <c r="J199" s="24" t="s">
        <v>1469</v>
      </c>
      <c r="K199" s="33">
        <v>-2.8899999999999999E-2</v>
      </c>
      <c r="L199" s="34">
        <v>0.2969</v>
      </c>
      <c r="M199" s="33">
        <v>0.53990000000000005</v>
      </c>
      <c r="N199" s="34">
        <v>5.8299999999999998E-2</v>
      </c>
      <c r="O199" s="33">
        <v>-0.23949999999999999</v>
      </c>
      <c r="P199" s="34">
        <v>1.2574000000000001</v>
      </c>
      <c r="Q199" s="33">
        <v>0.27179999999999999</v>
      </c>
      <c r="R199" s="34">
        <v>-3.3399999999999999E-2</v>
      </c>
      <c r="S199" s="33">
        <v>0</v>
      </c>
      <c r="T199" s="34">
        <v>0</v>
      </c>
      <c r="U199" s="11" t="s">
        <v>26</v>
      </c>
      <c r="V199" s="24" t="s">
        <v>27</v>
      </c>
      <c r="W199" s="11" t="s">
        <v>1404</v>
      </c>
    </row>
    <row r="200" spans="1:23" x14ac:dyDescent="0.25">
      <c r="A200" s="20" t="s">
        <v>1470</v>
      </c>
      <c r="B200" s="20" t="s">
        <v>1471</v>
      </c>
      <c r="C200" s="20" t="s">
        <v>227</v>
      </c>
      <c r="D200" s="24" t="s">
        <v>1472</v>
      </c>
      <c r="E200" s="11" t="s">
        <v>1473</v>
      </c>
      <c r="F200" s="24" t="s">
        <v>1474</v>
      </c>
      <c r="G200" s="11" t="s">
        <v>1475</v>
      </c>
      <c r="H200" s="24" t="s">
        <v>1476</v>
      </c>
      <c r="I200" s="11" t="s">
        <v>1403</v>
      </c>
      <c r="J200" s="24" t="s">
        <v>1477</v>
      </c>
      <c r="K200" s="33">
        <v>-1.6299999999999999E-2</v>
      </c>
      <c r="L200" s="34">
        <v>-2.8400000000000002E-2</v>
      </c>
      <c r="M200" s="33">
        <v>-4.4499999999999998E-2</v>
      </c>
      <c r="N200" s="34">
        <v>0.92989999999999995</v>
      </c>
      <c r="O200" s="33">
        <v>0.27110000000000001</v>
      </c>
      <c r="P200" s="34">
        <v>0.82420000000000004</v>
      </c>
      <c r="Q200" s="33">
        <v>-0.25409999999999999</v>
      </c>
      <c r="R200" s="34">
        <v>0.1074</v>
      </c>
      <c r="S200" s="33">
        <v>4.0899999999999999E-2</v>
      </c>
      <c r="T200" s="34">
        <v>0.12189999999999999</v>
      </c>
      <c r="U200" s="11" t="s">
        <v>26</v>
      </c>
      <c r="V200" s="24" t="s">
        <v>27</v>
      </c>
      <c r="W200" s="11" t="s">
        <v>1404</v>
      </c>
    </row>
    <row r="201" spans="1:23" x14ac:dyDescent="0.25">
      <c r="A201" s="20" t="s">
        <v>1478</v>
      </c>
      <c r="B201" s="20" t="s">
        <v>1479</v>
      </c>
      <c r="C201" s="20" t="s">
        <v>171</v>
      </c>
      <c r="D201" s="24" t="s">
        <v>1480</v>
      </c>
      <c r="E201" s="11" t="s">
        <v>1481</v>
      </c>
      <c r="F201" s="24" t="s">
        <v>862</v>
      </c>
      <c r="G201" s="11" t="s">
        <v>1482</v>
      </c>
      <c r="H201" s="24" t="s">
        <v>1483</v>
      </c>
      <c r="I201" s="11" t="s">
        <v>1484</v>
      </c>
      <c r="J201" s="24" t="s">
        <v>428</v>
      </c>
      <c r="K201" s="33">
        <v>-4.7199999999999999E-2</v>
      </c>
      <c r="L201" s="34">
        <v>0.1305</v>
      </c>
      <c r="M201" s="33">
        <v>0.24010000000000001</v>
      </c>
      <c r="N201" s="34">
        <v>2.3900000000000001E-2</v>
      </c>
      <c r="O201" s="33">
        <v>-0.20419999999999999</v>
      </c>
      <c r="P201" s="34">
        <v>0.85619999999999996</v>
      </c>
      <c r="Q201" s="33">
        <v>6.1199999999999997E-2</v>
      </c>
      <c r="R201" s="34">
        <v>0.43569999999999998</v>
      </c>
      <c r="S201" s="33">
        <v>0.29809999999999998</v>
      </c>
      <c r="T201" s="34">
        <v>0.20530000000000001</v>
      </c>
      <c r="U201" s="11" t="s">
        <v>26</v>
      </c>
      <c r="V201" s="24" t="s">
        <v>27</v>
      </c>
      <c r="W201" s="11" t="s">
        <v>1404</v>
      </c>
    </row>
    <row r="202" spans="1:23" x14ac:dyDescent="0.25">
      <c r="A202" s="20" t="s">
        <v>1485</v>
      </c>
      <c r="B202" s="20" t="s">
        <v>1486</v>
      </c>
      <c r="C202" s="20" t="s">
        <v>171</v>
      </c>
      <c r="D202" s="24" t="s">
        <v>1487</v>
      </c>
      <c r="E202" s="11" t="s">
        <v>1488</v>
      </c>
      <c r="F202" s="24" t="s">
        <v>1489</v>
      </c>
      <c r="G202" s="11" t="s">
        <v>810</v>
      </c>
      <c r="H202" s="24" t="s">
        <v>1490</v>
      </c>
      <c r="I202" s="11" t="s">
        <v>1491</v>
      </c>
      <c r="J202" s="24" t="s">
        <v>913</v>
      </c>
      <c r="K202" s="33">
        <v>6.7999999999999996E-3</v>
      </c>
      <c r="L202" s="34">
        <v>0.1855</v>
      </c>
      <c r="M202" s="33">
        <v>0.45540000000000003</v>
      </c>
      <c r="N202" s="34">
        <v>-0.29330000000000001</v>
      </c>
      <c r="O202" s="33">
        <v>-0.29330000000000001</v>
      </c>
      <c r="P202" s="34">
        <v>0</v>
      </c>
      <c r="Q202" s="33">
        <v>0</v>
      </c>
      <c r="R202" s="34">
        <v>0</v>
      </c>
      <c r="S202" s="33">
        <v>0</v>
      </c>
      <c r="T202" s="34">
        <v>0</v>
      </c>
      <c r="U202" s="11" t="s">
        <v>26</v>
      </c>
      <c r="V202" s="24" t="s">
        <v>27</v>
      </c>
      <c r="W202" s="11" t="s">
        <v>1404</v>
      </c>
    </row>
    <row r="203" spans="1:23" x14ac:dyDescent="0.25">
      <c r="A203" s="20" t="s">
        <v>1492</v>
      </c>
      <c r="B203" s="20" t="s">
        <v>1493</v>
      </c>
      <c r="C203" s="20" t="s">
        <v>216</v>
      </c>
      <c r="D203" s="24" t="s">
        <v>1494</v>
      </c>
      <c r="E203" s="11" t="s">
        <v>1495</v>
      </c>
      <c r="F203" s="24" t="s">
        <v>1496</v>
      </c>
      <c r="G203" s="11" t="s">
        <v>222</v>
      </c>
      <c r="H203" s="24" t="s">
        <v>1497</v>
      </c>
      <c r="I203" s="11" t="s">
        <v>956</v>
      </c>
      <c r="J203" s="24" t="s">
        <v>488</v>
      </c>
      <c r="K203" s="33">
        <v>-2.86E-2</v>
      </c>
      <c r="L203" s="34">
        <v>7.7299999999999994E-2</v>
      </c>
      <c r="M203" s="33">
        <v>7.6600000000000001E-2</v>
      </c>
      <c r="N203" s="34">
        <v>-4.1200000000000001E-2</v>
      </c>
      <c r="O203" s="33">
        <v>-0.27629999999999999</v>
      </c>
      <c r="P203" s="34">
        <v>0.64729999999999999</v>
      </c>
      <c r="Q203" s="33">
        <v>-5.0599999999999999E-2</v>
      </c>
      <c r="R203" s="34">
        <v>0.64329999999999998</v>
      </c>
      <c r="S203" s="33">
        <v>0.2555</v>
      </c>
      <c r="T203" s="34">
        <v>-0.33150000000000002</v>
      </c>
      <c r="U203" s="11" t="s">
        <v>26</v>
      </c>
      <c r="V203" s="24" t="s">
        <v>27</v>
      </c>
      <c r="W203" s="11" t="s">
        <v>1404</v>
      </c>
    </row>
    <row r="204" spans="1:23" x14ac:dyDescent="0.25">
      <c r="A204" s="20" t="s">
        <v>1498</v>
      </c>
      <c r="B204" s="20" t="s">
        <v>1499</v>
      </c>
      <c r="C204" s="20" t="s">
        <v>72</v>
      </c>
      <c r="D204" s="24" t="s">
        <v>1500</v>
      </c>
      <c r="E204" s="11" t="s">
        <v>1501</v>
      </c>
      <c r="F204" s="24" t="s">
        <v>1502</v>
      </c>
      <c r="G204" s="11" t="s">
        <v>1503</v>
      </c>
      <c r="H204" s="24" t="s">
        <v>1504</v>
      </c>
      <c r="I204" s="11" t="s">
        <v>1505</v>
      </c>
      <c r="J204" s="24" t="s">
        <v>1506</v>
      </c>
      <c r="K204" s="33">
        <v>4.7300000000000002E-2</v>
      </c>
      <c r="L204" s="34">
        <v>0.15659999999999999</v>
      </c>
      <c r="M204" s="33">
        <v>0.2702</v>
      </c>
      <c r="N204" s="34">
        <v>-7.0699999999999999E-2</v>
      </c>
      <c r="O204" s="33">
        <v>-0.27429999999999999</v>
      </c>
      <c r="P204" s="34">
        <v>0.38090000000000002</v>
      </c>
      <c r="Q204" s="33">
        <v>4.3499999999999997E-2</v>
      </c>
      <c r="R204" s="34">
        <v>0.21859999999999999</v>
      </c>
      <c r="S204" s="33">
        <v>0.57350000000000001</v>
      </c>
      <c r="T204" s="34">
        <v>-0.12039999999999999</v>
      </c>
      <c r="U204" s="11" t="s">
        <v>26</v>
      </c>
      <c r="V204" s="24" t="s">
        <v>27</v>
      </c>
      <c r="W204" s="11" t="s">
        <v>1507</v>
      </c>
    </row>
    <row r="205" spans="1:23" x14ac:dyDescent="0.25">
      <c r="A205" s="20" t="s">
        <v>1508</v>
      </c>
      <c r="B205" s="20" t="s">
        <v>1509</v>
      </c>
      <c r="C205" s="20" t="s">
        <v>900</v>
      </c>
      <c r="D205" s="24" t="s">
        <v>1510</v>
      </c>
      <c r="E205" s="11" t="s">
        <v>1511</v>
      </c>
      <c r="F205" s="24" t="s">
        <v>1512</v>
      </c>
      <c r="G205" s="11" t="s">
        <v>1206</v>
      </c>
      <c r="H205" s="24" t="s">
        <v>1513</v>
      </c>
      <c r="I205" s="11" t="s">
        <v>1514</v>
      </c>
      <c r="J205" s="24" t="s">
        <v>1208</v>
      </c>
      <c r="K205" s="33">
        <v>4.4999999999999998E-2</v>
      </c>
      <c r="L205" s="34">
        <v>-3.0999999999999999E-3</v>
      </c>
      <c r="M205" s="33">
        <v>0.1691</v>
      </c>
      <c r="N205" s="34">
        <v>-0.35</v>
      </c>
      <c r="O205" s="33">
        <v>-0.4758</v>
      </c>
      <c r="P205" s="34">
        <v>1.0946</v>
      </c>
      <c r="Q205" s="33">
        <v>0.1086</v>
      </c>
      <c r="R205" s="34">
        <v>0.75660000000000005</v>
      </c>
      <c r="S205" s="33">
        <v>0.1515</v>
      </c>
      <c r="T205" s="34">
        <v>1.64</v>
      </c>
      <c r="U205" s="11" t="s">
        <v>224</v>
      </c>
      <c r="V205" s="24" t="s">
        <v>27</v>
      </c>
      <c r="W205" s="11" t="s">
        <v>1507</v>
      </c>
    </row>
    <row r="206" spans="1:23" x14ac:dyDescent="0.25">
      <c r="A206" s="20" t="s">
        <v>1515</v>
      </c>
      <c r="B206" s="20" t="s">
        <v>1516</v>
      </c>
      <c r="C206" s="20" t="s">
        <v>900</v>
      </c>
      <c r="D206" s="24" t="s">
        <v>1517</v>
      </c>
      <c r="E206" s="11" t="s">
        <v>1518</v>
      </c>
      <c r="F206" s="24" t="s">
        <v>1519</v>
      </c>
      <c r="G206" s="11" t="s">
        <v>1520</v>
      </c>
      <c r="H206" s="24" t="s">
        <v>824</v>
      </c>
      <c r="I206" s="11" t="s">
        <v>165</v>
      </c>
      <c r="J206" s="24" t="s">
        <v>1521</v>
      </c>
      <c r="K206" s="33">
        <v>-5.2900000000000003E-2</v>
      </c>
      <c r="L206" s="34">
        <v>0.1021</v>
      </c>
      <c r="M206" s="33">
        <v>0.33279999999999998</v>
      </c>
      <c r="N206" s="34">
        <v>-0.19919999999999999</v>
      </c>
      <c r="O206" s="33">
        <v>-0.31979999999999997</v>
      </c>
      <c r="P206" s="34">
        <v>-1.0999999999999999E-2</v>
      </c>
      <c r="Q206" s="33">
        <v>7.6999999999999999E-2</v>
      </c>
      <c r="R206" s="34">
        <v>1.0175000000000001</v>
      </c>
      <c r="S206" s="33">
        <v>-2.9399999999999999E-2</v>
      </c>
      <c r="T206" s="34">
        <v>6.1499999999999999E-2</v>
      </c>
      <c r="U206" s="11" t="s">
        <v>26</v>
      </c>
      <c r="V206" s="24" t="s">
        <v>27</v>
      </c>
      <c r="W206" s="11" t="s">
        <v>1507</v>
      </c>
    </row>
    <row r="207" spans="1:23" x14ac:dyDescent="0.25">
      <c r="A207" s="20" t="s">
        <v>1522</v>
      </c>
      <c r="B207" s="20" t="s">
        <v>1523</v>
      </c>
      <c r="C207" s="20" t="s">
        <v>62</v>
      </c>
      <c r="D207" s="24" t="s">
        <v>1524</v>
      </c>
      <c r="E207" s="11" t="s">
        <v>1525</v>
      </c>
      <c r="F207" s="24" t="s">
        <v>1526</v>
      </c>
      <c r="G207" s="11" t="s">
        <v>277</v>
      </c>
      <c r="H207" s="24" t="s">
        <v>1527</v>
      </c>
      <c r="I207" s="11" t="s">
        <v>1151</v>
      </c>
      <c r="J207" s="24" t="s">
        <v>1528</v>
      </c>
      <c r="K207" s="33">
        <v>-8.0999999999999996E-3</v>
      </c>
      <c r="L207" s="34">
        <v>5.6599999999999998E-2</v>
      </c>
      <c r="M207" s="33">
        <v>0.2099</v>
      </c>
      <c r="N207" s="34">
        <v>0.17879999999999999</v>
      </c>
      <c r="O207" s="33">
        <v>-0.20730000000000001</v>
      </c>
      <c r="P207" s="34">
        <v>0.48720000000000002</v>
      </c>
      <c r="Q207" s="33">
        <v>0</v>
      </c>
      <c r="R207" s="34">
        <v>0</v>
      </c>
      <c r="S207" s="33">
        <v>0</v>
      </c>
      <c r="T207" s="34">
        <v>0</v>
      </c>
      <c r="U207" s="11" t="s">
        <v>26</v>
      </c>
      <c r="V207" s="24" t="s">
        <v>27</v>
      </c>
      <c r="W207" s="11" t="s">
        <v>1507</v>
      </c>
    </row>
    <row r="208" spans="1:23" x14ac:dyDescent="0.25">
      <c r="A208" s="20" t="s">
        <v>1529</v>
      </c>
      <c r="B208" s="20" t="s">
        <v>1530</v>
      </c>
      <c r="C208" s="20" t="s">
        <v>51</v>
      </c>
      <c r="D208" s="24" t="s">
        <v>38</v>
      </c>
      <c r="E208" s="11" t="s">
        <v>1531</v>
      </c>
      <c r="F208" s="24" t="s">
        <v>1532</v>
      </c>
      <c r="G208" s="11" t="s">
        <v>1533</v>
      </c>
      <c r="H208" s="24" t="s">
        <v>270</v>
      </c>
      <c r="I208" s="11" t="s">
        <v>270</v>
      </c>
      <c r="J208" s="24" t="s">
        <v>131</v>
      </c>
      <c r="K208" s="33">
        <v>-1.9E-3</v>
      </c>
      <c r="L208" s="34">
        <v>0.1084</v>
      </c>
      <c r="M208" s="33">
        <v>0.15429999999999999</v>
      </c>
      <c r="N208" s="34">
        <v>0.1211</v>
      </c>
      <c r="O208" s="33">
        <v>6.5699999999999995E-2</v>
      </c>
      <c r="P208" s="34">
        <v>5.1999999999999998E-2</v>
      </c>
      <c r="Q208" s="33">
        <v>0</v>
      </c>
      <c r="R208" s="34">
        <v>0</v>
      </c>
      <c r="S208" s="33">
        <v>0</v>
      </c>
      <c r="T208" s="34">
        <v>0</v>
      </c>
      <c r="U208" s="11" t="s">
        <v>26</v>
      </c>
      <c r="V208" s="24" t="s">
        <v>27</v>
      </c>
      <c r="W208" s="11" t="s">
        <v>1507</v>
      </c>
    </row>
    <row r="209" spans="1:23" x14ac:dyDescent="0.25">
      <c r="A209" s="20" t="s">
        <v>1534</v>
      </c>
      <c r="B209" s="20" t="s">
        <v>1535</v>
      </c>
      <c r="C209" s="20" t="s">
        <v>18</v>
      </c>
      <c r="D209" s="24" t="s">
        <v>1536</v>
      </c>
      <c r="E209" s="11" t="s">
        <v>1409</v>
      </c>
      <c r="F209" s="24" t="s">
        <v>1537</v>
      </c>
      <c r="G209" s="11" t="s">
        <v>1538</v>
      </c>
      <c r="H209" s="24" t="s">
        <v>1539</v>
      </c>
      <c r="I209" s="11" t="s">
        <v>405</v>
      </c>
      <c r="J209" s="24" t="s">
        <v>38</v>
      </c>
      <c r="K209" s="33">
        <v>-4.7000000000000002E-3</v>
      </c>
      <c r="L209" s="34">
        <v>9.2100000000000001E-2</v>
      </c>
      <c r="M209" s="33">
        <v>-1.7999999999999999E-2</v>
      </c>
      <c r="N209" s="34">
        <v>-6.9900000000000004E-2</v>
      </c>
      <c r="O209" s="33">
        <v>-0.1202</v>
      </c>
      <c r="P209" s="34">
        <v>0.25240000000000001</v>
      </c>
      <c r="Q209" s="33">
        <v>-0.11890000000000001</v>
      </c>
      <c r="R209" s="34">
        <v>0.31869999999999998</v>
      </c>
      <c r="S209" s="33">
        <v>0.37559999999999999</v>
      </c>
      <c r="T209" s="34">
        <v>3.56E-2</v>
      </c>
      <c r="U209" s="11" t="s">
        <v>26</v>
      </c>
      <c r="V209" s="24" t="s">
        <v>27</v>
      </c>
      <c r="W209" s="11" t="s">
        <v>1507</v>
      </c>
    </row>
    <row r="210" spans="1:23" x14ac:dyDescent="0.25">
      <c r="A210" s="20" t="s">
        <v>1540</v>
      </c>
      <c r="B210" s="20" t="s">
        <v>1541</v>
      </c>
      <c r="C210" s="20" t="s">
        <v>18</v>
      </c>
      <c r="D210" s="24" t="s">
        <v>382</v>
      </c>
      <c r="E210" s="11" t="s">
        <v>966</v>
      </c>
      <c r="F210" s="24" t="s">
        <v>1542</v>
      </c>
      <c r="G210" s="11" t="s">
        <v>1543</v>
      </c>
      <c r="H210" s="24" t="s">
        <v>1544</v>
      </c>
      <c r="I210" s="11" t="s">
        <v>305</v>
      </c>
      <c r="J210" s="24" t="s">
        <v>1545</v>
      </c>
      <c r="K210" s="33">
        <v>4.58E-2</v>
      </c>
      <c r="L210" s="34">
        <v>0.33329999999999999</v>
      </c>
      <c r="M210" s="33">
        <v>0.17649999999999999</v>
      </c>
      <c r="N210" s="34">
        <v>1.6500000000000001E-2</v>
      </c>
      <c r="O210" s="33">
        <v>-0.25580000000000003</v>
      </c>
      <c r="P210" s="34">
        <v>0.28320000000000001</v>
      </c>
      <c r="Q210" s="33">
        <v>0.41570000000000001</v>
      </c>
      <c r="R210" s="34">
        <v>-0.1396</v>
      </c>
      <c r="S210" s="33">
        <v>-0.1958</v>
      </c>
      <c r="T210" s="34">
        <v>0.18210000000000001</v>
      </c>
      <c r="U210" s="11" t="s">
        <v>26</v>
      </c>
      <c r="V210" s="24" t="s">
        <v>27</v>
      </c>
      <c r="W210" s="11" t="s">
        <v>1507</v>
      </c>
    </row>
    <row r="211" spans="1:23" x14ac:dyDescent="0.25">
      <c r="A211" s="20" t="s">
        <v>1546</v>
      </c>
      <c r="B211" s="20" t="s">
        <v>1547</v>
      </c>
      <c r="C211" s="20" t="s">
        <v>1275</v>
      </c>
      <c r="D211" s="24" t="s">
        <v>1548</v>
      </c>
      <c r="E211" s="11" t="s">
        <v>1549</v>
      </c>
      <c r="F211" s="24" t="s">
        <v>1505</v>
      </c>
      <c r="G211" s="11" t="s">
        <v>768</v>
      </c>
      <c r="H211" s="24" t="s">
        <v>1550</v>
      </c>
      <c r="I211" s="11" t="s">
        <v>1551</v>
      </c>
      <c r="J211" s="24" t="s">
        <v>1552</v>
      </c>
      <c r="K211" s="33">
        <v>8.14E-2</v>
      </c>
      <c r="L211" s="34">
        <v>0.24</v>
      </c>
      <c r="M211" s="33">
        <v>0.3478</v>
      </c>
      <c r="N211" s="34">
        <v>-0.36730000000000002</v>
      </c>
      <c r="O211" s="33">
        <v>8.14E-2</v>
      </c>
      <c r="P211" s="34">
        <v>-0.312</v>
      </c>
      <c r="Q211" s="33">
        <v>-0.53869999999999996</v>
      </c>
      <c r="R211" s="34">
        <v>0.38269999999999998</v>
      </c>
      <c r="S211" s="33">
        <v>9.5000000000000001E-2</v>
      </c>
      <c r="T211" s="34">
        <v>-0.73719999999999997</v>
      </c>
      <c r="U211" s="11" t="s">
        <v>224</v>
      </c>
      <c r="V211" s="24" t="s">
        <v>27</v>
      </c>
      <c r="W211" s="11" t="s">
        <v>1507</v>
      </c>
    </row>
    <row r="212" spans="1:23" x14ac:dyDescent="0.25">
      <c r="A212" s="20" t="s">
        <v>1553</v>
      </c>
      <c r="B212" s="20" t="s">
        <v>1547</v>
      </c>
      <c r="C212" s="20" t="s">
        <v>1275</v>
      </c>
      <c r="D212" s="24" t="s">
        <v>1548</v>
      </c>
      <c r="E212" s="11" t="s">
        <v>1549</v>
      </c>
      <c r="F212" s="24" t="s">
        <v>607</v>
      </c>
      <c r="G212" s="11" t="s">
        <v>904</v>
      </c>
      <c r="H212" s="24" t="s">
        <v>1554</v>
      </c>
      <c r="I212" s="11" t="s">
        <v>1551</v>
      </c>
      <c r="J212" s="24" t="s">
        <v>1552</v>
      </c>
      <c r="K212" s="33">
        <v>6.3E-2</v>
      </c>
      <c r="L212" s="34">
        <v>0.2273</v>
      </c>
      <c r="M212" s="33">
        <v>0.25</v>
      </c>
      <c r="N212" s="34">
        <v>-0.16669999999999999</v>
      </c>
      <c r="O212" s="33">
        <v>9.7600000000000006E-2</v>
      </c>
      <c r="P212" s="34">
        <v>-2.3800000000000002E-2</v>
      </c>
      <c r="Q212" s="33">
        <v>-0.50390000000000001</v>
      </c>
      <c r="R212" s="34">
        <v>0.53939999999999999</v>
      </c>
      <c r="S212" s="33">
        <v>0.15379999999999999</v>
      </c>
      <c r="T212" s="34">
        <v>-0.76819999999999999</v>
      </c>
      <c r="U212" s="11" t="s">
        <v>224</v>
      </c>
      <c r="V212" s="24" t="s">
        <v>27</v>
      </c>
      <c r="W212" s="11" t="s">
        <v>1507</v>
      </c>
    </row>
    <row r="213" spans="1:23" x14ac:dyDescent="0.25">
      <c r="A213" s="20" t="s">
        <v>1555</v>
      </c>
      <c r="B213" s="20" t="s">
        <v>1556</v>
      </c>
      <c r="C213" s="20" t="s">
        <v>62</v>
      </c>
      <c r="D213" s="24" t="s">
        <v>1557</v>
      </c>
      <c r="E213" s="11" t="s">
        <v>1558</v>
      </c>
      <c r="F213" s="24" t="s">
        <v>1559</v>
      </c>
      <c r="G213" s="11" t="s">
        <v>210</v>
      </c>
      <c r="H213" s="24" t="s">
        <v>1560</v>
      </c>
      <c r="I213" s="11" t="s">
        <v>1561</v>
      </c>
      <c r="J213" s="24" t="s">
        <v>1562</v>
      </c>
      <c r="K213" s="33">
        <v>-2.92E-2</v>
      </c>
      <c r="L213" s="34">
        <v>0.04</v>
      </c>
      <c r="M213" s="33">
        <v>7.8399999999999997E-2</v>
      </c>
      <c r="N213" s="34">
        <v>0.48659999999999998</v>
      </c>
      <c r="O213" s="33">
        <v>-8.77E-2</v>
      </c>
      <c r="P213" s="34">
        <v>1.0916999999999999</v>
      </c>
      <c r="Q213" s="33">
        <v>2.3E-3</v>
      </c>
      <c r="R213" s="34">
        <v>6.0900000000000003E-2</v>
      </c>
      <c r="S213" s="33">
        <v>0</v>
      </c>
      <c r="T213" s="34">
        <v>0</v>
      </c>
      <c r="U213" s="11" t="s">
        <v>26</v>
      </c>
      <c r="V213" s="24" t="s">
        <v>27</v>
      </c>
      <c r="W213" s="11" t="s">
        <v>1507</v>
      </c>
    </row>
    <row r="214" spans="1:23" x14ac:dyDescent="0.25">
      <c r="A214" s="20" t="s">
        <v>1563</v>
      </c>
      <c r="B214" s="20" t="s">
        <v>1564</v>
      </c>
      <c r="C214" s="20" t="s">
        <v>421</v>
      </c>
      <c r="D214" s="24" t="s">
        <v>32</v>
      </c>
      <c r="E214" s="11" t="s">
        <v>1565</v>
      </c>
      <c r="F214" s="24" t="s">
        <v>1566</v>
      </c>
      <c r="G214" s="11" t="s">
        <v>1561</v>
      </c>
      <c r="H214" s="24" t="s">
        <v>686</v>
      </c>
      <c r="I214" s="11" t="s">
        <v>1567</v>
      </c>
      <c r="J214" s="24" t="s">
        <v>1568</v>
      </c>
      <c r="K214" s="33">
        <v>4.1700000000000001E-2</v>
      </c>
      <c r="L214" s="34">
        <v>0.1111</v>
      </c>
      <c r="M214" s="33">
        <v>1.4500000000000001E-2</v>
      </c>
      <c r="N214" s="34">
        <v>-2.8E-3</v>
      </c>
      <c r="O214" s="33">
        <v>7.0300000000000001E-2</v>
      </c>
      <c r="P214" s="34">
        <v>-5.2200000000000003E-2</v>
      </c>
      <c r="Q214" s="33">
        <v>-0.54959999999999998</v>
      </c>
      <c r="R214" s="34">
        <v>-0.48930000000000001</v>
      </c>
      <c r="S214" s="33">
        <v>0</v>
      </c>
      <c r="T214" s="34">
        <v>-0.4</v>
      </c>
      <c r="U214" s="11" t="s">
        <v>26</v>
      </c>
      <c r="V214" s="24" t="s">
        <v>27</v>
      </c>
      <c r="W214" s="11" t="s">
        <v>1507</v>
      </c>
    </row>
    <row r="215" spans="1:23" x14ac:dyDescent="0.25">
      <c r="A215" s="20" t="s">
        <v>1569</v>
      </c>
      <c r="B215" s="20" t="s">
        <v>1570</v>
      </c>
      <c r="C215" s="20" t="s">
        <v>18</v>
      </c>
      <c r="D215" s="24" t="s">
        <v>1571</v>
      </c>
      <c r="E215" s="11" t="s">
        <v>1572</v>
      </c>
      <c r="F215" s="24" t="s">
        <v>1573</v>
      </c>
      <c r="G215" s="11" t="s">
        <v>530</v>
      </c>
      <c r="H215" s="24" t="s">
        <v>1574</v>
      </c>
      <c r="I215" s="11" t="s">
        <v>661</v>
      </c>
      <c r="J215" s="24" t="s">
        <v>982</v>
      </c>
      <c r="K215" s="33">
        <v>-2.3099999999999999E-2</v>
      </c>
      <c r="L215" s="34">
        <v>0.2112</v>
      </c>
      <c r="M215" s="33">
        <v>0.2843</v>
      </c>
      <c r="N215" s="34">
        <v>0.25140000000000001</v>
      </c>
      <c r="O215" s="33">
        <v>-0.17249999999999999</v>
      </c>
      <c r="P215" s="34">
        <v>0.48420000000000002</v>
      </c>
      <c r="Q215" s="33">
        <v>-0.43149999999999999</v>
      </c>
      <c r="R215" s="34">
        <v>0.71689999999999998</v>
      </c>
      <c r="S215" s="33">
        <v>0</v>
      </c>
      <c r="T215" s="34">
        <v>0</v>
      </c>
      <c r="U215" s="11" t="s">
        <v>26</v>
      </c>
      <c r="V215" s="24" t="s">
        <v>27</v>
      </c>
      <c r="W215" s="11" t="s">
        <v>1507</v>
      </c>
    </row>
    <row r="216" spans="1:23" x14ac:dyDescent="0.25">
      <c r="A216" s="20" t="s">
        <v>1575</v>
      </c>
      <c r="B216" s="20" t="s">
        <v>1576</v>
      </c>
      <c r="C216" s="20" t="s">
        <v>711</v>
      </c>
      <c r="D216" s="24" t="s">
        <v>1577</v>
      </c>
      <c r="E216" s="11" t="s">
        <v>1578</v>
      </c>
      <c r="F216" s="24" t="s">
        <v>1579</v>
      </c>
      <c r="G216" s="11" t="s">
        <v>1580</v>
      </c>
      <c r="H216" s="24" t="s">
        <v>1581</v>
      </c>
      <c r="I216" s="11" t="s">
        <v>1411</v>
      </c>
      <c r="J216" s="24" t="s">
        <v>1582</v>
      </c>
      <c r="K216" s="33">
        <v>-1.8E-3</v>
      </c>
      <c r="L216" s="34">
        <v>6.1899999999999997E-2</v>
      </c>
      <c r="M216" s="33">
        <v>1.6400000000000001E-2</v>
      </c>
      <c r="N216" s="34">
        <v>-0.27300000000000002</v>
      </c>
      <c r="O216" s="33">
        <v>-0.2409</v>
      </c>
      <c r="P216" s="34">
        <v>5.6000000000000001E-2</v>
      </c>
      <c r="Q216" s="33">
        <v>1.26E-2</v>
      </c>
      <c r="R216" s="34">
        <v>0.80769999999999997</v>
      </c>
      <c r="S216" s="33">
        <v>-0.14990000000000001</v>
      </c>
      <c r="T216" s="34">
        <v>-0.24779999999999999</v>
      </c>
      <c r="U216" s="11" t="s">
        <v>26</v>
      </c>
      <c r="V216" s="24" t="s">
        <v>27</v>
      </c>
      <c r="W216" s="11" t="s">
        <v>1507</v>
      </c>
    </row>
    <row r="217" spans="1:23" x14ac:dyDescent="0.25">
      <c r="A217" s="20" t="s">
        <v>1583</v>
      </c>
      <c r="B217" s="20" t="s">
        <v>1584</v>
      </c>
      <c r="C217" s="20" t="s">
        <v>171</v>
      </c>
      <c r="D217" s="24" t="s">
        <v>1585</v>
      </c>
      <c r="E217" s="11" t="s">
        <v>1586</v>
      </c>
      <c r="F217" s="24" t="s">
        <v>1587</v>
      </c>
      <c r="G217" s="11" t="s">
        <v>1142</v>
      </c>
      <c r="H217" s="24" t="s">
        <v>1588</v>
      </c>
      <c r="I217" s="11" t="s">
        <v>1589</v>
      </c>
      <c r="J217" s="24" t="s">
        <v>1590</v>
      </c>
      <c r="K217" s="33">
        <v>0.2</v>
      </c>
      <c r="L217" s="34">
        <v>0.55689999999999995</v>
      </c>
      <c r="M217" s="33">
        <v>0.53010000000000002</v>
      </c>
      <c r="N217" s="34">
        <v>7.8799999999999995E-2</v>
      </c>
      <c r="O217" s="33">
        <v>-0.27739999999999998</v>
      </c>
      <c r="P217" s="34">
        <v>-0.3342</v>
      </c>
      <c r="Q217" s="33">
        <v>-0.51100000000000001</v>
      </c>
      <c r="R217" s="34">
        <v>0.90759999999999996</v>
      </c>
      <c r="S217" s="33">
        <v>-0.26989999999999997</v>
      </c>
      <c r="T217" s="34">
        <v>-0.95530000000000004</v>
      </c>
      <c r="U217" s="11" t="s">
        <v>26</v>
      </c>
      <c r="V217" s="24" t="s">
        <v>27</v>
      </c>
      <c r="W217" s="11" t="s">
        <v>1507</v>
      </c>
    </row>
    <row r="218" spans="1:23" x14ac:dyDescent="0.25">
      <c r="A218" s="20" t="s">
        <v>1591</v>
      </c>
      <c r="B218" s="20" t="s">
        <v>1592</v>
      </c>
      <c r="C218" s="20" t="s">
        <v>421</v>
      </c>
      <c r="D218" s="24" t="s">
        <v>1593</v>
      </c>
      <c r="E218" s="11" t="s">
        <v>74</v>
      </c>
      <c r="F218" s="24" t="s">
        <v>1594</v>
      </c>
      <c r="G218" s="11" t="s">
        <v>1595</v>
      </c>
      <c r="H218" s="24" t="s">
        <v>1596</v>
      </c>
      <c r="I218" s="11" t="s">
        <v>1597</v>
      </c>
      <c r="J218" s="24" t="s">
        <v>1598</v>
      </c>
      <c r="K218" s="33">
        <v>-2.8299999999999999E-2</v>
      </c>
      <c r="L218" s="34">
        <v>8.8800000000000004E-2</v>
      </c>
      <c r="M218" s="33">
        <v>0.16059999999999999</v>
      </c>
      <c r="N218" s="34">
        <v>-0.23139999999999999</v>
      </c>
      <c r="O218" s="33">
        <v>-0.29089999999999999</v>
      </c>
      <c r="P218" s="34">
        <v>0.27739999999999998</v>
      </c>
      <c r="Q218" s="33">
        <v>0.51539999999999997</v>
      </c>
      <c r="R218" s="34">
        <v>-1.8E-3</v>
      </c>
      <c r="S218" s="33">
        <v>0.9738</v>
      </c>
      <c r="T218" s="34">
        <v>-4.5499999999999999E-2</v>
      </c>
      <c r="U218" s="11" t="s">
        <v>26</v>
      </c>
      <c r="V218" s="24" t="s">
        <v>27</v>
      </c>
      <c r="W218" s="11" t="s">
        <v>1599</v>
      </c>
    </row>
    <row r="219" spans="1:23" x14ac:dyDescent="0.25">
      <c r="A219" s="20" t="s">
        <v>1600</v>
      </c>
      <c r="B219" s="20" t="s">
        <v>1601</v>
      </c>
      <c r="C219" s="20" t="s">
        <v>421</v>
      </c>
      <c r="D219" s="24" t="s">
        <v>1593</v>
      </c>
      <c r="E219" s="11" t="s">
        <v>74</v>
      </c>
      <c r="F219" s="24" t="s">
        <v>1602</v>
      </c>
      <c r="G219" s="11" t="s">
        <v>736</v>
      </c>
      <c r="H219" s="24" t="s">
        <v>1603</v>
      </c>
      <c r="I219" s="11" t="s">
        <v>1597</v>
      </c>
      <c r="J219" s="24" t="s">
        <v>1598</v>
      </c>
      <c r="K219" s="33">
        <v>-3.5999999999999997E-2</v>
      </c>
      <c r="L219" s="34">
        <v>6.7799999999999999E-2</v>
      </c>
      <c r="M219" s="33">
        <v>0.17530000000000001</v>
      </c>
      <c r="N219" s="34">
        <v>-0.16850000000000001</v>
      </c>
      <c r="O219" s="33">
        <v>-0.28029999999999999</v>
      </c>
      <c r="P219" s="34">
        <v>0.36870000000000003</v>
      </c>
      <c r="Q219" s="33">
        <v>0.45910000000000001</v>
      </c>
      <c r="R219" s="34">
        <v>8.2900000000000001E-2</v>
      </c>
      <c r="S219" s="33">
        <v>1.2132000000000001</v>
      </c>
      <c r="T219" s="34">
        <v>-0.28149999999999997</v>
      </c>
      <c r="U219" s="11" t="s">
        <v>26</v>
      </c>
      <c r="V219" s="24" t="s">
        <v>27</v>
      </c>
      <c r="W219" s="11" t="s">
        <v>1599</v>
      </c>
    </row>
    <row r="220" spans="1:23" x14ac:dyDescent="0.25">
      <c r="A220" s="20" t="s">
        <v>1604</v>
      </c>
      <c r="B220" s="20" t="s">
        <v>1605</v>
      </c>
      <c r="C220" s="20" t="s">
        <v>711</v>
      </c>
      <c r="D220" s="24" t="s">
        <v>1487</v>
      </c>
      <c r="E220" s="11" t="s">
        <v>1416</v>
      </c>
      <c r="F220" s="24" t="s">
        <v>1606</v>
      </c>
      <c r="G220" s="11" t="s">
        <v>879</v>
      </c>
      <c r="H220" s="24" t="s">
        <v>1607</v>
      </c>
      <c r="I220" s="11" t="s">
        <v>1608</v>
      </c>
      <c r="J220" s="24" t="s">
        <v>1609</v>
      </c>
      <c r="K220" s="33">
        <v>-2.2499999999999999E-2</v>
      </c>
      <c r="L220" s="34">
        <v>0.2412</v>
      </c>
      <c r="M220" s="33">
        <v>0.19919999999999999</v>
      </c>
      <c r="N220" s="34">
        <v>0.50129999999999997</v>
      </c>
      <c r="O220" s="33">
        <v>-0.12520000000000001</v>
      </c>
      <c r="P220" s="34">
        <v>0.64629999999999999</v>
      </c>
      <c r="Q220" s="33">
        <v>-0.44879999999999998</v>
      </c>
      <c r="R220" s="34">
        <v>-8.9399999999999993E-2</v>
      </c>
      <c r="S220" s="33">
        <v>0.70960000000000001</v>
      </c>
      <c r="T220" s="34">
        <v>-0.4224</v>
      </c>
      <c r="U220" s="11" t="s">
        <v>26</v>
      </c>
      <c r="V220" s="24" t="s">
        <v>27</v>
      </c>
      <c r="W220" s="11" t="s">
        <v>1599</v>
      </c>
    </row>
    <row r="221" spans="1:23" x14ac:dyDescent="0.25">
      <c r="A221" s="20" t="s">
        <v>1610</v>
      </c>
      <c r="B221" s="20" t="s">
        <v>1611</v>
      </c>
      <c r="C221" s="20" t="s">
        <v>31</v>
      </c>
      <c r="D221" s="24" t="s">
        <v>1612</v>
      </c>
      <c r="E221" s="11" t="s">
        <v>522</v>
      </c>
      <c r="F221" s="24" t="s">
        <v>1512</v>
      </c>
      <c r="G221" s="11" t="s">
        <v>533</v>
      </c>
      <c r="H221" s="24" t="s">
        <v>1613</v>
      </c>
      <c r="I221" s="11" t="s">
        <v>1194</v>
      </c>
      <c r="J221" s="24" t="s">
        <v>38</v>
      </c>
      <c r="K221" s="33">
        <v>4.8399999999999999E-2</v>
      </c>
      <c r="L221" s="34">
        <v>0.18609999999999999</v>
      </c>
      <c r="M221" s="33">
        <v>0.18179999999999999</v>
      </c>
      <c r="N221" s="34">
        <v>0.43809999999999999</v>
      </c>
      <c r="O221" s="33">
        <v>-0.22620000000000001</v>
      </c>
      <c r="P221" s="34">
        <v>0.90049999999999997</v>
      </c>
      <c r="Q221" s="33">
        <v>-0.36859999999999998</v>
      </c>
      <c r="R221" s="34">
        <v>-0.1162</v>
      </c>
      <c r="S221" s="33">
        <v>0.16470000000000001</v>
      </c>
      <c r="T221" s="34">
        <v>-0.31730000000000003</v>
      </c>
      <c r="U221" s="11" t="s">
        <v>26</v>
      </c>
      <c r="V221" s="24" t="s">
        <v>27</v>
      </c>
      <c r="W221" s="11" t="s">
        <v>1599</v>
      </c>
    </row>
    <row r="222" spans="1:23" x14ac:dyDescent="0.25">
      <c r="A222" s="20" t="s">
        <v>1614</v>
      </c>
      <c r="B222" s="20" t="s">
        <v>1615</v>
      </c>
      <c r="C222" s="20" t="s">
        <v>900</v>
      </c>
      <c r="D222" s="24" t="s">
        <v>1616</v>
      </c>
      <c r="E222" s="11" t="s">
        <v>1617</v>
      </c>
      <c r="F222" s="24" t="s">
        <v>85</v>
      </c>
      <c r="G222" s="11" t="s">
        <v>175</v>
      </c>
      <c r="H222" s="24" t="s">
        <v>1618</v>
      </c>
      <c r="I222" s="11" t="s">
        <v>517</v>
      </c>
      <c r="J222" s="24" t="s">
        <v>1619</v>
      </c>
      <c r="K222" s="33">
        <v>-2.4199999999999999E-2</v>
      </c>
      <c r="L222" s="34">
        <v>0.12559999999999999</v>
      </c>
      <c r="M222" s="33">
        <v>7.8E-2</v>
      </c>
      <c r="N222" s="34">
        <v>-8.3299999999999999E-2</v>
      </c>
      <c r="O222" s="33">
        <v>-0.3503</v>
      </c>
      <c r="P222" s="34">
        <v>-0.11310000000000001</v>
      </c>
      <c r="Q222" s="33">
        <v>0.44829999999999998</v>
      </c>
      <c r="R222" s="34">
        <v>0.35510000000000003</v>
      </c>
      <c r="S222" s="33">
        <v>1.0577000000000001</v>
      </c>
      <c r="T222" s="34">
        <v>-0.83360000000000001</v>
      </c>
      <c r="U222" s="11" t="s">
        <v>224</v>
      </c>
      <c r="V222" s="24" t="s">
        <v>27</v>
      </c>
      <c r="W222" s="11" t="s">
        <v>1599</v>
      </c>
    </row>
    <row r="223" spans="1:23" x14ac:dyDescent="0.25">
      <c r="A223" s="20" t="s">
        <v>1620</v>
      </c>
      <c r="B223" s="20" t="s">
        <v>1621</v>
      </c>
      <c r="C223" s="20" t="s">
        <v>764</v>
      </c>
      <c r="D223" s="24" t="s">
        <v>1622</v>
      </c>
      <c r="E223" s="11" t="s">
        <v>558</v>
      </c>
      <c r="F223" s="24" t="s">
        <v>1623</v>
      </c>
      <c r="G223" s="11" t="s">
        <v>1624</v>
      </c>
      <c r="H223" s="24" t="s">
        <v>1625</v>
      </c>
      <c r="I223" s="11" t="s">
        <v>1626</v>
      </c>
      <c r="J223" s="24" t="s">
        <v>1627</v>
      </c>
      <c r="K223" s="33">
        <v>3.9899999999999998E-2</v>
      </c>
      <c r="L223" s="34">
        <v>0.49419999999999997</v>
      </c>
      <c r="M223" s="33">
        <v>0.63229999999999997</v>
      </c>
      <c r="N223" s="34">
        <v>-0.29609999999999997</v>
      </c>
      <c r="O223" s="33">
        <v>-0.47199999999999998</v>
      </c>
      <c r="P223" s="34">
        <v>0.2223</v>
      </c>
      <c r="Q223" s="33">
        <v>-0.1195</v>
      </c>
      <c r="R223" s="34">
        <v>4.6100000000000002E-2</v>
      </c>
      <c r="S223" s="33">
        <v>-0.2762</v>
      </c>
      <c r="T223" s="34">
        <v>-6.25E-2</v>
      </c>
      <c r="U223" s="11" t="s">
        <v>26</v>
      </c>
      <c r="V223" s="24" t="s">
        <v>27</v>
      </c>
      <c r="W223" s="11" t="s">
        <v>1599</v>
      </c>
    </row>
    <row r="224" spans="1:23" x14ac:dyDescent="0.25">
      <c r="A224" s="20" t="s">
        <v>1628</v>
      </c>
      <c r="B224" s="20" t="s">
        <v>1629</v>
      </c>
      <c r="C224" s="20" t="s">
        <v>711</v>
      </c>
      <c r="D224" s="24" t="s">
        <v>928</v>
      </c>
      <c r="E224" s="11" t="s">
        <v>1630</v>
      </c>
      <c r="F224" s="24" t="s">
        <v>1631</v>
      </c>
      <c r="G224" s="11" t="s">
        <v>1632</v>
      </c>
      <c r="H224" s="24" t="s">
        <v>1633</v>
      </c>
      <c r="I224" s="11" t="s">
        <v>533</v>
      </c>
      <c r="J224" s="24" t="s">
        <v>1634</v>
      </c>
      <c r="K224" s="33">
        <v>-1.01E-2</v>
      </c>
      <c r="L224" s="34">
        <v>8.4500000000000006E-2</v>
      </c>
      <c r="M224" s="33">
        <v>0.1095</v>
      </c>
      <c r="N224" s="34">
        <v>0.92800000000000005</v>
      </c>
      <c r="O224" s="33">
        <v>0.3009</v>
      </c>
      <c r="P224" s="34">
        <v>0.91720000000000002</v>
      </c>
      <c r="Q224" s="33">
        <v>-0.21199999999999999</v>
      </c>
      <c r="R224" s="34">
        <v>-0.40060000000000001</v>
      </c>
      <c r="S224" s="33">
        <v>1.3199000000000001</v>
      </c>
      <c r="T224" s="34">
        <v>0.35670000000000002</v>
      </c>
      <c r="U224" s="11" t="s">
        <v>26</v>
      </c>
      <c r="V224" s="24" t="s">
        <v>27</v>
      </c>
      <c r="W224" s="11" t="s">
        <v>1599</v>
      </c>
    </row>
    <row r="225" spans="1:23" x14ac:dyDescent="0.25">
      <c r="A225" s="20" t="s">
        <v>1635</v>
      </c>
      <c r="B225" s="20" t="s">
        <v>1636</v>
      </c>
      <c r="C225" s="20" t="s">
        <v>711</v>
      </c>
      <c r="D225" s="24" t="s">
        <v>928</v>
      </c>
      <c r="E225" s="11" t="s">
        <v>1630</v>
      </c>
      <c r="F225" s="24" t="s">
        <v>1637</v>
      </c>
      <c r="G225" s="11" t="s">
        <v>1638</v>
      </c>
      <c r="H225" s="24" t="s">
        <v>1639</v>
      </c>
      <c r="I225" s="11" t="s">
        <v>533</v>
      </c>
      <c r="J225" s="24" t="s">
        <v>1634</v>
      </c>
      <c r="K225" s="33">
        <v>-6.2199999999999998E-2</v>
      </c>
      <c r="L225" s="34">
        <v>7.0400000000000004E-2</v>
      </c>
      <c r="M225" s="33">
        <v>3.9E-2</v>
      </c>
      <c r="N225" s="34">
        <v>1.2867999999999999</v>
      </c>
      <c r="O225" s="33">
        <v>0.30630000000000002</v>
      </c>
      <c r="P225" s="34">
        <v>1.0289999999999999</v>
      </c>
      <c r="Q225" s="33">
        <v>-0.34710000000000002</v>
      </c>
      <c r="R225" s="34">
        <v>0.47439999999999999</v>
      </c>
      <c r="S225" s="33">
        <v>0.58460000000000001</v>
      </c>
      <c r="T225" s="34">
        <v>-6.2100000000000002E-2</v>
      </c>
      <c r="U225" s="11" t="s">
        <v>26</v>
      </c>
      <c r="V225" s="24" t="s">
        <v>27</v>
      </c>
      <c r="W225" s="11" t="s">
        <v>1599</v>
      </c>
    </row>
    <row r="226" spans="1:23" x14ac:dyDescent="0.25">
      <c r="A226" s="20" t="s">
        <v>1640</v>
      </c>
      <c r="B226" s="20" t="s">
        <v>1641</v>
      </c>
      <c r="C226" s="20" t="s">
        <v>900</v>
      </c>
      <c r="D226" s="24" t="s">
        <v>1642</v>
      </c>
      <c r="E226" s="11" t="s">
        <v>66</v>
      </c>
      <c r="F226" s="24" t="s">
        <v>1643</v>
      </c>
      <c r="G226" s="11" t="s">
        <v>991</v>
      </c>
      <c r="H226" s="24" t="s">
        <v>1644</v>
      </c>
      <c r="I226" s="11" t="s">
        <v>791</v>
      </c>
      <c r="J226" s="24" t="s">
        <v>1645</v>
      </c>
      <c r="K226" s="33">
        <v>-3.0599999999999999E-2</v>
      </c>
      <c r="L226" s="34">
        <v>0.248</v>
      </c>
      <c r="M226" s="33">
        <v>0.24310000000000001</v>
      </c>
      <c r="N226" s="34">
        <v>7.85E-2</v>
      </c>
      <c r="O226" s="33">
        <v>-0.27129999999999999</v>
      </c>
      <c r="P226" s="34">
        <v>0.38750000000000001</v>
      </c>
      <c r="Q226" s="33">
        <v>4.5699999999999998E-2</v>
      </c>
      <c r="R226" s="34">
        <v>0.50739999999999996</v>
      </c>
      <c r="S226" s="33">
        <v>0.32679999999999998</v>
      </c>
      <c r="T226" s="34">
        <v>-0.40699999999999997</v>
      </c>
      <c r="U226" s="11" t="s">
        <v>26</v>
      </c>
      <c r="V226" s="24" t="s">
        <v>27</v>
      </c>
      <c r="W226" s="11" t="s">
        <v>1599</v>
      </c>
    </row>
    <row r="227" spans="1:23" x14ac:dyDescent="0.25">
      <c r="A227" s="20" t="s">
        <v>1646</v>
      </c>
      <c r="B227" s="20" t="s">
        <v>1647</v>
      </c>
      <c r="C227" s="20" t="s">
        <v>900</v>
      </c>
      <c r="D227" s="24" t="s">
        <v>1642</v>
      </c>
      <c r="E227" s="11" t="s">
        <v>66</v>
      </c>
      <c r="F227" s="24" t="s">
        <v>506</v>
      </c>
      <c r="G227" s="11" t="s">
        <v>1648</v>
      </c>
      <c r="H227" s="24" t="s">
        <v>1649</v>
      </c>
      <c r="I227" s="11" t="s">
        <v>791</v>
      </c>
      <c r="J227" s="24" t="s">
        <v>1645</v>
      </c>
      <c r="K227" s="33">
        <v>-3.4599999999999999E-2</v>
      </c>
      <c r="L227" s="34">
        <v>0.26889999999999997</v>
      </c>
      <c r="M227" s="33">
        <v>0.27379999999999999</v>
      </c>
      <c r="N227" s="34">
        <v>-1.8599999999999998E-2</v>
      </c>
      <c r="O227" s="33">
        <v>-0.24110000000000001</v>
      </c>
      <c r="P227" s="34">
        <v>0.11940000000000001</v>
      </c>
      <c r="Q227" s="33">
        <v>5.2400000000000002E-2</v>
      </c>
      <c r="R227" s="34">
        <v>0.45800000000000002</v>
      </c>
      <c r="S227" s="33">
        <v>0.55030000000000001</v>
      </c>
      <c r="T227" s="34">
        <v>-0.37869999999999998</v>
      </c>
      <c r="U227" s="11" t="s">
        <v>26</v>
      </c>
      <c r="V227" s="24" t="s">
        <v>27</v>
      </c>
      <c r="W227" s="11" t="s">
        <v>1599</v>
      </c>
    </row>
    <row r="228" spans="1:23" x14ac:dyDescent="0.25">
      <c r="A228" s="20" t="s">
        <v>1650</v>
      </c>
      <c r="B228" s="20" t="s">
        <v>1651</v>
      </c>
      <c r="C228" s="20" t="s">
        <v>1652</v>
      </c>
      <c r="D228" s="24" t="s">
        <v>1653</v>
      </c>
      <c r="E228" s="11" t="s">
        <v>1218</v>
      </c>
      <c r="F228" s="24" t="s">
        <v>1654</v>
      </c>
      <c r="G228" s="11" t="s">
        <v>634</v>
      </c>
      <c r="H228" s="24" t="s">
        <v>1655</v>
      </c>
      <c r="I228" s="11" t="s">
        <v>1608</v>
      </c>
      <c r="J228" s="24" t="s">
        <v>1656</v>
      </c>
      <c r="K228" s="33">
        <v>-0.06</v>
      </c>
      <c r="L228" s="34">
        <v>0.43890000000000001</v>
      </c>
      <c r="M228" s="33">
        <v>0.57889999999999997</v>
      </c>
      <c r="N228" s="34">
        <v>1.4859</v>
      </c>
      <c r="O228" s="33">
        <v>-0.42670000000000002</v>
      </c>
      <c r="P228" s="34">
        <v>3.5491999999999999</v>
      </c>
      <c r="Q228" s="33">
        <v>-0.27979999999999999</v>
      </c>
      <c r="R228" s="34">
        <v>0.12280000000000001</v>
      </c>
      <c r="S228" s="33">
        <v>0.63900000000000001</v>
      </c>
      <c r="T228" s="34">
        <v>-0.1333</v>
      </c>
      <c r="U228" s="11" t="s">
        <v>26</v>
      </c>
      <c r="V228" s="24" t="s">
        <v>27</v>
      </c>
      <c r="W228" s="11" t="s">
        <v>1599</v>
      </c>
    </row>
    <row r="229" spans="1:23" x14ac:dyDescent="0.25">
      <c r="A229" s="20" t="s">
        <v>1657</v>
      </c>
      <c r="B229" s="20" t="s">
        <v>1658</v>
      </c>
      <c r="C229" s="20" t="s">
        <v>421</v>
      </c>
      <c r="D229" s="24" t="s">
        <v>1659</v>
      </c>
      <c r="E229" s="11" t="s">
        <v>1660</v>
      </c>
      <c r="F229" s="24" t="s">
        <v>1661</v>
      </c>
      <c r="G229" s="11" t="s">
        <v>919</v>
      </c>
      <c r="H229" s="24" t="s">
        <v>725</v>
      </c>
      <c r="I229" s="11" t="s">
        <v>1399</v>
      </c>
      <c r="J229" s="24" t="s">
        <v>1662</v>
      </c>
      <c r="K229" s="33">
        <v>-5.7799999999999997E-2</v>
      </c>
      <c r="L229" s="34">
        <v>0.13619999999999999</v>
      </c>
      <c r="M229" s="33">
        <v>0.7409</v>
      </c>
      <c r="N229" s="34">
        <v>1.0952</v>
      </c>
      <c r="O229" s="33">
        <v>6.4699999999999994E-2</v>
      </c>
      <c r="P229" s="34">
        <v>2.3327</v>
      </c>
      <c r="Q229" s="33">
        <v>0.2127</v>
      </c>
      <c r="R229" s="34">
        <v>2.7523</v>
      </c>
      <c r="S229" s="33">
        <v>0.77239999999999998</v>
      </c>
      <c r="T229" s="34">
        <v>-0.44090000000000001</v>
      </c>
      <c r="U229" s="11" t="s">
        <v>26</v>
      </c>
      <c r="V229" s="24" t="s">
        <v>27</v>
      </c>
      <c r="W229" s="11" t="s">
        <v>1599</v>
      </c>
    </row>
    <row r="230" spans="1:23" x14ac:dyDescent="0.25">
      <c r="A230" s="20" t="s">
        <v>1663</v>
      </c>
      <c r="B230" s="20" t="s">
        <v>1664</v>
      </c>
      <c r="C230" s="20" t="s">
        <v>546</v>
      </c>
      <c r="D230" s="24" t="s">
        <v>1665</v>
      </c>
      <c r="E230" s="11" t="s">
        <v>591</v>
      </c>
      <c r="F230" s="24" t="s">
        <v>1666</v>
      </c>
      <c r="G230" s="11" t="s">
        <v>1667</v>
      </c>
      <c r="H230" s="24" t="s">
        <v>1668</v>
      </c>
      <c r="I230" s="11" t="s">
        <v>378</v>
      </c>
      <c r="J230" s="24" t="s">
        <v>1634</v>
      </c>
      <c r="K230" s="33">
        <v>1.3299999999999999E-2</v>
      </c>
      <c r="L230" s="34">
        <v>0.17030000000000001</v>
      </c>
      <c r="M230" s="33">
        <v>0.34129999999999999</v>
      </c>
      <c r="N230" s="34">
        <v>-0.20519999999999999</v>
      </c>
      <c r="O230" s="33">
        <v>-0.20519999999999999</v>
      </c>
      <c r="P230" s="34">
        <v>0</v>
      </c>
      <c r="Q230" s="33">
        <v>0</v>
      </c>
      <c r="R230" s="34">
        <v>0</v>
      </c>
      <c r="S230" s="33">
        <v>0</v>
      </c>
      <c r="T230" s="34">
        <v>0</v>
      </c>
      <c r="U230" s="11" t="s">
        <v>224</v>
      </c>
      <c r="V230" s="24" t="s">
        <v>27</v>
      </c>
      <c r="W230" s="11" t="s">
        <v>1599</v>
      </c>
    </row>
    <row r="231" spans="1:23" x14ac:dyDescent="0.25">
      <c r="A231" s="20" t="s">
        <v>1669</v>
      </c>
      <c r="B231" s="20" t="s">
        <v>1670</v>
      </c>
      <c r="C231" s="20" t="s">
        <v>145</v>
      </c>
      <c r="D231" s="24" t="s">
        <v>1335</v>
      </c>
      <c r="E231" s="11" t="s">
        <v>1671</v>
      </c>
      <c r="F231" s="24" t="s">
        <v>1672</v>
      </c>
      <c r="G231" s="11" t="s">
        <v>1673</v>
      </c>
      <c r="H231" s="24" t="s">
        <v>1674</v>
      </c>
      <c r="I231" s="11" t="s">
        <v>1263</v>
      </c>
      <c r="J231" s="24" t="s">
        <v>38</v>
      </c>
      <c r="K231" s="33">
        <v>1.0200000000000001E-2</v>
      </c>
      <c r="L231" s="34">
        <v>0.11119999999999999</v>
      </c>
      <c r="M231" s="33">
        <v>0.29299999999999998</v>
      </c>
      <c r="N231" s="34">
        <v>-1.12E-2</v>
      </c>
      <c r="O231" s="33">
        <v>-0.1434</v>
      </c>
      <c r="P231" s="34">
        <v>0.24629999999999999</v>
      </c>
      <c r="Q231" s="33">
        <v>0.5575</v>
      </c>
      <c r="R231" s="34">
        <v>0.40460000000000002</v>
      </c>
      <c r="S231" s="33">
        <v>-2.87E-2</v>
      </c>
      <c r="T231" s="34">
        <v>-2.5899999999999999E-2</v>
      </c>
      <c r="U231" s="11" t="s">
        <v>26</v>
      </c>
      <c r="V231" s="24" t="s">
        <v>27</v>
      </c>
      <c r="W231" s="11" t="s">
        <v>1599</v>
      </c>
    </row>
    <row r="232" spans="1:23" x14ac:dyDescent="0.25">
      <c r="A232" s="20" t="s">
        <v>1675</v>
      </c>
      <c r="B232" s="20" t="s">
        <v>1676</v>
      </c>
      <c r="C232" s="20" t="s">
        <v>171</v>
      </c>
      <c r="D232" s="24" t="s">
        <v>1677</v>
      </c>
      <c r="E232" s="11" t="s">
        <v>952</v>
      </c>
      <c r="F232" s="24" t="s">
        <v>1678</v>
      </c>
      <c r="G232" s="11" t="s">
        <v>159</v>
      </c>
      <c r="H232" s="24" t="s">
        <v>1679</v>
      </c>
      <c r="I232" s="11" t="s">
        <v>1077</v>
      </c>
      <c r="J232" s="24" t="s">
        <v>1680</v>
      </c>
      <c r="K232" s="33">
        <v>-1.3899999999999999E-2</v>
      </c>
      <c r="L232" s="34">
        <v>0.28010000000000002</v>
      </c>
      <c r="M232" s="33">
        <v>0.63460000000000005</v>
      </c>
      <c r="N232" s="34">
        <v>1.2200000000000001E-2</v>
      </c>
      <c r="O232" s="33">
        <v>-0.19700000000000001</v>
      </c>
      <c r="P232" s="34">
        <v>6.5500000000000003E-2</v>
      </c>
      <c r="Q232" s="33">
        <v>-1.7500000000000002E-2</v>
      </c>
      <c r="R232" s="34">
        <v>1.7581</v>
      </c>
      <c r="S232" s="33">
        <v>5.4000000000000003E-3</v>
      </c>
      <c r="T232" s="34">
        <v>-0.52929999999999999</v>
      </c>
      <c r="U232" s="11" t="s">
        <v>26</v>
      </c>
      <c r="V232" s="24" t="s">
        <v>27</v>
      </c>
      <c r="W232" s="11" t="s">
        <v>1599</v>
      </c>
    </row>
    <row r="233" spans="1:23" x14ac:dyDescent="0.25">
      <c r="A233" s="20" t="s">
        <v>1681</v>
      </c>
      <c r="B233" s="20" t="s">
        <v>1682</v>
      </c>
      <c r="C233" s="20" t="s">
        <v>81</v>
      </c>
      <c r="D233" s="24" t="s">
        <v>638</v>
      </c>
      <c r="E233" s="11" t="s">
        <v>43</v>
      </c>
      <c r="F233" s="24" t="s">
        <v>723</v>
      </c>
      <c r="G233" s="11" t="s">
        <v>1683</v>
      </c>
      <c r="H233" s="24" t="s">
        <v>1684</v>
      </c>
      <c r="I233" s="11" t="s">
        <v>853</v>
      </c>
      <c r="J233" s="24" t="s">
        <v>1685</v>
      </c>
      <c r="K233" s="33">
        <v>0</v>
      </c>
      <c r="L233" s="34">
        <v>0.2407</v>
      </c>
      <c r="M233" s="33">
        <v>0.55279999999999996</v>
      </c>
      <c r="N233" s="34">
        <v>0.49249999999999999</v>
      </c>
      <c r="O233" s="33">
        <v>1.01E-2</v>
      </c>
      <c r="P233" s="34">
        <v>0.64449999999999996</v>
      </c>
      <c r="Q233" s="33">
        <v>-5.0500000000000003E-2</v>
      </c>
      <c r="R233" s="34">
        <v>1.0451999999999999</v>
      </c>
      <c r="S233" s="33">
        <v>0</v>
      </c>
      <c r="T233" s="34">
        <v>0.27050000000000002</v>
      </c>
      <c r="U233" s="11" t="s">
        <v>224</v>
      </c>
      <c r="V233" s="24" t="s">
        <v>27</v>
      </c>
      <c r="W233" s="11" t="s">
        <v>1599</v>
      </c>
    </row>
    <row r="234" spans="1:23" x14ac:dyDescent="0.25">
      <c r="A234" s="20" t="s">
        <v>1686</v>
      </c>
      <c r="B234" s="20" t="s">
        <v>1687</v>
      </c>
      <c r="C234" s="20" t="s">
        <v>18</v>
      </c>
      <c r="D234" s="24" t="s">
        <v>1688</v>
      </c>
      <c r="E234" s="11" t="s">
        <v>801</v>
      </c>
      <c r="F234" s="24" t="s">
        <v>1689</v>
      </c>
      <c r="G234" s="11" t="s">
        <v>1690</v>
      </c>
      <c r="H234" s="24" t="s">
        <v>1691</v>
      </c>
      <c r="I234" s="11" t="s">
        <v>120</v>
      </c>
      <c r="J234" s="24" t="s">
        <v>1692</v>
      </c>
      <c r="K234" s="33">
        <v>-2.6599999999999999E-2</v>
      </c>
      <c r="L234" s="34">
        <v>0.1421</v>
      </c>
      <c r="M234" s="33">
        <v>0.183</v>
      </c>
      <c r="N234" s="34">
        <v>0.53220000000000001</v>
      </c>
      <c r="O234" s="33">
        <v>-0.26979999999999998</v>
      </c>
      <c r="P234" s="34">
        <v>2.4287999999999998</v>
      </c>
      <c r="Q234" s="33">
        <v>-0.56889999999999996</v>
      </c>
      <c r="R234" s="34">
        <v>0.6925</v>
      </c>
      <c r="S234" s="33">
        <v>0.51480000000000004</v>
      </c>
      <c r="T234" s="34">
        <v>-0.4113</v>
      </c>
      <c r="U234" s="11" t="s">
        <v>26</v>
      </c>
      <c r="V234" s="24" t="s">
        <v>27</v>
      </c>
      <c r="W234" s="11" t="s">
        <v>1693</v>
      </c>
    </row>
    <row r="235" spans="1:23" x14ac:dyDescent="0.25">
      <c r="A235" s="20" t="s">
        <v>1694</v>
      </c>
      <c r="B235" s="20" t="s">
        <v>1695</v>
      </c>
      <c r="C235" s="20" t="s">
        <v>711</v>
      </c>
      <c r="D235" s="24" t="s">
        <v>1696</v>
      </c>
      <c r="E235" s="11" t="s">
        <v>1697</v>
      </c>
      <c r="F235" s="24" t="s">
        <v>1698</v>
      </c>
      <c r="G235" s="11" t="s">
        <v>1699</v>
      </c>
      <c r="H235" s="24" t="s">
        <v>1700</v>
      </c>
      <c r="I235" s="11" t="s">
        <v>1701</v>
      </c>
      <c r="J235" s="24" t="s">
        <v>1702</v>
      </c>
      <c r="K235" s="33">
        <v>-1.8E-3</v>
      </c>
      <c r="L235" s="34">
        <v>9.1999999999999998E-3</v>
      </c>
      <c r="M235" s="33">
        <v>5.5100000000000003E-2</v>
      </c>
      <c r="N235" s="34">
        <v>0.55320000000000003</v>
      </c>
      <c r="O235" s="33">
        <v>-8.8999999999999999E-3</v>
      </c>
      <c r="P235" s="34">
        <v>0.96689999999999998</v>
      </c>
      <c r="Q235" s="33">
        <v>-0.37259999999999999</v>
      </c>
      <c r="R235" s="34">
        <v>0.51160000000000005</v>
      </c>
      <c r="S235" s="33">
        <v>0.73980000000000001</v>
      </c>
      <c r="T235" s="34">
        <v>0.41970000000000002</v>
      </c>
      <c r="U235" s="11" t="s">
        <v>26</v>
      </c>
      <c r="V235" s="24" t="s">
        <v>27</v>
      </c>
      <c r="W235" s="11" t="s">
        <v>1693</v>
      </c>
    </row>
    <row r="236" spans="1:23" x14ac:dyDescent="0.25">
      <c r="A236" s="20" t="s">
        <v>1703</v>
      </c>
      <c r="B236" s="20" t="s">
        <v>1704</v>
      </c>
      <c r="C236" s="20" t="s">
        <v>186</v>
      </c>
      <c r="D236" s="24" t="s">
        <v>1705</v>
      </c>
      <c r="E236" s="11" t="s">
        <v>1706</v>
      </c>
      <c r="F236" s="24" t="s">
        <v>1707</v>
      </c>
      <c r="G236" s="11" t="s">
        <v>1708</v>
      </c>
      <c r="H236" s="24" t="s">
        <v>1709</v>
      </c>
      <c r="I236" s="11" t="s">
        <v>768</v>
      </c>
      <c r="J236" s="24" t="s">
        <v>1266</v>
      </c>
      <c r="K236" s="33">
        <v>5.7999999999999996E-3</v>
      </c>
      <c r="L236" s="34">
        <v>7.9000000000000001E-2</v>
      </c>
      <c r="M236" s="33">
        <v>0.19750000000000001</v>
      </c>
      <c r="N236" s="34">
        <v>0.27279999999999999</v>
      </c>
      <c r="O236" s="33">
        <v>-6.8599999999999994E-2</v>
      </c>
      <c r="P236" s="34">
        <v>0.5353</v>
      </c>
      <c r="Q236" s="33">
        <v>0.31069999999999998</v>
      </c>
      <c r="R236" s="34">
        <v>1.1124000000000001</v>
      </c>
      <c r="S236" s="33">
        <v>-1.6E-2</v>
      </c>
      <c r="T236" s="34">
        <v>-0.53049999999999997</v>
      </c>
      <c r="U236" s="11" t="s">
        <v>26</v>
      </c>
      <c r="V236" s="24" t="s">
        <v>27</v>
      </c>
      <c r="W236" s="11" t="s">
        <v>1693</v>
      </c>
    </row>
    <row r="237" spans="1:23" x14ac:dyDescent="0.25">
      <c r="A237" s="20" t="s">
        <v>1710</v>
      </c>
      <c r="B237" s="20" t="s">
        <v>1711</v>
      </c>
      <c r="C237" s="20" t="s">
        <v>840</v>
      </c>
      <c r="D237" s="24" t="s">
        <v>1712</v>
      </c>
      <c r="E237" s="11" t="s">
        <v>1713</v>
      </c>
      <c r="F237" s="24" t="s">
        <v>1714</v>
      </c>
      <c r="G237" s="11" t="s">
        <v>1715</v>
      </c>
      <c r="H237" s="24" t="s">
        <v>1716</v>
      </c>
      <c r="I237" s="11" t="s">
        <v>864</v>
      </c>
      <c r="J237" s="24" t="s">
        <v>1717</v>
      </c>
      <c r="K237" s="33">
        <v>0</v>
      </c>
      <c r="L237" s="34">
        <v>0.18099999999999999</v>
      </c>
      <c r="M237" s="33">
        <v>0.11169999999999999</v>
      </c>
      <c r="N237" s="34">
        <v>0.5786</v>
      </c>
      <c r="O237" s="33">
        <v>-1.6000000000000001E-3</v>
      </c>
      <c r="P237" s="34">
        <v>0.36990000000000001</v>
      </c>
      <c r="Q237" s="33">
        <v>0.48220000000000002</v>
      </c>
      <c r="R237" s="34">
        <v>-0.1545</v>
      </c>
      <c r="S237" s="33">
        <v>-0.2102</v>
      </c>
      <c r="T237" s="34">
        <v>-5.7500000000000002E-2</v>
      </c>
      <c r="U237" s="11" t="s">
        <v>26</v>
      </c>
      <c r="V237" s="24" t="s">
        <v>27</v>
      </c>
      <c r="W237" s="11" t="s">
        <v>1693</v>
      </c>
    </row>
    <row r="238" spans="1:23" x14ac:dyDescent="0.25">
      <c r="A238" s="20" t="s">
        <v>1718</v>
      </c>
      <c r="B238" s="20" t="s">
        <v>1719</v>
      </c>
      <c r="C238" s="20" t="s">
        <v>840</v>
      </c>
      <c r="D238" s="24" t="s">
        <v>1712</v>
      </c>
      <c r="E238" s="11" t="s">
        <v>1713</v>
      </c>
      <c r="F238" s="24" t="s">
        <v>1441</v>
      </c>
      <c r="G238" s="11" t="s">
        <v>1720</v>
      </c>
      <c r="H238" s="24" t="s">
        <v>1721</v>
      </c>
      <c r="I238" s="11" t="s">
        <v>864</v>
      </c>
      <c r="J238" s="24" t="s">
        <v>1717</v>
      </c>
      <c r="K238" s="33">
        <v>-3.9800000000000002E-2</v>
      </c>
      <c r="L238" s="34">
        <v>-6.5100000000000005E-2</v>
      </c>
      <c r="M238" s="33">
        <v>-0.1053</v>
      </c>
      <c r="N238" s="34">
        <v>1.2714000000000001</v>
      </c>
      <c r="O238" s="33">
        <v>0.40510000000000002</v>
      </c>
      <c r="P238" s="34">
        <v>0.49309999999999998</v>
      </c>
      <c r="Q238" s="33">
        <v>0.49220000000000003</v>
      </c>
      <c r="R238" s="34">
        <v>-0.28249999999999997</v>
      </c>
      <c r="S238" s="33">
        <v>-0.17230000000000001</v>
      </c>
      <c r="T238" s="34">
        <v>9.2999999999999992E-3</v>
      </c>
      <c r="U238" s="11" t="s">
        <v>26</v>
      </c>
      <c r="V238" s="24" t="s">
        <v>27</v>
      </c>
      <c r="W238" s="11" t="s">
        <v>1693</v>
      </c>
    </row>
    <row r="239" spans="1:23" x14ac:dyDescent="0.25">
      <c r="A239" s="20" t="s">
        <v>1722</v>
      </c>
      <c r="B239" s="20" t="s">
        <v>1723</v>
      </c>
      <c r="C239" s="20" t="s">
        <v>900</v>
      </c>
      <c r="D239" s="24" t="s">
        <v>1724</v>
      </c>
      <c r="E239" s="11" t="s">
        <v>1725</v>
      </c>
      <c r="F239" s="24" t="s">
        <v>331</v>
      </c>
      <c r="G239" s="11" t="s">
        <v>833</v>
      </c>
      <c r="H239" s="24" t="s">
        <v>1166</v>
      </c>
      <c r="I239" s="11" t="s">
        <v>846</v>
      </c>
      <c r="J239" s="24" t="s">
        <v>1726</v>
      </c>
      <c r="K239" s="33">
        <v>-2.5499999999999998E-2</v>
      </c>
      <c r="L239" s="34">
        <v>0.19400000000000001</v>
      </c>
      <c r="M239" s="33">
        <v>0.3518</v>
      </c>
      <c r="N239" s="34">
        <v>0.2137</v>
      </c>
      <c r="O239" s="33">
        <v>-0.21079999999999999</v>
      </c>
      <c r="P239" s="34">
        <v>0.70230000000000004</v>
      </c>
      <c r="Q239" s="33">
        <v>0.3175</v>
      </c>
      <c r="R239" s="34">
        <v>1.1355999999999999</v>
      </c>
      <c r="S239" s="33">
        <v>0.31109999999999999</v>
      </c>
      <c r="T239" s="34">
        <v>-0.39190000000000003</v>
      </c>
      <c r="U239" s="11" t="s">
        <v>26</v>
      </c>
      <c r="V239" s="24" t="s">
        <v>27</v>
      </c>
      <c r="W239" s="11" t="s">
        <v>1693</v>
      </c>
    </row>
    <row r="240" spans="1:23" x14ac:dyDescent="0.25">
      <c r="A240" s="20" t="s">
        <v>1727</v>
      </c>
      <c r="B240" s="20" t="s">
        <v>1728</v>
      </c>
      <c r="C240" s="20" t="s">
        <v>900</v>
      </c>
      <c r="D240" s="24" t="s">
        <v>1724</v>
      </c>
      <c r="E240" s="11" t="s">
        <v>1725</v>
      </c>
      <c r="F240" s="24" t="s">
        <v>1729</v>
      </c>
      <c r="G240" s="11" t="s">
        <v>531</v>
      </c>
      <c r="H240" s="24" t="s">
        <v>1730</v>
      </c>
      <c r="I240" s="11" t="s">
        <v>846</v>
      </c>
      <c r="J240" s="24" t="s">
        <v>1726</v>
      </c>
      <c r="K240" s="33">
        <v>-4.4999999999999998E-2</v>
      </c>
      <c r="L240" s="34">
        <v>0.20449999999999999</v>
      </c>
      <c r="M240" s="33">
        <v>0.40210000000000001</v>
      </c>
      <c r="N240" s="34">
        <v>0.25059999999999999</v>
      </c>
      <c r="O240" s="33">
        <v>-0.20899999999999999</v>
      </c>
      <c r="P240" s="34">
        <v>0.49049999999999999</v>
      </c>
      <c r="Q240" s="33">
        <v>0.30980000000000002</v>
      </c>
      <c r="R240" s="34">
        <v>1.0967</v>
      </c>
      <c r="S240" s="33">
        <v>0.44540000000000002</v>
      </c>
      <c r="T240" s="34">
        <v>-0.4637</v>
      </c>
      <c r="U240" s="11" t="s">
        <v>26</v>
      </c>
      <c r="V240" s="24" t="s">
        <v>27</v>
      </c>
      <c r="W240" s="11" t="s">
        <v>1693</v>
      </c>
    </row>
    <row r="241" spans="1:23" x14ac:dyDescent="0.25">
      <c r="A241" s="20" t="s">
        <v>1731</v>
      </c>
      <c r="B241" s="20" t="s">
        <v>1732</v>
      </c>
      <c r="C241" s="20" t="s">
        <v>900</v>
      </c>
      <c r="D241" s="24" t="s">
        <v>1733</v>
      </c>
      <c r="E241" s="11" t="s">
        <v>1734</v>
      </c>
      <c r="F241" s="24" t="s">
        <v>540</v>
      </c>
      <c r="G241" s="11" t="s">
        <v>1735</v>
      </c>
      <c r="H241" s="24" t="s">
        <v>1736</v>
      </c>
      <c r="I241" s="11" t="s">
        <v>342</v>
      </c>
      <c r="J241" s="24" t="s">
        <v>1464</v>
      </c>
      <c r="K241" s="33">
        <v>6.7500000000000004E-2</v>
      </c>
      <c r="L241" s="34">
        <v>0.32819999999999999</v>
      </c>
      <c r="M241" s="33">
        <v>0.28889999999999999</v>
      </c>
      <c r="N241" s="34">
        <v>0.438</v>
      </c>
      <c r="O241" s="33">
        <v>-1.14E-2</v>
      </c>
      <c r="P241" s="34">
        <v>0.32329999999999998</v>
      </c>
      <c r="Q241" s="33">
        <v>-0.15290000000000001</v>
      </c>
      <c r="R241" s="34">
        <v>-0.74719999999999998</v>
      </c>
      <c r="S241" s="33">
        <v>-0.44350000000000001</v>
      </c>
      <c r="T241" s="34">
        <v>-0.31740000000000002</v>
      </c>
      <c r="U241" s="11" t="s">
        <v>26</v>
      </c>
      <c r="V241" s="24" t="s">
        <v>27</v>
      </c>
      <c r="W241" s="11" t="s">
        <v>1693</v>
      </c>
    </row>
    <row r="242" spans="1:23" x14ac:dyDescent="0.25">
      <c r="A242" s="20" t="s">
        <v>1737</v>
      </c>
      <c r="B242" s="20" t="s">
        <v>1738</v>
      </c>
      <c r="C242" s="20" t="s">
        <v>171</v>
      </c>
      <c r="D242" s="24" t="s">
        <v>1349</v>
      </c>
      <c r="E242" s="11" t="s">
        <v>1739</v>
      </c>
      <c r="F242" s="24" t="s">
        <v>1740</v>
      </c>
      <c r="G242" s="11" t="s">
        <v>47</v>
      </c>
      <c r="H242" s="24" t="s">
        <v>1741</v>
      </c>
      <c r="I242" s="11" t="s">
        <v>1742</v>
      </c>
      <c r="J242" s="24" t="s">
        <v>1743</v>
      </c>
      <c r="K242" s="33">
        <v>-5.4999999999999997E-3</v>
      </c>
      <c r="L242" s="34">
        <v>0.218</v>
      </c>
      <c r="M242" s="33">
        <v>0.42970000000000003</v>
      </c>
      <c r="N242" s="34">
        <v>0.60389999999999999</v>
      </c>
      <c r="O242" s="33">
        <v>-0.42499999999999999</v>
      </c>
      <c r="P242" s="34">
        <v>1.8654999999999999</v>
      </c>
      <c r="Q242" s="33">
        <v>-0.1057</v>
      </c>
      <c r="R242" s="34">
        <v>0.12839999999999999</v>
      </c>
      <c r="S242" s="33">
        <v>0.27639999999999998</v>
      </c>
      <c r="T242" s="34">
        <v>-0.52969999999999995</v>
      </c>
      <c r="U242" s="11" t="s">
        <v>26</v>
      </c>
      <c r="V242" s="24" t="s">
        <v>27</v>
      </c>
      <c r="W242" s="11" t="s">
        <v>1693</v>
      </c>
    </row>
    <row r="243" spans="1:23" x14ac:dyDescent="0.25">
      <c r="A243" s="20" t="s">
        <v>1744</v>
      </c>
      <c r="B243" s="20" t="s">
        <v>1745</v>
      </c>
      <c r="C243" s="20" t="s">
        <v>62</v>
      </c>
      <c r="D243" s="24" t="s">
        <v>1447</v>
      </c>
      <c r="E243" s="11" t="s">
        <v>1169</v>
      </c>
      <c r="F243" s="24" t="s">
        <v>1746</v>
      </c>
      <c r="G243" s="11" t="s">
        <v>1386</v>
      </c>
      <c r="H243" s="24" t="s">
        <v>1747</v>
      </c>
      <c r="I243" s="11" t="s">
        <v>560</v>
      </c>
      <c r="J243" s="24" t="s">
        <v>1748</v>
      </c>
      <c r="K243" s="33">
        <v>2E-3</v>
      </c>
      <c r="L243" s="34">
        <v>1E-3</v>
      </c>
      <c r="M243" s="33">
        <v>2E-3</v>
      </c>
      <c r="N243" s="34">
        <v>0.38729999999999998</v>
      </c>
      <c r="O243" s="33">
        <v>0.1865</v>
      </c>
      <c r="P243" s="34">
        <v>0.30769999999999997</v>
      </c>
      <c r="Q243" s="33">
        <v>1.3896999999999999</v>
      </c>
      <c r="R243" s="34">
        <v>0.2651</v>
      </c>
      <c r="S243" s="33">
        <v>1.1079000000000001</v>
      </c>
      <c r="T243" s="34">
        <v>0.4572</v>
      </c>
      <c r="U243" s="11" t="s">
        <v>26</v>
      </c>
      <c r="V243" s="24" t="s">
        <v>27</v>
      </c>
      <c r="W243" s="11" t="s">
        <v>1693</v>
      </c>
    </row>
    <row r="244" spans="1:23" x14ac:dyDescent="0.25">
      <c r="A244" s="20" t="s">
        <v>1749</v>
      </c>
      <c r="B244" s="20" t="s">
        <v>1750</v>
      </c>
      <c r="C244" s="20" t="s">
        <v>134</v>
      </c>
      <c r="D244" s="24" t="s">
        <v>1751</v>
      </c>
      <c r="E244" s="11" t="s">
        <v>1752</v>
      </c>
      <c r="F244" s="24" t="s">
        <v>1753</v>
      </c>
      <c r="G244" s="11" t="s">
        <v>247</v>
      </c>
      <c r="H244" s="24" t="s">
        <v>1754</v>
      </c>
      <c r="I244" s="11" t="s">
        <v>76</v>
      </c>
      <c r="J244" s="24" t="s">
        <v>1755</v>
      </c>
      <c r="K244" s="33">
        <v>-6.8999999999999999E-3</v>
      </c>
      <c r="L244" s="34">
        <v>0.1149</v>
      </c>
      <c r="M244" s="33">
        <v>0.44690000000000002</v>
      </c>
      <c r="N244" s="34">
        <v>0.17030000000000001</v>
      </c>
      <c r="O244" s="33">
        <v>-9.3200000000000005E-2</v>
      </c>
      <c r="P244" s="34">
        <v>0.6875</v>
      </c>
      <c r="Q244" s="33">
        <v>0.36130000000000001</v>
      </c>
      <c r="R244" s="34">
        <v>1.054</v>
      </c>
      <c r="S244" s="33">
        <v>0.41420000000000001</v>
      </c>
      <c r="T244" s="34">
        <v>-0.2848</v>
      </c>
      <c r="U244" s="11" t="s">
        <v>26</v>
      </c>
      <c r="V244" s="24" t="s">
        <v>27</v>
      </c>
      <c r="W244" s="11" t="s">
        <v>1693</v>
      </c>
    </row>
    <row r="245" spans="1:23" x14ac:dyDescent="0.25">
      <c r="A245" s="20" t="s">
        <v>1756</v>
      </c>
      <c r="B245" s="20" t="s">
        <v>1757</v>
      </c>
      <c r="C245" s="20" t="s">
        <v>186</v>
      </c>
      <c r="D245" s="24" t="s">
        <v>1758</v>
      </c>
      <c r="E245" s="11" t="s">
        <v>1759</v>
      </c>
      <c r="F245" s="24" t="s">
        <v>1760</v>
      </c>
      <c r="G245" s="11" t="s">
        <v>1108</v>
      </c>
      <c r="H245" s="24" t="s">
        <v>1761</v>
      </c>
      <c r="I245" s="11" t="s">
        <v>785</v>
      </c>
      <c r="J245" s="24" t="s">
        <v>1762</v>
      </c>
      <c r="K245" s="33">
        <v>1.7399999999999999E-2</v>
      </c>
      <c r="L245" s="34">
        <v>9.8000000000000004E-2</v>
      </c>
      <c r="M245" s="33">
        <v>0.2472</v>
      </c>
      <c r="N245" s="34">
        <v>0.20399999999999999</v>
      </c>
      <c r="O245" s="33">
        <v>-0.14530000000000001</v>
      </c>
      <c r="P245" s="34">
        <v>0.77780000000000005</v>
      </c>
      <c r="Q245" s="33">
        <v>0.40629999999999999</v>
      </c>
      <c r="R245" s="34">
        <v>0.90949999999999998</v>
      </c>
      <c r="S245" s="33">
        <v>0.2656</v>
      </c>
      <c r="T245" s="34">
        <v>-0.62680000000000002</v>
      </c>
      <c r="U245" s="11" t="s">
        <v>26</v>
      </c>
      <c r="V245" s="24" t="s">
        <v>27</v>
      </c>
      <c r="W245" s="11" t="s">
        <v>1693</v>
      </c>
    </row>
    <row r="246" spans="1:23" x14ac:dyDescent="0.25">
      <c r="A246" s="20" t="s">
        <v>1763</v>
      </c>
      <c r="B246" s="20" t="s">
        <v>1764</v>
      </c>
      <c r="C246" s="20" t="s">
        <v>62</v>
      </c>
      <c r="D246" s="24" t="s">
        <v>1765</v>
      </c>
      <c r="E246" s="11" t="s">
        <v>1766</v>
      </c>
      <c r="F246" s="24" t="s">
        <v>1767</v>
      </c>
      <c r="G246" s="11" t="s">
        <v>1449</v>
      </c>
      <c r="H246" s="24" t="s">
        <v>1449</v>
      </c>
      <c r="I246" s="11" t="s">
        <v>1768</v>
      </c>
      <c r="J246" s="24" t="s">
        <v>1769</v>
      </c>
      <c r="K246" s="33">
        <v>1.21E-2</v>
      </c>
      <c r="L246" s="34">
        <v>0.22439999999999999</v>
      </c>
      <c r="M246" s="33">
        <v>0.22239999999999999</v>
      </c>
      <c r="N246" s="34">
        <v>-0.67230000000000001</v>
      </c>
      <c r="O246" s="33">
        <v>-0.37509999999999999</v>
      </c>
      <c r="P246" s="34">
        <v>-0.44440000000000002</v>
      </c>
      <c r="Q246" s="33">
        <v>-0.6421</v>
      </c>
      <c r="R246" s="34">
        <v>0.01</v>
      </c>
      <c r="S246" s="33">
        <v>-0.75849999999999995</v>
      </c>
      <c r="T246" s="34">
        <v>-0.30309999999999998</v>
      </c>
      <c r="U246" s="11" t="s">
        <v>224</v>
      </c>
      <c r="V246" s="24" t="s">
        <v>27</v>
      </c>
      <c r="W246" s="11" t="s">
        <v>1693</v>
      </c>
    </row>
    <row r="247" spans="1:23" x14ac:dyDescent="0.25">
      <c r="A247" s="20" t="s">
        <v>1770</v>
      </c>
      <c r="B247" s="20" t="s">
        <v>1771</v>
      </c>
      <c r="C247" s="20" t="s">
        <v>62</v>
      </c>
      <c r="D247" s="24" t="s">
        <v>1765</v>
      </c>
      <c r="E247" s="11" t="s">
        <v>1772</v>
      </c>
      <c r="F247" s="24" t="s">
        <v>1773</v>
      </c>
      <c r="G247" s="11" t="s">
        <v>1774</v>
      </c>
      <c r="H247" s="24" t="s">
        <v>1160</v>
      </c>
      <c r="I247" s="11" t="s">
        <v>1775</v>
      </c>
      <c r="J247" s="24" t="s">
        <v>1769</v>
      </c>
      <c r="K247" s="33">
        <v>2.76E-2</v>
      </c>
      <c r="L247" s="34">
        <v>0.2114</v>
      </c>
      <c r="M247" s="33">
        <v>0.21629999999999999</v>
      </c>
      <c r="N247" s="34">
        <v>-0.62280000000000002</v>
      </c>
      <c r="O247" s="33">
        <v>-0.42020000000000002</v>
      </c>
      <c r="P247" s="34">
        <v>-0.30730000000000002</v>
      </c>
      <c r="Q247" s="33">
        <v>-0.68559999999999999</v>
      </c>
      <c r="R247" s="34">
        <v>-0.78190000000000004</v>
      </c>
      <c r="S247" s="33">
        <v>-0.17150000000000001</v>
      </c>
      <c r="T247" s="34">
        <v>5.1499999999999997E-2</v>
      </c>
      <c r="U247" s="11" t="s">
        <v>224</v>
      </c>
      <c r="V247" s="24" t="s">
        <v>27</v>
      </c>
      <c r="W247" s="11" t="s">
        <v>1693</v>
      </c>
    </row>
    <row r="248" spans="1:23" x14ac:dyDescent="0.25">
      <c r="A248" s="20" t="s">
        <v>1776</v>
      </c>
      <c r="B248" s="20" t="s">
        <v>1777</v>
      </c>
      <c r="C248" s="20" t="s">
        <v>62</v>
      </c>
      <c r="D248" s="24" t="s">
        <v>1765</v>
      </c>
      <c r="E248" s="11" t="s">
        <v>1772</v>
      </c>
      <c r="F248" s="24" t="s">
        <v>403</v>
      </c>
      <c r="G248" s="11" t="s">
        <v>1778</v>
      </c>
      <c r="H248" s="24" t="s">
        <v>1449</v>
      </c>
      <c r="I248" s="11" t="s">
        <v>1775</v>
      </c>
      <c r="J248" s="24" t="s">
        <v>1769</v>
      </c>
      <c r="K248" s="33">
        <v>1.3100000000000001E-2</v>
      </c>
      <c r="L248" s="34">
        <v>0.26090000000000002</v>
      </c>
      <c r="M248" s="33">
        <v>0.26090000000000002</v>
      </c>
      <c r="N248" s="34">
        <v>-0.68820000000000003</v>
      </c>
      <c r="O248" s="33">
        <v>-0.36609999999999998</v>
      </c>
      <c r="P248" s="34">
        <v>-0.47639999999999999</v>
      </c>
      <c r="Q248" s="33">
        <v>-0.61799999999999999</v>
      </c>
      <c r="R248" s="34">
        <v>8.15</v>
      </c>
      <c r="S248" s="33">
        <v>0</v>
      </c>
      <c r="T248" s="34">
        <v>0</v>
      </c>
      <c r="U248" s="11" t="s">
        <v>224</v>
      </c>
      <c r="V248" s="24" t="s">
        <v>27</v>
      </c>
      <c r="W248" s="11" t="s">
        <v>1693</v>
      </c>
    </row>
    <row r="249" spans="1:23" x14ac:dyDescent="0.25">
      <c r="A249" s="20" t="s">
        <v>1779</v>
      </c>
      <c r="B249" s="20" t="s">
        <v>1780</v>
      </c>
      <c r="C249" s="20" t="s">
        <v>216</v>
      </c>
      <c r="D249" s="24" t="s">
        <v>765</v>
      </c>
      <c r="E249" s="11" t="s">
        <v>1231</v>
      </c>
      <c r="F249" s="24" t="s">
        <v>1781</v>
      </c>
      <c r="G249" s="11" t="s">
        <v>1782</v>
      </c>
      <c r="H249" s="24" t="s">
        <v>1783</v>
      </c>
      <c r="I249" s="11" t="s">
        <v>1648</v>
      </c>
      <c r="J249" s="24" t="s">
        <v>78</v>
      </c>
      <c r="K249" s="33">
        <v>3.95E-2</v>
      </c>
      <c r="L249" s="34">
        <v>0.28299999999999997</v>
      </c>
      <c r="M249" s="33">
        <v>0.4012</v>
      </c>
      <c r="N249" s="34">
        <v>0.44819999999999999</v>
      </c>
      <c r="O249" s="33">
        <v>-0.17299999999999999</v>
      </c>
      <c r="P249" s="34">
        <v>1.2414000000000001</v>
      </c>
      <c r="Q249" s="33">
        <v>0.17660000000000001</v>
      </c>
      <c r="R249" s="34">
        <v>2.0360999999999998</v>
      </c>
      <c r="S249" s="33">
        <v>0.52059999999999995</v>
      </c>
      <c r="T249" s="34">
        <v>-0.3967</v>
      </c>
      <c r="U249" s="11" t="s">
        <v>26</v>
      </c>
      <c r="V249" s="24" t="s">
        <v>27</v>
      </c>
      <c r="W249" s="11" t="s">
        <v>1693</v>
      </c>
    </row>
    <row r="250" spans="1:23" x14ac:dyDescent="0.25">
      <c r="A250" s="20" t="s">
        <v>1784</v>
      </c>
      <c r="B250" s="20" t="s">
        <v>1785</v>
      </c>
      <c r="C250" s="20" t="s">
        <v>421</v>
      </c>
      <c r="D250" s="24" t="s">
        <v>1786</v>
      </c>
      <c r="E250" s="11" t="s">
        <v>1787</v>
      </c>
      <c r="F250" s="24" t="s">
        <v>318</v>
      </c>
      <c r="G250" s="11" t="s">
        <v>1788</v>
      </c>
      <c r="H250" s="24" t="s">
        <v>1734</v>
      </c>
      <c r="I250" s="11" t="s">
        <v>1789</v>
      </c>
      <c r="J250" s="24" t="s">
        <v>38</v>
      </c>
      <c r="K250" s="33">
        <v>-1.6199999999999999E-2</v>
      </c>
      <c r="L250" s="34">
        <v>0.2016</v>
      </c>
      <c r="M250" s="33">
        <v>5.1900000000000002E-2</v>
      </c>
      <c r="N250" s="34">
        <v>0.62570000000000003</v>
      </c>
      <c r="O250" s="33">
        <v>-0.40629999999999999</v>
      </c>
      <c r="P250" s="34">
        <v>0.71240000000000003</v>
      </c>
      <c r="Q250" s="33">
        <v>-0.62150000000000005</v>
      </c>
      <c r="R250" s="34">
        <v>9.5699999999999993E-2</v>
      </c>
      <c r="S250" s="33">
        <v>1.0027999999999999</v>
      </c>
      <c r="T250" s="34">
        <v>-0.30769999999999997</v>
      </c>
      <c r="U250" s="11" t="s">
        <v>224</v>
      </c>
      <c r="V250" s="24" t="s">
        <v>27</v>
      </c>
      <c r="W250" s="11" t="s">
        <v>1790</v>
      </c>
    </row>
    <row r="251" spans="1:23" x14ac:dyDescent="0.25">
      <c r="A251" s="20" t="s">
        <v>1791</v>
      </c>
      <c r="B251" s="20" t="s">
        <v>1792</v>
      </c>
      <c r="C251" s="20" t="s">
        <v>171</v>
      </c>
      <c r="D251" s="24" t="s">
        <v>1793</v>
      </c>
      <c r="E251" s="11" t="s">
        <v>1794</v>
      </c>
      <c r="F251" s="24" t="s">
        <v>1795</v>
      </c>
      <c r="G251" s="11" t="s">
        <v>151</v>
      </c>
      <c r="H251" s="24" t="s">
        <v>864</v>
      </c>
      <c r="I251" s="11" t="s">
        <v>1796</v>
      </c>
      <c r="J251" s="24" t="s">
        <v>1797</v>
      </c>
      <c r="K251" s="33">
        <v>9.8100000000000007E-2</v>
      </c>
      <c r="L251" s="34">
        <v>0.44990000000000002</v>
      </c>
      <c r="M251" s="33">
        <v>0.54830000000000001</v>
      </c>
      <c r="N251" s="34">
        <v>0.3508</v>
      </c>
      <c r="O251" s="33">
        <v>-0.3498</v>
      </c>
      <c r="P251" s="34">
        <v>0.7208</v>
      </c>
      <c r="Q251" s="33">
        <v>-0.26290000000000002</v>
      </c>
      <c r="R251" s="34">
        <v>1.663</v>
      </c>
      <c r="S251" s="33">
        <v>-0.15629999999999999</v>
      </c>
      <c r="T251" s="34">
        <v>-0.80900000000000005</v>
      </c>
      <c r="U251" s="11" t="s">
        <v>224</v>
      </c>
      <c r="V251" s="24" t="s">
        <v>27</v>
      </c>
      <c r="W251" s="11" t="s">
        <v>1790</v>
      </c>
    </row>
    <row r="252" spans="1:23" x14ac:dyDescent="0.25">
      <c r="A252" s="20" t="s">
        <v>1798</v>
      </c>
      <c r="B252" s="20" t="s">
        <v>1799</v>
      </c>
      <c r="C252" s="20" t="s">
        <v>31</v>
      </c>
      <c r="D252" s="24" t="s">
        <v>1800</v>
      </c>
      <c r="E252" s="11" t="s">
        <v>1801</v>
      </c>
      <c r="F252" s="24" t="s">
        <v>1802</v>
      </c>
      <c r="G252" s="11" t="s">
        <v>1803</v>
      </c>
      <c r="H252" s="24" t="s">
        <v>1109</v>
      </c>
      <c r="I252" s="11" t="s">
        <v>1804</v>
      </c>
      <c r="J252" s="24" t="s">
        <v>38</v>
      </c>
      <c r="K252" s="33">
        <v>-1.3599999999999999E-2</v>
      </c>
      <c r="L252" s="34">
        <v>0.25059999999999999</v>
      </c>
      <c r="M252" s="33">
        <v>0.3054</v>
      </c>
      <c r="N252" s="34">
        <v>-0.24940000000000001</v>
      </c>
      <c r="O252" s="33">
        <v>-0.32319999999999999</v>
      </c>
      <c r="P252" s="34">
        <v>0.20660000000000001</v>
      </c>
      <c r="Q252" s="33">
        <v>0.40639999999999998</v>
      </c>
      <c r="R252" s="34">
        <v>0.13669999999999999</v>
      </c>
      <c r="S252" s="33">
        <v>0.94620000000000004</v>
      </c>
      <c r="T252" s="34">
        <v>0.33500000000000002</v>
      </c>
      <c r="U252" s="11" t="s">
        <v>26</v>
      </c>
      <c r="V252" s="24" t="s">
        <v>27</v>
      </c>
      <c r="W252" s="11" t="s">
        <v>1790</v>
      </c>
    </row>
    <row r="253" spans="1:23" x14ac:dyDescent="0.25">
      <c r="A253" s="20" t="s">
        <v>1805</v>
      </c>
      <c r="B253" s="20" t="s">
        <v>1806</v>
      </c>
      <c r="C253" s="20" t="s">
        <v>31</v>
      </c>
      <c r="D253" s="24" t="s">
        <v>1800</v>
      </c>
      <c r="E253" s="11" t="s">
        <v>402</v>
      </c>
      <c r="F253" s="24" t="s">
        <v>1807</v>
      </c>
      <c r="G253" s="11" t="s">
        <v>114</v>
      </c>
      <c r="H253" s="24" t="s">
        <v>155</v>
      </c>
      <c r="I253" s="11" t="s">
        <v>1372</v>
      </c>
      <c r="J253" s="24" t="s">
        <v>38</v>
      </c>
      <c r="K253" s="33">
        <v>-1.6E-2</v>
      </c>
      <c r="L253" s="34">
        <v>0.30299999999999999</v>
      </c>
      <c r="M253" s="33">
        <v>0.34229999999999999</v>
      </c>
      <c r="N253" s="34">
        <v>-0.2641</v>
      </c>
      <c r="O253" s="33">
        <v>-0.34039999999999998</v>
      </c>
      <c r="P253" s="34">
        <v>0.18809999999999999</v>
      </c>
      <c r="Q253" s="33">
        <v>0.25340000000000001</v>
      </c>
      <c r="R253" s="34">
        <v>-7.4999999999999997E-3</v>
      </c>
      <c r="S253" s="33">
        <v>1.3021</v>
      </c>
      <c r="T253" s="34">
        <v>0.46960000000000002</v>
      </c>
      <c r="U253" s="11" t="s">
        <v>26</v>
      </c>
      <c r="V253" s="24" t="s">
        <v>27</v>
      </c>
      <c r="W253" s="11" t="s">
        <v>1790</v>
      </c>
    </row>
    <row r="254" spans="1:23" x14ac:dyDescent="0.25">
      <c r="A254" s="20" t="s">
        <v>1808</v>
      </c>
      <c r="B254" s="20" t="s">
        <v>1809</v>
      </c>
      <c r="C254" s="20" t="s">
        <v>31</v>
      </c>
      <c r="D254" s="24" t="s">
        <v>1800</v>
      </c>
      <c r="E254" s="11" t="s">
        <v>402</v>
      </c>
      <c r="F254" s="24" t="s">
        <v>1810</v>
      </c>
      <c r="G254" s="11" t="s">
        <v>1803</v>
      </c>
      <c r="H254" s="24" t="s">
        <v>294</v>
      </c>
      <c r="I254" s="11" t="s">
        <v>1372</v>
      </c>
      <c r="J254" s="24" t="s">
        <v>38</v>
      </c>
      <c r="K254" s="33">
        <v>-2.1000000000000001E-2</v>
      </c>
      <c r="L254" s="34">
        <v>0.29980000000000001</v>
      </c>
      <c r="M254" s="33">
        <v>0.23019999999999999</v>
      </c>
      <c r="N254" s="34">
        <v>-0.2266</v>
      </c>
      <c r="O254" s="33">
        <v>-0.28970000000000001</v>
      </c>
      <c r="P254" s="34">
        <v>0.1956</v>
      </c>
      <c r="Q254" s="33">
        <v>0.64270000000000005</v>
      </c>
      <c r="R254" s="34">
        <v>0.41110000000000002</v>
      </c>
      <c r="S254" s="33">
        <v>0.4869</v>
      </c>
      <c r="T254" s="34">
        <v>0.28610000000000002</v>
      </c>
      <c r="U254" s="11" t="s">
        <v>26</v>
      </c>
      <c r="V254" s="24" t="s">
        <v>27</v>
      </c>
      <c r="W254" s="11" t="s">
        <v>1790</v>
      </c>
    </row>
    <row r="255" spans="1:23" x14ac:dyDescent="0.25">
      <c r="A255" s="20" t="s">
        <v>1811</v>
      </c>
      <c r="B255" s="20" t="s">
        <v>1812</v>
      </c>
      <c r="C255" s="20" t="s">
        <v>754</v>
      </c>
      <c r="D255" s="24" t="s">
        <v>1813</v>
      </c>
      <c r="E255" s="11" t="s">
        <v>1814</v>
      </c>
      <c r="F255" s="24" t="s">
        <v>1400</v>
      </c>
      <c r="G255" s="11" t="s">
        <v>1024</v>
      </c>
      <c r="H255" s="24" t="s">
        <v>1815</v>
      </c>
      <c r="I255" s="11" t="s">
        <v>1175</v>
      </c>
      <c r="J255" s="24" t="s">
        <v>856</v>
      </c>
      <c r="K255" s="33">
        <v>0</v>
      </c>
      <c r="L255" s="34">
        <v>0.1139</v>
      </c>
      <c r="M255" s="33">
        <v>0.25929999999999997</v>
      </c>
      <c r="N255" s="34">
        <v>0.25090000000000001</v>
      </c>
      <c r="O255" s="33">
        <v>-8.2799999999999999E-2</v>
      </c>
      <c r="P255" s="34">
        <v>0.74109999999999998</v>
      </c>
      <c r="Q255" s="33">
        <v>8.2900000000000001E-2</v>
      </c>
      <c r="R255" s="34">
        <v>-9.5999999999999992E-3</v>
      </c>
      <c r="S255" s="33">
        <v>0</v>
      </c>
      <c r="T255" s="34">
        <v>0</v>
      </c>
      <c r="U255" s="11" t="s">
        <v>26</v>
      </c>
      <c r="V255" s="24" t="s">
        <v>27</v>
      </c>
      <c r="W255" s="11" t="s">
        <v>1790</v>
      </c>
    </row>
    <row r="256" spans="1:23" x14ac:dyDescent="0.25">
      <c r="A256" s="20" t="s">
        <v>1816</v>
      </c>
      <c r="B256" s="20" t="s">
        <v>1817</v>
      </c>
      <c r="C256" s="20" t="s">
        <v>754</v>
      </c>
      <c r="D256" s="24" t="s">
        <v>1813</v>
      </c>
      <c r="E256" s="11" t="s">
        <v>1678</v>
      </c>
      <c r="F256" s="24" t="s">
        <v>1818</v>
      </c>
      <c r="G256" s="11" t="s">
        <v>1819</v>
      </c>
      <c r="H256" s="24" t="s">
        <v>1820</v>
      </c>
      <c r="I256" s="11" t="s">
        <v>295</v>
      </c>
      <c r="J256" s="24" t="s">
        <v>856</v>
      </c>
      <c r="K256" s="33">
        <v>7.1999999999999998E-3</v>
      </c>
      <c r="L256" s="34">
        <v>0.19589999999999999</v>
      </c>
      <c r="M256" s="33">
        <v>0.32569999999999999</v>
      </c>
      <c r="N256" s="34">
        <v>8.3799999999999999E-2</v>
      </c>
      <c r="O256" s="33">
        <v>0.21709999999999999</v>
      </c>
      <c r="P256" s="34">
        <v>7.7399999999999997E-2</v>
      </c>
      <c r="Q256" s="33">
        <v>0.4229</v>
      </c>
      <c r="R256" s="34">
        <v>1.1869000000000001</v>
      </c>
      <c r="S256" s="33">
        <v>0.65810000000000002</v>
      </c>
      <c r="T256" s="34">
        <v>-0.47739999999999999</v>
      </c>
      <c r="U256" s="11" t="s">
        <v>26</v>
      </c>
      <c r="V256" s="24" t="s">
        <v>27</v>
      </c>
      <c r="W256" s="11" t="s">
        <v>1790</v>
      </c>
    </row>
    <row r="257" spans="1:23" x14ac:dyDescent="0.25">
      <c r="A257" s="20" t="s">
        <v>1821</v>
      </c>
      <c r="B257" s="20" t="s">
        <v>1822</v>
      </c>
      <c r="C257" s="20" t="s">
        <v>754</v>
      </c>
      <c r="D257" s="24" t="s">
        <v>1813</v>
      </c>
      <c r="E257" s="11" t="s">
        <v>1678</v>
      </c>
      <c r="F257" s="24" t="s">
        <v>495</v>
      </c>
      <c r="G257" s="11" t="s">
        <v>1823</v>
      </c>
      <c r="H257" s="24" t="s">
        <v>1824</v>
      </c>
      <c r="I257" s="11" t="s">
        <v>295</v>
      </c>
      <c r="J257" s="24" t="s">
        <v>856</v>
      </c>
      <c r="K257" s="33">
        <v>-3.3E-3</v>
      </c>
      <c r="L257" s="34">
        <v>0.1278</v>
      </c>
      <c r="M257" s="33">
        <v>0.24479999999999999</v>
      </c>
      <c r="N257" s="34">
        <v>0.33489999999999998</v>
      </c>
      <c r="O257" s="33">
        <v>-0.13500000000000001</v>
      </c>
      <c r="P257" s="34">
        <v>1.0954999999999999</v>
      </c>
      <c r="Q257" s="33">
        <v>-3.1800000000000002E-2</v>
      </c>
      <c r="R257" s="34">
        <v>0.14680000000000001</v>
      </c>
      <c r="S257" s="33">
        <v>2.6095999999999999</v>
      </c>
      <c r="T257" s="34">
        <v>-0.37409999999999999</v>
      </c>
      <c r="U257" s="11" t="s">
        <v>26</v>
      </c>
      <c r="V257" s="24" t="s">
        <v>27</v>
      </c>
      <c r="W257" s="11" t="s">
        <v>1790</v>
      </c>
    </row>
    <row r="258" spans="1:23" x14ac:dyDescent="0.25">
      <c r="A258" s="20" t="s">
        <v>1825</v>
      </c>
      <c r="B258" s="20" t="s">
        <v>1826</v>
      </c>
      <c r="C258" s="20" t="s">
        <v>754</v>
      </c>
      <c r="D258" s="24" t="s">
        <v>1827</v>
      </c>
      <c r="E258" s="11" t="s">
        <v>1828</v>
      </c>
      <c r="F258" s="24" t="s">
        <v>1829</v>
      </c>
      <c r="G258" s="11" t="s">
        <v>817</v>
      </c>
      <c r="H258" s="24" t="s">
        <v>1830</v>
      </c>
      <c r="I258" s="11" t="s">
        <v>1392</v>
      </c>
      <c r="J258" s="24" t="s">
        <v>1059</v>
      </c>
      <c r="K258" s="33">
        <v>6.7000000000000002E-3</v>
      </c>
      <c r="L258" s="34">
        <v>1.7999999999999999E-2</v>
      </c>
      <c r="M258" s="33">
        <v>0.3488</v>
      </c>
      <c r="N258" s="34">
        <v>0.19359999999999999</v>
      </c>
      <c r="O258" s="33">
        <v>-6.08E-2</v>
      </c>
      <c r="P258" s="34">
        <v>0.96299999999999997</v>
      </c>
      <c r="Q258" s="33">
        <v>-5.9499999999999997E-2</v>
      </c>
      <c r="R258" s="34">
        <v>0.23080000000000001</v>
      </c>
      <c r="S258" s="33">
        <v>0.5343</v>
      </c>
      <c r="T258" s="34">
        <v>0.14580000000000001</v>
      </c>
      <c r="U258" s="11" t="s">
        <v>26</v>
      </c>
      <c r="V258" s="24" t="s">
        <v>27</v>
      </c>
      <c r="W258" s="11" t="s">
        <v>1790</v>
      </c>
    </row>
    <row r="259" spans="1:23" x14ac:dyDescent="0.25">
      <c r="A259" s="20" t="s">
        <v>1831</v>
      </c>
      <c r="B259" s="20" t="s">
        <v>1832</v>
      </c>
      <c r="C259" s="20" t="s">
        <v>72</v>
      </c>
      <c r="D259" s="24" t="s">
        <v>1833</v>
      </c>
      <c r="E259" s="11" t="s">
        <v>189</v>
      </c>
      <c r="F259" s="24" t="s">
        <v>1834</v>
      </c>
      <c r="G259" s="11" t="s">
        <v>980</v>
      </c>
      <c r="H259" s="24" t="s">
        <v>1835</v>
      </c>
      <c r="I259" s="11" t="s">
        <v>1836</v>
      </c>
      <c r="J259" s="24" t="s">
        <v>1837</v>
      </c>
      <c r="K259" s="33">
        <v>2.8799999999999999E-2</v>
      </c>
      <c r="L259" s="34">
        <v>0.1769</v>
      </c>
      <c r="M259" s="33">
        <v>6.2700000000000006E-2</v>
      </c>
      <c r="N259" s="34">
        <v>0.1583</v>
      </c>
      <c r="O259" s="33">
        <v>-0.23089999999999999</v>
      </c>
      <c r="P259" s="34">
        <v>0.46160000000000001</v>
      </c>
      <c r="Q259" s="33">
        <v>-0.2445</v>
      </c>
      <c r="R259" s="34">
        <v>0.747</v>
      </c>
      <c r="S259" s="33">
        <v>0.1076</v>
      </c>
      <c r="T259" s="34">
        <v>-0.28649999999999998</v>
      </c>
      <c r="U259" s="11" t="s">
        <v>26</v>
      </c>
      <c r="V259" s="24" t="s">
        <v>27</v>
      </c>
      <c r="W259" s="11" t="s">
        <v>1790</v>
      </c>
    </row>
    <row r="260" spans="1:23" x14ac:dyDescent="0.25">
      <c r="A260" s="20" t="s">
        <v>1838</v>
      </c>
      <c r="B260" s="20" t="s">
        <v>1839</v>
      </c>
      <c r="C260" s="20" t="s">
        <v>134</v>
      </c>
      <c r="D260" s="24" t="s">
        <v>1840</v>
      </c>
      <c r="E260" s="11" t="s">
        <v>219</v>
      </c>
      <c r="F260" s="24" t="s">
        <v>1841</v>
      </c>
      <c r="G260" s="11" t="s">
        <v>1842</v>
      </c>
      <c r="H260" s="24" t="s">
        <v>1843</v>
      </c>
      <c r="I260" s="11" t="s">
        <v>855</v>
      </c>
      <c r="J260" s="24" t="s">
        <v>1437</v>
      </c>
      <c r="K260" s="33">
        <v>-2.9700000000000001E-2</v>
      </c>
      <c r="L260" s="34">
        <v>0.25619999999999998</v>
      </c>
      <c r="M260" s="33">
        <v>0.18770000000000001</v>
      </c>
      <c r="N260" s="34">
        <v>-0.20330000000000001</v>
      </c>
      <c r="O260" s="33">
        <v>-0.33910000000000001</v>
      </c>
      <c r="P260" s="34">
        <v>0.98360000000000003</v>
      </c>
      <c r="Q260" s="33">
        <v>-0.48980000000000001</v>
      </c>
      <c r="R260" s="34">
        <v>0.71050000000000002</v>
      </c>
      <c r="S260" s="33">
        <v>1.4738</v>
      </c>
      <c r="T260" s="34">
        <v>-0.71950000000000003</v>
      </c>
      <c r="U260" s="11" t="s">
        <v>26</v>
      </c>
      <c r="V260" s="24" t="s">
        <v>27</v>
      </c>
      <c r="W260" s="11" t="s">
        <v>1790</v>
      </c>
    </row>
    <row r="261" spans="1:23" x14ac:dyDescent="0.25">
      <c r="A261" s="20" t="s">
        <v>1844</v>
      </c>
      <c r="B261" s="20" t="s">
        <v>1845</v>
      </c>
      <c r="C261" s="20" t="s">
        <v>81</v>
      </c>
      <c r="D261" s="24" t="s">
        <v>1054</v>
      </c>
      <c r="E261" s="11" t="s">
        <v>1846</v>
      </c>
      <c r="F261" s="24" t="s">
        <v>1847</v>
      </c>
      <c r="G261" s="11" t="s">
        <v>1244</v>
      </c>
      <c r="H261" s="24" t="s">
        <v>1848</v>
      </c>
      <c r="I261" s="11" t="s">
        <v>912</v>
      </c>
      <c r="J261" s="24" t="s">
        <v>542</v>
      </c>
      <c r="K261" s="33">
        <v>0.1021</v>
      </c>
      <c r="L261" s="34">
        <v>0.44750000000000001</v>
      </c>
      <c r="M261" s="33">
        <v>0.6542</v>
      </c>
      <c r="N261" s="34">
        <v>-0.09</v>
      </c>
      <c r="O261" s="33">
        <v>-0.34989999999999999</v>
      </c>
      <c r="P261" s="34">
        <v>0.78120000000000001</v>
      </c>
      <c r="Q261" s="33">
        <v>-0.36170000000000002</v>
      </c>
      <c r="R261" s="34">
        <v>1.5435000000000001</v>
      </c>
      <c r="S261" s="33">
        <v>0.47060000000000002</v>
      </c>
      <c r="T261" s="34">
        <v>0.2457</v>
      </c>
      <c r="U261" s="11" t="s">
        <v>224</v>
      </c>
      <c r="V261" s="24" t="s">
        <v>27</v>
      </c>
      <c r="W261" s="11" t="s">
        <v>1790</v>
      </c>
    </row>
    <row r="262" spans="1:23" x14ac:dyDescent="0.25">
      <c r="A262" s="20" t="s">
        <v>1849</v>
      </c>
      <c r="B262" s="20" t="s">
        <v>1850</v>
      </c>
      <c r="C262" s="20" t="s">
        <v>356</v>
      </c>
      <c r="D262" s="24" t="s">
        <v>1851</v>
      </c>
      <c r="E262" s="11" t="s">
        <v>369</v>
      </c>
      <c r="F262" s="24" t="s">
        <v>1852</v>
      </c>
      <c r="G262" s="11" t="s">
        <v>116</v>
      </c>
      <c r="H262" s="24" t="s">
        <v>1853</v>
      </c>
      <c r="I262" s="11" t="s">
        <v>1854</v>
      </c>
      <c r="J262" s="24" t="s">
        <v>1855</v>
      </c>
      <c r="K262" s="33">
        <v>5.0799999999999998E-2</v>
      </c>
      <c r="L262" s="34">
        <v>0.85629999999999995</v>
      </c>
      <c r="M262" s="33">
        <v>0.94969999999999999</v>
      </c>
      <c r="N262" s="34">
        <v>-0.4637</v>
      </c>
      <c r="O262" s="33">
        <v>-0.504</v>
      </c>
      <c r="P262" s="34">
        <v>-0.14499999999999999</v>
      </c>
      <c r="Q262" s="33">
        <v>3.6900000000000002E-2</v>
      </c>
      <c r="R262" s="34">
        <v>0.3327</v>
      </c>
      <c r="S262" s="33">
        <v>0.81789999999999996</v>
      </c>
      <c r="T262" s="34">
        <v>4.2999999999999997E-2</v>
      </c>
      <c r="U262" s="11" t="s">
        <v>26</v>
      </c>
      <c r="V262" s="24" t="s">
        <v>27</v>
      </c>
      <c r="W262" s="11" t="s">
        <v>1790</v>
      </c>
    </row>
    <row r="263" spans="1:23" x14ac:dyDescent="0.25">
      <c r="A263" s="20" t="s">
        <v>1856</v>
      </c>
      <c r="B263" s="20" t="s">
        <v>1857</v>
      </c>
      <c r="C263" s="20" t="s">
        <v>216</v>
      </c>
      <c r="D263" s="24" t="s">
        <v>928</v>
      </c>
      <c r="E263" s="11" t="s">
        <v>1858</v>
      </c>
      <c r="F263" s="24" t="s">
        <v>1859</v>
      </c>
      <c r="G263" s="11" t="s">
        <v>1293</v>
      </c>
      <c r="H263" s="24" t="s">
        <v>107</v>
      </c>
      <c r="I263" s="11" t="s">
        <v>1221</v>
      </c>
      <c r="J263" s="24" t="s">
        <v>960</v>
      </c>
      <c r="K263" s="33">
        <v>-1.6999999999999999E-3</v>
      </c>
      <c r="L263" s="34">
        <v>0.1305</v>
      </c>
      <c r="M263" s="33">
        <v>0.36749999999999999</v>
      </c>
      <c r="N263" s="34">
        <v>0.47339999999999999</v>
      </c>
      <c r="O263" s="33">
        <v>0.14610000000000001</v>
      </c>
      <c r="P263" s="34">
        <v>0.49409999999999998</v>
      </c>
      <c r="Q263" s="33">
        <v>0.47389999999999999</v>
      </c>
      <c r="R263" s="34">
        <v>0.66069999999999995</v>
      </c>
      <c r="S263" s="33">
        <v>0.126</v>
      </c>
      <c r="T263" s="34">
        <v>-0.16889999999999999</v>
      </c>
      <c r="U263" s="11" t="s">
        <v>26</v>
      </c>
      <c r="V263" s="24" t="s">
        <v>27</v>
      </c>
      <c r="W263" s="11" t="s">
        <v>1790</v>
      </c>
    </row>
    <row r="264" spans="1:23" x14ac:dyDescent="0.25">
      <c r="A264" s="20" t="s">
        <v>1860</v>
      </c>
      <c r="B264" s="20" t="s">
        <v>1861</v>
      </c>
      <c r="C264" s="20" t="s">
        <v>1029</v>
      </c>
      <c r="D264" s="24" t="s">
        <v>1317</v>
      </c>
      <c r="E264" s="11" t="s">
        <v>1862</v>
      </c>
      <c r="F264" s="24" t="s">
        <v>1863</v>
      </c>
      <c r="G264" s="11" t="s">
        <v>1803</v>
      </c>
      <c r="H264" s="24" t="s">
        <v>1231</v>
      </c>
      <c r="I264" s="11" t="s">
        <v>1864</v>
      </c>
      <c r="J264" s="24" t="s">
        <v>534</v>
      </c>
      <c r="K264" s="33">
        <v>-2.29E-2</v>
      </c>
      <c r="L264" s="34">
        <v>-5.9799999999999999E-2</v>
      </c>
      <c r="M264" s="33">
        <v>-0.10059999999999999</v>
      </c>
      <c r="N264" s="34">
        <v>0.17899999999999999</v>
      </c>
      <c r="O264" s="33">
        <v>-4.1099999999999998E-2</v>
      </c>
      <c r="P264" s="34">
        <v>0.2419</v>
      </c>
      <c r="Q264" s="33">
        <v>0.64770000000000005</v>
      </c>
      <c r="R264" s="34">
        <v>1.0267999999999999</v>
      </c>
      <c r="S264" s="33">
        <v>-8.4199999999999997E-2</v>
      </c>
      <c r="T264" s="34">
        <v>0.2298</v>
      </c>
      <c r="U264" s="11" t="s">
        <v>26</v>
      </c>
      <c r="V264" s="24" t="s">
        <v>27</v>
      </c>
      <c r="W264" s="11" t="s">
        <v>1865</v>
      </c>
    </row>
    <row r="265" spans="1:23" x14ac:dyDescent="0.25">
      <c r="A265" s="20" t="s">
        <v>1866</v>
      </c>
      <c r="B265" s="20" t="s">
        <v>1867</v>
      </c>
      <c r="C265" s="20" t="s">
        <v>1868</v>
      </c>
      <c r="D265" s="24" t="s">
        <v>1869</v>
      </c>
      <c r="E265" s="11" t="s">
        <v>1870</v>
      </c>
      <c r="F265" s="24" t="s">
        <v>1183</v>
      </c>
      <c r="G265" s="11" t="s">
        <v>1871</v>
      </c>
      <c r="H265" s="24" t="s">
        <v>776</v>
      </c>
      <c r="I265" s="11" t="s">
        <v>1872</v>
      </c>
      <c r="J265" s="24" t="s">
        <v>1873</v>
      </c>
      <c r="K265" s="33">
        <v>-0.1154</v>
      </c>
      <c r="L265" s="34">
        <v>1.1101000000000001</v>
      </c>
      <c r="M265" s="33">
        <v>0.82540000000000002</v>
      </c>
      <c r="N265" s="34">
        <v>0.71640000000000004</v>
      </c>
      <c r="O265" s="33">
        <v>-0.51060000000000005</v>
      </c>
      <c r="P265" s="34">
        <v>1.9746999999999999</v>
      </c>
      <c r="Q265" s="33">
        <v>-0.54730000000000001</v>
      </c>
      <c r="R265" s="34">
        <v>-0.48370000000000002</v>
      </c>
      <c r="S265" s="33">
        <v>1.0059</v>
      </c>
      <c r="T265" s="34">
        <v>-0.56630000000000003</v>
      </c>
      <c r="U265" s="11" t="s">
        <v>224</v>
      </c>
      <c r="V265" s="24" t="s">
        <v>27</v>
      </c>
      <c r="W265" s="11" t="s">
        <v>1865</v>
      </c>
    </row>
    <row r="266" spans="1:23" x14ac:dyDescent="0.25">
      <c r="A266" s="20" t="s">
        <v>1874</v>
      </c>
      <c r="B266" s="20" t="s">
        <v>1875</v>
      </c>
      <c r="C266" s="20" t="s">
        <v>1868</v>
      </c>
      <c r="D266" s="24" t="s">
        <v>1869</v>
      </c>
      <c r="E266" s="11" t="s">
        <v>1870</v>
      </c>
      <c r="F266" s="24" t="s">
        <v>1876</v>
      </c>
      <c r="G266" s="11" t="s">
        <v>1877</v>
      </c>
      <c r="H266" s="24" t="s">
        <v>1160</v>
      </c>
      <c r="I266" s="11" t="s">
        <v>1872</v>
      </c>
      <c r="J266" s="24" t="s">
        <v>1873</v>
      </c>
      <c r="K266" s="33">
        <v>-9.8199999999999996E-2</v>
      </c>
      <c r="L266" s="34">
        <v>0.46379999999999999</v>
      </c>
      <c r="M266" s="33">
        <v>0.31169999999999998</v>
      </c>
      <c r="N266" s="34">
        <v>-0.32669999999999999</v>
      </c>
      <c r="O266" s="33">
        <v>-0.52800000000000002</v>
      </c>
      <c r="P266" s="34">
        <v>1.4200000000000001E-2</v>
      </c>
      <c r="Q266" s="33">
        <v>-0.46310000000000001</v>
      </c>
      <c r="R266" s="34">
        <v>0.1837</v>
      </c>
      <c r="S266" s="33">
        <v>-0.25059999999999999</v>
      </c>
      <c r="T266" s="34">
        <v>-0.15620000000000001</v>
      </c>
      <c r="U266" s="11" t="s">
        <v>224</v>
      </c>
      <c r="V266" s="24" t="s">
        <v>27</v>
      </c>
      <c r="W266" s="11" t="s">
        <v>1865</v>
      </c>
    </row>
    <row r="267" spans="1:23" x14ac:dyDescent="0.25">
      <c r="A267" s="20" t="s">
        <v>1878</v>
      </c>
      <c r="B267" s="20" t="s">
        <v>1879</v>
      </c>
      <c r="C267" s="20" t="s">
        <v>134</v>
      </c>
      <c r="D267" s="24" t="s">
        <v>1880</v>
      </c>
      <c r="E267" s="11" t="s">
        <v>1881</v>
      </c>
      <c r="F267" s="24" t="s">
        <v>1001</v>
      </c>
      <c r="G267" s="11" t="s">
        <v>1151</v>
      </c>
      <c r="H267" s="24" t="s">
        <v>1882</v>
      </c>
      <c r="I267" s="11" t="s">
        <v>1883</v>
      </c>
      <c r="J267" s="24" t="s">
        <v>38</v>
      </c>
      <c r="K267" s="33">
        <v>-1.5E-3</v>
      </c>
      <c r="L267" s="34">
        <v>0.61009999999999998</v>
      </c>
      <c r="M267" s="33">
        <v>0.59819999999999995</v>
      </c>
      <c r="N267" s="34">
        <v>-0.59050000000000002</v>
      </c>
      <c r="O267" s="33">
        <v>-0.50180000000000002</v>
      </c>
      <c r="P267" s="34">
        <v>-3.73E-2</v>
      </c>
      <c r="Q267" s="33">
        <v>-0.39350000000000002</v>
      </c>
      <c r="R267" s="34">
        <v>-0.16589999999999999</v>
      </c>
      <c r="S267" s="33">
        <v>0</v>
      </c>
      <c r="T267" s="34">
        <v>0</v>
      </c>
      <c r="U267" s="11" t="s">
        <v>26</v>
      </c>
      <c r="V267" s="24" t="s">
        <v>27</v>
      </c>
      <c r="W267" s="11" t="s">
        <v>1865</v>
      </c>
    </row>
    <row r="268" spans="1:23" x14ac:dyDescent="0.25">
      <c r="A268" s="20" t="s">
        <v>1884</v>
      </c>
      <c r="B268" s="20" t="s">
        <v>1885</v>
      </c>
      <c r="C268" s="20" t="s">
        <v>227</v>
      </c>
      <c r="D268" s="24" t="s">
        <v>1886</v>
      </c>
      <c r="E268" s="11" t="s">
        <v>1336</v>
      </c>
      <c r="F268" s="24" t="s">
        <v>1887</v>
      </c>
      <c r="G268" s="11" t="s">
        <v>427</v>
      </c>
      <c r="H268" s="24" t="s">
        <v>1888</v>
      </c>
      <c r="I268" s="11" t="s">
        <v>1819</v>
      </c>
      <c r="J268" s="24" t="s">
        <v>1582</v>
      </c>
      <c r="K268" s="33">
        <v>-4.48E-2</v>
      </c>
      <c r="L268" s="34">
        <v>2.01E-2</v>
      </c>
      <c r="M268" s="33">
        <v>1.6400000000000001E-2</v>
      </c>
      <c r="N268" s="34">
        <v>4.2099999999999999E-2</v>
      </c>
      <c r="O268" s="33">
        <v>-0.16439999999999999</v>
      </c>
      <c r="P268" s="34">
        <v>0.34239999999999998</v>
      </c>
      <c r="Q268" s="33">
        <v>-3.2800000000000003E-2</v>
      </c>
      <c r="R268" s="34">
        <v>5.4999999999999997E-3</v>
      </c>
      <c r="S268" s="33">
        <v>0.29049999999999998</v>
      </c>
      <c r="T268" s="34">
        <v>0.27189999999999998</v>
      </c>
      <c r="U268" s="11" t="s">
        <v>224</v>
      </c>
      <c r="V268" s="24" t="s">
        <v>27</v>
      </c>
      <c r="W268" s="11" t="s">
        <v>1865</v>
      </c>
    </row>
    <row r="269" spans="1:23" x14ac:dyDescent="0.25">
      <c r="A269" s="20" t="s">
        <v>1889</v>
      </c>
      <c r="B269" s="20" t="s">
        <v>1890</v>
      </c>
      <c r="C269" s="20" t="s">
        <v>1139</v>
      </c>
      <c r="D269" s="24" t="s">
        <v>1891</v>
      </c>
      <c r="E269" s="11" t="s">
        <v>1892</v>
      </c>
      <c r="F269" s="24" t="s">
        <v>513</v>
      </c>
      <c r="G269" s="11" t="s">
        <v>1344</v>
      </c>
      <c r="H269" s="24" t="s">
        <v>1893</v>
      </c>
      <c r="I269" s="11" t="s">
        <v>1894</v>
      </c>
      <c r="J269" s="24" t="s">
        <v>38</v>
      </c>
      <c r="K269" s="33">
        <v>-6.4299999999999996E-2</v>
      </c>
      <c r="L269" s="34">
        <v>1.5100000000000001E-2</v>
      </c>
      <c r="M269" s="33">
        <v>-6.8400000000000002E-2</v>
      </c>
      <c r="N269" s="34">
        <v>0.59409999999999996</v>
      </c>
      <c r="O269" s="33">
        <v>0.1013</v>
      </c>
      <c r="P269" s="34">
        <v>0.35510000000000003</v>
      </c>
      <c r="Q269" s="33">
        <v>-0.24030000000000001</v>
      </c>
      <c r="R269" s="34">
        <v>8.5000000000000006E-3</v>
      </c>
      <c r="S269" s="33">
        <v>-5.8999999999999997E-2</v>
      </c>
      <c r="T269" s="34">
        <v>-0.33329999999999999</v>
      </c>
      <c r="U269" s="11" t="s">
        <v>224</v>
      </c>
      <c r="V269" s="24" t="s">
        <v>27</v>
      </c>
      <c r="W269" s="11" t="s">
        <v>1865</v>
      </c>
    </row>
    <row r="270" spans="1:23" x14ac:dyDescent="0.25">
      <c r="A270" s="20" t="s">
        <v>1895</v>
      </c>
      <c r="B270" s="20" t="s">
        <v>1896</v>
      </c>
      <c r="C270" s="20" t="s">
        <v>1139</v>
      </c>
      <c r="D270" s="24" t="s">
        <v>1891</v>
      </c>
      <c r="E270" s="11" t="s">
        <v>1892</v>
      </c>
      <c r="F270" s="24" t="s">
        <v>1897</v>
      </c>
      <c r="G270" s="11" t="s">
        <v>879</v>
      </c>
      <c r="H270" s="24" t="s">
        <v>1898</v>
      </c>
      <c r="I270" s="11" t="s">
        <v>1894</v>
      </c>
      <c r="J270" s="24" t="s">
        <v>38</v>
      </c>
      <c r="K270" s="33">
        <v>1.14E-2</v>
      </c>
      <c r="L270" s="34">
        <v>0.1045</v>
      </c>
      <c r="M270" s="33">
        <v>-0.3805</v>
      </c>
      <c r="N270" s="34">
        <v>0.4294</v>
      </c>
      <c r="O270" s="33">
        <v>-5.1700000000000003E-2</v>
      </c>
      <c r="P270" s="34">
        <v>2.1061000000000001</v>
      </c>
      <c r="Q270" s="33">
        <v>-0.58750000000000002</v>
      </c>
      <c r="R270" s="34">
        <v>-2.5600000000000001E-2</v>
      </c>
      <c r="S270" s="33">
        <v>-0.55620000000000003</v>
      </c>
      <c r="T270" s="34">
        <v>-9.7600000000000006E-2</v>
      </c>
      <c r="U270" s="11" t="s">
        <v>224</v>
      </c>
      <c r="V270" s="24" t="s">
        <v>27</v>
      </c>
      <c r="W270" s="11" t="s">
        <v>1865</v>
      </c>
    </row>
    <row r="271" spans="1:23" x14ac:dyDescent="0.25">
      <c r="A271" s="20" t="s">
        <v>1899</v>
      </c>
      <c r="B271" s="20" t="s">
        <v>1900</v>
      </c>
      <c r="C271" s="20" t="s">
        <v>1173</v>
      </c>
      <c r="D271" s="24" t="s">
        <v>1901</v>
      </c>
      <c r="E271" s="11" t="s">
        <v>495</v>
      </c>
      <c r="F271" s="24" t="s">
        <v>1902</v>
      </c>
      <c r="G271" s="11" t="s">
        <v>1318</v>
      </c>
      <c r="H271" s="24" t="s">
        <v>1903</v>
      </c>
      <c r="I271" s="11" t="s">
        <v>1206</v>
      </c>
      <c r="J271" s="24" t="s">
        <v>1904</v>
      </c>
      <c r="K271" s="33">
        <v>-9.9000000000000008E-3</v>
      </c>
      <c r="L271" s="34">
        <v>1.84E-2</v>
      </c>
      <c r="M271" s="33">
        <v>-1.14E-2</v>
      </c>
      <c r="N271" s="34">
        <v>1.1200000000000001</v>
      </c>
      <c r="O271" s="33">
        <v>-0.18490000000000001</v>
      </c>
      <c r="P271" s="34">
        <v>2.8765999999999998</v>
      </c>
      <c r="Q271" s="33">
        <v>-4.53E-2</v>
      </c>
      <c r="R271" s="34">
        <v>0.93569999999999998</v>
      </c>
      <c r="S271" s="33">
        <v>0.54749999999999999</v>
      </c>
      <c r="T271" s="34">
        <v>0.1106</v>
      </c>
      <c r="U271" s="11" t="s">
        <v>26</v>
      </c>
      <c r="V271" s="24" t="s">
        <v>27</v>
      </c>
      <c r="W271" s="11" t="s">
        <v>1865</v>
      </c>
    </row>
    <row r="272" spans="1:23" x14ac:dyDescent="0.25">
      <c r="A272" s="20" t="s">
        <v>1905</v>
      </c>
      <c r="B272" s="20" t="s">
        <v>1906</v>
      </c>
      <c r="C272" s="20" t="s">
        <v>186</v>
      </c>
      <c r="D272" s="24" t="s">
        <v>19</v>
      </c>
      <c r="E272" s="11" t="s">
        <v>1256</v>
      </c>
      <c r="F272" s="24" t="s">
        <v>1907</v>
      </c>
      <c r="G272" s="11" t="s">
        <v>1908</v>
      </c>
      <c r="H272" s="24" t="s">
        <v>1909</v>
      </c>
      <c r="I272" s="11" t="s">
        <v>413</v>
      </c>
      <c r="J272" s="24" t="s">
        <v>982</v>
      </c>
      <c r="K272" s="33">
        <v>1.03E-2</v>
      </c>
      <c r="L272" s="34">
        <v>0.3952</v>
      </c>
      <c r="M272" s="33">
        <v>0.63690000000000002</v>
      </c>
      <c r="N272" s="34">
        <v>0.36880000000000002</v>
      </c>
      <c r="O272" s="33">
        <v>-0.28039999999999998</v>
      </c>
      <c r="P272" s="34">
        <v>0.93379999999999996</v>
      </c>
      <c r="Q272" s="33">
        <v>0.24779999999999999</v>
      </c>
      <c r="R272" s="34">
        <v>0.41249999999999998</v>
      </c>
      <c r="S272" s="33">
        <v>-0.13039999999999999</v>
      </c>
      <c r="T272" s="34">
        <v>0</v>
      </c>
      <c r="U272" s="11" t="s">
        <v>26</v>
      </c>
      <c r="V272" s="24" t="s">
        <v>27</v>
      </c>
      <c r="W272" s="11" t="s">
        <v>1865</v>
      </c>
    </row>
    <row r="273" spans="1:23" x14ac:dyDescent="0.25">
      <c r="A273" s="20" t="s">
        <v>1910</v>
      </c>
      <c r="B273" s="20" t="s">
        <v>1911</v>
      </c>
      <c r="C273" s="20" t="s">
        <v>145</v>
      </c>
      <c r="D273" s="24" t="s">
        <v>1912</v>
      </c>
      <c r="E273" s="11" t="s">
        <v>1913</v>
      </c>
      <c r="F273" s="24" t="s">
        <v>1387</v>
      </c>
      <c r="G273" s="11" t="s">
        <v>66</v>
      </c>
      <c r="H273" s="24" t="s">
        <v>1914</v>
      </c>
      <c r="I273" s="11" t="s">
        <v>1915</v>
      </c>
      <c r="J273" s="24" t="s">
        <v>1004</v>
      </c>
      <c r="K273" s="33">
        <v>-1.04E-2</v>
      </c>
      <c r="L273" s="34">
        <v>2.1600000000000001E-2</v>
      </c>
      <c r="M273" s="33">
        <v>5.5500000000000001E-2</v>
      </c>
      <c r="N273" s="34">
        <v>0.35589999999999999</v>
      </c>
      <c r="O273" s="33">
        <v>-0.23080000000000001</v>
      </c>
      <c r="P273" s="34">
        <v>1.1516</v>
      </c>
      <c r="Q273" s="33">
        <v>0.57050000000000001</v>
      </c>
      <c r="R273" s="34">
        <v>0.2132</v>
      </c>
      <c r="S273" s="33">
        <v>-4.1000000000000003E-3</v>
      </c>
      <c r="T273" s="34">
        <v>0.56640000000000001</v>
      </c>
      <c r="U273" s="11" t="s">
        <v>26</v>
      </c>
      <c r="V273" s="24" t="s">
        <v>27</v>
      </c>
      <c r="W273" s="11" t="s">
        <v>1865</v>
      </c>
    </row>
    <row r="274" spans="1:23" x14ac:dyDescent="0.25">
      <c r="A274" s="20" t="s">
        <v>1916</v>
      </c>
      <c r="B274" s="20" t="s">
        <v>1917</v>
      </c>
      <c r="C274" s="20" t="s">
        <v>145</v>
      </c>
      <c r="D274" s="24" t="s">
        <v>1912</v>
      </c>
      <c r="E274" s="11" t="s">
        <v>247</v>
      </c>
      <c r="F274" s="24" t="s">
        <v>818</v>
      </c>
      <c r="G274" s="11" t="s">
        <v>391</v>
      </c>
      <c r="H274" s="24" t="s">
        <v>1918</v>
      </c>
      <c r="I274" s="11" t="s">
        <v>353</v>
      </c>
      <c r="J274" s="24" t="s">
        <v>1004</v>
      </c>
      <c r="K274" s="33">
        <v>-7.7000000000000002E-3</v>
      </c>
      <c r="L274" s="34">
        <v>0</v>
      </c>
      <c r="M274" s="33">
        <v>1.3299999999999999E-2</v>
      </c>
      <c r="N274" s="34">
        <v>0.8095</v>
      </c>
      <c r="O274" s="33">
        <v>-0.1651</v>
      </c>
      <c r="P274" s="34">
        <v>1.1085</v>
      </c>
      <c r="Q274" s="33">
        <v>1.0611999999999999</v>
      </c>
      <c r="R274" s="34">
        <v>-0.50260000000000005</v>
      </c>
      <c r="S274" s="33">
        <v>0</v>
      </c>
      <c r="T274" s="34">
        <v>0</v>
      </c>
      <c r="U274" s="11" t="s">
        <v>26</v>
      </c>
      <c r="V274" s="24" t="s">
        <v>27</v>
      </c>
      <c r="W274" s="11" t="s">
        <v>1865</v>
      </c>
    </row>
    <row r="275" spans="1:23" x14ac:dyDescent="0.25">
      <c r="A275" s="20" t="s">
        <v>1919</v>
      </c>
      <c r="B275" s="20" t="s">
        <v>1920</v>
      </c>
      <c r="C275" s="20" t="s">
        <v>145</v>
      </c>
      <c r="D275" s="24" t="s">
        <v>1912</v>
      </c>
      <c r="E275" s="11" t="s">
        <v>247</v>
      </c>
      <c r="F275" s="24" t="s">
        <v>1921</v>
      </c>
      <c r="G275" s="11" t="s">
        <v>1922</v>
      </c>
      <c r="H275" s="24" t="s">
        <v>1923</v>
      </c>
      <c r="I275" s="11" t="s">
        <v>353</v>
      </c>
      <c r="J275" s="24" t="s">
        <v>1004</v>
      </c>
      <c r="K275" s="33">
        <v>-3.2000000000000002E-3</v>
      </c>
      <c r="L275" s="34">
        <v>1.21E-2</v>
      </c>
      <c r="M275" s="33">
        <v>0.08</v>
      </c>
      <c r="N275" s="34">
        <v>0.11559999999999999</v>
      </c>
      <c r="O275" s="33">
        <v>-0.29099999999999998</v>
      </c>
      <c r="P275" s="34">
        <v>1.3460000000000001</v>
      </c>
      <c r="Q275" s="33">
        <v>0.2949</v>
      </c>
      <c r="R275" s="34">
        <v>-0.37959999999999999</v>
      </c>
      <c r="S275" s="33">
        <v>0</v>
      </c>
      <c r="T275" s="34">
        <v>0</v>
      </c>
      <c r="U275" s="11" t="s">
        <v>26</v>
      </c>
      <c r="V275" s="24" t="s">
        <v>27</v>
      </c>
      <c r="W275" s="11" t="s">
        <v>1865</v>
      </c>
    </row>
    <row r="276" spans="1:23" x14ac:dyDescent="0.25">
      <c r="A276" s="20" t="s">
        <v>1924</v>
      </c>
      <c r="B276" s="20" t="s">
        <v>1925</v>
      </c>
      <c r="C276" s="20" t="s">
        <v>840</v>
      </c>
      <c r="D276" s="24" t="s">
        <v>1926</v>
      </c>
      <c r="E276" s="11" t="s">
        <v>1927</v>
      </c>
      <c r="F276" s="24" t="s">
        <v>1928</v>
      </c>
      <c r="G276" s="11" t="s">
        <v>1929</v>
      </c>
      <c r="H276" s="24" t="s">
        <v>1930</v>
      </c>
      <c r="I276" s="11" t="s">
        <v>1931</v>
      </c>
      <c r="J276" s="24" t="s">
        <v>1932</v>
      </c>
      <c r="K276" s="33">
        <v>2.9999999999999997E-4</v>
      </c>
      <c r="L276" s="34">
        <v>8.2000000000000007E-3</v>
      </c>
      <c r="M276" s="33">
        <v>-0.19389999999999999</v>
      </c>
      <c r="N276" s="34">
        <v>0.25719999999999998</v>
      </c>
      <c r="O276" s="33">
        <v>-3.8100000000000002E-2</v>
      </c>
      <c r="P276" s="34">
        <v>5.3400000000000003E-2</v>
      </c>
      <c r="Q276" s="33">
        <v>1.0472999999999999</v>
      </c>
      <c r="R276" s="34">
        <v>0.36499999999999999</v>
      </c>
      <c r="S276" s="33">
        <v>-0.2235</v>
      </c>
      <c r="T276" s="34">
        <v>0.72909999999999997</v>
      </c>
      <c r="U276" s="11" t="s">
        <v>26</v>
      </c>
      <c r="V276" s="24" t="s">
        <v>27</v>
      </c>
      <c r="W276" s="11" t="s">
        <v>1933</v>
      </c>
    </row>
    <row r="277" spans="1:23" x14ac:dyDescent="0.25">
      <c r="A277" s="20" t="s">
        <v>1934</v>
      </c>
      <c r="B277" s="20" t="s">
        <v>1935</v>
      </c>
      <c r="C277" s="20" t="s">
        <v>62</v>
      </c>
      <c r="D277" s="24" t="s">
        <v>38</v>
      </c>
      <c r="E277" s="11" t="s">
        <v>917</v>
      </c>
      <c r="F277" s="24" t="s">
        <v>1936</v>
      </c>
      <c r="G277" s="11" t="s">
        <v>1715</v>
      </c>
      <c r="H277" s="24" t="s">
        <v>270</v>
      </c>
      <c r="I277" s="11" t="s">
        <v>270</v>
      </c>
      <c r="J277" s="24" t="s">
        <v>38</v>
      </c>
      <c r="K277" s="33">
        <v>-4.4999999999999997E-3</v>
      </c>
      <c r="L277" s="34">
        <v>9.4999999999999998E-3</v>
      </c>
      <c r="M277" s="33">
        <v>9.1600000000000001E-2</v>
      </c>
      <c r="N277" s="34">
        <v>0.1358</v>
      </c>
      <c r="O277" s="33">
        <v>-4.6699999999999998E-2</v>
      </c>
      <c r="P277" s="34">
        <v>0.40899999999999997</v>
      </c>
      <c r="Q277" s="33">
        <v>0.2545</v>
      </c>
      <c r="R277" s="34">
        <v>0.1094</v>
      </c>
      <c r="S277" s="33">
        <v>0.40710000000000002</v>
      </c>
      <c r="T277" s="34">
        <v>6.1999999999999998E-3</v>
      </c>
      <c r="U277" s="11" t="s">
        <v>26</v>
      </c>
      <c r="V277" s="24" t="s">
        <v>27</v>
      </c>
      <c r="W277" s="11" t="s">
        <v>1933</v>
      </c>
    </row>
    <row r="278" spans="1:23" x14ac:dyDescent="0.25">
      <c r="A278" s="20" t="s">
        <v>1937</v>
      </c>
      <c r="B278" s="20" t="s">
        <v>1938</v>
      </c>
      <c r="C278" s="20" t="s">
        <v>62</v>
      </c>
      <c r="D278" s="24" t="s">
        <v>38</v>
      </c>
      <c r="E278" s="11" t="s">
        <v>1939</v>
      </c>
      <c r="F278" s="24" t="s">
        <v>1940</v>
      </c>
      <c r="G278" s="11" t="s">
        <v>1941</v>
      </c>
      <c r="H278" s="24" t="s">
        <v>270</v>
      </c>
      <c r="I278" s="11" t="s">
        <v>270</v>
      </c>
      <c r="J278" s="24" t="s">
        <v>38</v>
      </c>
      <c r="K278" s="33">
        <v>-5.1000000000000004E-3</v>
      </c>
      <c r="L278" s="34">
        <v>1.3599999999999999E-2</v>
      </c>
      <c r="M278" s="33">
        <v>0.1021</v>
      </c>
      <c r="N278" s="34">
        <v>6.2100000000000002E-2</v>
      </c>
      <c r="O278" s="33">
        <v>-2.8799999999999999E-2</v>
      </c>
      <c r="P278" s="34">
        <v>0.29149999999999998</v>
      </c>
      <c r="Q278" s="33">
        <v>0.33560000000000001</v>
      </c>
      <c r="R278" s="34">
        <v>-6.4399999999999999E-2</v>
      </c>
      <c r="S278" s="33">
        <v>0</v>
      </c>
      <c r="T278" s="34">
        <v>0</v>
      </c>
      <c r="U278" s="11" t="s">
        <v>26</v>
      </c>
      <c r="V278" s="24" t="s">
        <v>27</v>
      </c>
      <c r="W278" s="11" t="s">
        <v>1933</v>
      </c>
    </row>
    <row r="279" spans="1:23" x14ac:dyDescent="0.25">
      <c r="A279" s="20" t="s">
        <v>1942</v>
      </c>
      <c r="B279" s="20" t="s">
        <v>1943</v>
      </c>
      <c r="C279" s="20" t="s">
        <v>62</v>
      </c>
      <c r="D279" s="24" t="s">
        <v>38</v>
      </c>
      <c r="E279" s="11" t="s">
        <v>1939</v>
      </c>
      <c r="F279" s="24" t="s">
        <v>1944</v>
      </c>
      <c r="G279" s="11" t="s">
        <v>1715</v>
      </c>
      <c r="H279" s="24" t="s">
        <v>270</v>
      </c>
      <c r="I279" s="11" t="s">
        <v>270</v>
      </c>
      <c r="J279" s="24" t="s">
        <v>38</v>
      </c>
      <c r="K279" s="33">
        <v>-1.44E-2</v>
      </c>
      <c r="L279" s="34">
        <v>4.1999999999999997E-3</v>
      </c>
      <c r="M279" s="33">
        <v>9.9199999999999997E-2</v>
      </c>
      <c r="N279" s="34">
        <v>0.19170000000000001</v>
      </c>
      <c r="O279" s="33">
        <v>-5.6800000000000003E-2</v>
      </c>
      <c r="P279" s="34">
        <v>0.47470000000000001</v>
      </c>
      <c r="Q279" s="33">
        <v>0.26919999999999999</v>
      </c>
      <c r="R279" s="34">
        <v>-0.40639999999999998</v>
      </c>
      <c r="S279" s="33">
        <v>0</v>
      </c>
      <c r="T279" s="34">
        <v>0</v>
      </c>
      <c r="U279" s="11" t="s">
        <v>26</v>
      </c>
      <c r="V279" s="24" t="s">
        <v>27</v>
      </c>
      <c r="W279" s="11" t="s">
        <v>1933</v>
      </c>
    </row>
    <row r="280" spans="1:23" x14ac:dyDescent="0.25">
      <c r="A280" s="20" t="s">
        <v>1945</v>
      </c>
      <c r="B280" s="20" t="s">
        <v>1946</v>
      </c>
      <c r="C280" s="20" t="s">
        <v>216</v>
      </c>
      <c r="D280" s="24" t="s">
        <v>1947</v>
      </c>
      <c r="E280" s="11" t="s">
        <v>1948</v>
      </c>
      <c r="F280" s="24" t="s">
        <v>723</v>
      </c>
      <c r="G280" s="11" t="s">
        <v>1473</v>
      </c>
      <c r="H280" s="24" t="s">
        <v>1949</v>
      </c>
      <c r="I280" s="11" t="s">
        <v>405</v>
      </c>
      <c r="J280" s="24" t="s">
        <v>1950</v>
      </c>
      <c r="K280" s="33">
        <v>3.09E-2</v>
      </c>
      <c r="L280" s="34">
        <v>0.28870000000000001</v>
      </c>
      <c r="M280" s="33">
        <v>0.31580000000000003</v>
      </c>
      <c r="N280" s="34">
        <v>0.47060000000000002</v>
      </c>
      <c r="O280" s="33">
        <v>-2.1499999999999998E-2</v>
      </c>
      <c r="P280" s="34">
        <v>6.6799999999999998E-2</v>
      </c>
      <c r="Q280" s="33">
        <v>1.8011999999999999</v>
      </c>
      <c r="R280" s="34">
        <v>0.20419999999999999</v>
      </c>
      <c r="S280" s="33">
        <v>-4.7E-2</v>
      </c>
      <c r="T280" s="34">
        <v>2.0407999999999999</v>
      </c>
      <c r="U280" s="11" t="s">
        <v>224</v>
      </c>
      <c r="V280" s="24" t="s">
        <v>27</v>
      </c>
      <c r="W280" s="11" t="s">
        <v>1933</v>
      </c>
    </row>
    <row r="281" spans="1:23" x14ac:dyDescent="0.25">
      <c r="A281" s="20" t="s">
        <v>1951</v>
      </c>
      <c r="B281" s="20" t="s">
        <v>1952</v>
      </c>
      <c r="C281" s="20" t="s">
        <v>216</v>
      </c>
      <c r="D281" s="24" t="s">
        <v>1947</v>
      </c>
      <c r="E281" s="11" t="s">
        <v>1948</v>
      </c>
      <c r="F281" s="24" t="s">
        <v>1953</v>
      </c>
      <c r="G281" s="11" t="s">
        <v>1954</v>
      </c>
      <c r="H281" s="24" t="s">
        <v>1955</v>
      </c>
      <c r="I281" s="11" t="s">
        <v>405</v>
      </c>
      <c r="J281" s="24" t="s">
        <v>1950</v>
      </c>
      <c r="K281" s="33">
        <v>3.5000000000000001E-3</v>
      </c>
      <c r="L281" s="34">
        <v>0.29909999999999998</v>
      </c>
      <c r="M281" s="33">
        <v>0.22889999999999999</v>
      </c>
      <c r="N281" s="34">
        <v>0.68340000000000001</v>
      </c>
      <c r="O281" s="33">
        <v>-5.0099999999999999E-2</v>
      </c>
      <c r="P281" s="34">
        <v>0.47899999999999998</v>
      </c>
      <c r="Q281" s="33">
        <v>1.3143</v>
      </c>
      <c r="R281" s="34">
        <v>0.1905</v>
      </c>
      <c r="S281" s="33">
        <v>0.5978</v>
      </c>
      <c r="T281" s="34">
        <v>-0.72460000000000002</v>
      </c>
      <c r="U281" s="11" t="s">
        <v>224</v>
      </c>
      <c r="V281" s="24" t="s">
        <v>27</v>
      </c>
      <c r="W281" s="11" t="s">
        <v>1933</v>
      </c>
    </row>
    <row r="282" spans="1:23" x14ac:dyDescent="0.25">
      <c r="A282" s="20" t="s">
        <v>1956</v>
      </c>
      <c r="B282" s="20" t="s">
        <v>1957</v>
      </c>
      <c r="C282" s="20" t="s">
        <v>171</v>
      </c>
      <c r="D282" s="24" t="s">
        <v>1958</v>
      </c>
      <c r="E282" s="11" t="s">
        <v>1959</v>
      </c>
      <c r="F282" s="24" t="s">
        <v>1960</v>
      </c>
      <c r="G282" s="11" t="s">
        <v>747</v>
      </c>
      <c r="H282" s="24" t="s">
        <v>1961</v>
      </c>
      <c r="I282" s="11" t="s">
        <v>975</v>
      </c>
      <c r="J282" s="24" t="s">
        <v>38</v>
      </c>
      <c r="K282" s="33">
        <v>-2.1700000000000001E-2</v>
      </c>
      <c r="L282" s="34">
        <v>1</v>
      </c>
      <c r="M282" s="33">
        <v>1.0126999999999999</v>
      </c>
      <c r="N282" s="34">
        <v>2.4348000000000001</v>
      </c>
      <c r="O282" s="33">
        <v>1.1067</v>
      </c>
      <c r="P282" s="34">
        <v>2.7400000000000001E-2</v>
      </c>
      <c r="Q282" s="33">
        <v>-0.47099999999999997</v>
      </c>
      <c r="R282" s="34">
        <v>0.76919999999999999</v>
      </c>
      <c r="S282" s="33">
        <v>-0.38819999999999999</v>
      </c>
      <c r="T282" s="34">
        <v>6.25E-2</v>
      </c>
      <c r="U282" s="11" t="s">
        <v>224</v>
      </c>
      <c r="V282" s="24" t="s">
        <v>27</v>
      </c>
      <c r="W282" s="11" t="s">
        <v>1933</v>
      </c>
    </row>
    <row r="283" spans="1:23" x14ac:dyDescent="0.25">
      <c r="A283" s="20" t="s">
        <v>1962</v>
      </c>
      <c r="B283" s="20" t="s">
        <v>1963</v>
      </c>
      <c r="C283" s="20" t="s">
        <v>171</v>
      </c>
      <c r="D283" s="24" t="s">
        <v>1958</v>
      </c>
      <c r="E283" s="11" t="s">
        <v>1959</v>
      </c>
      <c r="F283" s="24" t="s">
        <v>1819</v>
      </c>
      <c r="G283" s="11" t="s">
        <v>1964</v>
      </c>
      <c r="H283" s="24" t="s">
        <v>1965</v>
      </c>
      <c r="I283" s="11" t="s">
        <v>975</v>
      </c>
      <c r="J283" s="24" t="s">
        <v>38</v>
      </c>
      <c r="K283" s="33">
        <v>-3.5299999999999998E-2</v>
      </c>
      <c r="L283" s="34">
        <v>0.37819999999999998</v>
      </c>
      <c r="M283" s="33">
        <v>0.4909</v>
      </c>
      <c r="N283" s="34">
        <v>0.76339999999999997</v>
      </c>
      <c r="O283" s="33">
        <v>0.16309999999999999</v>
      </c>
      <c r="P283" s="34">
        <v>-0.13500000000000001</v>
      </c>
      <c r="Q283" s="33">
        <v>-0.42809999999999998</v>
      </c>
      <c r="R283" s="34">
        <v>1.0357000000000001</v>
      </c>
      <c r="S283" s="33">
        <v>-0.41670000000000001</v>
      </c>
      <c r="T283" s="34">
        <v>0.6</v>
      </c>
      <c r="U283" s="11" t="s">
        <v>224</v>
      </c>
      <c r="V283" s="24" t="s">
        <v>27</v>
      </c>
      <c r="W283" s="11" t="s">
        <v>1933</v>
      </c>
    </row>
    <row r="284" spans="1:23" x14ac:dyDescent="0.25">
      <c r="A284" s="20" t="s">
        <v>1966</v>
      </c>
      <c r="B284" s="20" t="s">
        <v>1967</v>
      </c>
      <c r="C284" s="20" t="s">
        <v>171</v>
      </c>
      <c r="D284" s="24" t="s">
        <v>1968</v>
      </c>
      <c r="E284" s="11" t="s">
        <v>1969</v>
      </c>
      <c r="F284" s="24" t="s">
        <v>1970</v>
      </c>
      <c r="G284" s="11" t="s">
        <v>1505</v>
      </c>
      <c r="H284" s="24" t="s">
        <v>1971</v>
      </c>
      <c r="I284" s="11" t="s">
        <v>1972</v>
      </c>
      <c r="J284" s="24" t="s">
        <v>1973</v>
      </c>
      <c r="K284" s="33">
        <v>-4.0300000000000002E-2</v>
      </c>
      <c r="L284" s="34">
        <v>0.49199999999999999</v>
      </c>
      <c r="M284" s="33">
        <v>0.64559999999999995</v>
      </c>
      <c r="N284" s="34">
        <v>-0.18909999999999999</v>
      </c>
      <c r="O284" s="33">
        <v>-0.38850000000000001</v>
      </c>
      <c r="P284" s="34">
        <v>0.2621</v>
      </c>
      <c r="Q284" s="33">
        <v>-0.29609999999999997</v>
      </c>
      <c r="R284" s="34">
        <v>-3.7400000000000003E-2</v>
      </c>
      <c r="S284" s="33">
        <v>-4.4600000000000001E-2</v>
      </c>
      <c r="T284" s="34">
        <v>-0.2432</v>
      </c>
      <c r="U284" s="11" t="s">
        <v>26</v>
      </c>
      <c r="V284" s="24" t="s">
        <v>27</v>
      </c>
      <c r="W284" s="11" t="s">
        <v>1933</v>
      </c>
    </row>
    <row r="285" spans="1:23" x14ac:dyDescent="0.25">
      <c r="A285" s="20" t="s">
        <v>1974</v>
      </c>
      <c r="B285" s="20" t="s">
        <v>1975</v>
      </c>
      <c r="C285" s="20" t="s">
        <v>81</v>
      </c>
      <c r="D285" s="24" t="s">
        <v>1968</v>
      </c>
      <c r="E285" s="11" t="s">
        <v>564</v>
      </c>
      <c r="F285" s="24" t="s">
        <v>1803</v>
      </c>
      <c r="G285" s="11" t="s">
        <v>1976</v>
      </c>
      <c r="H285" s="24" t="s">
        <v>1977</v>
      </c>
      <c r="I285" s="11" t="s">
        <v>1978</v>
      </c>
      <c r="J285" s="24" t="s">
        <v>1368</v>
      </c>
      <c r="K285" s="33">
        <v>0</v>
      </c>
      <c r="L285" s="34">
        <v>0.39829999999999999</v>
      </c>
      <c r="M285" s="33">
        <v>0.43480000000000002</v>
      </c>
      <c r="N285" s="34">
        <v>-0.32379999999999998</v>
      </c>
      <c r="O285" s="33">
        <v>-0.54169999999999996</v>
      </c>
      <c r="P285" s="34">
        <v>0.46339999999999998</v>
      </c>
      <c r="Q285" s="33">
        <v>-0.307</v>
      </c>
      <c r="R285" s="34">
        <v>-1.3899999999999999E-2</v>
      </c>
      <c r="S285" s="33">
        <v>8.3999999999999995E-3</v>
      </c>
      <c r="T285" s="34">
        <v>-0.46560000000000001</v>
      </c>
      <c r="U285" s="11" t="s">
        <v>224</v>
      </c>
      <c r="V285" s="24" t="s">
        <v>27</v>
      </c>
      <c r="W285" s="11" t="s">
        <v>1933</v>
      </c>
    </row>
    <row r="286" spans="1:23" x14ac:dyDescent="0.25">
      <c r="A286" s="20" t="s">
        <v>1979</v>
      </c>
      <c r="B286" s="20" t="s">
        <v>1980</v>
      </c>
      <c r="C286" s="20" t="s">
        <v>81</v>
      </c>
      <c r="D286" s="24" t="s">
        <v>1786</v>
      </c>
      <c r="E286" s="11" t="s">
        <v>1981</v>
      </c>
      <c r="F286" s="24" t="s">
        <v>1982</v>
      </c>
      <c r="G286" s="11" t="s">
        <v>1561</v>
      </c>
      <c r="H286" s="24" t="s">
        <v>1206</v>
      </c>
      <c r="I286" s="11" t="s">
        <v>1983</v>
      </c>
      <c r="J286" s="24" t="s">
        <v>1984</v>
      </c>
      <c r="K286" s="33">
        <v>-2.3699999999999999E-2</v>
      </c>
      <c r="L286" s="34">
        <v>0.13619999999999999</v>
      </c>
      <c r="M286" s="33">
        <v>8.0299999999999996E-2</v>
      </c>
      <c r="N286" s="34">
        <v>-0.11310000000000001</v>
      </c>
      <c r="O286" s="33">
        <v>-1.35E-2</v>
      </c>
      <c r="P286" s="34">
        <v>-0.16500000000000001</v>
      </c>
      <c r="Q286" s="33">
        <v>0.1348</v>
      </c>
      <c r="R286" s="34">
        <v>-0.06</v>
      </c>
      <c r="S286" s="33">
        <v>-0.375</v>
      </c>
      <c r="T286" s="34">
        <v>-0.53849999999999998</v>
      </c>
      <c r="U286" s="11" t="s">
        <v>224</v>
      </c>
      <c r="V286" s="24" t="s">
        <v>27</v>
      </c>
      <c r="W286" s="11" t="s">
        <v>1933</v>
      </c>
    </row>
    <row r="287" spans="1:23" x14ac:dyDescent="0.25">
      <c r="A287" s="20" t="s">
        <v>1985</v>
      </c>
      <c r="B287" s="20" t="s">
        <v>1986</v>
      </c>
      <c r="C287" s="20" t="s">
        <v>163</v>
      </c>
      <c r="D287" s="24" t="s">
        <v>1987</v>
      </c>
      <c r="E287" s="11" t="s">
        <v>1988</v>
      </c>
      <c r="F287" s="24" t="s">
        <v>1989</v>
      </c>
      <c r="G287" s="11" t="s">
        <v>819</v>
      </c>
      <c r="H287" s="24" t="s">
        <v>1990</v>
      </c>
      <c r="I287" s="11" t="s">
        <v>1991</v>
      </c>
      <c r="J287" s="24" t="s">
        <v>1992</v>
      </c>
      <c r="K287" s="33">
        <v>-5.5999999999999999E-3</v>
      </c>
      <c r="L287" s="34">
        <v>8.9300000000000004E-2</v>
      </c>
      <c r="M287" s="33">
        <v>0.1062</v>
      </c>
      <c r="N287" s="34">
        <v>-3.85E-2</v>
      </c>
      <c r="O287" s="33">
        <v>-0.14000000000000001</v>
      </c>
      <c r="P287" s="34">
        <v>0.2863</v>
      </c>
      <c r="Q287" s="33">
        <v>2.7699999999999999E-2</v>
      </c>
      <c r="R287" s="34">
        <v>3.1399999999999997E-2</v>
      </c>
      <c r="S287" s="33">
        <v>2.4609999999999999</v>
      </c>
      <c r="T287" s="34">
        <v>-0.42959999999999998</v>
      </c>
      <c r="U287" s="11" t="s">
        <v>26</v>
      </c>
      <c r="V287" s="24" t="s">
        <v>27</v>
      </c>
      <c r="W287" s="11" t="s">
        <v>1933</v>
      </c>
    </row>
    <row r="288" spans="1:23" x14ac:dyDescent="0.25">
      <c r="A288" s="20" t="s">
        <v>1993</v>
      </c>
      <c r="B288" s="20" t="s">
        <v>1994</v>
      </c>
      <c r="C288" s="20" t="s">
        <v>171</v>
      </c>
      <c r="D288" s="24" t="s">
        <v>1995</v>
      </c>
      <c r="E288" s="11" t="s">
        <v>1996</v>
      </c>
      <c r="F288" s="24" t="s">
        <v>1018</v>
      </c>
      <c r="G288" s="11" t="s">
        <v>329</v>
      </c>
      <c r="H288" s="24" t="s">
        <v>1996</v>
      </c>
      <c r="I288" s="11" t="s">
        <v>329</v>
      </c>
      <c r="J288" s="24" t="s">
        <v>1743</v>
      </c>
      <c r="K288" s="33">
        <v>-5.1000000000000004E-3</v>
      </c>
      <c r="L288" s="34">
        <v>0.16020000000000001</v>
      </c>
      <c r="M288" s="33">
        <v>0.42</v>
      </c>
      <c r="N288" s="34">
        <v>0.3458</v>
      </c>
      <c r="O288" s="33">
        <v>-3.5799999999999998E-2</v>
      </c>
      <c r="P288" s="34">
        <v>0.93030000000000002</v>
      </c>
      <c r="Q288" s="33">
        <v>0.63600000000000001</v>
      </c>
      <c r="R288" s="34">
        <v>0.36380000000000001</v>
      </c>
      <c r="S288" s="33">
        <v>0</v>
      </c>
      <c r="T288" s="34">
        <v>0</v>
      </c>
      <c r="U288" s="11" t="s">
        <v>26</v>
      </c>
      <c r="V288" s="24" t="s">
        <v>27</v>
      </c>
      <c r="W288" s="11" t="s">
        <v>1933</v>
      </c>
    </row>
    <row r="289" spans="1:23" x14ac:dyDescent="0.25">
      <c r="A289" s="20" t="s">
        <v>1997</v>
      </c>
      <c r="B289" s="20" t="s">
        <v>1998</v>
      </c>
      <c r="C289" s="20" t="s">
        <v>1029</v>
      </c>
      <c r="D289" s="24" t="s">
        <v>1999</v>
      </c>
      <c r="E289" s="11" t="s">
        <v>2000</v>
      </c>
      <c r="F289" s="24" t="s">
        <v>2001</v>
      </c>
      <c r="G289" s="11" t="s">
        <v>1102</v>
      </c>
      <c r="H289" s="24" t="s">
        <v>2002</v>
      </c>
      <c r="I289" s="11" t="s">
        <v>2003</v>
      </c>
      <c r="J289" s="24" t="s">
        <v>2004</v>
      </c>
      <c r="K289" s="33">
        <v>-7.1000000000000004E-3</v>
      </c>
      <c r="L289" s="34">
        <v>0.1022</v>
      </c>
      <c r="M289" s="33">
        <v>0.1421</v>
      </c>
      <c r="N289" s="34">
        <v>-0.15590000000000001</v>
      </c>
      <c r="O289" s="33">
        <v>-0.4264</v>
      </c>
      <c r="P289" s="34">
        <v>0.7974</v>
      </c>
      <c r="Q289" s="33">
        <v>-0.17799999999999999</v>
      </c>
      <c r="R289" s="34">
        <v>0.48899999999999999</v>
      </c>
      <c r="S289" s="33">
        <v>0.25790000000000002</v>
      </c>
      <c r="T289" s="34">
        <v>-0.73760000000000003</v>
      </c>
      <c r="U289" s="11" t="s">
        <v>26</v>
      </c>
      <c r="V289" s="24" t="s">
        <v>27</v>
      </c>
      <c r="W289" s="11" t="s">
        <v>1933</v>
      </c>
    </row>
    <row r="290" spans="1:23" x14ac:dyDescent="0.25">
      <c r="A290" s="20" t="s">
        <v>2005</v>
      </c>
      <c r="B290" s="20" t="s">
        <v>2006</v>
      </c>
      <c r="C290" s="20" t="s">
        <v>186</v>
      </c>
      <c r="D290" s="24" t="s">
        <v>2007</v>
      </c>
      <c r="E290" s="11" t="s">
        <v>730</v>
      </c>
      <c r="F290" s="24" t="s">
        <v>2008</v>
      </c>
      <c r="G290" s="11" t="s">
        <v>945</v>
      </c>
      <c r="H290" s="24" t="s">
        <v>869</v>
      </c>
      <c r="I290" s="11" t="s">
        <v>872</v>
      </c>
      <c r="J290" s="24" t="s">
        <v>88</v>
      </c>
      <c r="K290" s="33">
        <v>-6.1999999999999998E-3</v>
      </c>
      <c r="L290" s="34">
        <v>0.26939999999999997</v>
      </c>
      <c r="M290" s="33">
        <v>0.31630000000000003</v>
      </c>
      <c r="N290" s="34">
        <v>-8.0500000000000002E-2</v>
      </c>
      <c r="O290" s="33">
        <v>-0.35670000000000002</v>
      </c>
      <c r="P290" s="34">
        <v>0.442</v>
      </c>
      <c r="Q290" s="33">
        <v>0.45950000000000002</v>
      </c>
      <c r="R290" s="34">
        <v>1.6621999999999999</v>
      </c>
      <c r="S290" s="33">
        <v>0.63500000000000001</v>
      </c>
      <c r="T290" s="34">
        <v>-0.69579999999999997</v>
      </c>
      <c r="U290" s="11" t="s">
        <v>26</v>
      </c>
      <c r="V290" s="24" t="s">
        <v>27</v>
      </c>
      <c r="W290" s="11" t="s">
        <v>1933</v>
      </c>
    </row>
    <row r="291" spans="1:23" x14ac:dyDescent="0.25">
      <c r="A291" s="20" t="s">
        <v>2009</v>
      </c>
      <c r="B291" s="20" t="s">
        <v>2010</v>
      </c>
      <c r="C291" s="20" t="s">
        <v>62</v>
      </c>
      <c r="D291" s="24" t="s">
        <v>1571</v>
      </c>
      <c r="E291" s="11" t="s">
        <v>2011</v>
      </c>
      <c r="F291" s="24" t="s">
        <v>2012</v>
      </c>
      <c r="G291" s="11" t="s">
        <v>313</v>
      </c>
      <c r="H291" s="24" t="s">
        <v>2013</v>
      </c>
      <c r="I291" s="11" t="s">
        <v>2014</v>
      </c>
      <c r="J291" s="24" t="s">
        <v>2015</v>
      </c>
      <c r="K291" s="33">
        <v>2.8E-3</v>
      </c>
      <c r="L291" s="34">
        <v>6.1199999999999997E-2</v>
      </c>
      <c r="M291" s="33">
        <v>-9.7999999999999997E-3</v>
      </c>
      <c r="N291" s="34">
        <v>0.30690000000000001</v>
      </c>
      <c r="O291" s="33">
        <v>-8.9899999999999994E-2</v>
      </c>
      <c r="P291" s="34">
        <v>0.72240000000000004</v>
      </c>
      <c r="Q291" s="33">
        <v>-0.15340000000000001</v>
      </c>
      <c r="R291" s="34">
        <v>-3.5000000000000003E-2</v>
      </c>
      <c r="S291" s="33">
        <v>0.1454</v>
      </c>
      <c r="T291" s="34">
        <v>0</v>
      </c>
      <c r="U291" s="11" t="s">
        <v>26</v>
      </c>
      <c r="V291" s="24" t="s">
        <v>27</v>
      </c>
      <c r="W291" s="11" t="s">
        <v>2016</v>
      </c>
    </row>
    <row r="292" spans="1:23" x14ac:dyDescent="0.25">
      <c r="A292" s="20" t="s">
        <v>2017</v>
      </c>
      <c r="B292" s="20" t="s">
        <v>2018</v>
      </c>
      <c r="C292" s="20" t="s">
        <v>62</v>
      </c>
      <c r="D292" s="24" t="s">
        <v>1571</v>
      </c>
      <c r="E292" s="11" t="s">
        <v>500</v>
      </c>
      <c r="F292" s="24" t="s">
        <v>1188</v>
      </c>
      <c r="G292" s="11" t="s">
        <v>2019</v>
      </c>
      <c r="H292" s="24" t="s">
        <v>2020</v>
      </c>
      <c r="I292" s="11" t="s">
        <v>2021</v>
      </c>
      <c r="J292" s="24" t="s">
        <v>2015</v>
      </c>
      <c r="K292" s="33">
        <v>3.0999999999999999E-3</v>
      </c>
      <c r="L292" s="34">
        <v>6.8599999999999994E-2</v>
      </c>
      <c r="M292" s="33">
        <v>1.6999999999999999E-3</v>
      </c>
      <c r="N292" s="34">
        <v>0.42909999999999998</v>
      </c>
      <c r="O292" s="33">
        <v>-0.22889999999999999</v>
      </c>
      <c r="P292" s="34">
        <v>1.2630999999999999</v>
      </c>
      <c r="Q292" s="33">
        <v>-0.15559999999999999</v>
      </c>
      <c r="R292" s="34">
        <v>-6.6400000000000001E-2</v>
      </c>
      <c r="S292" s="33">
        <v>0.1055</v>
      </c>
      <c r="T292" s="34">
        <v>0</v>
      </c>
      <c r="U292" s="11" t="s">
        <v>26</v>
      </c>
      <c r="V292" s="24" t="s">
        <v>27</v>
      </c>
      <c r="W292" s="11" t="s">
        <v>2016</v>
      </c>
    </row>
    <row r="293" spans="1:23" x14ac:dyDescent="0.25">
      <c r="A293" s="20" t="s">
        <v>2022</v>
      </c>
      <c r="B293" s="20" t="s">
        <v>2023</v>
      </c>
      <c r="C293" s="20" t="s">
        <v>62</v>
      </c>
      <c r="D293" s="24" t="s">
        <v>1571</v>
      </c>
      <c r="E293" s="11" t="s">
        <v>500</v>
      </c>
      <c r="F293" s="24" t="s">
        <v>2024</v>
      </c>
      <c r="G293" s="11" t="s">
        <v>2025</v>
      </c>
      <c r="H293" s="24" t="s">
        <v>2026</v>
      </c>
      <c r="I293" s="11" t="s">
        <v>2021</v>
      </c>
      <c r="J293" s="24" t="s">
        <v>2015</v>
      </c>
      <c r="K293" s="33">
        <v>-3.5999999999999999E-3</v>
      </c>
      <c r="L293" s="34">
        <v>5.28E-2</v>
      </c>
      <c r="M293" s="33">
        <v>-5.4999999999999997E-3</v>
      </c>
      <c r="N293" s="34">
        <v>0.29430000000000001</v>
      </c>
      <c r="O293" s="33">
        <v>-4.5600000000000002E-2</v>
      </c>
      <c r="P293" s="34">
        <v>0.57140000000000002</v>
      </c>
      <c r="Q293" s="33">
        <v>-0.16</v>
      </c>
      <c r="R293" s="34">
        <v>3.2099999999999997E-2</v>
      </c>
      <c r="S293" s="33">
        <v>-1.7999999999999999E-2</v>
      </c>
      <c r="T293" s="34">
        <v>0</v>
      </c>
      <c r="U293" s="11" t="s">
        <v>26</v>
      </c>
      <c r="V293" s="24" t="s">
        <v>27</v>
      </c>
      <c r="W293" s="11" t="s">
        <v>2016</v>
      </c>
    </row>
    <row r="294" spans="1:23" x14ac:dyDescent="0.25">
      <c r="A294" s="20" t="s">
        <v>2027</v>
      </c>
      <c r="B294" s="20" t="s">
        <v>2028</v>
      </c>
      <c r="C294" s="20" t="s">
        <v>2029</v>
      </c>
      <c r="D294" s="24" t="s">
        <v>1335</v>
      </c>
      <c r="E294" s="11" t="s">
        <v>2030</v>
      </c>
      <c r="F294" s="24" t="s">
        <v>565</v>
      </c>
      <c r="G294" s="11" t="s">
        <v>1482</v>
      </c>
      <c r="H294" s="24" t="s">
        <v>2031</v>
      </c>
      <c r="I294" s="11" t="s">
        <v>1202</v>
      </c>
      <c r="J294" s="24" t="s">
        <v>1437</v>
      </c>
      <c r="K294" s="33">
        <v>2.8E-3</v>
      </c>
      <c r="L294" s="34">
        <v>6.3100000000000003E-2</v>
      </c>
      <c r="M294" s="33">
        <v>0.1003</v>
      </c>
      <c r="N294" s="34">
        <v>0.34289999999999998</v>
      </c>
      <c r="O294" s="33">
        <v>-7.0999999999999994E-2</v>
      </c>
      <c r="P294" s="34">
        <v>0.3674</v>
      </c>
      <c r="Q294" s="33">
        <v>-8.2500000000000004E-2</v>
      </c>
      <c r="R294" s="34">
        <v>0.69240000000000002</v>
      </c>
      <c r="S294" s="33">
        <v>0.17330000000000001</v>
      </c>
      <c r="T294" s="34">
        <v>-0.40150000000000002</v>
      </c>
      <c r="U294" s="11" t="s">
        <v>26</v>
      </c>
      <c r="V294" s="24" t="s">
        <v>27</v>
      </c>
      <c r="W294" s="11" t="s">
        <v>2016</v>
      </c>
    </row>
    <row r="295" spans="1:23" x14ac:dyDescent="0.25">
      <c r="A295" s="20" t="s">
        <v>2032</v>
      </c>
      <c r="B295" s="20" t="s">
        <v>2033</v>
      </c>
      <c r="C295" s="20" t="s">
        <v>1173</v>
      </c>
      <c r="D295" s="24" t="s">
        <v>2034</v>
      </c>
      <c r="E295" s="11" t="s">
        <v>2035</v>
      </c>
      <c r="F295" s="24" t="s">
        <v>827</v>
      </c>
      <c r="G295" s="11" t="s">
        <v>1381</v>
      </c>
      <c r="H295" s="24" t="s">
        <v>2036</v>
      </c>
      <c r="I295" s="11" t="s">
        <v>455</v>
      </c>
      <c r="J295" s="24" t="s">
        <v>1354</v>
      </c>
      <c r="K295" s="33">
        <v>3.8E-3</v>
      </c>
      <c r="L295" s="34">
        <v>4.9700000000000001E-2</v>
      </c>
      <c r="M295" s="33">
        <v>0.1411</v>
      </c>
      <c r="N295" s="34">
        <v>0.5554</v>
      </c>
      <c r="O295" s="33">
        <v>-1.67E-2</v>
      </c>
      <c r="P295" s="34">
        <v>1.3978999999999999</v>
      </c>
      <c r="Q295" s="33">
        <v>-8.4699999999999998E-2</v>
      </c>
      <c r="R295" s="34">
        <v>0.25640000000000002</v>
      </c>
      <c r="S295" s="33">
        <v>-0.20080000000000001</v>
      </c>
      <c r="T295" s="34">
        <v>-0.10829999999999999</v>
      </c>
      <c r="U295" s="11" t="s">
        <v>26</v>
      </c>
      <c r="V295" s="24" t="s">
        <v>27</v>
      </c>
      <c r="W295" s="11" t="s">
        <v>2016</v>
      </c>
    </row>
    <row r="296" spans="1:23" x14ac:dyDescent="0.25">
      <c r="A296" s="20" t="s">
        <v>2037</v>
      </c>
      <c r="B296" s="20" t="s">
        <v>2038</v>
      </c>
      <c r="C296" s="20" t="s">
        <v>186</v>
      </c>
      <c r="D296" s="24" t="s">
        <v>2039</v>
      </c>
      <c r="E296" s="11" t="s">
        <v>1714</v>
      </c>
      <c r="F296" s="24" t="s">
        <v>479</v>
      </c>
      <c r="G296" s="11" t="s">
        <v>1102</v>
      </c>
      <c r="H296" s="24" t="s">
        <v>2040</v>
      </c>
      <c r="I296" s="11" t="s">
        <v>1734</v>
      </c>
      <c r="J296" s="24" t="s">
        <v>2041</v>
      </c>
      <c r="K296" s="33">
        <v>3.73E-2</v>
      </c>
      <c r="L296" s="34">
        <v>0.29909999999999998</v>
      </c>
      <c r="M296" s="33">
        <v>0.47870000000000001</v>
      </c>
      <c r="N296" s="34">
        <v>-0.1258</v>
      </c>
      <c r="O296" s="33">
        <v>-0.17749999999999999</v>
      </c>
      <c r="P296" s="34">
        <v>8.3299999999999999E-2</v>
      </c>
      <c r="Q296" s="33">
        <v>-0.49680000000000002</v>
      </c>
      <c r="R296" s="34">
        <v>6.1600000000000002E-2</v>
      </c>
      <c r="S296" s="33">
        <v>-0.28079999999999999</v>
      </c>
      <c r="T296" s="34">
        <v>-0.35560000000000003</v>
      </c>
      <c r="U296" s="11" t="s">
        <v>26</v>
      </c>
      <c r="V296" s="24" t="s">
        <v>27</v>
      </c>
      <c r="W296" s="11" t="s">
        <v>2016</v>
      </c>
    </row>
    <row r="297" spans="1:23" x14ac:dyDescent="0.25">
      <c r="A297" s="20" t="s">
        <v>2042</v>
      </c>
      <c r="B297" s="20" t="s">
        <v>2043</v>
      </c>
      <c r="C297" s="20" t="s">
        <v>171</v>
      </c>
      <c r="D297" s="24" t="s">
        <v>2044</v>
      </c>
      <c r="E297" s="11" t="s">
        <v>2045</v>
      </c>
      <c r="F297" s="24" t="s">
        <v>2046</v>
      </c>
      <c r="G297" s="11" t="s">
        <v>2047</v>
      </c>
      <c r="H297" s="24" t="s">
        <v>2048</v>
      </c>
      <c r="I297" s="11" t="s">
        <v>500</v>
      </c>
      <c r="J297" s="24" t="s">
        <v>1135</v>
      </c>
      <c r="K297" s="33">
        <v>3.09E-2</v>
      </c>
      <c r="L297" s="34">
        <v>0.40870000000000001</v>
      </c>
      <c r="M297" s="33">
        <v>0.68</v>
      </c>
      <c r="N297" s="34">
        <v>0.84930000000000005</v>
      </c>
      <c r="O297" s="33">
        <v>-0.23849999999999999</v>
      </c>
      <c r="P297" s="34">
        <v>2.8346</v>
      </c>
      <c r="Q297" s="33">
        <v>1.0782</v>
      </c>
      <c r="R297" s="34">
        <v>0.4884</v>
      </c>
      <c r="S297" s="33">
        <v>3.2000000000000001E-2</v>
      </c>
      <c r="T297" s="34">
        <v>-5.2999999999999999E-2</v>
      </c>
      <c r="U297" s="11" t="s">
        <v>26</v>
      </c>
      <c r="V297" s="24" t="s">
        <v>27</v>
      </c>
      <c r="W297" s="11" t="s">
        <v>2016</v>
      </c>
    </row>
    <row r="298" spans="1:23" x14ac:dyDescent="0.25">
      <c r="A298" s="20" t="s">
        <v>2049</v>
      </c>
      <c r="B298" s="20" t="s">
        <v>2050</v>
      </c>
      <c r="C298" s="20" t="s">
        <v>62</v>
      </c>
      <c r="D298" s="24" t="s">
        <v>1912</v>
      </c>
      <c r="E298" s="11" t="s">
        <v>918</v>
      </c>
      <c r="F298" s="24" t="s">
        <v>2051</v>
      </c>
      <c r="G298" s="11" t="s">
        <v>607</v>
      </c>
      <c r="H298" s="24" t="s">
        <v>806</v>
      </c>
      <c r="I298" s="11" t="s">
        <v>2052</v>
      </c>
      <c r="J298" s="24" t="s">
        <v>2053</v>
      </c>
      <c r="K298" s="33">
        <v>8.0000000000000002E-3</v>
      </c>
      <c r="L298" s="34">
        <v>-5.4999999999999997E-3</v>
      </c>
      <c r="M298" s="33">
        <v>9.6100000000000005E-2</v>
      </c>
      <c r="N298" s="34">
        <v>-6.0000000000000001E-3</v>
      </c>
      <c r="O298" s="33">
        <v>-8.0399999999999999E-2</v>
      </c>
      <c r="P298" s="34">
        <v>0.68220000000000003</v>
      </c>
      <c r="Q298" s="33">
        <v>0.39710000000000001</v>
      </c>
      <c r="R298" s="34">
        <v>5.0200000000000002E-2</v>
      </c>
      <c r="S298" s="33">
        <v>0.41139999999999999</v>
      </c>
      <c r="T298" s="34">
        <v>-1.4999999999999999E-2</v>
      </c>
      <c r="U298" s="11" t="s">
        <v>26</v>
      </c>
      <c r="V298" s="24" t="s">
        <v>27</v>
      </c>
      <c r="W298" s="11" t="s">
        <v>2016</v>
      </c>
    </row>
    <row r="299" spans="1:23" x14ac:dyDescent="0.25">
      <c r="A299" s="20" t="s">
        <v>2054</v>
      </c>
      <c r="B299" s="20" t="s">
        <v>2055</v>
      </c>
      <c r="C299" s="20" t="s">
        <v>62</v>
      </c>
      <c r="D299" s="24" t="s">
        <v>1912</v>
      </c>
      <c r="E299" s="11" t="s">
        <v>918</v>
      </c>
      <c r="F299" s="24" t="s">
        <v>2056</v>
      </c>
      <c r="G299" s="11" t="s">
        <v>1683</v>
      </c>
      <c r="H299" s="24" t="s">
        <v>2057</v>
      </c>
      <c r="I299" s="11" t="s">
        <v>2052</v>
      </c>
      <c r="J299" s="24" t="s">
        <v>2053</v>
      </c>
      <c r="K299" s="33">
        <v>8.6999999999999994E-3</v>
      </c>
      <c r="L299" s="34">
        <v>-1.9E-3</v>
      </c>
      <c r="M299" s="33">
        <v>8.0699999999999994E-2</v>
      </c>
      <c r="N299" s="34">
        <v>-6.2899999999999998E-2</v>
      </c>
      <c r="O299" s="33">
        <v>-7.1599999999999997E-2</v>
      </c>
      <c r="P299" s="34">
        <v>0.38190000000000002</v>
      </c>
      <c r="Q299" s="33">
        <v>0.22950000000000001</v>
      </c>
      <c r="R299" s="34">
        <v>8.2199999999999995E-2</v>
      </c>
      <c r="S299" s="33">
        <v>0.45500000000000002</v>
      </c>
      <c r="T299" s="34">
        <v>0.17879999999999999</v>
      </c>
      <c r="U299" s="11" t="s">
        <v>26</v>
      </c>
      <c r="V299" s="24" t="s">
        <v>27</v>
      </c>
      <c r="W299" s="11" t="s">
        <v>2016</v>
      </c>
    </row>
    <row r="300" spans="1:23" x14ac:dyDescent="0.25">
      <c r="A300" s="20" t="s">
        <v>2058</v>
      </c>
      <c r="B300" s="20" t="s">
        <v>2059</v>
      </c>
      <c r="C300" s="20" t="s">
        <v>900</v>
      </c>
      <c r="D300" s="24" t="s">
        <v>2060</v>
      </c>
      <c r="E300" s="11" t="s">
        <v>2061</v>
      </c>
      <c r="F300" s="24" t="s">
        <v>2062</v>
      </c>
      <c r="G300" s="11" t="s">
        <v>894</v>
      </c>
      <c r="H300" s="24" t="s">
        <v>487</v>
      </c>
      <c r="I300" s="11" t="s">
        <v>1372</v>
      </c>
      <c r="J300" s="24" t="s">
        <v>2063</v>
      </c>
      <c r="K300" s="33">
        <v>-2.2700000000000001E-2</v>
      </c>
      <c r="L300" s="34">
        <v>0.25119999999999998</v>
      </c>
      <c r="M300" s="33">
        <v>0.29909999999999998</v>
      </c>
      <c r="N300" s="34">
        <v>-3.9E-2</v>
      </c>
      <c r="O300" s="33">
        <v>-0.24979999999999999</v>
      </c>
      <c r="P300" s="34">
        <v>0.32390000000000002</v>
      </c>
      <c r="Q300" s="33">
        <v>0.17100000000000001</v>
      </c>
      <c r="R300" s="34">
        <v>0.62229999999999996</v>
      </c>
      <c r="S300" s="33">
        <v>-0.33379999999999999</v>
      </c>
      <c r="T300" s="34">
        <v>0.17599999999999999</v>
      </c>
      <c r="U300" s="11" t="s">
        <v>224</v>
      </c>
      <c r="V300" s="24" t="s">
        <v>27</v>
      </c>
      <c r="W300" s="11" t="s">
        <v>2016</v>
      </c>
    </row>
    <row r="301" spans="1:23" x14ac:dyDescent="0.25">
      <c r="A301" s="20" t="s">
        <v>2064</v>
      </c>
      <c r="B301" s="20" t="s">
        <v>2065</v>
      </c>
      <c r="C301" s="20" t="s">
        <v>81</v>
      </c>
      <c r="D301" s="24" t="s">
        <v>2066</v>
      </c>
      <c r="E301" s="11" t="s">
        <v>2067</v>
      </c>
      <c r="F301" s="24" t="s">
        <v>1032</v>
      </c>
      <c r="G301" s="11" t="s">
        <v>1462</v>
      </c>
      <c r="H301" s="24" t="s">
        <v>1002</v>
      </c>
      <c r="I301" s="11" t="s">
        <v>2068</v>
      </c>
      <c r="J301" s="24" t="s">
        <v>2069</v>
      </c>
      <c r="K301" s="33">
        <v>9.7999999999999997E-3</v>
      </c>
      <c r="L301" s="34">
        <v>0.19769999999999999</v>
      </c>
      <c r="M301" s="33">
        <v>0.16520000000000001</v>
      </c>
      <c r="N301" s="34">
        <v>1.2990999999999999</v>
      </c>
      <c r="O301" s="33">
        <v>0.4345</v>
      </c>
      <c r="P301" s="34">
        <v>1.0398000000000001</v>
      </c>
      <c r="Q301" s="33">
        <v>-0.23810000000000001</v>
      </c>
      <c r="R301" s="34">
        <v>3.1300000000000001E-2</v>
      </c>
      <c r="S301" s="33">
        <v>0.31759999999999999</v>
      </c>
      <c r="T301" s="34">
        <v>-0.1053</v>
      </c>
      <c r="U301" s="11" t="s">
        <v>224</v>
      </c>
      <c r="V301" s="24" t="s">
        <v>27</v>
      </c>
      <c r="W301" s="11" t="s">
        <v>2016</v>
      </c>
    </row>
    <row r="302" spans="1:23" x14ac:dyDescent="0.25">
      <c r="A302" s="20" t="s">
        <v>2070</v>
      </c>
      <c r="B302" s="20" t="s">
        <v>2071</v>
      </c>
      <c r="C302" s="20" t="s">
        <v>1139</v>
      </c>
      <c r="D302" s="24" t="s">
        <v>2072</v>
      </c>
      <c r="E302" s="11" t="s">
        <v>1533</v>
      </c>
      <c r="F302" s="24" t="s">
        <v>369</v>
      </c>
      <c r="G302" s="11" t="s">
        <v>1226</v>
      </c>
      <c r="H302" s="24" t="s">
        <v>2073</v>
      </c>
      <c r="I302" s="11" t="s">
        <v>168</v>
      </c>
      <c r="J302" s="24" t="s">
        <v>38</v>
      </c>
      <c r="K302" s="33">
        <v>0.02</v>
      </c>
      <c r="L302" s="34">
        <v>0.14929999999999999</v>
      </c>
      <c r="M302" s="33">
        <v>4.0800000000000003E-2</v>
      </c>
      <c r="N302" s="34">
        <v>0.21360000000000001</v>
      </c>
      <c r="O302" s="33">
        <v>-0.1421</v>
      </c>
      <c r="P302" s="34">
        <v>0.81</v>
      </c>
      <c r="Q302" s="33">
        <v>0.1116</v>
      </c>
      <c r="R302" s="34">
        <v>0</v>
      </c>
      <c r="S302" s="33">
        <v>0.47649999999999998</v>
      </c>
      <c r="T302" s="34">
        <v>-0.26729999999999998</v>
      </c>
      <c r="U302" s="11" t="s">
        <v>26</v>
      </c>
      <c r="V302" s="24" t="s">
        <v>27</v>
      </c>
      <c r="W302" s="11" t="s">
        <v>2016</v>
      </c>
    </row>
    <row r="303" spans="1:23" x14ac:dyDescent="0.25">
      <c r="A303" s="20" t="s">
        <v>2074</v>
      </c>
      <c r="B303" s="20" t="s">
        <v>2075</v>
      </c>
      <c r="C303" s="20" t="s">
        <v>206</v>
      </c>
      <c r="D303" s="24" t="s">
        <v>1054</v>
      </c>
      <c r="E303" s="11" t="s">
        <v>2076</v>
      </c>
      <c r="F303" s="24" t="s">
        <v>2077</v>
      </c>
      <c r="G303" s="11" t="s">
        <v>2078</v>
      </c>
      <c r="H303" s="24" t="s">
        <v>2079</v>
      </c>
      <c r="I303" s="11" t="s">
        <v>785</v>
      </c>
      <c r="J303" s="24" t="s">
        <v>2080</v>
      </c>
      <c r="K303" s="33">
        <v>7.3000000000000001E-3</v>
      </c>
      <c r="L303" s="34">
        <v>0.12559999999999999</v>
      </c>
      <c r="M303" s="33">
        <v>0.38829999999999998</v>
      </c>
      <c r="N303" s="34">
        <v>-2.29E-2</v>
      </c>
      <c r="O303" s="33">
        <v>-0.23419999999999999</v>
      </c>
      <c r="P303" s="34">
        <v>-1.77E-2</v>
      </c>
      <c r="Q303" s="33">
        <v>-0.27279999999999999</v>
      </c>
      <c r="R303" s="34">
        <v>0.12379999999999999</v>
      </c>
      <c r="S303" s="33">
        <v>0.15920000000000001</v>
      </c>
      <c r="T303" s="34">
        <v>0.2218</v>
      </c>
      <c r="U303" s="11" t="s">
        <v>26</v>
      </c>
      <c r="V303" s="24" t="s">
        <v>27</v>
      </c>
      <c r="W303" s="11" t="s">
        <v>2016</v>
      </c>
    </row>
    <row r="304" spans="1:23" x14ac:dyDescent="0.25">
      <c r="A304" s="20" t="s">
        <v>2081</v>
      </c>
      <c r="B304" s="20" t="s">
        <v>2082</v>
      </c>
      <c r="C304" s="20" t="s">
        <v>460</v>
      </c>
      <c r="D304" s="24" t="s">
        <v>2083</v>
      </c>
      <c r="E304" s="11" t="s">
        <v>2084</v>
      </c>
      <c r="F304" s="24" t="s">
        <v>2085</v>
      </c>
      <c r="G304" s="11" t="s">
        <v>550</v>
      </c>
      <c r="H304" s="24" t="s">
        <v>2086</v>
      </c>
      <c r="I304" s="11" t="s">
        <v>1360</v>
      </c>
      <c r="J304" s="24" t="s">
        <v>2087</v>
      </c>
      <c r="K304" s="33">
        <v>2.8E-3</v>
      </c>
      <c r="L304" s="34">
        <v>4.6800000000000001E-2</v>
      </c>
      <c r="M304" s="33">
        <v>4.5600000000000002E-2</v>
      </c>
      <c r="N304" s="34">
        <v>-0.13689999999999999</v>
      </c>
      <c r="O304" s="33">
        <v>-0.1759</v>
      </c>
      <c r="P304" s="34">
        <v>0.1212</v>
      </c>
      <c r="Q304" s="33">
        <v>1.6388</v>
      </c>
      <c r="R304" s="34">
        <v>2.2267000000000001</v>
      </c>
      <c r="S304" s="33">
        <v>0.3251</v>
      </c>
      <c r="T304" s="34">
        <v>0.1646</v>
      </c>
      <c r="U304" s="11" t="s">
        <v>26</v>
      </c>
      <c r="V304" s="24" t="s">
        <v>27</v>
      </c>
      <c r="W304" s="11" t="s">
        <v>2016</v>
      </c>
    </row>
    <row r="305" spans="1:23" x14ac:dyDescent="0.25">
      <c r="A305" s="20" t="s">
        <v>2088</v>
      </c>
      <c r="B305" s="20" t="s">
        <v>2089</v>
      </c>
      <c r="C305" s="20" t="s">
        <v>460</v>
      </c>
      <c r="D305" s="24" t="s">
        <v>2083</v>
      </c>
      <c r="E305" s="11" t="s">
        <v>2084</v>
      </c>
      <c r="F305" s="24" t="s">
        <v>2090</v>
      </c>
      <c r="G305" s="11" t="s">
        <v>2091</v>
      </c>
      <c r="H305" s="24" t="s">
        <v>2092</v>
      </c>
      <c r="I305" s="11" t="s">
        <v>1360</v>
      </c>
      <c r="J305" s="24" t="s">
        <v>2087</v>
      </c>
      <c r="K305" s="33">
        <v>-2.7000000000000001E-3</v>
      </c>
      <c r="L305" s="34">
        <v>0.1053</v>
      </c>
      <c r="M305" s="33">
        <v>5.91E-2</v>
      </c>
      <c r="N305" s="34">
        <v>-0.11310000000000001</v>
      </c>
      <c r="O305" s="33">
        <v>-0.1605</v>
      </c>
      <c r="P305" s="34">
        <v>0.12839999999999999</v>
      </c>
      <c r="Q305" s="33">
        <v>1.6932</v>
      </c>
      <c r="R305" s="34">
        <v>2.1379000000000001</v>
      </c>
      <c r="S305" s="33">
        <v>0.55149999999999999</v>
      </c>
      <c r="T305" s="34">
        <v>1.67E-2</v>
      </c>
      <c r="U305" s="11" t="s">
        <v>26</v>
      </c>
      <c r="V305" s="24" t="s">
        <v>27</v>
      </c>
      <c r="W305" s="11" t="s">
        <v>2016</v>
      </c>
    </row>
    <row r="306" spans="1:23" x14ac:dyDescent="0.25">
      <c r="A306" s="20" t="s">
        <v>2093</v>
      </c>
      <c r="B306" s="20" t="s">
        <v>2094</v>
      </c>
      <c r="C306" s="20" t="s">
        <v>460</v>
      </c>
      <c r="D306" s="24" t="s">
        <v>2083</v>
      </c>
      <c r="E306" s="11" t="s">
        <v>2084</v>
      </c>
      <c r="F306" s="24" t="s">
        <v>2095</v>
      </c>
      <c r="G306" s="11" t="s">
        <v>1864</v>
      </c>
      <c r="H306" s="24" t="s">
        <v>2096</v>
      </c>
      <c r="I306" s="11" t="s">
        <v>1360</v>
      </c>
      <c r="J306" s="24" t="s">
        <v>2087</v>
      </c>
      <c r="K306" s="33">
        <v>-1.7299999999999999E-2</v>
      </c>
      <c r="L306" s="34">
        <v>0.15029999999999999</v>
      </c>
      <c r="M306" s="33">
        <v>0.15540000000000001</v>
      </c>
      <c r="N306" s="34">
        <v>-0.20880000000000001</v>
      </c>
      <c r="O306" s="33">
        <v>-0.2555</v>
      </c>
      <c r="P306" s="34">
        <v>0.13869999999999999</v>
      </c>
      <c r="Q306" s="33">
        <v>1.7341</v>
      </c>
      <c r="R306" s="34">
        <v>2.7854999999999999</v>
      </c>
      <c r="S306" s="33">
        <v>0.65569999999999995</v>
      </c>
      <c r="T306" s="34">
        <v>-1.6199999999999999E-2</v>
      </c>
      <c r="U306" s="11" t="s">
        <v>26</v>
      </c>
      <c r="V306" s="24" t="s">
        <v>27</v>
      </c>
      <c r="W306" s="11" t="s">
        <v>2016</v>
      </c>
    </row>
    <row r="307" spans="1:23" x14ac:dyDescent="0.25">
      <c r="A307" s="20" t="s">
        <v>2097</v>
      </c>
      <c r="B307" s="20" t="s">
        <v>2098</v>
      </c>
      <c r="C307" s="20" t="s">
        <v>764</v>
      </c>
      <c r="D307" s="24" t="s">
        <v>2099</v>
      </c>
      <c r="E307" s="11" t="s">
        <v>2100</v>
      </c>
      <c r="F307" s="24" t="s">
        <v>2101</v>
      </c>
      <c r="G307" s="11" t="s">
        <v>684</v>
      </c>
      <c r="H307" s="24" t="s">
        <v>2102</v>
      </c>
      <c r="I307" s="11" t="s">
        <v>2103</v>
      </c>
      <c r="J307" s="24" t="s">
        <v>2104</v>
      </c>
      <c r="K307" s="33">
        <v>-1.61E-2</v>
      </c>
      <c r="L307" s="34">
        <v>0.2064</v>
      </c>
      <c r="M307" s="33">
        <v>0.51429999999999998</v>
      </c>
      <c r="N307" s="34">
        <v>-0.2089</v>
      </c>
      <c r="O307" s="33">
        <v>-0.18809999999999999</v>
      </c>
      <c r="P307" s="34">
        <v>-0.1265</v>
      </c>
      <c r="Q307" s="33">
        <v>5.8999999999999997E-2</v>
      </c>
      <c r="R307" s="34">
        <v>0.31240000000000001</v>
      </c>
      <c r="S307" s="33">
        <v>1.0687</v>
      </c>
      <c r="T307" s="34">
        <v>-0.6905</v>
      </c>
      <c r="U307" s="11" t="s">
        <v>26</v>
      </c>
      <c r="V307" s="24" t="s">
        <v>27</v>
      </c>
      <c r="W307" s="11" t="s">
        <v>2105</v>
      </c>
    </row>
    <row r="308" spans="1:23" x14ac:dyDescent="0.25">
      <c r="A308" s="20" t="s">
        <v>2106</v>
      </c>
      <c r="B308" s="20" t="s">
        <v>2107</v>
      </c>
      <c r="C308" s="20" t="s">
        <v>764</v>
      </c>
      <c r="D308" s="24" t="s">
        <v>2099</v>
      </c>
      <c r="E308" s="11" t="s">
        <v>2100</v>
      </c>
      <c r="F308" s="24" t="s">
        <v>2108</v>
      </c>
      <c r="G308" s="11" t="s">
        <v>47</v>
      </c>
      <c r="H308" s="24" t="s">
        <v>2109</v>
      </c>
      <c r="I308" s="11" t="s">
        <v>2103</v>
      </c>
      <c r="J308" s="24" t="s">
        <v>2104</v>
      </c>
      <c r="K308" s="33">
        <v>-2.01E-2</v>
      </c>
      <c r="L308" s="34">
        <v>0.187</v>
      </c>
      <c r="M308" s="33">
        <v>0.51770000000000005</v>
      </c>
      <c r="N308" s="34">
        <v>-0.14230000000000001</v>
      </c>
      <c r="O308" s="33">
        <v>-0.2253</v>
      </c>
      <c r="P308" s="34">
        <v>4.7399999999999998E-2</v>
      </c>
      <c r="Q308" s="33">
        <v>1.7899999999999999E-2</v>
      </c>
      <c r="R308" s="34">
        <v>1.2189000000000001</v>
      </c>
      <c r="S308" s="33">
        <v>1.698</v>
      </c>
      <c r="T308" s="34">
        <v>-0.67400000000000004</v>
      </c>
      <c r="U308" s="11" t="s">
        <v>26</v>
      </c>
      <c r="V308" s="24" t="s">
        <v>27</v>
      </c>
      <c r="W308" s="11" t="s">
        <v>2105</v>
      </c>
    </row>
    <row r="309" spans="1:23" x14ac:dyDescent="0.25">
      <c r="A309" s="20" t="s">
        <v>2110</v>
      </c>
      <c r="B309" s="20" t="s">
        <v>2111</v>
      </c>
      <c r="C309" s="20" t="s">
        <v>1446</v>
      </c>
      <c r="D309" s="24" t="s">
        <v>2112</v>
      </c>
      <c r="E309" s="11" t="s">
        <v>2113</v>
      </c>
      <c r="F309" s="24" t="s">
        <v>2114</v>
      </c>
      <c r="G309" s="11" t="s">
        <v>810</v>
      </c>
      <c r="H309" s="24" t="s">
        <v>2115</v>
      </c>
      <c r="I309" s="11" t="s">
        <v>1249</v>
      </c>
      <c r="J309" s="24" t="s">
        <v>2087</v>
      </c>
      <c r="K309" s="33">
        <v>3.8E-3</v>
      </c>
      <c r="L309" s="34">
        <v>3.7499999999999999E-2</v>
      </c>
      <c r="M309" s="33">
        <v>0.12570000000000001</v>
      </c>
      <c r="N309" s="34">
        <v>0.15540000000000001</v>
      </c>
      <c r="O309" s="33">
        <v>3.1699999999999999E-2</v>
      </c>
      <c r="P309" s="34">
        <v>6.8500000000000005E-2</v>
      </c>
      <c r="Q309" s="33">
        <v>0.31109999999999999</v>
      </c>
      <c r="R309" s="34">
        <v>0.62560000000000004</v>
      </c>
      <c r="S309" s="33">
        <v>0.98260000000000003</v>
      </c>
      <c r="T309" s="34">
        <v>-0.35730000000000001</v>
      </c>
      <c r="U309" s="11" t="s">
        <v>26</v>
      </c>
      <c r="V309" s="24" t="s">
        <v>27</v>
      </c>
      <c r="W309" s="11" t="s">
        <v>2105</v>
      </c>
    </row>
    <row r="310" spans="1:23" x14ac:dyDescent="0.25">
      <c r="A310" s="20" t="s">
        <v>2116</v>
      </c>
      <c r="B310" s="20" t="s">
        <v>2117</v>
      </c>
      <c r="C310" s="20" t="s">
        <v>81</v>
      </c>
      <c r="D310" s="24" t="s">
        <v>38</v>
      </c>
      <c r="E310" s="11" t="s">
        <v>1708</v>
      </c>
      <c r="F310" s="24" t="s">
        <v>2118</v>
      </c>
      <c r="G310" s="11" t="s">
        <v>2119</v>
      </c>
      <c r="H310" s="24" t="s">
        <v>270</v>
      </c>
      <c r="I310" s="11" t="s">
        <v>270</v>
      </c>
      <c r="J310" s="24" t="s">
        <v>480</v>
      </c>
      <c r="K310" s="33">
        <v>-3.1099999999999999E-2</v>
      </c>
      <c r="L310" s="34">
        <v>0.10639999999999999</v>
      </c>
      <c r="M310" s="33">
        <v>0.22020000000000001</v>
      </c>
      <c r="N310" s="34">
        <v>-0.11559999999999999</v>
      </c>
      <c r="O310" s="33">
        <v>-0.27129999999999999</v>
      </c>
      <c r="P310" s="34">
        <v>0.2137</v>
      </c>
      <c r="Q310" s="33">
        <v>0</v>
      </c>
      <c r="R310" s="34">
        <v>0</v>
      </c>
      <c r="S310" s="33">
        <v>0</v>
      </c>
      <c r="T310" s="34">
        <v>0</v>
      </c>
      <c r="U310" s="11" t="s">
        <v>26</v>
      </c>
      <c r="V310" s="24" t="s">
        <v>27</v>
      </c>
      <c r="W310" s="11" t="s">
        <v>2105</v>
      </c>
    </row>
    <row r="311" spans="1:23" x14ac:dyDescent="0.25">
      <c r="A311" s="20" t="s">
        <v>2120</v>
      </c>
      <c r="B311" s="20" t="s">
        <v>2121</v>
      </c>
      <c r="C311" s="20" t="s">
        <v>171</v>
      </c>
      <c r="D311" s="24" t="s">
        <v>2122</v>
      </c>
      <c r="E311" s="11" t="s">
        <v>2123</v>
      </c>
      <c r="F311" s="24" t="s">
        <v>2124</v>
      </c>
      <c r="G311" s="11" t="s">
        <v>1550</v>
      </c>
      <c r="H311" s="24" t="s">
        <v>2125</v>
      </c>
      <c r="I311" s="11" t="s">
        <v>2126</v>
      </c>
      <c r="J311" s="24" t="s">
        <v>2127</v>
      </c>
      <c r="K311" s="33">
        <v>6.6699999999999995E-2</v>
      </c>
      <c r="L311" s="34">
        <v>0.44359999999999999</v>
      </c>
      <c r="M311" s="33">
        <v>0.3427</v>
      </c>
      <c r="N311" s="34">
        <v>0.1009</v>
      </c>
      <c r="O311" s="33">
        <v>-0.21310000000000001</v>
      </c>
      <c r="P311" s="34">
        <v>-0.45529999999999998</v>
      </c>
      <c r="Q311" s="33">
        <v>-0.70440000000000003</v>
      </c>
      <c r="R311" s="34">
        <v>0.16059999999999999</v>
      </c>
      <c r="S311" s="33">
        <v>-0.48110000000000003</v>
      </c>
      <c r="T311" s="34">
        <v>-0.70030000000000003</v>
      </c>
      <c r="U311" s="11" t="s">
        <v>26</v>
      </c>
      <c r="V311" s="24" t="s">
        <v>27</v>
      </c>
      <c r="W311" s="11" t="s">
        <v>2105</v>
      </c>
    </row>
    <row r="312" spans="1:23" x14ac:dyDescent="0.25">
      <c r="A312" s="20" t="s">
        <v>2128</v>
      </c>
      <c r="B312" s="20" t="s">
        <v>2129</v>
      </c>
      <c r="C312" s="20" t="s">
        <v>1275</v>
      </c>
      <c r="D312" s="24" t="s">
        <v>483</v>
      </c>
      <c r="E312" s="11" t="s">
        <v>2130</v>
      </c>
      <c r="F312" s="24" t="s">
        <v>2131</v>
      </c>
      <c r="G312" s="11" t="s">
        <v>655</v>
      </c>
      <c r="H312" s="24" t="s">
        <v>862</v>
      </c>
      <c r="I312" s="11" t="s">
        <v>2132</v>
      </c>
      <c r="J312" s="24" t="s">
        <v>1904</v>
      </c>
      <c r="K312" s="33">
        <v>-5.9999999999999995E-4</v>
      </c>
      <c r="L312" s="34">
        <v>4.2299999999999997E-2</v>
      </c>
      <c r="M312" s="33">
        <v>3.3700000000000001E-2</v>
      </c>
      <c r="N312" s="34">
        <v>0.22919999999999999</v>
      </c>
      <c r="O312" s="33">
        <v>4.0500000000000001E-2</v>
      </c>
      <c r="P312" s="34">
        <v>0.25840000000000002</v>
      </c>
      <c r="Q312" s="33">
        <v>8.8200000000000001E-2</v>
      </c>
      <c r="R312" s="34">
        <v>0.2082</v>
      </c>
      <c r="S312" s="33">
        <v>0.1147</v>
      </c>
      <c r="T312" s="34">
        <v>-3.8699999999999998E-2</v>
      </c>
      <c r="U312" s="11" t="s">
        <v>26</v>
      </c>
      <c r="V312" s="24" t="s">
        <v>27</v>
      </c>
      <c r="W312" s="11" t="s">
        <v>2105</v>
      </c>
    </row>
    <row r="313" spans="1:23" x14ac:dyDescent="0.25">
      <c r="A313" s="20" t="s">
        <v>2133</v>
      </c>
      <c r="B313" s="20" t="s">
        <v>2134</v>
      </c>
      <c r="C313" s="20" t="s">
        <v>1275</v>
      </c>
      <c r="D313" s="24" t="s">
        <v>483</v>
      </c>
      <c r="E313" s="11" t="s">
        <v>2130</v>
      </c>
      <c r="F313" s="24" t="s">
        <v>2135</v>
      </c>
      <c r="G313" s="11" t="s">
        <v>655</v>
      </c>
      <c r="H313" s="24" t="s">
        <v>2136</v>
      </c>
      <c r="I313" s="11" t="s">
        <v>2132</v>
      </c>
      <c r="J313" s="24" t="s">
        <v>1904</v>
      </c>
      <c r="K313" s="33">
        <v>9.4999999999999998E-3</v>
      </c>
      <c r="L313" s="34">
        <v>3.95E-2</v>
      </c>
      <c r="M313" s="33">
        <v>4.58E-2</v>
      </c>
      <c r="N313" s="34">
        <v>4.7699999999999999E-2</v>
      </c>
      <c r="O313" s="33">
        <v>-0.11509999999999999</v>
      </c>
      <c r="P313" s="34">
        <v>0.32679999999999998</v>
      </c>
      <c r="Q313" s="33">
        <v>3.3799999999999997E-2</v>
      </c>
      <c r="R313" s="34">
        <v>0.16830000000000001</v>
      </c>
      <c r="S313" s="33">
        <v>0.28029999999999999</v>
      </c>
      <c r="T313" s="34">
        <v>-0.17899999999999999</v>
      </c>
      <c r="U313" s="11" t="s">
        <v>26</v>
      </c>
      <c r="V313" s="24" t="s">
        <v>27</v>
      </c>
      <c r="W313" s="11" t="s">
        <v>2105</v>
      </c>
    </row>
    <row r="314" spans="1:23" x14ac:dyDescent="0.25">
      <c r="A314" s="20" t="s">
        <v>2137</v>
      </c>
      <c r="B314" s="20" t="s">
        <v>2138</v>
      </c>
      <c r="C314" s="20" t="s">
        <v>546</v>
      </c>
      <c r="D314" s="24" t="s">
        <v>2139</v>
      </c>
      <c r="E314" s="11" t="s">
        <v>2140</v>
      </c>
      <c r="F314" s="24" t="s">
        <v>825</v>
      </c>
      <c r="G314" s="11" t="s">
        <v>684</v>
      </c>
      <c r="H314" s="24" t="s">
        <v>2141</v>
      </c>
      <c r="I314" s="11" t="s">
        <v>1520</v>
      </c>
      <c r="J314" s="24" t="s">
        <v>1609</v>
      </c>
      <c r="K314" s="33">
        <v>-2.29E-2</v>
      </c>
      <c r="L314" s="34">
        <v>0.1376</v>
      </c>
      <c r="M314" s="33">
        <v>0.49399999999999999</v>
      </c>
      <c r="N314" s="34">
        <v>-0.10979999999999999</v>
      </c>
      <c r="O314" s="33">
        <v>-0.2697</v>
      </c>
      <c r="P314" s="34">
        <v>-1.9099999999999999E-2</v>
      </c>
      <c r="Q314" s="33">
        <v>2.18E-2</v>
      </c>
      <c r="R314" s="34">
        <v>-0.15509999999999999</v>
      </c>
      <c r="S314" s="33">
        <v>-0.40329999999999999</v>
      </c>
      <c r="T314" s="34">
        <v>1.3299999999999999E-2</v>
      </c>
      <c r="U314" s="11" t="s">
        <v>26</v>
      </c>
      <c r="V314" s="24" t="s">
        <v>27</v>
      </c>
      <c r="W314" s="11" t="s">
        <v>2105</v>
      </c>
    </row>
    <row r="315" spans="1:23" x14ac:dyDescent="0.25">
      <c r="A315" s="20" t="s">
        <v>2142</v>
      </c>
      <c r="B315" s="20" t="s">
        <v>2143</v>
      </c>
      <c r="C315" s="20" t="s">
        <v>81</v>
      </c>
      <c r="D315" s="24" t="s">
        <v>1480</v>
      </c>
      <c r="E315" s="11" t="s">
        <v>2144</v>
      </c>
      <c r="F315" s="24" t="s">
        <v>2145</v>
      </c>
      <c r="G315" s="11" t="s">
        <v>991</v>
      </c>
      <c r="H315" s="24" t="s">
        <v>2146</v>
      </c>
      <c r="I315" s="11" t="s">
        <v>1436</v>
      </c>
      <c r="J315" s="24" t="s">
        <v>2147</v>
      </c>
      <c r="K315" s="33">
        <v>4.9099999999999998E-2</v>
      </c>
      <c r="L315" s="34">
        <v>0.33329999999999999</v>
      </c>
      <c r="M315" s="33">
        <v>0.39350000000000002</v>
      </c>
      <c r="N315" s="34">
        <v>-0.1018</v>
      </c>
      <c r="O315" s="33">
        <v>-0.3957</v>
      </c>
      <c r="P315" s="34">
        <v>0.29580000000000001</v>
      </c>
      <c r="Q315" s="33">
        <v>-0.2198</v>
      </c>
      <c r="R315" s="34">
        <v>2.7917000000000001</v>
      </c>
      <c r="S315" s="33">
        <v>0.30430000000000001</v>
      </c>
      <c r="T315" s="34">
        <v>0.64290000000000003</v>
      </c>
      <c r="U315" s="11" t="s">
        <v>26</v>
      </c>
      <c r="V315" s="24" t="s">
        <v>27</v>
      </c>
      <c r="W315" s="11" t="s">
        <v>2105</v>
      </c>
    </row>
    <row r="316" spans="1:23" x14ac:dyDescent="0.25">
      <c r="A316" s="20" t="s">
        <v>2148</v>
      </c>
      <c r="B316" s="20" t="s">
        <v>2149</v>
      </c>
      <c r="C316" s="20" t="s">
        <v>124</v>
      </c>
      <c r="D316" s="24" t="s">
        <v>2150</v>
      </c>
      <c r="E316" s="11" t="s">
        <v>405</v>
      </c>
      <c r="F316" s="24" t="s">
        <v>2151</v>
      </c>
      <c r="G316" s="11" t="s">
        <v>2152</v>
      </c>
      <c r="H316" s="24" t="s">
        <v>2153</v>
      </c>
      <c r="I316" s="11" t="s">
        <v>1977</v>
      </c>
      <c r="J316" s="24" t="s">
        <v>2154</v>
      </c>
      <c r="K316" s="33">
        <v>-3.4200000000000001E-2</v>
      </c>
      <c r="L316" s="34">
        <v>0.20730000000000001</v>
      </c>
      <c r="M316" s="33">
        <v>0.6915</v>
      </c>
      <c r="N316" s="34">
        <v>1.994</v>
      </c>
      <c r="O316" s="33">
        <v>0.3402</v>
      </c>
      <c r="P316" s="34">
        <v>1.5444</v>
      </c>
      <c r="Q316" s="33">
        <v>-0.44569999999999999</v>
      </c>
      <c r="R316" s="34">
        <v>1.2122999999999999</v>
      </c>
      <c r="S316" s="33">
        <v>1.4861</v>
      </c>
      <c r="T316" s="34">
        <v>-0.79549999999999998</v>
      </c>
      <c r="U316" s="11" t="s">
        <v>26</v>
      </c>
      <c r="V316" s="24" t="s">
        <v>27</v>
      </c>
      <c r="W316" s="11" t="s">
        <v>2105</v>
      </c>
    </row>
    <row r="317" spans="1:23" x14ac:dyDescent="0.25">
      <c r="A317" s="20" t="s">
        <v>2155</v>
      </c>
      <c r="B317" s="20" t="s">
        <v>2156</v>
      </c>
      <c r="C317" s="20" t="s">
        <v>216</v>
      </c>
      <c r="D317" s="24" t="s">
        <v>2157</v>
      </c>
      <c r="E317" s="11" t="s">
        <v>2158</v>
      </c>
      <c r="F317" s="24" t="s">
        <v>2159</v>
      </c>
      <c r="G317" s="11" t="s">
        <v>2160</v>
      </c>
      <c r="H317" s="24" t="s">
        <v>2161</v>
      </c>
      <c r="I317" s="11" t="s">
        <v>2162</v>
      </c>
      <c r="J317" s="24" t="s">
        <v>603</v>
      </c>
      <c r="K317" s="33">
        <v>2.0000000000000001E-4</v>
      </c>
      <c r="L317" s="34">
        <v>9.5100000000000004E-2</v>
      </c>
      <c r="M317" s="33">
        <v>0.19800000000000001</v>
      </c>
      <c r="N317" s="34">
        <v>1.4147000000000001</v>
      </c>
      <c r="O317" s="33">
        <v>0.32719999999999999</v>
      </c>
      <c r="P317" s="34">
        <v>1.0056</v>
      </c>
      <c r="Q317" s="33">
        <v>-3.8399999999999997E-2</v>
      </c>
      <c r="R317" s="34">
        <v>0.58220000000000005</v>
      </c>
      <c r="S317" s="33">
        <v>6.2600000000000003E-2</v>
      </c>
      <c r="T317" s="34">
        <v>-3.0800000000000001E-2</v>
      </c>
      <c r="U317" s="11" t="s">
        <v>26</v>
      </c>
      <c r="V317" s="24" t="s">
        <v>27</v>
      </c>
      <c r="W317" s="11" t="s">
        <v>2105</v>
      </c>
    </row>
    <row r="318" spans="1:23" x14ac:dyDescent="0.25">
      <c r="A318" s="20" t="s">
        <v>2163</v>
      </c>
      <c r="B318" s="20" t="s">
        <v>2164</v>
      </c>
      <c r="C318" s="20" t="s">
        <v>1139</v>
      </c>
      <c r="D318" s="24" t="s">
        <v>2165</v>
      </c>
      <c r="E318" s="11" t="s">
        <v>2166</v>
      </c>
      <c r="F318" s="24" t="s">
        <v>2167</v>
      </c>
      <c r="G318" s="11" t="s">
        <v>2168</v>
      </c>
      <c r="H318" s="24" t="s">
        <v>2169</v>
      </c>
      <c r="I318" s="11" t="s">
        <v>2170</v>
      </c>
      <c r="J318" s="24" t="s">
        <v>2171</v>
      </c>
      <c r="K318" s="33">
        <v>-1.06E-2</v>
      </c>
      <c r="L318" s="34">
        <v>3.8100000000000002E-2</v>
      </c>
      <c r="M318" s="33">
        <v>4.6399999999999997E-2</v>
      </c>
      <c r="N318" s="34">
        <v>0.74990000000000001</v>
      </c>
      <c r="O318" s="33">
        <v>-0.26629999999999998</v>
      </c>
      <c r="P318" s="34">
        <v>1.5113000000000001</v>
      </c>
      <c r="Q318" s="33">
        <v>-4.8000000000000001E-2</v>
      </c>
      <c r="R318" s="34">
        <v>0.75209999999999999</v>
      </c>
      <c r="S318" s="33">
        <v>0.161</v>
      </c>
      <c r="T318" s="34">
        <v>-0.32340000000000002</v>
      </c>
      <c r="U318" s="11" t="s">
        <v>224</v>
      </c>
      <c r="V318" s="24" t="s">
        <v>27</v>
      </c>
      <c r="W318" s="11" t="s">
        <v>2105</v>
      </c>
    </row>
    <row r="319" spans="1:23" x14ac:dyDescent="0.25">
      <c r="A319" s="20" t="s">
        <v>2172</v>
      </c>
      <c r="B319" s="20" t="s">
        <v>2173</v>
      </c>
      <c r="C319" s="20" t="s">
        <v>1139</v>
      </c>
      <c r="D319" s="24" t="s">
        <v>2165</v>
      </c>
      <c r="E319" s="11" t="s">
        <v>2166</v>
      </c>
      <c r="F319" s="24" t="s">
        <v>1143</v>
      </c>
      <c r="G319" s="11" t="s">
        <v>2174</v>
      </c>
      <c r="H319" s="24" t="s">
        <v>181</v>
      </c>
      <c r="I319" s="11" t="s">
        <v>2170</v>
      </c>
      <c r="J319" s="24" t="s">
        <v>2171</v>
      </c>
      <c r="K319" s="33">
        <v>-1.17E-2</v>
      </c>
      <c r="L319" s="34">
        <v>2.12E-2</v>
      </c>
      <c r="M319" s="33">
        <v>7.8399999999999997E-2</v>
      </c>
      <c r="N319" s="34">
        <v>0.68540000000000001</v>
      </c>
      <c r="O319" s="33">
        <v>-0.2601</v>
      </c>
      <c r="P319" s="34">
        <v>1.1901999999999999</v>
      </c>
      <c r="Q319" s="33">
        <v>5.6399999999999999E-2</v>
      </c>
      <c r="R319" s="34">
        <v>0.77200000000000002</v>
      </c>
      <c r="S319" s="33">
        <v>0.35870000000000002</v>
      </c>
      <c r="T319" s="34">
        <v>-0.37630000000000002</v>
      </c>
      <c r="U319" s="11" t="s">
        <v>224</v>
      </c>
      <c r="V319" s="24" t="s">
        <v>27</v>
      </c>
      <c r="W319" s="11" t="s">
        <v>2105</v>
      </c>
    </row>
    <row r="320" spans="1:23" x14ac:dyDescent="0.25">
      <c r="A320" s="20" t="s">
        <v>2175</v>
      </c>
      <c r="B320" s="20" t="s">
        <v>2176</v>
      </c>
      <c r="C320" s="20" t="s">
        <v>145</v>
      </c>
      <c r="D320" s="24" t="s">
        <v>2177</v>
      </c>
      <c r="E320" s="11" t="s">
        <v>574</v>
      </c>
      <c r="F320" s="24" t="s">
        <v>1970</v>
      </c>
      <c r="G320" s="11" t="s">
        <v>2178</v>
      </c>
      <c r="H320" s="24" t="s">
        <v>2179</v>
      </c>
      <c r="I320" s="11" t="s">
        <v>1648</v>
      </c>
      <c r="J320" s="24" t="s">
        <v>69</v>
      </c>
      <c r="K320" s="33">
        <v>1.18E-2</v>
      </c>
      <c r="L320" s="34">
        <v>0.18790000000000001</v>
      </c>
      <c r="M320" s="33">
        <v>0.40579999999999999</v>
      </c>
      <c r="N320" s="34">
        <v>0.1193</v>
      </c>
      <c r="O320" s="33">
        <v>-0.1328</v>
      </c>
      <c r="P320" s="34">
        <v>1.3033999999999999</v>
      </c>
      <c r="Q320" s="33">
        <v>-0.37190000000000001</v>
      </c>
      <c r="R320" s="34">
        <v>-0.10539999999999999</v>
      </c>
      <c r="S320" s="33">
        <v>0.49659999999999999</v>
      </c>
      <c r="T320" s="34">
        <v>-0.29089999999999999</v>
      </c>
      <c r="U320" s="11" t="s">
        <v>26</v>
      </c>
      <c r="V320" s="24" t="s">
        <v>27</v>
      </c>
      <c r="W320" s="11" t="s">
        <v>2105</v>
      </c>
    </row>
    <row r="321" spans="1:23" x14ac:dyDescent="0.25">
      <c r="A321" s="20" t="s">
        <v>2180</v>
      </c>
      <c r="B321" s="20" t="s">
        <v>2181</v>
      </c>
      <c r="C321" s="20" t="s">
        <v>124</v>
      </c>
      <c r="D321" s="24" t="s">
        <v>2182</v>
      </c>
      <c r="E321" s="11" t="s">
        <v>2183</v>
      </c>
      <c r="F321" s="24" t="s">
        <v>2184</v>
      </c>
      <c r="G321" s="11" t="s">
        <v>674</v>
      </c>
      <c r="H321" s="24" t="s">
        <v>2185</v>
      </c>
      <c r="I321" s="11" t="s">
        <v>253</v>
      </c>
      <c r="J321" s="24" t="s">
        <v>669</v>
      </c>
      <c r="K321" s="33">
        <v>4.1700000000000001E-2</v>
      </c>
      <c r="L321" s="34">
        <v>0.12989999999999999</v>
      </c>
      <c r="M321" s="33">
        <v>0.154</v>
      </c>
      <c r="N321" s="34">
        <v>1.6978</v>
      </c>
      <c r="O321" s="33">
        <v>0.2137</v>
      </c>
      <c r="P321" s="34">
        <v>1.7248000000000001</v>
      </c>
      <c r="Q321" s="33">
        <v>-3.56E-2</v>
      </c>
      <c r="R321" s="34">
        <v>1.02</v>
      </c>
      <c r="S321" s="33">
        <v>-0.47370000000000001</v>
      </c>
      <c r="T321" s="34">
        <v>-0.62690000000000001</v>
      </c>
      <c r="U321" s="11" t="s">
        <v>26</v>
      </c>
      <c r="V321" s="24" t="s">
        <v>27</v>
      </c>
      <c r="W321" s="11" t="s">
        <v>2105</v>
      </c>
    </row>
    <row r="322" spans="1:23" x14ac:dyDescent="0.25">
      <c r="A322" s="20" t="s">
        <v>2186</v>
      </c>
      <c r="B322" s="20" t="s">
        <v>2187</v>
      </c>
      <c r="C322" s="20" t="s">
        <v>186</v>
      </c>
      <c r="D322" s="24" t="s">
        <v>2188</v>
      </c>
      <c r="E322" s="11" t="s">
        <v>2189</v>
      </c>
      <c r="F322" s="24" t="s">
        <v>2190</v>
      </c>
      <c r="G322" s="11" t="s">
        <v>1505</v>
      </c>
      <c r="H322" s="24" t="s">
        <v>2191</v>
      </c>
      <c r="I322" s="11" t="s">
        <v>35</v>
      </c>
      <c r="J322" s="24" t="s">
        <v>640</v>
      </c>
      <c r="K322" s="33">
        <v>-8.3000000000000001E-3</v>
      </c>
      <c r="L322" s="34">
        <v>1.6899999999999998E-2</v>
      </c>
      <c r="M322" s="33">
        <v>-3.2300000000000002E-2</v>
      </c>
      <c r="N322" s="34">
        <v>-0.1116</v>
      </c>
      <c r="O322" s="33">
        <v>-0.30180000000000001</v>
      </c>
      <c r="P322" s="34">
        <v>0.18459999999999999</v>
      </c>
      <c r="Q322" s="33">
        <v>5.1200000000000002E-2</v>
      </c>
      <c r="R322" s="34">
        <v>0.249</v>
      </c>
      <c r="S322" s="33">
        <v>7.46E-2</v>
      </c>
      <c r="T322" s="34">
        <v>0.12130000000000001</v>
      </c>
      <c r="U322" s="11" t="s">
        <v>26</v>
      </c>
      <c r="V322" s="24" t="s">
        <v>27</v>
      </c>
      <c r="W322" s="11" t="s">
        <v>2105</v>
      </c>
    </row>
    <row r="323" spans="1:23" x14ac:dyDescent="0.25">
      <c r="A323" s="20" t="s">
        <v>2192</v>
      </c>
      <c r="B323" s="20" t="s">
        <v>2193</v>
      </c>
      <c r="C323" s="20" t="s">
        <v>134</v>
      </c>
      <c r="D323" s="24" t="s">
        <v>2194</v>
      </c>
      <c r="E323" s="11" t="s">
        <v>1729</v>
      </c>
      <c r="F323" s="24" t="s">
        <v>2195</v>
      </c>
      <c r="G323" s="11" t="s">
        <v>2196</v>
      </c>
      <c r="H323" s="24" t="s">
        <v>2197</v>
      </c>
      <c r="I323" s="11" t="s">
        <v>1864</v>
      </c>
      <c r="J323" s="24" t="s">
        <v>2198</v>
      </c>
      <c r="K323" s="33">
        <v>-1.37E-2</v>
      </c>
      <c r="L323" s="34">
        <v>0.28649999999999998</v>
      </c>
      <c r="M323" s="33">
        <v>0.35499999999999998</v>
      </c>
      <c r="N323" s="34">
        <v>0.26750000000000002</v>
      </c>
      <c r="O323" s="33">
        <v>-0.21410000000000001</v>
      </c>
      <c r="P323" s="34">
        <v>1.0368999999999999</v>
      </c>
      <c r="Q323" s="33">
        <v>-0.22470000000000001</v>
      </c>
      <c r="R323" s="34">
        <v>1.1153</v>
      </c>
      <c r="S323" s="33">
        <v>0.27989999999999998</v>
      </c>
      <c r="T323" s="34">
        <v>-0.35670000000000002</v>
      </c>
      <c r="U323" s="11" t="s">
        <v>26</v>
      </c>
      <c r="V323" s="24" t="s">
        <v>27</v>
      </c>
      <c r="W323" s="11" t="s">
        <v>2105</v>
      </c>
    </row>
    <row r="324" spans="1:23" x14ac:dyDescent="0.25">
      <c r="A324" s="20" t="s">
        <v>2120</v>
      </c>
      <c r="B324" s="20"/>
      <c r="C324" s="20"/>
      <c r="D324" s="24"/>
      <c r="E324" s="11"/>
      <c r="F324" s="24"/>
      <c r="G324" s="11"/>
      <c r="H324" s="24"/>
      <c r="I324" s="11"/>
      <c r="J324" s="24"/>
      <c r="K324" s="11"/>
      <c r="L324" s="24"/>
      <c r="M324" s="11"/>
      <c r="N324" s="24"/>
      <c r="O324" s="11"/>
      <c r="P324" s="24"/>
      <c r="Q324" s="11"/>
      <c r="R324" s="24"/>
      <c r="S324" s="11"/>
      <c r="T324" s="24"/>
      <c r="U324" s="11"/>
      <c r="V324" s="24"/>
      <c r="W324" s="11"/>
    </row>
    <row r="325" spans="1:23" x14ac:dyDescent="0.25">
      <c r="A325" s="20" t="s">
        <v>2128</v>
      </c>
      <c r="B325" s="20"/>
      <c r="C325" s="20"/>
      <c r="D325" s="24"/>
      <c r="E325" s="11"/>
      <c r="F325" s="24"/>
      <c r="G325" s="11"/>
      <c r="H325" s="24"/>
      <c r="I325" s="11"/>
      <c r="J325" s="24"/>
      <c r="K325" s="11"/>
      <c r="L325" s="24"/>
      <c r="M325" s="11"/>
      <c r="N325" s="24"/>
      <c r="O325" s="11"/>
      <c r="P325" s="24"/>
      <c r="Q325" s="11"/>
      <c r="R325" s="24"/>
      <c r="S325" s="11"/>
      <c r="T325" s="24"/>
      <c r="U325" s="11"/>
      <c r="V325" s="24"/>
      <c r="W325" s="11"/>
    </row>
    <row r="326" spans="1:23" x14ac:dyDescent="0.25">
      <c r="A326" s="20" t="s">
        <v>2133</v>
      </c>
      <c r="B326" s="20"/>
      <c r="C326" s="20"/>
      <c r="D326" s="24"/>
      <c r="E326" s="11"/>
      <c r="F326" s="24"/>
      <c r="G326" s="11"/>
      <c r="H326" s="24"/>
      <c r="I326" s="11"/>
      <c r="J326" s="24"/>
      <c r="K326" s="11"/>
      <c r="L326" s="24"/>
      <c r="M326" s="11"/>
      <c r="N326" s="24"/>
      <c r="O326" s="11"/>
      <c r="P326" s="24"/>
      <c r="Q326" s="11"/>
      <c r="R326" s="24"/>
      <c r="S326" s="11"/>
      <c r="T326" s="24"/>
      <c r="U326" s="11"/>
      <c r="V326" s="24"/>
      <c r="W326" s="11"/>
    </row>
    <row r="327" spans="1:23" x14ac:dyDescent="0.25">
      <c r="A327" s="20" t="s">
        <v>2137</v>
      </c>
      <c r="B327" s="20"/>
      <c r="C327" s="20"/>
      <c r="D327" s="24"/>
      <c r="E327" s="11"/>
      <c r="F327" s="24"/>
      <c r="G327" s="11"/>
      <c r="H327" s="24"/>
      <c r="I327" s="11"/>
      <c r="J327" s="24"/>
      <c r="K327" s="11"/>
      <c r="L327" s="24"/>
      <c r="M327" s="11"/>
      <c r="N327" s="24"/>
      <c r="O327" s="11"/>
      <c r="P327" s="24"/>
      <c r="Q327" s="11"/>
      <c r="R327" s="24"/>
      <c r="S327" s="11"/>
      <c r="T327" s="24"/>
      <c r="U327" s="11"/>
      <c r="V327" s="24"/>
      <c r="W327" s="11"/>
    </row>
    <row r="328" spans="1:23" x14ac:dyDescent="0.25">
      <c r="A328" s="20" t="s">
        <v>2142</v>
      </c>
      <c r="B328" s="20"/>
      <c r="C328" s="20"/>
      <c r="D328" s="24"/>
      <c r="E328" s="11"/>
      <c r="F328" s="24"/>
      <c r="G328" s="11"/>
      <c r="H328" s="24"/>
      <c r="I328" s="11"/>
      <c r="J328" s="24"/>
      <c r="K328" s="11"/>
      <c r="L328" s="24"/>
      <c r="M328" s="11"/>
      <c r="N328" s="24"/>
      <c r="O328" s="11"/>
      <c r="P328" s="24"/>
      <c r="Q328" s="11"/>
      <c r="R328" s="24"/>
      <c r="S328" s="11"/>
      <c r="T328" s="24"/>
      <c r="U328" s="11"/>
      <c r="V328" s="24"/>
      <c r="W328" s="11"/>
    </row>
    <row r="329" spans="1:23" x14ac:dyDescent="0.25">
      <c r="A329" s="20" t="s">
        <v>2148</v>
      </c>
      <c r="B329" s="20"/>
      <c r="C329" s="20"/>
      <c r="D329" s="24"/>
      <c r="E329" s="11"/>
      <c r="F329" s="24"/>
      <c r="G329" s="11"/>
      <c r="H329" s="24"/>
      <c r="I329" s="11"/>
      <c r="J329" s="24"/>
      <c r="K329" s="11"/>
      <c r="L329" s="24"/>
      <c r="M329" s="11"/>
      <c r="N329" s="24"/>
      <c r="O329" s="11"/>
      <c r="P329" s="24"/>
      <c r="Q329" s="11"/>
      <c r="R329" s="24"/>
      <c r="S329" s="11"/>
      <c r="T329" s="24"/>
      <c r="U329" s="11"/>
      <c r="V329" s="24"/>
      <c r="W329" s="11"/>
    </row>
    <row r="330" spans="1:23" x14ac:dyDescent="0.25">
      <c r="A330" s="20" t="s">
        <v>2155</v>
      </c>
      <c r="B330" s="20"/>
      <c r="C330" s="20"/>
      <c r="D330" s="24"/>
      <c r="E330" s="11"/>
      <c r="F330" s="24"/>
      <c r="G330" s="11"/>
      <c r="H330" s="24"/>
      <c r="I330" s="11"/>
      <c r="J330" s="24"/>
      <c r="K330" s="11"/>
      <c r="L330" s="24"/>
      <c r="M330" s="11"/>
      <c r="N330" s="24"/>
      <c r="O330" s="11"/>
      <c r="P330" s="24"/>
      <c r="Q330" s="11"/>
      <c r="R330" s="24"/>
      <c r="S330" s="11"/>
      <c r="T330" s="24"/>
      <c r="U330" s="11"/>
      <c r="V330" s="24"/>
      <c r="W330" s="11"/>
    </row>
    <row r="331" spans="1:23" x14ac:dyDescent="0.25">
      <c r="A331" s="20" t="s">
        <v>2163</v>
      </c>
      <c r="B331" s="20"/>
      <c r="C331" s="20"/>
      <c r="D331" s="24"/>
      <c r="E331" s="11"/>
      <c r="F331" s="24"/>
      <c r="G331" s="11"/>
      <c r="H331" s="24"/>
      <c r="I331" s="11"/>
      <c r="J331" s="24"/>
      <c r="K331" s="11"/>
      <c r="L331" s="24"/>
      <c r="M331" s="11"/>
      <c r="N331" s="24"/>
      <c r="O331" s="11"/>
      <c r="P331" s="24"/>
      <c r="Q331" s="11"/>
      <c r="R331" s="24"/>
      <c r="S331" s="11"/>
      <c r="T331" s="24"/>
      <c r="U331" s="11"/>
      <c r="V331" s="24"/>
      <c r="W331" s="11"/>
    </row>
    <row r="332" spans="1:23" x14ac:dyDescent="0.25">
      <c r="A332" s="20" t="s">
        <v>2172</v>
      </c>
      <c r="B332" s="20"/>
      <c r="C332" s="20"/>
      <c r="D332" s="24"/>
      <c r="E332" s="11"/>
      <c r="F332" s="24"/>
      <c r="G332" s="11"/>
      <c r="H332" s="24"/>
      <c r="I332" s="11"/>
      <c r="J332" s="24"/>
      <c r="K332" s="11"/>
      <c r="L332" s="24"/>
      <c r="M332" s="11"/>
      <c r="N332" s="24"/>
      <c r="O332" s="11"/>
      <c r="P332" s="24"/>
      <c r="Q332" s="11"/>
      <c r="R332" s="24"/>
      <c r="S332" s="11"/>
      <c r="T332" s="24"/>
      <c r="U332" s="11"/>
      <c r="V332" s="24"/>
      <c r="W332" s="11"/>
    </row>
    <row r="333" spans="1:23" x14ac:dyDescent="0.25">
      <c r="A333" s="20" t="s">
        <v>2175</v>
      </c>
      <c r="B333" s="20"/>
      <c r="C333" s="20"/>
      <c r="D333" s="24"/>
      <c r="E333" s="11"/>
      <c r="F333" s="24"/>
      <c r="G333" s="11"/>
      <c r="H333" s="24"/>
      <c r="I333" s="11"/>
      <c r="J333" s="24"/>
      <c r="K333" s="11"/>
      <c r="L333" s="24"/>
      <c r="M333" s="11"/>
      <c r="N333" s="24"/>
      <c r="O333" s="11"/>
      <c r="P333" s="24"/>
      <c r="Q333" s="11"/>
      <c r="R333" s="24"/>
      <c r="S333" s="11"/>
      <c r="T333" s="24"/>
      <c r="U333" s="11"/>
      <c r="V333" s="24"/>
      <c r="W333" s="11"/>
    </row>
    <row r="334" spans="1:23" x14ac:dyDescent="0.25">
      <c r="A334" s="20" t="s">
        <v>2199</v>
      </c>
      <c r="B334" s="20"/>
      <c r="C334" s="20"/>
      <c r="D334" s="24"/>
      <c r="E334" s="11"/>
      <c r="F334" s="24"/>
      <c r="G334" s="11"/>
      <c r="H334" s="24"/>
      <c r="I334" s="11"/>
      <c r="J334" s="24"/>
      <c r="K334" s="11"/>
      <c r="L334" s="24"/>
      <c r="M334" s="11"/>
      <c r="N334" s="24"/>
      <c r="O334" s="11"/>
      <c r="P334" s="24"/>
      <c r="Q334" s="11"/>
      <c r="R334" s="24"/>
      <c r="S334" s="11"/>
      <c r="T334" s="24"/>
      <c r="U334" s="11"/>
      <c r="V334" s="24"/>
      <c r="W334" s="11"/>
    </row>
    <row r="335" spans="1:23" x14ac:dyDescent="0.25">
      <c r="A335" s="20" t="s">
        <v>2180</v>
      </c>
      <c r="B335" s="20"/>
      <c r="C335" s="20"/>
      <c r="D335" s="24"/>
      <c r="E335" s="11"/>
      <c r="F335" s="24"/>
      <c r="G335" s="11"/>
      <c r="H335" s="24"/>
      <c r="I335" s="11"/>
      <c r="J335" s="24"/>
      <c r="K335" s="11"/>
      <c r="L335" s="24"/>
      <c r="M335" s="11"/>
      <c r="N335" s="24"/>
      <c r="O335" s="11"/>
      <c r="P335" s="24"/>
      <c r="Q335" s="11"/>
      <c r="R335" s="24"/>
      <c r="S335" s="11"/>
      <c r="T335" s="24"/>
      <c r="U335" s="11"/>
      <c r="V335" s="24"/>
      <c r="W335" s="11"/>
    </row>
    <row r="336" spans="1:23" x14ac:dyDescent="0.25">
      <c r="A336" s="20" t="s">
        <v>2186</v>
      </c>
      <c r="B336" s="20"/>
      <c r="C336" s="20"/>
      <c r="D336" s="24"/>
      <c r="E336" s="11"/>
      <c r="F336" s="24"/>
      <c r="G336" s="11"/>
      <c r="H336" s="24"/>
      <c r="I336" s="11"/>
      <c r="J336" s="24"/>
      <c r="K336" s="11"/>
      <c r="L336" s="24"/>
      <c r="M336" s="11"/>
      <c r="N336" s="24"/>
      <c r="O336" s="11"/>
      <c r="P336" s="24"/>
      <c r="Q336" s="11"/>
      <c r="R336" s="24"/>
      <c r="S336" s="11"/>
      <c r="T336" s="24"/>
      <c r="U336" s="11"/>
      <c r="V336" s="24"/>
      <c r="W336" s="11"/>
    </row>
    <row r="337" spans="1:23" x14ac:dyDescent="0.25">
      <c r="A337" s="20" t="s">
        <v>2192</v>
      </c>
      <c r="B337" s="20"/>
      <c r="C337" s="20"/>
      <c r="D337" s="24"/>
      <c r="E337" s="11"/>
      <c r="F337" s="24"/>
      <c r="G337" s="11"/>
      <c r="H337" s="24"/>
      <c r="I337" s="11"/>
      <c r="J337" s="24"/>
      <c r="K337" s="11"/>
      <c r="L337" s="24"/>
      <c r="M337" s="11"/>
      <c r="N337" s="24"/>
      <c r="O337" s="11"/>
      <c r="P337" s="24"/>
      <c r="Q337" s="11"/>
      <c r="R337" s="24"/>
      <c r="S337" s="11"/>
      <c r="T337" s="24"/>
      <c r="U337" s="11"/>
      <c r="V337" s="24"/>
      <c r="W337" s="11"/>
    </row>
  </sheetData>
  <conditionalFormatting sqref="M2:M337 O2:O337 Q2:Q337 S2:S337">
    <cfRule type="expression" dxfId="5" priority="1">
      <formula>(M2/100)&gt;0</formula>
    </cfRule>
  </conditionalFormatting>
  <conditionalFormatting sqref="G2:G319">
    <cfRule type="expression" dxfId="4" priority="6">
      <formula>G2&lt;1.5</formula>
    </cfRule>
  </conditionalFormatting>
  <conditionalFormatting sqref="G320:G337">
    <cfRule type="expression" dxfId="3" priority="5">
      <formula>G320&lt;1.5</formula>
    </cfRule>
  </conditionalFormatting>
  <conditionalFormatting sqref="L2:L337">
    <cfRule type="expression" dxfId="2" priority="4">
      <formula>(L2/100)&gt;0</formula>
    </cfRule>
  </conditionalFormatting>
  <conditionalFormatting sqref="K2:K337">
    <cfRule type="expression" dxfId="1" priority="3">
      <formula>(K2/100)&gt;0</formula>
    </cfRule>
  </conditionalFormatting>
  <conditionalFormatting sqref="N2:N337 P2:P337 R2:R337 T2:T337">
    <cfRule type="expression" dxfId="0" priority="2">
      <formula>(N2/100)&gt;0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C12"/>
  <sheetViews>
    <sheetView workbookViewId="0">
      <selection activeCell="C20" sqref="C20"/>
    </sheetView>
  </sheetViews>
  <sheetFormatPr defaultRowHeight="15" x14ac:dyDescent="0.25"/>
  <cols>
    <col min="2" max="2" width="18.85546875" style="10" bestFit="1" customWidth="1"/>
    <col min="3" max="3" width="22.85546875" style="10" bestFit="1" customWidth="1"/>
  </cols>
  <sheetData>
    <row r="1" spans="1:3" x14ac:dyDescent="0.25">
      <c r="A1" t="s">
        <v>2200</v>
      </c>
      <c r="B1" t="s">
        <v>2201</v>
      </c>
      <c r="C1" t="s">
        <v>334</v>
      </c>
    </row>
    <row r="2" spans="1:3" x14ac:dyDescent="0.25">
      <c r="A2" t="s">
        <v>2202</v>
      </c>
      <c r="B2" t="s">
        <v>2201</v>
      </c>
      <c r="C2" t="s">
        <v>569</v>
      </c>
    </row>
    <row r="3" spans="1:3" x14ac:dyDescent="0.25">
      <c r="A3" t="s">
        <v>2203</v>
      </c>
      <c r="B3" t="s">
        <v>2204</v>
      </c>
      <c r="C3" t="s">
        <v>678</v>
      </c>
    </row>
    <row r="4" spans="1:3" x14ac:dyDescent="0.25">
      <c r="A4" t="s">
        <v>2205</v>
      </c>
      <c r="B4" t="s">
        <v>2201</v>
      </c>
      <c r="C4" t="s">
        <v>678</v>
      </c>
    </row>
    <row r="5" spans="1:3" x14ac:dyDescent="0.25">
      <c r="A5" t="s">
        <v>2206</v>
      </c>
      <c r="B5" t="s">
        <v>2201</v>
      </c>
      <c r="C5" t="s">
        <v>770</v>
      </c>
    </row>
    <row r="6" spans="1:3" x14ac:dyDescent="0.25">
      <c r="A6" t="s">
        <v>2207</v>
      </c>
      <c r="B6" t="s">
        <v>2201</v>
      </c>
      <c r="C6" t="s">
        <v>1145</v>
      </c>
    </row>
    <row r="7" spans="1:3" x14ac:dyDescent="0.25">
      <c r="A7" t="s">
        <v>2208</v>
      </c>
      <c r="B7" t="s">
        <v>2209</v>
      </c>
      <c r="C7" t="s">
        <v>1507</v>
      </c>
    </row>
    <row r="8" spans="1:3" x14ac:dyDescent="0.25">
      <c r="A8" t="s">
        <v>2210</v>
      </c>
      <c r="B8" t="s">
        <v>2201</v>
      </c>
      <c r="C8" t="s">
        <v>1507</v>
      </c>
    </row>
    <row r="9" spans="1:3" x14ac:dyDescent="0.25">
      <c r="A9" t="s">
        <v>2211</v>
      </c>
      <c r="B9" t="s">
        <v>2212</v>
      </c>
      <c r="C9" t="s">
        <v>1599</v>
      </c>
    </row>
    <row r="10" spans="1:3" x14ac:dyDescent="0.25">
      <c r="A10" t="s">
        <v>2213</v>
      </c>
      <c r="B10" t="s">
        <v>2201</v>
      </c>
      <c r="C10" t="s">
        <v>1865</v>
      </c>
    </row>
    <row r="11" spans="1:3" x14ac:dyDescent="0.25">
      <c r="A11" t="s">
        <v>2214</v>
      </c>
      <c r="B11" t="s">
        <v>2215</v>
      </c>
      <c r="C11" t="s">
        <v>1933</v>
      </c>
    </row>
    <row r="12" spans="1:3" x14ac:dyDescent="0.25">
      <c r="A12" t="s">
        <v>2199</v>
      </c>
      <c r="B12" t="s">
        <v>2215</v>
      </c>
      <c r="C12" t="s">
        <v>2105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Y39"/>
  <sheetViews>
    <sheetView showGridLines="0" topLeftCell="A4" zoomScale="70" zoomScaleNormal="70" workbookViewId="0">
      <selection activeCell="G18" sqref="G18"/>
    </sheetView>
  </sheetViews>
  <sheetFormatPr defaultRowHeight="15" x14ac:dyDescent="0.25"/>
  <cols>
    <col min="1" max="8" width="9.140625" style="13" customWidth="1"/>
    <col min="9" max="9" width="9.140625" style="10" hidden="1" customWidth="1"/>
  </cols>
  <sheetData>
    <row r="1" spans="1:25" x14ac:dyDescent="0.25">
      <c r="A1" s="28" t="s">
        <v>2216</v>
      </c>
      <c r="B1" s="29"/>
      <c r="C1" s="29"/>
      <c r="D1" s="29"/>
      <c r="E1" s="29"/>
      <c r="F1" s="29"/>
      <c r="G1" s="29"/>
      <c r="H1" s="29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x14ac:dyDescent="0.25">
      <c r="A2" s="29"/>
      <c r="B2" s="29"/>
      <c r="C2" s="29"/>
      <c r="D2" s="29"/>
      <c r="E2" s="29"/>
      <c r="F2" s="29"/>
      <c r="G2" s="29"/>
      <c r="H2" s="29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15.75" customHeight="1" thickBot="1" x14ac:dyDescent="0.3">
      <c r="A3" s="25"/>
      <c r="B3" s="31" t="s">
        <v>2217</v>
      </c>
      <c r="C3" s="32"/>
      <c r="D3" s="25"/>
      <c r="E3" s="25"/>
      <c r="F3" s="25"/>
      <c r="G3" s="31" t="s">
        <v>2218</v>
      </c>
      <c r="H3" s="32"/>
    </row>
    <row r="4" spans="1:25" x14ac:dyDescent="0.25">
      <c r="A4" s="14" t="s">
        <v>2219</v>
      </c>
      <c r="B4" s="15">
        <f>SMALL(Atualizadas!K$2:K$288,ROWS(B$4:B4))</f>
        <v>-0.1154</v>
      </c>
      <c r="C4" s="13" t="str">
        <f>INDEX(Atualizadas!A$1:K$288,Ranks!D4,1)</f>
        <v>SLED3</v>
      </c>
      <c r="D4" s="13">
        <f>MATCH(B4,Atualizadas!K$1:K$288,0)</f>
        <v>265</v>
      </c>
      <c r="F4" s="14" t="s">
        <v>2219</v>
      </c>
      <c r="G4" s="15">
        <f>LARGE(Atualizadas!K$2:K$288,ROWS(B$4:B4))</f>
        <v>1.4510000000000001</v>
      </c>
      <c r="H4" s="13" t="str">
        <f>INDEX(Atualizadas!A$1:K$288,Ranks!I4,1)</f>
        <v>AZEV3</v>
      </c>
      <c r="I4">
        <f>MATCH(G4,Atualizadas!K$1:K$288,0)</f>
        <v>19</v>
      </c>
    </row>
    <row r="5" spans="1:25" x14ac:dyDescent="0.25">
      <c r="A5" s="14" t="s">
        <v>2220</v>
      </c>
      <c r="B5" s="15">
        <f>SMALL(Atualizadas!K$2:K$288,ROWS(B$4:B5))</f>
        <v>-9.8199999999999996E-2</v>
      </c>
      <c r="C5" s="13" t="str">
        <f>INDEX(Atualizadas!A$1:K$288,Ranks!D5,1)</f>
        <v>SLED4</v>
      </c>
      <c r="D5" s="13">
        <f>MATCH(B5,Atualizadas!K$1:K$288,0)</f>
        <v>266</v>
      </c>
      <c r="F5" s="14" t="s">
        <v>2220</v>
      </c>
      <c r="G5" s="15">
        <f>LARGE(Atualizadas!K$2:K$288,ROWS(B$4:B5))</f>
        <v>0.71</v>
      </c>
      <c r="H5" s="13" t="str">
        <f>INDEX(Atualizadas!A$1:K$288,Ranks!I5,1)</f>
        <v>JBDU3</v>
      </c>
      <c r="I5">
        <f>MATCH(G5,Atualizadas!K$1:K$288,0)</f>
        <v>166</v>
      </c>
    </row>
    <row r="6" spans="1:25" x14ac:dyDescent="0.25">
      <c r="A6" s="14" t="s">
        <v>2221</v>
      </c>
      <c r="B6" s="15">
        <f>SMALL(Atualizadas!K$2:K$288,ROWS(B$4:B6))</f>
        <v>-6.9000000000000006E-2</v>
      </c>
      <c r="C6" s="13" t="str">
        <f>INDEX(Atualizadas!A$1:K$288,Ranks!D6,1)</f>
        <v>BBRK3</v>
      </c>
      <c r="D6" s="13">
        <f>MATCH(B6,Atualizadas!K$1:K$288,0)</f>
        <v>30</v>
      </c>
      <c r="F6" s="14" t="s">
        <v>2221</v>
      </c>
      <c r="G6" s="15">
        <f>LARGE(Atualizadas!K$2:K$288,ROWS(B$4:B6))</f>
        <v>0.45989999999999998</v>
      </c>
      <c r="H6" s="13" t="str">
        <f>INDEX(Atualizadas!A$1:K$288,Ranks!I6,1)</f>
        <v>EUCA3</v>
      </c>
      <c r="I6">
        <f>MATCH(G6,Atualizadas!K$1:K$288,0)</f>
        <v>126</v>
      </c>
    </row>
    <row r="7" spans="1:25" x14ac:dyDescent="0.25">
      <c r="A7" s="14" t="s">
        <v>2222</v>
      </c>
      <c r="B7" s="15">
        <f>SMALL(Atualizadas!K$2:K$288,ROWS(B$4:B7))</f>
        <v>-6.8900000000000003E-2</v>
      </c>
      <c r="C7" s="13" t="str">
        <f>INDEX(Atualizadas!A$1:K$288,Ranks!D7,1)</f>
        <v>BNBR3</v>
      </c>
      <c r="D7" s="13">
        <f>MATCH(B7,Atualizadas!K$1:K$288,0)</f>
        <v>45</v>
      </c>
      <c r="F7" s="14" t="s">
        <v>2222</v>
      </c>
      <c r="G7" s="15">
        <f>LARGE(Atualizadas!K$2:K$288,ROWS(B$4:B7))</f>
        <v>0.32790000000000002</v>
      </c>
      <c r="H7" s="13" t="str">
        <f>INDEX(Atualizadas!A$1:K$288,Ranks!I7,1)</f>
        <v>AZEV4</v>
      </c>
      <c r="I7">
        <f>MATCH(G7,Atualizadas!K$1:K$288,0)</f>
        <v>20</v>
      </c>
    </row>
    <row r="8" spans="1:25" x14ac:dyDescent="0.25">
      <c r="A8" s="14" t="s">
        <v>2223</v>
      </c>
      <c r="B8" s="15">
        <f>SMALL(Atualizadas!K$2:K$288,ROWS(B$4:B8))</f>
        <v>-6.6299999999999998E-2</v>
      </c>
      <c r="C8" s="13" t="str">
        <f>INDEX(Atualizadas!A$1:K$288,Ranks!D8,1)</f>
        <v>GOLL4</v>
      </c>
      <c r="D8" s="13">
        <f>MATCH(B8,Atualizadas!K$1:K$288,0)</f>
        <v>143</v>
      </c>
      <c r="F8" s="14" t="s">
        <v>2223</v>
      </c>
      <c r="G8" s="15">
        <f>LARGE(Atualizadas!K$2:K$288,ROWS(B$4:B8))</f>
        <v>0.29249999999999998</v>
      </c>
      <c r="H8" s="13" t="str">
        <f>INDEX(Atualizadas!A$1:K$288,Ranks!I8,1)</f>
        <v>JBDU4</v>
      </c>
      <c r="I8">
        <f>MATCH(G8,Atualizadas!K$1:K$288,0)</f>
        <v>167</v>
      </c>
    </row>
    <row r="9" spans="1:25" x14ac:dyDescent="0.25">
      <c r="A9" s="14" t="s">
        <v>2224</v>
      </c>
      <c r="B9" s="15">
        <f>SMALL(Atualizadas!K$2:K$288,ROWS(B$4:B9))</f>
        <v>-6.4299999999999996E-2</v>
      </c>
      <c r="C9" s="13" t="str">
        <f>INDEX(Atualizadas!A$1:K$288,Ranks!D9,1)</f>
        <v>SPRI3</v>
      </c>
      <c r="D9" s="13">
        <f>MATCH(B9,Atualizadas!K$1:K$288,0)</f>
        <v>269</v>
      </c>
      <c r="F9" s="14" t="s">
        <v>2224</v>
      </c>
      <c r="G9" s="15">
        <f>LARGE(Atualizadas!K$2:K$288,ROWS(B$4:B9))</f>
        <v>0.2</v>
      </c>
      <c r="H9" s="13" t="str">
        <f>INDEX(Atualizadas!A$1:K$288,Ranks!I9,1)</f>
        <v>PDGR3</v>
      </c>
      <c r="I9">
        <f>MATCH(G9,Atualizadas!K$1:K$288,0)</f>
        <v>217</v>
      </c>
    </row>
    <row r="10" spans="1:25" x14ac:dyDescent="0.25">
      <c r="A10" s="14" t="s">
        <v>2225</v>
      </c>
      <c r="B10" s="15">
        <f>SMALL(Atualizadas!K$2:K$288,ROWS(B$4:B10))</f>
        <v>-6.2199999999999998E-2</v>
      </c>
      <c r="C10" s="13" t="str">
        <f>INDEX(Atualizadas!A$1:K$288,Ranks!D10,1)</f>
        <v>PNVL4</v>
      </c>
      <c r="D10" s="13">
        <f>MATCH(B10,Atualizadas!K$1:K$288,0)</f>
        <v>225</v>
      </c>
      <c r="F10" s="14" t="s">
        <v>2225</v>
      </c>
      <c r="G10" s="15">
        <f>LARGE(Atualizadas!K$2:K$288,ROWS(B$4:B10))</f>
        <v>0.14050000000000001</v>
      </c>
      <c r="H10" s="13" t="str">
        <f>INDEX(Atualizadas!A$1:K$288,Ranks!I10,1)</f>
        <v>APER3</v>
      </c>
      <c r="I10">
        <f>MATCH(G10,Atualizadas!K$1:K$288,0)</f>
        <v>16</v>
      </c>
    </row>
    <row r="11" spans="1:25" x14ac:dyDescent="0.25">
      <c r="A11" s="14" t="s">
        <v>2226</v>
      </c>
      <c r="B11" s="15">
        <f>SMALL(Atualizadas!K$2:K$288,ROWS(B$4:B11))</f>
        <v>-6.0999999999999999E-2</v>
      </c>
      <c r="C11" s="13" t="str">
        <f>INDEX(Atualizadas!A$1:K$288,Ranks!D11,1)</f>
        <v>GPCP3</v>
      </c>
      <c r="D11" s="13">
        <f>MATCH(B11,Atualizadas!K$1:K$288,0)</f>
        <v>144</v>
      </c>
      <c r="F11" s="14" t="s">
        <v>2226</v>
      </c>
      <c r="G11" s="15">
        <f>LARGE(Atualizadas!K$2:K$288,ROWS(B$4:B11))</f>
        <v>0.13789999999999999</v>
      </c>
      <c r="H11" s="13" t="str">
        <f>INDEX(Atualizadas!A$1:K$288,Ranks!I11,1)</f>
        <v>FHER3</v>
      </c>
      <c r="I11">
        <f>MATCH(G11,Atualizadas!K$1:K$288,0)</f>
        <v>131</v>
      </c>
    </row>
    <row r="12" spans="1:25" x14ac:dyDescent="0.25">
      <c r="A12" s="14" t="s">
        <v>2227</v>
      </c>
      <c r="B12" s="15">
        <f>SMALL(Atualizadas!K$2:K$288,ROWS(B$4:B12))</f>
        <v>-0.06</v>
      </c>
      <c r="C12" s="13" t="str">
        <f>INDEX(Atualizadas!A$1:K$288,Ranks!D12,1)</f>
        <v>POSI3</v>
      </c>
      <c r="D12" s="13">
        <f>MATCH(B12,Atualizadas!K$1:K$288,0)</f>
        <v>228</v>
      </c>
      <c r="F12" s="14" t="s">
        <v>2227</v>
      </c>
      <c r="G12" s="15">
        <f>LARGE(Atualizadas!K$2:K$288,ROWS(B$4:B12))</f>
        <v>0.13550000000000001</v>
      </c>
      <c r="H12" s="13" t="str">
        <f>INDEX(Atualizadas!A$1:K$288,Ranks!I12,1)</f>
        <v>DMMO3</v>
      </c>
      <c r="I12">
        <f>MATCH(G12,Atualizadas!K$1:K$288,0)</f>
        <v>107</v>
      </c>
    </row>
    <row r="13" spans="1:25" x14ac:dyDescent="0.25">
      <c r="A13" s="14" t="s">
        <v>2228</v>
      </c>
      <c r="B13" s="15">
        <f>SMALL(Atualizadas!K$2:K$288,ROWS(B$4:B13))</f>
        <v>-5.7799999999999997E-2</v>
      </c>
      <c r="C13" s="13" t="str">
        <f>INDEX(Atualizadas!A$1:K$288,Ranks!D13,1)</f>
        <v>PRIO3</v>
      </c>
      <c r="D13" s="13">
        <f>MATCH(B13,Atualizadas!K$1:K$288,0)</f>
        <v>229</v>
      </c>
      <c r="F13" s="14" t="s">
        <v>2228</v>
      </c>
      <c r="G13" s="15">
        <f>LARGE(Atualizadas!K$2:K$288,ROWS(B$4:B13))</f>
        <v>0.12509999999999999</v>
      </c>
      <c r="H13" s="13" t="str">
        <f>INDEX(Atualizadas!A$1:K$288,Ranks!I13,1)</f>
        <v>IRBR3</v>
      </c>
      <c r="I13">
        <f>MATCH(G13,Atualizadas!K$1:K$288,0)</f>
        <v>161</v>
      </c>
    </row>
    <row r="14" spans="1:25" ht="15" customHeight="1" x14ac:dyDescent="0.25">
      <c r="A14" s="28" t="s">
        <v>2229</v>
      </c>
      <c r="B14" s="29"/>
      <c r="C14" s="29"/>
      <c r="D14" s="29"/>
      <c r="E14" s="29"/>
      <c r="F14" s="29"/>
      <c r="G14" s="29"/>
      <c r="H14" s="2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ht="15" customHeight="1" x14ac:dyDescent="0.25">
      <c r="A15" s="29"/>
      <c r="B15" s="29"/>
      <c r="C15" s="29"/>
      <c r="D15" s="29"/>
      <c r="E15" s="29"/>
      <c r="F15" s="29"/>
      <c r="G15" s="29"/>
      <c r="H15" s="29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ht="15.75" customHeight="1" thickBot="1" x14ac:dyDescent="0.3">
      <c r="A16" s="9"/>
      <c r="B16" s="31" t="s">
        <v>2217</v>
      </c>
      <c r="C16" s="32"/>
      <c r="D16" s="25"/>
      <c r="E16" s="25"/>
      <c r="F16" s="25"/>
      <c r="G16" s="31" t="s">
        <v>2218</v>
      </c>
      <c r="H16" s="32"/>
      <c r="I16" s="8"/>
    </row>
    <row r="17" spans="1:25" x14ac:dyDescent="0.25">
      <c r="A17" s="14" t="s">
        <v>2219</v>
      </c>
      <c r="B17" s="15">
        <f>SMALL(Atualizadas!M$2:M$288,ROWS(B$17:B17))</f>
        <v>-0.3805</v>
      </c>
      <c r="C17" s="13" t="str">
        <f>INDEX(Atualizadas!A$1:M$288,Ranks!D17,1)</f>
        <v>SPRI5</v>
      </c>
      <c r="D17" s="13">
        <f>MATCH(B17,Atualizadas!M$1:M$288,0)</f>
        <v>270</v>
      </c>
      <c r="F17" s="14" t="s">
        <v>2219</v>
      </c>
      <c r="G17" s="15">
        <f>LARGE(Atualizadas!M$2:M$288,ROWS(B$17:B17))</f>
        <v>4.9172000000000002</v>
      </c>
      <c r="H17" s="13" t="str">
        <f>INDEX(Atualizadas!A$1:M$288,Ranks!I17,1)</f>
        <v>AZEV3</v>
      </c>
      <c r="I17">
        <f>MATCH(G17,Atualizadas!M$1:M$288,0)</f>
        <v>19</v>
      </c>
    </row>
    <row r="18" spans="1:25" x14ac:dyDescent="0.25">
      <c r="A18" s="14" t="s">
        <v>2220</v>
      </c>
      <c r="B18" s="15">
        <f>SMALL(Atualizadas!M$2:M$288,ROWS(B$17:B18))</f>
        <v>-0.22259999999999999</v>
      </c>
      <c r="C18" s="13" t="str">
        <f>INDEX(Atualizadas!A$1:M$288,Ranks!D18,1)</f>
        <v>CEDO3</v>
      </c>
      <c r="D18" s="13">
        <f>MATCH(B18,Atualizadas!M$1:M$288,0)</f>
        <v>73</v>
      </c>
      <c r="F18" s="14" t="s">
        <v>2220</v>
      </c>
      <c r="G18" s="15">
        <f>LARGE(Atualizadas!M$2:M$288,ROWS(B$17:B18))</f>
        <v>1.1961999999999999</v>
      </c>
      <c r="H18" s="13" t="str">
        <f>INDEX(Atualizadas!A$1:M$288,Ranks!I18,1)</f>
        <v>AZEV4</v>
      </c>
      <c r="I18">
        <f>MATCH(G18,Atualizadas!M$1:M$288,0)</f>
        <v>20</v>
      </c>
    </row>
    <row r="19" spans="1:25" x14ac:dyDescent="0.25">
      <c r="A19" s="14" t="s">
        <v>2221</v>
      </c>
      <c r="B19" s="15">
        <f>SMALL(Atualizadas!M$2:M$288,ROWS(B$17:B19))</f>
        <v>-0.19389999999999999</v>
      </c>
      <c r="C19" s="13" t="str">
        <f>INDEX(Atualizadas!A$1:M$288,Ranks!D19,1)</f>
        <v>SUZB3</v>
      </c>
      <c r="D19" s="13">
        <f>MATCH(B19,Atualizadas!M$1:M$288,0)</f>
        <v>276</v>
      </c>
      <c r="F19" s="14" t="s">
        <v>2221</v>
      </c>
      <c r="G19" s="15">
        <f>LARGE(Atualizadas!M$2:M$288,ROWS(B$17:B19))</f>
        <v>1.0364</v>
      </c>
      <c r="H19" s="13" t="str">
        <f>INDEX(Atualizadas!A$1:M$288,Ranks!I19,1)</f>
        <v>GOLL4</v>
      </c>
      <c r="I19">
        <f>MATCH(G19,Atualizadas!M$1:M$288,0)</f>
        <v>143</v>
      </c>
    </row>
    <row r="20" spans="1:25" x14ac:dyDescent="0.25">
      <c r="A20" s="14" t="s">
        <v>2222</v>
      </c>
      <c r="B20" s="15">
        <f>SMALL(Atualizadas!M$2:M$288,ROWS(B$17:B20))</f>
        <v>-0.1144</v>
      </c>
      <c r="C20" s="13" t="str">
        <f>INDEX(Atualizadas!A$1:M$288,Ranks!D20,1)</f>
        <v>CTNM3</v>
      </c>
      <c r="D20" s="13">
        <f>MATCH(B20,Atualizadas!M$1:M$288,0)</f>
        <v>100</v>
      </c>
      <c r="F20" s="14" t="s">
        <v>2222</v>
      </c>
      <c r="G20" s="15">
        <f>LARGE(Atualizadas!M$2:M$288,ROWS(B$17:B20))</f>
        <v>1.0226999999999999</v>
      </c>
      <c r="H20" s="13" t="str">
        <f>INDEX(Atualizadas!A$1:M$288,Ranks!I20,1)</f>
        <v>CVCB3</v>
      </c>
      <c r="I20">
        <f>MATCH(G20,Atualizadas!M$1:M$288,0)</f>
        <v>104</v>
      </c>
    </row>
    <row r="21" spans="1:25" x14ac:dyDescent="0.25">
      <c r="A21" s="14" t="s">
        <v>2223</v>
      </c>
      <c r="B21" s="15">
        <f>SMALL(Atualizadas!M$2:M$288,ROWS(B$17:B21))</f>
        <v>-0.1053</v>
      </c>
      <c r="C21" s="13" t="str">
        <f>INDEX(Atualizadas!A$1:M$288,Ranks!D21,1)</f>
        <v>RANI4</v>
      </c>
      <c r="D21" s="13">
        <f>MATCH(B21,Atualizadas!M$1:M$288,0)</f>
        <v>238</v>
      </c>
      <c r="F21" s="14" t="s">
        <v>2223</v>
      </c>
      <c r="G21" s="15">
        <f>LARGE(Atualizadas!M$2:M$288,ROWS(B$17:B21))</f>
        <v>1.0126999999999999</v>
      </c>
      <c r="H21" s="13" t="str">
        <f>INDEX(Atualizadas!A$1:M$288,Ranks!I21,1)</f>
        <v>TCNO3</v>
      </c>
      <c r="I21">
        <f>MATCH(G21,Atualizadas!M$1:M$288,0)</f>
        <v>282</v>
      </c>
    </row>
    <row r="22" spans="1:25" x14ac:dyDescent="0.25">
      <c r="A22" s="14" t="s">
        <v>2224</v>
      </c>
      <c r="B22" s="15">
        <f>SMALL(Atualizadas!M$2:M$288,ROWS(B$17:B22))</f>
        <v>-0.1019</v>
      </c>
      <c r="C22" s="13" t="str">
        <f>INDEX(Atualizadas!A$1:M$288,Ranks!D22,1)</f>
        <v>KLBN4</v>
      </c>
      <c r="D22" s="13">
        <f>MATCH(B22,Atualizadas!M$1:M$288,0)</f>
        <v>176</v>
      </c>
      <c r="F22" s="14" t="s">
        <v>2224</v>
      </c>
      <c r="G22" s="15">
        <f>LARGE(Atualizadas!M$2:M$288,ROWS(B$17:B22))</f>
        <v>0.99790000000000001</v>
      </c>
      <c r="H22" s="13" t="str">
        <f>INDEX(Atualizadas!A$1:M$288,Ranks!I22,1)</f>
        <v>BPAN4</v>
      </c>
      <c r="I22">
        <f>MATCH(G22,Atualizadas!M$1:M$288,0)</f>
        <v>50</v>
      </c>
    </row>
    <row r="23" spans="1:25" x14ac:dyDescent="0.25">
      <c r="A23" s="14" t="s">
        <v>2225</v>
      </c>
      <c r="B23" s="15">
        <f>SMALL(Atualizadas!M$2:M$288,ROWS(B$17:B23))</f>
        <v>-0.10059999999999999</v>
      </c>
      <c r="C23" s="13" t="str">
        <f>INDEX(Atualizadas!A$1:M$288,Ranks!D23,1)</f>
        <v>SLCE3</v>
      </c>
      <c r="D23" s="13">
        <f>MATCH(B23,Atualizadas!M$1:M$288,0)</f>
        <v>264</v>
      </c>
      <c r="F23" s="14" t="s">
        <v>2225</v>
      </c>
      <c r="G23" s="15">
        <f>LARGE(Atualizadas!M$2:M$288,ROWS(B$17:B23))</f>
        <v>0.97499999999999998</v>
      </c>
      <c r="H23" s="13" t="str">
        <f>INDEX(Atualizadas!A$1:M$288,Ranks!I23,1)</f>
        <v>JBDU3</v>
      </c>
      <c r="I23">
        <f>MATCH(G23,Atualizadas!M$1:M$288,0)</f>
        <v>166</v>
      </c>
    </row>
    <row r="24" spans="1:25" x14ac:dyDescent="0.25">
      <c r="A24" s="14" t="s">
        <v>2226</v>
      </c>
      <c r="B24" s="15">
        <f>SMALL(Atualizadas!M$2:M$288,ROWS(B$17:B24))</f>
        <v>-8.8800000000000004E-2</v>
      </c>
      <c r="C24" s="13" t="str">
        <f>INDEX(Atualizadas!A$1:M$288,Ranks!D24,1)</f>
        <v>KLBN3</v>
      </c>
      <c r="D24" s="13">
        <f>MATCH(B24,Atualizadas!M$1:M$288,0)</f>
        <v>175</v>
      </c>
      <c r="F24" s="14" t="s">
        <v>2226</v>
      </c>
      <c r="G24" s="15">
        <f>LARGE(Atualizadas!M$2:M$288,ROWS(B$17:B24))</f>
        <v>0.94969999999999999</v>
      </c>
      <c r="H24" s="13" t="str">
        <f>INDEX(Atualizadas!A$1:M$288,Ranks!I24,1)</f>
        <v>SHOW3</v>
      </c>
      <c r="I24">
        <f>MATCH(G24,Atualizadas!M$1:M$288,0)</f>
        <v>262</v>
      </c>
    </row>
    <row r="25" spans="1:25" x14ac:dyDescent="0.25">
      <c r="A25" s="14" t="s">
        <v>2227</v>
      </c>
      <c r="B25" s="15">
        <f>SMALL(Atualizadas!M$2:M$288,ROWS(B$17:B25))</f>
        <v>-8.77E-2</v>
      </c>
      <c r="C25" s="13" t="str">
        <f>INDEX(Atualizadas!A$1:M$288,Ranks!D25,1)</f>
        <v>BEEF3</v>
      </c>
      <c r="D25" s="13">
        <f>MATCH(B25,Atualizadas!M$1:M$288,0)</f>
        <v>33</v>
      </c>
      <c r="F25" s="14" t="s">
        <v>2227</v>
      </c>
      <c r="G25" s="15">
        <f>LARGE(Atualizadas!M$2:M$288,ROWS(B$17:B25))</f>
        <v>0.89559999999999995</v>
      </c>
      <c r="H25" s="13" t="str">
        <f>INDEX(Atualizadas!A$1:M$288,Ranks!I25,1)</f>
        <v>AZUL4</v>
      </c>
      <c r="I25">
        <f>MATCH(G25,Atualizadas!M$1:M$288,0)</f>
        <v>21</v>
      </c>
    </row>
    <row r="26" spans="1:25" x14ac:dyDescent="0.25">
      <c r="A26" s="14" t="s">
        <v>2228</v>
      </c>
      <c r="B26" s="15">
        <f>SMALL(Atualizadas!M$2:M$288,ROWS(B$17:B26))</f>
        <v>-8.4199999999999997E-2</v>
      </c>
      <c r="C26" s="13" t="str">
        <f>INDEX(Atualizadas!A$1:M$288,Ranks!D26,1)</f>
        <v>KLBN11</v>
      </c>
      <c r="D26" s="13">
        <f>MATCH(B26,Atualizadas!M$1:M$288,0)</f>
        <v>174</v>
      </c>
      <c r="F26" s="14" t="s">
        <v>2228</v>
      </c>
      <c r="G26" s="15">
        <f>LARGE(Atualizadas!M$2:M$288,ROWS(B$17:B26))</f>
        <v>0.85709999999999997</v>
      </c>
      <c r="H26" s="13" t="str">
        <f>INDEX(Atualizadas!A$1:M$288,Ranks!I26,1)</f>
        <v>BIOM3</v>
      </c>
      <c r="I26">
        <f>MATCH(G26,Atualizadas!M$1:M$288,0)</f>
        <v>40</v>
      </c>
    </row>
    <row r="27" spans="1:25" ht="15" customHeight="1" x14ac:dyDescent="0.25">
      <c r="A27" s="28" t="s">
        <v>2230</v>
      </c>
      <c r="B27" s="29"/>
      <c r="C27" s="29"/>
      <c r="D27" s="29"/>
      <c r="E27" s="29"/>
      <c r="F27" s="29"/>
      <c r="G27" s="29"/>
      <c r="H27" s="29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ht="15" customHeight="1" x14ac:dyDescent="0.25">
      <c r="A28" s="29"/>
      <c r="B28" s="29"/>
      <c r="C28" s="29"/>
      <c r="D28" s="29"/>
      <c r="E28" s="29"/>
      <c r="F28" s="29"/>
      <c r="G28" s="29"/>
      <c r="H28" s="29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ht="15.75" customHeight="1" thickBot="1" x14ac:dyDescent="0.3">
      <c r="A29" s="25"/>
      <c r="B29" s="31" t="s">
        <v>2217</v>
      </c>
      <c r="C29" s="32"/>
      <c r="D29" s="25"/>
      <c r="E29" s="25"/>
      <c r="F29" s="25"/>
      <c r="G29" s="31" t="s">
        <v>2218</v>
      </c>
      <c r="H29" s="32"/>
      <c r="I29" s="8"/>
    </row>
    <row r="30" spans="1:25" x14ac:dyDescent="0.25">
      <c r="A30" s="14" t="s">
        <v>2219</v>
      </c>
      <c r="B30" s="15">
        <f>SMALL(Atualizadas!N$2:N$288,ROWS(B$30:B30))</f>
        <v>-0.74390000000000001</v>
      </c>
      <c r="C30" s="13" t="str">
        <f>INDEX(Atualizadas!A$1:N$288,Ranks!D30,1)</f>
        <v>IDVL3</v>
      </c>
      <c r="D30" s="13">
        <f>MATCH(B30,Atualizadas!N$1:N$288,0)</f>
        <v>155</v>
      </c>
      <c r="F30" s="14" t="s">
        <v>2219</v>
      </c>
      <c r="G30" s="15">
        <f>LARGE(Atualizadas!N$2:N$288,ROWS(B$30:B30))</f>
        <v>2.8123</v>
      </c>
      <c r="H30" s="13" t="str">
        <f>INDEX(Atualizadas!A$1:N$288,Ranks!I30,1)</f>
        <v>CTKA4</v>
      </c>
      <c r="I30">
        <f>MATCH(G30,Atualizadas!N$1:N$288,0)</f>
        <v>99</v>
      </c>
    </row>
    <row r="31" spans="1:25" x14ac:dyDescent="0.25">
      <c r="A31" s="14" t="s">
        <v>2220</v>
      </c>
      <c r="B31" s="15">
        <f>SMALL(Atualizadas!N$2:N$288,ROWS(B$30:B31))</f>
        <v>-0.68820000000000003</v>
      </c>
      <c r="C31" s="13" t="str">
        <f>INDEX(Atualizadas!A$1:N$288,Ranks!D31,1)</f>
        <v>RNEW4</v>
      </c>
      <c r="D31" s="13">
        <f>MATCH(B31,Atualizadas!N$1:N$288,0)</f>
        <v>248</v>
      </c>
      <c r="F31" s="14" t="s">
        <v>2220</v>
      </c>
      <c r="G31" s="15">
        <f>LARGE(Atualizadas!N$2:N$288,ROWS(B$30:B31))</f>
        <v>2.4348000000000001</v>
      </c>
      <c r="H31" s="13" t="str">
        <f>INDEX(Atualizadas!A$1:N$288,Ranks!I31,1)</f>
        <v>TCNO3</v>
      </c>
      <c r="I31">
        <f>MATCH(G31,Atualizadas!N$1:N$288,0)</f>
        <v>282</v>
      </c>
    </row>
    <row r="32" spans="1:25" x14ac:dyDescent="0.25">
      <c r="A32" s="14" t="s">
        <v>2221</v>
      </c>
      <c r="B32" s="15">
        <f>SMALL(Atualizadas!N$2:N$288,ROWS(B$30:B32))</f>
        <v>-0.67230000000000001</v>
      </c>
      <c r="C32" s="13" t="str">
        <f>INDEX(Atualizadas!A$1:N$288,Ranks!D32,1)</f>
        <v>RNEW11</v>
      </c>
      <c r="D32" s="13">
        <f>MATCH(B32,Atualizadas!N$1:N$288,0)</f>
        <v>246</v>
      </c>
      <c r="F32" s="14" t="s">
        <v>2221</v>
      </c>
      <c r="G32" s="15">
        <f>LARGE(Atualizadas!N$2:N$288,ROWS(B$30:B32))</f>
        <v>2.1869000000000001</v>
      </c>
      <c r="H32" s="13" t="str">
        <f>INDEX(Atualizadas!A$1:N$288,Ranks!I32,1)</f>
        <v>BAUH4</v>
      </c>
      <c r="I32">
        <f>MATCH(G32,Atualizadas!N$1:N$288,0)</f>
        <v>25</v>
      </c>
    </row>
    <row r="33" spans="1:9" x14ac:dyDescent="0.25">
      <c r="A33" s="14" t="s">
        <v>2222</v>
      </c>
      <c r="B33" s="15">
        <f>SMALL(Atualizadas!N$2:N$288,ROWS(B$30:B33))</f>
        <v>-0.66</v>
      </c>
      <c r="C33" s="13" t="str">
        <f>INDEX(Atualizadas!A$1:N$288,Ranks!D33,1)</f>
        <v>LLIS3</v>
      </c>
      <c r="D33" s="13">
        <f>MATCH(B33,Atualizadas!N$1:N$288,0)</f>
        <v>183</v>
      </c>
      <c r="F33" s="14" t="s">
        <v>2222</v>
      </c>
      <c r="G33" s="15">
        <f>LARGE(Atualizadas!N$2:N$288,ROWS(B$30:B33))</f>
        <v>2.0771999999999999</v>
      </c>
      <c r="H33" s="13" t="str">
        <f>INDEX(Atualizadas!A$1:N$288,Ranks!I33,1)</f>
        <v>BTOW3</v>
      </c>
      <c r="I33">
        <f>MATCH(G33,Atualizadas!N$1:N$288,0)</f>
        <v>65</v>
      </c>
    </row>
    <row r="34" spans="1:9" x14ac:dyDescent="0.25">
      <c r="A34" s="14" t="s">
        <v>2223</v>
      </c>
      <c r="B34" s="15">
        <f>SMALL(Atualizadas!N$2:N$288,ROWS(B$30:B34))</f>
        <v>-0.65329999999999999</v>
      </c>
      <c r="C34" s="13" t="str">
        <f>INDEX(Atualizadas!A$1:N$288,Ranks!D34,1)</f>
        <v>BIDI3</v>
      </c>
      <c r="D34" s="13">
        <f>MATCH(B34,Atualizadas!N$1:N$288,0)</f>
        <v>38</v>
      </c>
      <c r="F34" s="14" t="s">
        <v>2223</v>
      </c>
      <c r="G34" s="15">
        <f>LARGE(Atualizadas!N$2:N$288,ROWS(B$30:B34))</f>
        <v>2.0564</v>
      </c>
      <c r="H34" s="13" t="str">
        <f>INDEX(Atualizadas!A$1:N$288,Ranks!I34,1)</f>
        <v>BIOM3</v>
      </c>
      <c r="I34">
        <f>MATCH(G34,Atualizadas!N$1:N$288,0)</f>
        <v>40</v>
      </c>
    </row>
    <row r="35" spans="1:9" x14ac:dyDescent="0.25">
      <c r="A35" s="14" t="s">
        <v>2224</v>
      </c>
      <c r="B35" s="15">
        <f>SMALL(Atualizadas!N$2:N$288,ROWS(B$30:B35))</f>
        <v>-0.62280000000000002</v>
      </c>
      <c r="C35" s="13" t="str">
        <f>INDEX(Atualizadas!A$1:N$288,Ranks!D35,1)</f>
        <v>RNEW3</v>
      </c>
      <c r="D35" s="13">
        <f>MATCH(B35,Atualizadas!N$1:N$288,0)</f>
        <v>247</v>
      </c>
      <c r="F35" s="14" t="s">
        <v>2224</v>
      </c>
      <c r="G35" s="15">
        <f>LARGE(Atualizadas!N$2:N$288,ROWS(B$30:B35))</f>
        <v>1.9460999999999999</v>
      </c>
      <c r="H35" s="13" t="str">
        <f>INDEX(Atualizadas!A$1:N$288,Ranks!I35,1)</f>
        <v>CNTO3</v>
      </c>
      <c r="I35">
        <f>MATCH(G35,Atualizadas!N$1:N$288,0)</f>
        <v>85</v>
      </c>
    </row>
    <row r="36" spans="1:9" x14ac:dyDescent="0.25">
      <c r="A36" s="14" t="s">
        <v>2225</v>
      </c>
      <c r="B36" s="15">
        <f>SMALL(Atualizadas!N$2:N$288,ROWS(B$30:B36))</f>
        <v>-0.59560000000000002</v>
      </c>
      <c r="C36" s="13" t="str">
        <f>INDEX(Atualizadas!A$1:N$288,Ranks!D36,1)</f>
        <v>IRBR3</v>
      </c>
      <c r="D36" s="13">
        <f>MATCH(B36,Atualizadas!N$1:N$288,0)</f>
        <v>161</v>
      </c>
      <c r="F36" s="14" t="s">
        <v>2225</v>
      </c>
      <c r="G36" s="15">
        <f>LARGE(Atualizadas!N$2:N$288,ROWS(B$30:B36))</f>
        <v>1.8805000000000001</v>
      </c>
      <c r="H36" s="13" t="str">
        <f>INDEX(Atualizadas!A$1:N$288,Ranks!I36,1)</f>
        <v>CGAS5</v>
      </c>
      <c r="I36">
        <f>MATCH(G36,Atualizadas!N$1:N$288,0)</f>
        <v>78</v>
      </c>
    </row>
    <row r="37" spans="1:9" x14ac:dyDescent="0.25">
      <c r="A37" s="14" t="s">
        <v>2226</v>
      </c>
      <c r="B37" s="15">
        <f>SMALL(Atualizadas!N$2:N$288,ROWS(B$30:B37))</f>
        <v>-0.59050000000000002</v>
      </c>
      <c r="C37" s="13" t="str">
        <f>INDEX(Atualizadas!A$1:N$288,Ranks!D37,1)</f>
        <v>SMLS3</v>
      </c>
      <c r="D37" s="13">
        <f>MATCH(B37,Atualizadas!N$1:N$288,0)</f>
        <v>267</v>
      </c>
      <c r="F37" s="14" t="s">
        <v>2226</v>
      </c>
      <c r="G37" s="15">
        <f>LARGE(Atualizadas!N$2:N$288,ROWS(B$30:B37))</f>
        <v>1.8754999999999999</v>
      </c>
      <c r="H37" s="13" t="str">
        <f>INDEX(Atualizadas!A$1:N$288,Ranks!I37,1)</f>
        <v>GPCP3</v>
      </c>
      <c r="I37">
        <f>MATCH(G37,Atualizadas!N$1:N$288,0)</f>
        <v>144</v>
      </c>
    </row>
    <row r="38" spans="1:9" x14ac:dyDescent="0.25">
      <c r="A38" s="14" t="s">
        <v>2227</v>
      </c>
      <c r="B38" s="15">
        <f>SMALL(Atualizadas!N$2:N$288,ROWS(B$30:B38))</f>
        <v>-0.56110000000000004</v>
      </c>
      <c r="C38" s="13" t="str">
        <f>INDEX(Atualizadas!A$1:N$288,Ranks!D38,1)</f>
        <v>MDNE3</v>
      </c>
      <c r="D38" s="13">
        <f>MATCH(B38,Atualizadas!N$1:N$288,0)</f>
        <v>191</v>
      </c>
      <c r="F38" s="14" t="s">
        <v>2227</v>
      </c>
      <c r="G38" s="15">
        <f>LARGE(Atualizadas!N$2:N$288,ROWS(B$30:B38))</f>
        <v>1.5620000000000001</v>
      </c>
      <c r="H38" s="13" t="str">
        <f>INDEX(Atualizadas!A$1:N$288,Ranks!I38,1)</f>
        <v>JHSF3</v>
      </c>
      <c r="I38">
        <f>MATCH(G38,Atualizadas!N$1:N$288,0)</f>
        <v>170</v>
      </c>
    </row>
    <row r="39" spans="1:9" x14ac:dyDescent="0.25">
      <c r="A39" s="14" t="s">
        <v>2228</v>
      </c>
      <c r="B39" s="15">
        <f>SMALL(Atualizadas!N$2:N$288,ROWS(B$30:B39))</f>
        <v>-0.50770000000000004</v>
      </c>
      <c r="C39" s="13" t="str">
        <f>INDEX(Atualizadas!A$1:N$288,Ranks!D39,1)</f>
        <v>CVCB3</v>
      </c>
      <c r="D39" s="13">
        <f>MATCH(B39,Atualizadas!N$1:N$288,0)</f>
        <v>104</v>
      </c>
      <c r="F39" s="14" t="s">
        <v>2228</v>
      </c>
      <c r="G39" s="15">
        <f>LARGE(Atualizadas!N$2:N$288,ROWS(B$30:B39))</f>
        <v>1.5417000000000001</v>
      </c>
      <c r="H39" s="13" t="str">
        <f>INDEX(Atualizadas!A$1:N$288,Ranks!I39,1)</f>
        <v>CGAS3</v>
      </c>
      <c r="I39">
        <f>MATCH(G39,Atualizadas!N$1:N$288,0)</f>
        <v>77</v>
      </c>
    </row>
  </sheetData>
  <mergeCells count="9">
    <mergeCell ref="A27:Y28"/>
    <mergeCell ref="A1:Y2"/>
    <mergeCell ref="G29:H29"/>
    <mergeCell ref="B29:C29"/>
    <mergeCell ref="B16:C16"/>
    <mergeCell ref="G16:H16"/>
    <mergeCell ref="B3:C3"/>
    <mergeCell ref="G3:H3"/>
    <mergeCell ref="A14:Y15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H289"/>
  <sheetViews>
    <sheetView workbookViewId="0">
      <selection activeCell="C25" sqref="C25"/>
    </sheetView>
  </sheetViews>
  <sheetFormatPr defaultRowHeight="15" x14ac:dyDescent="0.25"/>
  <cols>
    <col min="1" max="1" width="4.140625" style="10" bestFit="1" customWidth="1"/>
    <col min="4" max="4" width="48.28515625" style="10" bestFit="1" customWidth="1"/>
    <col min="5" max="5" width="38" style="10" customWidth="1"/>
    <col min="6" max="6" width="9.140625" style="10" customWidth="1"/>
    <col min="7" max="7" width="14" style="10" bestFit="1" customWidth="1"/>
    <col min="8" max="8" width="17.42578125" style="10" bestFit="1" customWidth="1"/>
  </cols>
  <sheetData>
    <row r="1" spans="1:8" ht="15.75" customHeight="1" thickBot="1" x14ac:dyDescent="0.3">
      <c r="A1" s="31" t="s">
        <v>2231</v>
      </c>
      <c r="B1" s="32"/>
      <c r="C1" s="32"/>
      <c r="D1" s="25" t="s">
        <v>0</v>
      </c>
      <c r="E1" s="25" t="s">
        <v>1</v>
      </c>
      <c r="F1" s="25"/>
      <c r="G1" s="25" t="s">
        <v>2232</v>
      </c>
      <c r="H1" s="25" t="s">
        <v>2233</v>
      </c>
    </row>
    <row r="2" spans="1:8" x14ac:dyDescent="0.25">
      <c r="A2" s="14" t="s">
        <v>2219</v>
      </c>
      <c r="B2" s="15">
        <f>SMALL(Atualizadas!M$2:M$288,ROWS(B$17:B17))</f>
        <v>-0.3805</v>
      </c>
      <c r="C2" s="13" t="str">
        <f>INDEX(Atualizadas!A$1:M$288,F2,1)</f>
        <v>SPRI5</v>
      </c>
      <c r="D2" s="13" t="str">
        <f>INDEX(Atualizadas!A$1:M$288,F2,2)</f>
        <v>SPRINGER PNA</v>
      </c>
      <c r="E2" s="12" t="str">
        <f>INDEX(Atualizadas!A$1:M$288,F2,3)</f>
        <v>Utilidades Domésticas</v>
      </c>
      <c r="F2" s="13">
        <f>MATCH(B2,Atualizadas!M$1:M$288,0)</f>
        <v>270</v>
      </c>
      <c r="G2" s="26" t="str">
        <f>INDEX(Atualizadas!A$1:M$288,F2,6)</f>
        <v>9.72</v>
      </c>
      <c r="H2" s="26">
        <f t="shared" ref="H2:H65" si="0">-G2*1/(-1-B2)</f>
        <v>15.690072639225184</v>
      </c>
    </row>
    <row r="3" spans="1:8" x14ac:dyDescent="0.25">
      <c r="A3" s="14" t="s">
        <v>2220</v>
      </c>
      <c r="B3" s="15">
        <f>SMALL(Atualizadas!M$2:M$288,ROWS(B$17:B18))</f>
        <v>-0.22259999999999999</v>
      </c>
      <c r="C3" s="13" t="str">
        <f>INDEX(Atualizadas!A$1:M$288,F3,1)</f>
        <v>CEDO3</v>
      </c>
      <c r="D3" s="13" t="str">
        <f>INDEX(Atualizadas!A$1:M$288,F3,2)</f>
        <v>CIA. DE FIAÇÃO E TECIDOS CEDRO CACHOEIRA ON</v>
      </c>
      <c r="E3" s="13" t="str">
        <f>INDEX(Atualizadas!A$1:M$288,F3,3)</f>
        <v>Tecidos, Vestuário e Calçados</v>
      </c>
      <c r="F3" s="13">
        <f>MATCH(B3,Atualizadas!M$1:M$288,0)</f>
        <v>73</v>
      </c>
      <c r="G3" s="26" t="str">
        <f>INDEX(Atualizadas!A$1:M$288,F3,6)</f>
        <v>8.94</v>
      </c>
      <c r="H3" s="26">
        <f t="shared" si="0"/>
        <v>11.499871366092101</v>
      </c>
    </row>
    <row r="4" spans="1:8" x14ac:dyDescent="0.25">
      <c r="A4" s="14" t="s">
        <v>2221</v>
      </c>
      <c r="B4" s="15">
        <f>SMALL(Atualizadas!M$2:M$288,ROWS(B$17:B19))</f>
        <v>-0.19389999999999999</v>
      </c>
      <c r="C4" s="13" t="str">
        <f>INDEX(Atualizadas!A$1:M$288,F4,1)</f>
        <v>SUZB3</v>
      </c>
      <c r="D4" s="13" t="str">
        <f>INDEX(Atualizadas!A$1:M$288,F4,2)</f>
        <v>Suzano Papel ON</v>
      </c>
      <c r="E4" s="13" t="str">
        <f>INDEX(Atualizadas!A$1:M$288,F4,3)</f>
        <v>Madeira e Papel</v>
      </c>
      <c r="F4" s="13">
        <f>MATCH(B4,Atualizadas!M$1:M$288,0)</f>
        <v>276</v>
      </c>
      <c r="G4" s="26" t="str">
        <f>INDEX(Atualizadas!A$1:M$288,F4,6)</f>
        <v>38.17</v>
      </c>
      <c r="H4" s="26">
        <f t="shared" si="0"/>
        <v>47.351445230120333</v>
      </c>
    </row>
    <row r="5" spans="1:8" x14ac:dyDescent="0.25">
      <c r="A5" s="14" t="s">
        <v>2222</v>
      </c>
      <c r="B5" s="15">
        <f>SMALL(Atualizadas!M$2:M$288,ROWS(B$17:B20))</f>
        <v>-0.1144</v>
      </c>
      <c r="C5" s="13" t="str">
        <f>INDEX(Atualizadas!A$1:M$288,F5,1)</f>
        <v>CTNM3</v>
      </c>
      <c r="D5" s="13" t="str">
        <f>INDEX(Atualizadas!A$1:M$288,F5,2)</f>
        <v>COTEMINAS ON</v>
      </c>
      <c r="E5" s="13" t="str">
        <f>INDEX(Atualizadas!A$1:M$288,F5,3)</f>
        <v>Tecidos, Vestuário e Calçados</v>
      </c>
      <c r="F5" s="13">
        <f>MATCH(B5,Atualizadas!M$1:M$288,0)</f>
        <v>100</v>
      </c>
      <c r="G5" s="26" t="str">
        <f>INDEX(Atualizadas!A$1:M$288,F5,6)</f>
        <v>8.67</v>
      </c>
      <c r="H5" s="26">
        <f t="shared" si="0"/>
        <v>9.7899728997289976</v>
      </c>
    </row>
    <row r="6" spans="1:8" x14ac:dyDescent="0.25">
      <c r="A6" s="14" t="s">
        <v>2223</v>
      </c>
      <c r="B6" s="15">
        <f>SMALL(Atualizadas!M$2:M$288,ROWS(B$17:B21))</f>
        <v>-0.1053</v>
      </c>
      <c r="C6" s="13" t="str">
        <f>INDEX(Atualizadas!A$1:M$288,F6,1)</f>
        <v>RANI4</v>
      </c>
      <c r="D6" s="13" t="str">
        <f>INDEX(Atualizadas!A$1:M$288,F6,2)</f>
        <v>CELULOSE IRANI PN</v>
      </c>
      <c r="E6" s="13" t="str">
        <f>INDEX(Atualizadas!A$1:M$288,F6,3)</f>
        <v>Madeira e Papel</v>
      </c>
      <c r="F6" s="13">
        <f>MATCH(B6,Atualizadas!M$1:M$288,0)</f>
        <v>238</v>
      </c>
      <c r="G6" s="26" t="str">
        <f>INDEX(Atualizadas!A$1:M$288,F6,6)</f>
        <v>6.03</v>
      </c>
      <c r="H6" s="26">
        <f t="shared" si="0"/>
        <v>6.7396892813233489</v>
      </c>
    </row>
    <row r="7" spans="1:8" x14ac:dyDescent="0.25">
      <c r="A7" s="14" t="s">
        <v>2224</v>
      </c>
      <c r="B7" s="15">
        <f>SMALL(Atualizadas!M$2:M$288,ROWS(B$17:B22))</f>
        <v>-0.1019</v>
      </c>
      <c r="C7" s="13" t="str">
        <f>INDEX(Atualizadas!A$1:M$288,F7,1)</f>
        <v>KLBN4</v>
      </c>
      <c r="D7" s="13" t="str">
        <f>INDEX(Atualizadas!A$1:M$288,F7,2)</f>
        <v>KLABIN PN N2</v>
      </c>
      <c r="E7" s="13" t="str">
        <f>INDEX(Atualizadas!A$1:M$288,F7,3)</f>
        <v>Madeira e Papel</v>
      </c>
      <c r="F7" s="13">
        <f>MATCH(B7,Atualizadas!M$1:M$288,0)</f>
        <v>176</v>
      </c>
      <c r="G7" s="26" t="str">
        <f>INDEX(Atualizadas!A$1:M$288,F7,6)</f>
        <v>3.88</v>
      </c>
      <c r="H7" s="26">
        <f t="shared" si="0"/>
        <v>4.3202316000445382</v>
      </c>
    </row>
    <row r="8" spans="1:8" x14ac:dyDescent="0.25">
      <c r="A8" s="14" t="s">
        <v>2225</v>
      </c>
      <c r="B8" s="15">
        <f>SMALL(Atualizadas!M$2:M$288,ROWS(B$17:B23))</f>
        <v>-0.10059999999999999</v>
      </c>
      <c r="C8" s="13" t="str">
        <f>INDEX(Atualizadas!A$1:M$288,F8,1)</f>
        <v>SLCE3</v>
      </c>
      <c r="D8" s="13" t="str">
        <f>INDEX(Atualizadas!A$1:M$288,F8,2)</f>
        <v>SLC Agricola ON NM</v>
      </c>
      <c r="E8" s="13" t="str">
        <f>INDEX(Atualizadas!A$1:M$288,F8,3)</f>
        <v>Agropecuária</v>
      </c>
      <c r="F8" s="13">
        <f>MATCH(B8,Atualizadas!M$1:M$288,0)</f>
        <v>264</v>
      </c>
      <c r="G8" s="26" t="str">
        <f>INDEX(Atualizadas!A$1:M$288,F8,6)</f>
        <v>23.42</v>
      </c>
      <c r="H8" s="26">
        <f t="shared" si="0"/>
        <v>26.039581943517902</v>
      </c>
    </row>
    <row r="9" spans="1:8" x14ac:dyDescent="0.25">
      <c r="A9" s="14" t="s">
        <v>2226</v>
      </c>
      <c r="B9" s="15">
        <f>SMALL(Atualizadas!M$2:M$288,ROWS(B$17:B24))</f>
        <v>-8.8800000000000004E-2</v>
      </c>
      <c r="C9" s="13" t="str">
        <f>INDEX(Atualizadas!A$1:M$288,F9,1)</f>
        <v>KLBN3</v>
      </c>
      <c r="D9" s="13" t="str">
        <f>INDEX(Atualizadas!A$1:M$288,F9,2)</f>
        <v>KLABIN ON N2</v>
      </c>
      <c r="E9" s="13" t="str">
        <f>INDEX(Atualizadas!A$1:M$288,F9,3)</f>
        <v>Madeira e Papel</v>
      </c>
      <c r="F9" s="13">
        <f>MATCH(B9,Atualizadas!M$1:M$288,0)</f>
        <v>175</v>
      </c>
      <c r="G9" s="26" t="str">
        <f>INDEX(Atualizadas!A$1:M$288,F9,6)</f>
        <v>4.00</v>
      </c>
      <c r="H9" s="26">
        <f t="shared" si="0"/>
        <v>4.3898156277436344</v>
      </c>
    </row>
    <row r="10" spans="1:8" x14ac:dyDescent="0.25">
      <c r="A10" s="14" t="s">
        <v>2227</v>
      </c>
      <c r="B10" s="15">
        <f>SMALL(Atualizadas!M$2:M$288,ROWS(B$17:B25))</f>
        <v>-8.77E-2</v>
      </c>
      <c r="C10" s="13" t="str">
        <f>INDEX(Atualizadas!A$1:M$288,F10,1)</f>
        <v>BEEF3</v>
      </c>
      <c r="D10" s="13" t="str">
        <f>INDEX(Atualizadas!A$1:M$288,F10,2)</f>
        <v>Minerva ON NM</v>
      </c>
      <c r="E10" s="13" t="str">
        <f>INDEX(Atualizadas!A$1:M$288,F10,3)</f>
        <v>Alimentos</v>
      </c>
      <c r="F10" s="13">
        <f>MATCH(B10,Atualizadas!M$1:M$288,0)</f>
        <v>33</v>
      </c>
      <c r="G10" s="26" t="str">
        <f>INDEX(Atualizadas!A$1:M$288,F10,6)</f>
        <v>12.59</v>
      </c>
      <c r="H10" s="26">
        <f t="shared" si="0"/>
        <v>13.800284993971282</v>
      </c>
    </row>
    <row r="11" spans="1:8" x14ac:dyDescent="0.25">
      <c r="A11" s="14" t="s">
        <v>2228</v>
      </c>
      <c r="B11" s="15">
        <f>SMALL(Atualizadas!M$2:M$288,ROWS(B$17:B26))</f>
        <v>-8.4199999999999997E-2</v>
      </c>
      <c r="C11" s="13" t="str">
        <f>INDEX(Atualizadas!A$1:M$288,F11,1)</f>
        <v>KLBN11</v>
      </c>
      <c r="D11" s="13" t="str">
        <f>INDEX(Atualizadas!A$1:M$288,F11,2)</f>
        <v>KLABIN UNT N2</v>
      </c>
      <c r="E11" s="13" t="str">
        <f>INDEX(Atualizadas!A$1:M$288,F11,3)</f>
        <v>Madeira e Papel</v>
      </c>
      <c r="F11" s="13">
        <f>MATCH(B11,Atualizadas!M$1:M$288,0)</f>
        <v>174</v>
      </c>
      <c r="G11" s="26" t="str">
        <f>INDEX(Atualizadas!A$1:M$288,F11,6)</f>
        <v>19.68</v>
      </c>
      <c r="H11" s="26">
        <f t="shared" si="0"/>
        <v>21.48940816772221</v>
      </c>
    </row>
    <row r="12" spans="1:8" x14ac:dyDescent="0.25">
      <c r="A12" s="14" t="s">
        <v>2234</v>
      </c>
      <c r="B12" s="15">
        <f>SMALL(Atualizadas!M$2:M$288,ROWS(B$17:B27))</f>
        <v>-6.9900000000000004E-2</v>
      </c>
      <c r="C12" s="13" t="str">
        <f>INDEX(Atualizadas!A$1:M$288,F12,1)</f>
        <v>CRFB3</v>
      </c>
      <c r="D12" s="13" t="str">
        <f>INDEX(Atualizadas!A$1:M$288,F12,2)</f>
        <v>CARREFOUR BR ON NM</v>
      </c>
      <c r="E12" s="13" t="str">
        <f>INDEX(Atualizadas!A$1:M$288,F12,3)</f>
        <v>Comércio e Distribuição</v>
      </c>
      <c r="F12" s="13">
        <f>MATCH(B12,Atualizadas!M$1:M$288,0)</f>
        <v>91</v>
      </c>
      <c r="G12" s="26" t="str">
        <f>INDEX(Atualizadas!A$1:M$288,F12,6)</f>
        <v>18.37</v>
      </c>
      <c r="H12" s="26">
        <f t="shared" si="0"/>
        <v>19.750564455434901</v>
      </c>
    </row>
    <row r="13" spans="1:8" x14ac:dyDescent="0.25">
      <c r="A13" s="14" t="s">
        <v>2235</v>
      </c>
      <c r="B13" s="15">
        <f>SMALL(Atualizadas!M$2:M$288,ROWS(B$17:B28))</f>
        <v>-6.8400000000000002E-2</v>
      </c>
      <c r="C13" s="13" t="str">
        <f>INDEX(Atualizadas!A$1:M$288,F13,1)</f>
        <v>SPRI3</v>
      </c>
      <c r="D13" s="13" t="str">
        <f>INDEX(Atualizadas!A$1:M$288,F13,2)</f>
        <v>SPRINGER ON</v>
      </c>
      <c r="E13" s="13" t="str">
        <f>INDEX(Atualizadas!A$1:M$288,F13,3)</f>
        <v>Utilidades Domésticas</v>
      </c>
      <c r="F13" s="13">
        <f>MATCH(B13,Atualizadas!M$1:M$288,0)</f>
        <v>269</v>
      </c>
      <c r="G13" s="26" t="str">
        <f>INDEX(Atualizadas!A$1:M$288,F13,6)</f>
        <v>10.76</v>
      </c>
      <c r="H13" s="26">
        <f t="shared" si="0"/>
        <v>11.550021468441392</v>
      </c>
    </row>
    <row r="14" spans="1:8" x14ac:dyDescent="0.25">
      <c r="A14" s="14" t="s">
        <v>2236</v>
      </c>
      <c r="B14" s="15">
        <f>SMALL(Atualizadas!M$2:M$288,ROWS(B$17:B29))</f>
        <v>-5.9299999999999999E-2</v>
      </c>
      <c r="C14" s="13" t="str">
        <f>INDEX(Atualizadas!A$1:M$288,F14,1)</f>
        <v>JBSS3</v>
      </c>
      <c r="D14" s="13" t="str">
        <f>INDEX(Atualizadas!A$1:M$288,F14,2)</f>
        <v>JBS ON NM</v>
      </c>
      <c r="E14" s="13" t="str">
        <f>INDEX(Atualizadas!A$1:M$288,F14,3)</f>
        <v>Alimentos</v>
      </c>
      <c r="F14" s="13">
        <f>MATCH(B14,Atualizadas!M$1:M$288,0)</f>
        <v>168</v>
      </c>
      <c r="G14" s="26" t="str">
        <f>INDEX(Atualizadas!A$1:M$288,F14,6)</f>
        <v>22.06</v>
      </c>
      <c r="H14" s="26">
        <f t="shared" si="0"/>
        <v>23.450621877325396</v>
      </c>
    </row>
    <row r="15" spans="1:8" x14ac:dyDescent="0.25">
      <c r="A15" s="14" t="s">
        <v>2237</v>
      </c>
      <c r="B15" s="15">
        <f>SMALL(Atualizadas!M$2:M$288,ROWS(B$17:B30))</f>
        <v>-4.4499999999999998E-2</v>
      </c>
      <c r="C15" s="13" t="str">
        <f>INDEX(Atualizadas!A$1:M$288,F15,1)</f>
        <v>MRFG3</v>
      </c>
      <c r="D15" s="13" t="str">
        <f>INDEX(Atualizadas!A$1:M$288,F15,2)</f>
        <v>Marfrig ON NM</v>
      </c>
      <c r="E15" s="13" t="str">
        <f>INDEX(Atualizadas!A$1:M$288,F15,3)</f>
        <v>Alimentos</v>
      </c>
      <c r="F15" s="13">
        <f>MATCH(B15,Atualizadas!M$1:M$288,0)</f>
        <v>200</v>
      </c>
      <c r="G15" s="26" t="str">
        <f>INDEX(Atualizadas!A$1:M$288,F15,6)</f>
        <v>12.66</v>
      </c>
      <c r="H15" s="26">
        <f t="shared" si="0"/>
        <v>13.249607535321822</v>
      </c>
    </row>
    <row r="16" spans="1:8" x14ac:dyDescent="0.25">
      <c r="A16" s="14" t="s">
        <v>2238</v>
      </c>
      <c r="B16" s="15">
        <f>SMALL(Atualizadas!M$2:M$288,ROWS(B$17:B31))</f>
        <v>-1.7999999999999999E-2</v>
      </c>
      <c r="C16" s="13" t="str">
        <f>INDEX(Atualizadas!A$1:M$288,F16,1)</f>
        <v>ODPV3</v>
      </c>
      <c r="D16" s="13" t="str">
        <f>INDEX(Atualizadas!A$1:M$288,F16,2)</f>
        <v>ODONTOPREV ON NM</v>
      </c>
      <c r="E16" s="13" t="str">
        <f>INDEX(Atualizadas!A$1:M$288,F16,3)</f>
        <v>Saúde</v>
      </c>
      <c r="F16" s="13">
        <f>MATCH(B16,Atualizadas!M$1:M$288,0)</f>
        <v>209</v>
      </c>
      <c r="G16" s="26" t="str">
        <f>INDEX(Atualizadas!A$1:M$288,F16,6)</f>
        <v>14.71</v>
      </c>
      <c r="H16" s="26">
        <f t="shared" si="0"/>
        <v>14.979633401221998</v>
      </c>
    </row>
    <row r="17" spans="1:8" x14ac:dyDescent="0.25">
      <c r="A17" s="14" t="s">
        <v>2239</v>
      </c>
      <c r="B17" s="15">
        <f>SMALL(Atualizadas!M$2:M$288,ROWS(B$17:B32))</f>
        <v>-1.14E-2</v>
      </c>
      <c r="C17" s="13" t="str">
        <f>INDEX(Atualizadas!A$1:M$288,F17,1)</f>
        <v>SQIA3</v>
      </c>
      <c r="D17" s="13" t="str">
        <f>INDEX(Atualizadas!A$1:M$288,F17,2)</f>
        <v>SINQIA ON</v>
      </c>
      <c r="E17" s="13" t="str">
        <f>INDEX(Atualizadas!A$1:M$288,F17,3)</f>
        <v>Programas e Serviços</v>
      </c>
      <c r="F17" s="13">
        <f>MATCH(B17,Atualizadas!M$1:M$288,0)</f>
        <v>271</v>
      </c>
      <c r="G17" s="26" t="str">
        <f>INDEX(Atualizadas!A$1:M$288,F17,6)</f>
        <v>19.97</v>
      </c>
      <c r="H17" s="26">
        <f t="shared" si="0"/>
        <v>20.200283228808413</v>
      </c>
    </row>
    <row r="18" spans="1:8" x14ac:dyDescent="0.25">
      <c r="A18" s="14" t="s">
        <v>2240</v>
      </c>
      <c r="B18" s="15">
        <f>SMALL(Atualizadas!M$2:M$288,ROWS(B$17:B33))</f>
        <v>-1.11E-2</v>
      </c>
      <c r="C18" s="13" t="str">
        <f>INDEX(Atualizadas!A$1:M$288,F18,1)</f>
        <v>ALUP3</v>
      </c>
      <c r="D18" s="13" t="str">
        <f>INDEX(Atualizadas!A$1:M$288,F18,2)</f>
        <v>ALUPAR ON N2</v>
      </c>
      <c r="E18" s="13" t="str">
        <f>INDEX(Atualizadas!A$1:M$288,F18,3)</f>
        <v>Energia Elétrica</v>
      </c>
      <c r="F18" s="13">
        <f>MATCH(B18,Atualizadas!M$1:M$288,0)</f>
        <v>12</v>
      </c>
      <c r="G18" s="26" t="str">
        <f>INDEX(Atualizadas!A$1:M$288,F18,6)</f>
        <v>9.84</v>
      </c>
      <c r="H18" s="26">
        <f t="shared" si="0"/>
        <v>9.9504499949438774</v>
      </c>
    </row>
    <row r="19" spans="1:8" x14ac:dyDescent="0.25">
      <c r="A19" s="14" t="s">
        <v>2241</v>
      </c>
      <c r="B19" s="15">
        <f>SMALL(Atualizadas!M$2:M$288,ROWS(B$17:B34))</f>
        <v>-1.9E-3</v>
      </c>
      <c r="C19" s="13" t="str">
        <f>INDEX(Atualizadas!A$1:M$288,F19,1)</f>
        <v>ENMT3</v>
      </c>
      <c r="D19" s="13" t="str">
        <f>INDEX(Atualizadas!A$1:M$288,F19,2)</f>
        <v>ENERGISA MT ON</v>
      </c>
      <c r="E19" s="13" t="str">
        <f>INDEX(Atualizadas!A$1:M$288,F19,3)</f>
        <v>Energia Elétrica</v>
      </c>
      <c r="F19" s="13">
        <f>MATCH(B19,Atualizadas!M$1:M$288,0)</f>
        <v>122</v>
      </c>
      <c r="G19" s="26" t="str">
        <f>INDEX(Atualizadas!A$1:M$288,F19,6)</f>
        <v>25.95</v>
      </c>
      <c r="H19" s="26">
        <f t="shared" si="0"/>
        <v>25.999398857829878</v>
      </c>
    </row>
    <row r="20" spans="1:8" x14ac:dyDescent="0.25">
      <c r="A20" s="14" t="s">
        <v>2242</v>
      </c>
      <c r="B20" s="15">
        <f>SMALL(Atualizadas!M$2:M$288,ROWS(B$17:B35))</f>
        <v>2E-3</v>
      </c>
      <c r="C20" s="13" t="str">
        <f>INDEX(Atualizadas!A$1:M$288,F20,1)</f>
        <v>REDE3</v>
      </c>
      <c r="D20" s="13" t="str">
        <f>INDEX(Atualizadas!A$1:M$288,F20,2)</f>
        <v>REDE EMPRESAS DE ENERGIA ELÉTRICA S.A. ON</v>
      </c>
      <c r="E20" s="13" t="str">
        <f>INDEX(Atualizadas!A$1:M$288,F20,3)</f>
        <v>Energia Elétrica</v>
      </c>
      <c r="F20" s="13">
        <f>MATCH(B20,Atualizadas!M$1:M$288,0)</f>
        <v>243</v>
      </c>
      <c r="G20" s="26" t="str">
        <f>INDEX(Atualizadas!A$1:M$288,F20,6)</f>
        <v>10.05</v>
      </c>
      <c r="H20" s="26">
        <f t="shared" si="0"/>
        <v>10.02994011976048</v>
      </c>
    </row>
    <row r="21" spans="1:8" x14ac:dyDescent="0.25">
      <c r="A21" s="14" t="s">
        <v>2243</v>
      </c>
      <c r="B21" s="15">
        <f>SMALL(Atualizadas!M$2:M$288,ROWS(B$17:B36))</f>
        <v>5.4999999999999997E-3</v>
      </c>
      <c r="C21" s="13" t="str">
        <f>INDEX(Atualizadas!A$1:M$288,F21,1)</f>
        <v>AGRO3</v>
      </c>
      <c r="D21" s="13" t="str">
        <f>INDEX(Atualizadas!A$1:M$288,F21,2)</f>
        <v>BRASILAGRO ON NM</v>
      </c>
      <c r="E21" s="13" t="str">
        <f>INDEX(Atualizadas!A$1:M$288,F21,3)</f>
        <v>Exploração de Imóveis</v>
      </c>
      <c r="F21" s="13">
        <f>MATCH(B21,Atualizadas!M$1:M$288,0)</f>
        <v>7</v>
      </c>
      <c r="G21" s="26" t="str">
        <f>INDEX(Atualizadas!A$1:M$288,F21,6)</f>
        <v>20.00</v>
      </c>
      <c r="H21" s="26">
        <f t="shared" si="0"/>
        <v>19.890601690701143</v>
      </c>
    </row>
    <row r="22" spans="1:8" x14ac:dyDescent="0.25">
      <c r="A22" s="14" t="s">
        <v>2244</v>
      </c>
      <c r="B22" s="15">
        <f>SMALL(Atualizadas!M$2:M$288,ROWS(B$17:B37))</f>
        <v>1.3299999999999999E-2</v>
      </c>
      <c r="C22" s="13" t="str">
        <f>INDEX(Atualizadas!A$1:M$288,F22,1)</f>
        <v>SULA3</v>
      </c>
      <c r="D22" s="13" t="str">
        <f>INDEX(Atualizadas!A$1:M$288,F22,2)</f>
        <v>Sul America ON N2</v>
      </c>
      <c r="E22" s="13" t="str">
        <f>INDEX(Atualizadas!A$1:M$288,F22,3)</f>
        <v>Previdência e Seguros</v>
      </c>
      <c r="F22" s="13">
        <f>MATCH(B22,Atualizadas!M$1:M$288,0)</f>
        <v>274</v>
      </c>
      <c r="G22" s="26" t="str">
        <f>INDEX(Atualizadas!A$1:M$288,F22,6)</f>
        <v>20.60</v>
      </c>
      <c r="H22" s="26">
        <f t="shared" si="0"/>
        <v>20.329616105792955</v>
      </c>
    </row>
    <row r="23" spans="1:8" x14ac:dyDescent="0.25">
      <c r="A23" s="14" t="s">
        <v>2245</v>
      </c>
      <c r="B23" s="15">
        <f>SMALL(Atualizadas!M$2:M$288,ROWS(B$17:B38))</f>
        <v>1.4500000000000001E-2</v>
      </c>
      <c r="C23" s="13" t="str">
        <f>INDEX(Atualizadas!A$1:M$288,F23,1)</f>
        <v>OSXB3</v>
      </c>
      <c r="D23" s="13" t="str">
        <f>INDEX(Atualizadas!A$1:M$288,F23,2)</f>
        <v>OSX BRASIL ON NM</v>
      </c>
      <c r="E23" s="13" t="str">
        <f>INDEX(Atualizadas!A$1:M$288,F23,3)</f>
        <v>Petróleo, Gás e Biocombustíveis</v>
      </c>
      <c r="F23" s="13">
        <f>MATCH(B23,Atualizadas!M$1:M$288,0)</f>
        <v>214</v>
      </c>
      <c r="G23" s="26" t="str">
        <f>INDEX(Atualizadas!A$1:M$288,F23,6)</f>
        <v>3.50</v>
      </c>
      <c r="H23" s="26">
        <f t="shared" si="0"/>
        <v>3.4499753573188765</v>
      </c>
    </row>
    <row r="24" spans="1:8" x14ac:dyDescent="0.25">
      <c r="A24" s="14" t="s">
        <v>2246</v>
      </c>
      <c r="B24" s="15">
        <f>SMALL(Atualizadas!M$2:M$288,ROWS(B$17:B39))</f>
        <v>1.61E-2</v>
      </c>
      <c r="C24" s="13" t="str">
        <f>INDEX(Atualizadas!A$1:M$288,F24,1)</f>
        <v>GBIO33</v>
      </c>
      <c r="D24" s="13" t="str">
        <f>INDEX(Atualizadas!A$1:M$288,F24,2)</f>
        <v>BIOTOSCANA DR3</v>
      </c>
      <c r="E24" s="13" t="str">
        <f>INDEX(Atualizadas!A$1:M$288,F24,3)</f>
        <v>Saúde</v>
      </c>
      <c r="F24" s="13">
        <f>MATCH(B24,Atualizadas!M$1:M$288,0)</f>
        <v>135</v>
      </c>
      <c r="G24" s="26" t="str">
        <f>INDEX(Atualizadas!A$1:M$288,F24,6)</f>
        <v>10.08</v>
      </c>
      <c r="H24" s="26">
        <f t="shared" si="0"/>
        <v>9.9202834366696191</v>
      </c>
    </row>
    <row r="25" spans="1:8" x14ac:dyDescent="0.25">
      <c r="A25" s="14" t="s">
        <v>2247</v>
      </c>
      <c r="B25" s="15">
        <f>SMALL(Atualizadas!M$2:M$288,ROWS(B$17:B40))</f>
        <v>1.6400000000000001E-2</v>
      </c>
      <c r="C25" s="13" t="str">
        <f>INDEX(Atualizadas!A$1:M$288,F25,1)</f>
        <v>PCAR3</v>
      </c>
      <c r="D25" s="13" t="str">
        <f>INDEX(Atualizadas!A$1:M$288,F25,2)</f>
        <v>PÃO DE AÇÚCAR ON</v>
      </c>
      <c r="E25" s="13" t="str">
        <f>INDEX(Atualizadas!A$1:M$288,F25,3)</f>
        <v>Comércio e Distribuição</v>
      </c>
      <c r="F25" s="13">
        <f>MATCH(B25,Atualizadas!M$1:M$288,0)</f>
        <v>216</v>
      </c>
      <c r="G25" s="26" t="str">
        <f>INDEX(Atualizadas!A$1:M$288,F25,6)</f>
        <v>66.88</v>
      </c>
      <c r="H25" s="26">
        <f t="shared" si="0"/>
        <v>65.800865800865793</v>
      </c>
    </row>
    <row r="26" spans="1:8" x14ac:dyDescent="0.25">
      <c r="A26" s="14" t="s">
        <v>2248</v>
      </c>
      <c r="B26" s="15">
        <f>SMALL(Atualizadas!M$2:M$288,ROWS(B$17:B41))</f>
        <v>1.6400000000000001E-2</v>
      </c>
      <c r="C26" s="13" t="str">
        <f>INDEX(Atualizadas!A$1:M$288,F26,1)</f>
        <v>PCAR3</v>
      </c>
      <c r="D26" s="13" t="str">
        <f>INDEX(Atualizadas!A$1:M$288,F26,2)</f>
        <v>PÃO DE AÇÚCAR ON</v>
      </c>
      <c r="E26" s="13" t="str">
        <f>INDEX(Atualizadas!A$1:M$288,F26,3)</f>
        <v>Comércio e Distribuição</v>
      </c>
      <c r="F26" s="13">
        <f>MATCH(B26,Atualizadas!M$1:M$288,0)</f>
        <v>216</v>
      </c>
      <c r="G26" s="26" t="str">
        <f>INDEX(Atualizadas!A$1:M$288,F26,6)</f>
        <v>66.88</v>
      </c>
      <c r="H26" s="26">
        <f t="shared" si="0"/>
        <v>65.800865800865793</v>
      </c>
    </row>
    <row r="27" spans="1:8" x14ac:dyDescent="0.25">
      <c r="A27" s="14" t="s">
        <v>2249</v>
      </c>
      <c r="B27" s="15">
        <f>SMALL(Atualizadas!M$2:M$288,ROWS(B$17:B42))</f>
        <v>2.2599999999999999E-2</v>
      </c>
      <c r="C27" s="13" t="str">
        <f>INDEX(Atualizadas!A$1:M$288,F27,1)</f>
        <v>BAUH4</v>
      </c>
      <c r="D27" s="13" t="str">
        <f>INDEX(Atualizadas!A$1:M$288,F27,2)</f>
        <v>EXCELSIOR PN</v>
      </c>
      <c r="E27" s="13" t="str">
        <f>INDEX(Atualizadas!A$1:M$288,F27,3)</f>
        <v>Alimentos</v>
      </c>
      <c r="F27" s="13">
        <f>MATCH(B27,Atualizadas!M$1:M$288,0)</f>
        <v>25</v>
      </c>
      <c r="G27" s="26" t="str">
        <f>INDEX(Atualizadas!A$1:M$288,F27,6)</f>
        <v>89.97</v>
      </c>
      <c r="H27" s="26">
        <f t="shared" si="0"/>
        <v>87.981615489927634</v>
      </c>
    </row>
    <row r="28" spans="1:8" x14ac:dyDescent="0.25">
      <c r="A28" s="14" t="s">
        <v>2250</v>
      </c>
      <c r="B28" s="15">
        <f>SMALL(Atualizadas!M$2:M$288,ROWS(B$17:B43))</f>
        <v>2.5000000000000001E-2</v>
      </c>
      <c r="C28" s="13" t="str">
        <f>INDEX(Atualizadas!A$1:M$288,F28,1)</f>
        <v>CEEB3</v>
      </c>
      <c r="D28" s="13" t="str">
        <f>INDEX(Atualizadas!A$1:M$288,F28,2)</f>
        <v>COELBA ON</v>
      </c>
      <c r="E28" s="13" t="str">
        <f>INDEX(Atualizadas!A$1:M$288,F28,3)</f>
        <v>Energia Elétrica</v>
      </c>
      <c r="F28" s="13">
        <f>MATCH(B28,Atualizadas!M$1:M$288,0)</f>
        <v>74</v>
      </c>
      <c r="G28" s="26" t="str">
        <f>INDEX(Atualizadas!A$1:M$288,F28,6)</f>
        <v>41.00</v>
      </c>
      <c r="H28" s="26">
        <f t="shared" si="0"/>
        <v>40</v>
      </c>
    </row>
    <row r="29" spans="1:8" x14ac:dyDescent="0.25">
      <c r="A29" s="14" t="s">
        <v>2251</v>
      </c>
      <c r="B29" s="15">
        <f>SMALL(Atualizadas!M$2:M$288,ROWS(B$17:B44))</f>
        <v>0.03</v>
      </c>
      <c r="C29" s="13" t="str">
        <f>INDEX(Atualizadas!A$1:M$288,F29,1)</f>
        <v>COCE5</v>
      </c>
      <c r="D29" s="13" t="str">
        <f>INDEX(Atualizadas!A$1:M$288,F29,2)</f>
        <v>CIA ENERG CEARA - COELCE PNA</v>
      </c>
      <c r="E29" s="13" t="str">
        <f>INDEX(Atualizadas!A$1:M$288,F29,3)</f>
        <v>Energia Elétrica</v>
      </c>
      <c r="F29" s="13">
        <f>MATCH(B29,Atualizadas!M$1:M$288,0)</f>
        <v>86</v>
      </c>
      <c r="G29" s="26" t="str">
        <f>INDEX(Atualizadas!A$1:M$288,F29,6)</f>
        <v>54.54</v>
      </c>
      <c r="H29" s="26">
        <f t="shared" si="0"/>
        <v>52.95145631067961</v>
      </c>
    </row>
    <row r="30" spans="1:8" x14ac:dyDescent="0.25">
      <c r="A30" s="14" t="s">
        <v>2252</v>
      </c>
      <c r="B30" s="15">
        <f>SMALL(Atualizadas!M$2:M$288,ROWS(B$17:B45))</f>
        <v>3.9E-2</v>
      </c>
      <c r="C30" s="13" t="str">
        <f>INDEX(Atualizadas!A$1:M$288,F30,1)</f>
        <v>PNVL4</v>
      </c>
      <c r="D30" s="13" t="str">
        <f>INDEX(Atualizadas!A$1:M$288,F30,2)</f>
        <v>PANVEL FARMÁCIAS PN</v>
      </c>
      <c r="E30" s="13" t="str">
        <f>INDEX(Atualizadas!A$1:M$288,F30,3)</f>
        <v>Comércio e Distribuição</v>
      </c>
      <c r="F30" s="13">
        <f>MATCH(B30,Atualizadas!M$1:M$288,0)</f>
        <v>225</v>
      </c>
      <c r="G30" s="26" t="str">
        <f>INDEX(Atualizadas!A$1:M$288,F30,6)</f>
        <v>19.16</v>
      </c>
      <c r="H30" s="26">
        <f t="shared" si="0"/>
        <v>18.440808469682388</v>
      </c>
    </row>
    <row r="31" spans="1:8" x14ac:dyDescent="0.25">
      <c r="A31" s="14" t="s">
        <v>2253</v>
      </c>
      <c r="B31" s="15">
        <f>SMALL(Atualizadas!M$2:M$288,ROWS(B$17:B46))</f>
        <v>4.24E-2</v>
      </c>
      <c r="C31" s="13" t="str">
        <f>INDEX(Atualizadas!A$1:M$288,F31,1)</f>
        <v>BMKS3</v>
      </c>
      <c r="D31" s="13" t="str">
        <f>INDEX(Atualizadas!A$1:M$288,F31,2)</f>
        <v>MONARK ON</v>
      </c>
      <c r="E31" s="13" t="str">
        <f>INDEX(Atualizadas!A$1:M$288,F31,3)</f>
        <v>Viagens e Lazer</v>
      </c>
      <c r="F31" s="13">
        <f>MATCH(B31,Atualizadas!M$1:M$288,0)</f>
        <v>44</v>
      </c>
      <c r="G31" s="26" t="str">
        <f>INDEX(Atualizadas!A$1:M$288,F31,6)</f>
        <v>203.00</v>
      </c>
      <c r="H31" s="26">
        <f t="shared" si="0"/>
        <v>194.74290099769763</v>
      </c>
    </row>
    <row r="32" spans="1:8" x14ac:dyDescent="0.25">
      <c r="A32" s="14" t="s">
        <v>2254</v>
      </c>
      <c r="B32" s="15">
        <f>SMALL(Atualizadas!M$2:M$288,ROWS(B$17:B47))</f>
        <v>4.2799999999999998E-2</v>
      </c>
      <c r="C32" s="13" t="str">
        <f>INDEX(Atualizadas!A$1:M$288,F32,1)</f>
        <v>MERC4</v>
      </c>
      <c r="D32" s="13" t="str">
        <f>INDEX(Atualizadas!A$1:M$288,F32,2)</f>
        <v>MERCANTIL BRASIL PN</v>
      </c>
      <c r="E32" s="13" t="str">
        <f>INDEX(Atualizadas!A$1:M$288,F32,3)</f>
        <v>Financeiros</v>
      </c>
      <c r="F32" s="13">
        <f>MATCH(B32,Atualizadas!M$1:M$288,0)</f>
        <v>193</v>
      </c>
      <c r="G32" s="26" t="str">
        <f>INDEX(Atualizadas!A$1:M$288,F32,6)</f>
        <v>9.50</v>
      </c>
      <c r="H32" s="26">
        <f t="shared" si="0"/>
        <v>9.1100882240122747</v>
      </c>
    </row>
    <row r="33" spans="1:8" x14ac:dyDescent="0.25">
      <c r="A33" s="14" t="s">
        <v>2255</v>
      </c>
      <c r="B33" s="15">
        <f>SMALL(Atualizadas!M$2:M$288,ROWS(B$17:B48))</f>
        <v>5.1900000000000002E-2</v>
      </c>
      <c r="C33" s="13" t="str">
        <f>INDEX(Atualizadas!A$1:M$288,F33,1)</f>
        <v>RPMG3</v>
      </c>
      <c r="D33" s="13" t="str">
        <f>INDEX(Atualizadas!A$1:M$288,F33,2)</f>
        <v>REFINARIA DE PETRÓLEOS DE MANGUINHOS S.A ON</v>
      </c>
      <c r="E33" s="13" t="str">
        <f>INDEX(Atualizadas!A$1:M$288,F33,3)</f>
        <v>Petróleo, Gás e Biocombustíveis</v>
      </c>
      <c r="F33" s="13">
        <f>MATCH(B33,Atualizadas!M$1:M$288,0)</f>
        <v>250</v>
      </c>
      <c r="G33" s="26" t="str">
        <f>INDEX(Atualizadas!A$1:M$288,F33,6)</f>
        <v>3.04</v>
      </c>
      <c r="H33" s="26">
        <f t="shared" si="0"/>
        <v>2.8900085559463826</v>
      </c>
    </row>
    <row r="34" spans="1:8" x14ac:dyDescent="0.25">
      <c r="A34" s="14" t="s">
        <v>2256</v>
      </c>
      <c r="B34" s="15">
        <f>SMALL(Atualizadas!M$2:M$288,ROWS(B$17:B49))</f>
        <v>5.5100000000000003E-2</v>
      </c>
      <c r="C34" s="13" t="str">
        <f>INDEX(Atualizadas!A$1:M$288,F34,1)</f>
        <v>RADL3</v>
      </c>
      <c r="D34" s="13" t="str">
        <f>INDEX(Atualizadas!A$1:M$288,F34,2)</f>
        <v>RAIADROGASIL ON</v>
      </c>
      <c r="E34" s="13" t="str">
        <f>INDEX(Atualizadas!A$1:M$288,F34,3)</f>
        <v>Comércio e Distribuição</v>
      </c>
      <c r="F34" s="13">
        <f>MATCH(B34,Atualizadas!M$1:M$288,0)</f>
        <v>235</v>
      </c>
      <c r="G34" s="26" t="str">
        <f>INDEX(Atualizadas!A$1:M$288,F34,6)</f>
        <v>110.45</v>
      </c>
      <c r="H34" s="26">
        <f t="shared" si="0"/>
        <v>104.68202066154868</v>
      </c>
    </row>
    <row r="35" spans="1:8" x14ac:dyDescent="0.25">
      <c r="A35" s="14" t="s">
        <v>2257</v>
      </c>
      <c r="B35" s="15">
        <f>SMALL(Atualizadas!M$2:M$288,ROWS(B$17:B50))</f>
        <v>5.5500000000000001E-2</v>
      </c>
      <c r="C35" s="13" t="str">
        <f>INDEX(Atualizadas!A$1:M$288,F35,1)</f>
        <v>SULA11</v>
      </c>
      <c r="D35" s="13" t="str">
        <f>INDEX(Atualizadas!A$1:M$288,F35,2)</f>
        <v>Sul America UNT N2</v>
      </c>
      <c r="E35" s="13" t="str">
        <f>INDEX(Atualizadas!A$1:M$288,F35,3)</f>
        <v>Previdência e Seguros</v>
      </c>
      <c r="F35" s="13">
        <f>MATCH(B35,Atualizadas!M$1:M$288,0)</f>
        <v>273</v>
      </c>
      <c r="G35" s="26" t="str">
        <f>INDEX(Atualizadas!A$1:M$288,F35,6)</f>
        <v>45.82</v>
      </c>
      <c r="H35" s="26">
        <f t="shared" si="0"/>
        <v>43.410705826622447</v>
      </c>
    </row>
    <row r="36" spans="1:8" x14ac:dyDescent="0.25">
      <c r="A36" s="14" t="s">
        <v>2258</v>
      </c>
      <c r="B36" s="15">
        <f>SMALL(Atualizadas!M$2:M$288,ROWS(B$17:B51))</f>
        <v>5.7099999999999998E-2</v>
      </c>
      <c r="C36" s="13" t="str">
        <f>INDEX(Atualizadas!A$1:M$288,F36,1)</f>
        <v>CRIV3</v>
      </c>
      <c r="D36" s="13" t="str">
        <f>INDEX(Atualizadas!A$1:M$288,F36,2)</f>
        <v>ALFA FINANCEIRA ON</v>
      </c>
      <c r="E36" s="13" t="str">
        <f>INDEX(Atualizadas!A$1:M$288,F36,3)</f>
        <v>Financeiros</v>
      </c>
      <c r="F36" s="13">
        <f>MATCH(B36,Atualizadas!M$1:M$288,0)</f>
        <v>92</v>
      </c>
      <c r="G36" s="26" t="str">
        <f>INDEX(Atualizadas!A$1:M$288,F36,6)</f>
        <v>5.00</v>
      </c>
      <c r="H36" s="26">
        <f t="shared" si="0"/>
        <v>4.7299214833033778</v>
      </c>
    </row>
    <row r="37" spans="1:8" x14ac:dyDescent="0.25">
      <c r="A37" s="14" t="s">
        <v>2259</v>
      </c>
      <c r="B37" s="15">
        <f>SMALL(Atualizadas!M$2:M$288,ROWS(B$17:B52))</f>
        <v>6.0199999999999997E-2</v>
      </c>
      <c r="C37" s="13" t="str">
        <f>INDEX(Atualizadas!A$1:M$288,F37,1)</f>
        <v>MNPR3</v>
      </c>
      <c r="D37" s="13" t="str">
        <f>INDEX(Atualizadas!A$1:M$288,F37,2)</f>
        <v>MINUPAR ON</v>
      </c>
      <c r="E37" s="13" t="str">
        <f>INDEX(Atualizadas!A$1:M$288,F37,3)</f>
        <v>Alimentos</v>
      </c>
      <c r="F37" s="13">
        <f>MATCH(B37,Atualizadas!M$1:M$288,0)</f>
        <v>198</v>
      </c>
      <c r="G37" s="26" t="str">
        <f>INDEX(Atualizadas!A$1:M$288,F37,6)</f>
        <v>4.23</v>
      </c>
      <c r="H37" s="26">
        <f t="shared" si="0"/>
        <v>3.9898132427843804</v>
      </c>
    </row>
    <row r="38" spans="1:8" x14ac:dyDescent="0.25">
      <c r="A38" s="14" t="s">
        <v>2260</v>
      </c>
      <c r="B38" s="15">
        <f>SMALL(Atualizadas!M$2:M$288,ROWS(B$17:B53))</f>
        <v>6.2700000000000006E-2</v>
      </c>
      <c r="C38" s="13" t="str">
        <f>INDEX(Atualizadas!A$1:M$288,F38,1)</f>
        <v>SCAR3</v>
      </c>
      <c r="D38" s="13" t="str">
        <f>INDEX(Atualizadas!A$1:M$288,F38,2)</f>
        <v>SÃO CARLOS EMPREEND.E PARTICIPAÇÕES S.A. ON</v>
      </c>
      <c r="E38" s="13" t="str">
        <f>INDEX(Atualizadas!A$1:M$288,F38,3)</f>
        <v>Exploração de Imóveis</v>
      </c>
      <c r="F38" s="13">
        <f>MATCH(B38,Atualizadas!M$1:M$288,0)</f>
        <v>259</v>
      </c>
      <c r="G38" s="26" t="str">
        <f>INDEX(Atualizadas!A$1:M$288,F38,6)</f>
        <v>36.12</v>
      </c>
      <c r="H38" s="26">
        <f t="shared" si="0"/>
        <v>33.988896207772655</v>
      </c>
    </row>
    <row r="39" spans="1:8" x14ac:dyDescent="0.25">
      <c r="A39" s="14" t="s">
        <v>2261</v>
      </c>
      <c r="B39" s="15">
        <f>SMALL(Atualizadas!M$2:M$288,ROWS(B$17:B54))</f>
        <v>6.2799999999999995E-2</v>
      </c>
      <c r="C39" s="13" t="str">
        <f>INDEX(Atualizadas!A$1:M$288,F39,1)</f>
        <v>FESA4</v>
      </c>
      <c r="D39" s="13" t="str">
        <f>INDEX(Atualizadas!A$1:M$288,F39,2)</f>
        <v>FERBASA PN</v>
      </c>
      <c r="E39" s="13" t="str">
        <f>INDEX(Atualizadas!A$1:M$288,F39,3)</f>
        <v>Siderurgia e Metalurgia</v>
      </c>
      <c r="F39" s="13">
        <f>MATCH(B39,Atualizadas!M$1:M$288,0)</f>
        <v>130</v>
      </c>
      <c r="G39" s="26" t="str">
        <f>INDEX(Atualizadas!A$1:M$288,F39,6)</f>
        <v>19.45</v>
      </c>
      <c r="H39" s="26">
        <f t="shared" si="0"/>
        <v>18.300715092209259</v>
      </c>
    </row>
    <row r="40" spans="1:8" x14ac:dyDescent="0.25">
      <c r="A40" s="14" t="s">
        <v>2262</v>
      </c>
      <c r="B40" s="15">
        <f>SMALL(Atualizadas!M$2:M$288,ROWS(B$17:B55))</f>
        <v>6.3799999999999996E-2</v>
      </c>
      <c r="C40" s="13" t="str">
        <f>INDEX(Atualizadas!A$1:M$288,F40,1)</f>
        <v>KEPL3</v>
      </c>
      <c r="D40" s="13" t="str">
        <f>INDEX(Atualizadas!A$1:M$288,F40,2)</f>
        <v>KEPLER WEBER SA ON</v>
      </c>
      <c r="E40" s="13" t="str">
        <f>INDEX(Atualizadas!A$1:M$288,F40,3)</f>
        <v>Máquinas e Equipamentos</v>
      </c>
      <c r="F40" s="13">
        <f>MATCH(B40,Atualizadas!M$1:M$288,0)</f>
        <v>173</v>
      </c>
      <c r="G40" s="26" t="str">
        <f>INDEX(Atualizadas!A$1:M$288,F40,6)</f>
        <v>30.02</v>
      </c>
      <c r="H40" s="26">
        <f t="shared" si="0"/>
        <v>28.219590148524155</v>
      </c>
    </row>
    <row r="41" spans="1:8" x14ac:dyDescent="0.25">
      <c r="A41" s="14" t="s">
        <v>2263</v>
      </c>
      <c r="B41" s="15">
        <f>SMALL(Atualizadas!M$2:M$288,ROWS(B$17:B56))</f>
        <v>7.6600000000000001E-2</v>
      </c>
      <c r="C41" s="13" t="str">
        <f>INDEX(Atualizadas!A$1:M$288,F41,1)</f>
        <v>MTSA4</v>
      </c>
      <c r="D41" s="13" t="str">
        <f>INDEX(Atualizadas!A$1:M$288,F41,2)</f>
        <v>METISA PN</v>
      </c>
      <c r="E41" s="13" t="str">
        <f>INDEX(Atualizadas!A$1:M$288,F41,3)</f>
        <v>Máquinas e Equipamentos</v>
      </c>
      <c r="F41" s="13">
        <f>MATCH(B41,Atualizadas!M$1:M$288,0)</f>
        <v>203</v>
      </c>
      <c r="G41" s="26" t="str">
        <f>INDEX(Atualizadas!A$1:M$288,F41,6)</f>
        <v>17.00</v>
      </c>
      <c r="H41" s="26">
        <f t="shared" si="0"/>
        <v>15.790451421140627</v>
      </c>
    </row>
    <row r="42" spans="1:8" x14ac:dyDescent="0.25">
      <c r="A42" s="14" t="s">
        <v>2264</v>
      </c>
      <c r="B42" s="15">
        <f>SMALL(Atualizadas!M$2:M$288,ROWS(B$17:B57))</f>
        <v>7.8E-2</v>
      </c>
      <c r="C42" s="13" t="str">
        <f>INDEX(Atualizadas!A$1:M$288,F42,1)</f>
        <v>PLAS3</v>
      </c>
      <c r="D42" s="13" t="str">
        <f>INDEX(Atualizadas!A$1:M$288,F42,2)</f>
        <v>PLASCAR PARTICIPAÇÕES INDUSTRIAIS S.A ON</v>
      </c>
      <c r="E42" s="13" t="str">
        <f>INDEX(Atualizadas!A$1:M$288,F42,3)</f>
        <v>Material de Transporte</v>
      </c>
      <c r="F42" s="13">
        <f>MATCH(B42,Atualizadas!M$1:M$288,0)</f>
        <v>222</v>
      </c>
      <c r="G42" s="26" t="str">
        <f>INDEX(Atualizadas!A$1:M$288,F42,6)</f>
        <v>4.84</v>
      </c>
      <c r="H42" s="26">
        <f t="shared" si="0"/>
        <v>4.4897959183673466</v>
      </c>
    </row>
    <row r="43" spans="1:8" x14ac:dyDescent="0.25">
      <c r="A43" s="14" t="s">
        <v>2265</v>
      </c>
      <c r="B43" s="15">
        <f>SMALL(Atualizadas!M$2:M$288,ROWS(B$17:B58))</f>
        <v>7.8399999999999997E-2</v>
      </c>
      <c r="C43" s="13" t="str">
        <f>INDEX(Atualizadas!A$1:M$288,F43,1)</f>
        <v>OMGE3</v>
      </c>
      <c r="D43" s="13" t="str">
        <f>INDEX(Atualizadas!A$1:M$288,F43,2)</f>
        <v>OMEGA GER ON NM</v>
      </c>
      <c r="E43" s="13" t="str">
        <f>INDEX(Atualizadas!A$1:M$288,F43,3)</f>
        <v>Energia Elétrica</v>
      </c>
      <c r="F43" s="13">
        <f>MATCH(B43,Atualizadas!M$1:M$288,0)</f>
        <v>213</v>
      </c>
      <c r="G43" s="26" t="str">
        <f>INDEX(Atualizadas!A$1:M$288,F43,6)</f>
        <v>33.30</v>
      </c>
      <c r="H43" s="26">
        <f t="shared" si="0"/>
        <v>30.879080118694358</v>
      </c>
    </row>
    <row r="44" spans="1:8" x14ac:dyDescent="0.25">
      <c r="A44" s="14" t="s">
        <v>2266</v>
      </c>
      <c r="B44" s="15">
        <f>SMALL(Atualizadas!M$2:M$288,ROWS(B$17:B59))</f>
        <v>7.9600000000000004E-2</v>
      </c>
      <c r="C44" s="13" t="str">
        <f>INDEX(Atualizadas!A$1:M$288,F44,1)</f>
        <v>ALPA3</v>
      </c>
      <c r="D44" s="13" t="str">
        <f>INDEX(Atualizadas!A$1:M$288,F44,2)</f>
        <v>ALPARGATAS ON N1</v>
      </c>
      <c r="E44" s="13" t="str">
        <f>INDEX(Atualizadas!A$1:M$288,F44,3)</f>
        <v>Tecidos, Vestuário e Calçados</v>
      </c>
      <c r="F44" s="13">
        <f>MATCH(B44,Atualizadas!M$1:M$288,0)</f>
        <v>8</v>
      </c>
      <c r="G44" s="26" t="str">
        <f>INDEX(Atualizadas!A$1:M$288,F44,6)</f>
        <v>22.92</v>
      </c>
      <c r="H44" s="26">
        <f t="shared" si="0"/>
        <v>21.230085216746943</v>
      </c>
    </row>
    <row r="45" spans="1:8" x14ac:dyDescent="0.25">
      <c r="A45" s="14" t="s">
        <v>2267</v>
      </c>
      <c r="B45" s="15">
        <f>SMALL(Atualizadas!M$2:M$288,ROWS(B$17:B60))</f>
        <v>0.08</v>
      </c>
      <c r="C45" s="13" t="str">
        <f>INDEX(Atualizadas!A$1:M$288,F45,1)</f>
        <v>BTOW3</v>
      </c>
      <c r="D45" s="13" t="str">
        <f>INDEX(Atualizadas!A$1:M$288,F45,2)</f>
        <v>B2W - COMPANHIA GLOBAL DO VAREJO ON</v>
      </c>
      <c r="E45" s="13" t="str">
        <f>INDEX(Atualizadas!A$1:M$288,F45,3)</f>
        <v>Comércio</v>
      </c>
      <c r="F45" s="13">
        <f>MATCH(B45,Atualizadas!M$1:M$288,0)</f>
        <v>65</v>
      </c>
      <c r="G45" s="26" t="str">
        <f>INDEX(Atualizadas!A$1:M$288,F45,6)</f>
        <v>94.50</v>
      </c>
      <c r="H45" s="26">
        <f t="shared" si="0"/>
        <v>87.5</v>
      </c>
    </row>
    <row r="46" spans="1:8" x14ac:dyDescent="0.25">
      <c r="A46" s="14" t="s">
        <v>2268</v>
      </c>
      <c r="B46" s="15">
        <f>SMALL(Atualizadas!M$2:M$288,ROWS(B$17:B61))</f>
        <v>0.08</v>
      </c>
      <c r="C46" s="13" t="str">
        <f>INDEX(Atualizadas!A$1:M$288,F46,1)</f>
        <v>BTOW3</v>
      </c>
      <c r="D46" s="13" t="str">
        <f>INDEX(Atualizadas!A$1:M$288,F46,2)</f>
        <v>B2W - COMPANHIA GLOBAL DO VAREJO ON</v>
      </c>
      <c r="E46" s="13" t="str">
        <f>INDEX(Atualizadas!A$1:M$288,F46,3)</f>
        <v>Comércio</v>
      </c>
      <c r="F46" s="13">
        <f>MATCH(B46,Atualizadas!M$1:M$288,0)</f>
        <v>65</v>
      </c>
      <c r="G46" s="26" t="str">
        <f>INDEX(Atualizadas!A$1:M$288,F46,6)</f>
        <v>94.50</v>
      </c>
      <c r="H46" s="26">
        <f t="shared" si="0"/>
        <v>87.5</v>
      </c>
    </row>
    <row r="47" spans="1:8" x14ac:dyDescent="0.25">
      <c r="A47" s="14" t="s">
        <v>2269</v>
      </c>
      <c r="B47" s="15">
        <f>SMALL(Atualizadas!M$2:M$288,ROWS(B$17:B62))</f>
        <v>8.0100000000000005E-2</v>
      </c>
      <c r="C47" s="13" t="str">
        <f>INDEX(Atualizadas!A$1:M$288,F47,1)</f>
        <v>LINX3</v>
      </c>
      <c r="D47" s="13" t="str">
        <f>INDEX(Atualizadas!A$1:M$288,F47,2)</f>
        <v>LINX ON NM</v>
      </c>
      <c r="E47" s="13" t="str">
        <f>INDEX(Atualizadas!A$1:M$288,F47,3)</f>
        <v>Programas e Serviços</v>
      </c>
      <c r="F47" s="13">
        <f>MATCH(B47,Atualizadas!M$1:M$288,0)</f>
        <v>182</v>
      </c>
      <c r="G47" s="26" t="str">
        <f>INDEX(Atualizadas!A$1:M$288,F47,6)</f>
        <v>20.64</v>
      </c>
      <c r="H47" s="26">
        <f t="shared" si="0"/>
        <v>19.109341727617814</v>
      </c>
    </row>
    <row r="48" spans="1:8" x14ac:dyDescent="0.25">
      <c r="A48" s="14" t="s">
        <v>2270</v>
      </c>
      <c r="B48" s="15">
        <f>SMALL(Atualizadas!M$2:M$288,ROWS(B$17:B63))</f>
        <v>8.0299999999999996E-2</v>
      </c>
      <c r="C48" s="13" t="str">
        <f>INDEX(Atualizadas!A$1:M$288,F48,1)</f>
        <v>TEKA4</v>
      </c>
      <c r="D48" s="13" t="str">
        <f>INDEX(Atualizadas!A$1:M$288,F48,2)</f>
        <v>TEKA S.A. PN</v>
      </c>
      <c r="E48" s="13" t="str">
        <f>INDEX(Atualizadas!A$1:M$288,F48,3)</f>
        <v>Tecidos, Vestuário e Calçados</v>
      </c>
      <c r="F48" s="13">
        <f>MATCH(B48,Atualizadas!M$1:M$288,0)</f>
        <v>286</v>
      </c>
      <c r="G48" s="26" t="str">
        <f>INDEX(Atualizadas!A$1:M$288,F48,6)</f>
        <v>6.59</v>
      </c>
      <c r="H48" s="26">
        <f t="shared" si="0"/>
        <v>6.1001573636952697</v>
      </c>
    </row>
    <row r="49" spans="1:8" x14ac:dyDescent="0.25">
      <c r="A49" s="14" t="s">
        <v>2271</v>
      </c>
      <c r="B49" s="15">
        <f>SMALL(Atualizadas!M$2:M$288,ROWS(B$17:B64))</f>
        <v>8.0699999999999994E-2</v>
      </c>
      <c r="C49" s="13" t="str">
        <f>INDEX(Atualizadas!A$1:M$288,F49,1)</f>
        <v>BAZA3</v>
      </c>
      <c r="D49" s="13" t="str">
        <f>INDEX(Atualizadas!A$1:M$288,F49,2)</f>
        <v>BANCO DA AMAZONIA S.A. ON</v>
      </c>
      <c r="E49" s="13" t="str">
        <f>INDEX(Atualizadas!A$1:M$288,F49,3)</f>
        <v>Financeiros</v>
      </c>
      <c r="F49" s="13">
        <f>MATCH(B49,Atualizadas!M$1:M$288,0)</f>
        <v>26</v>
      </c>
      <c r="G49" s="26" t="str">
        <f>INDEX(Atualizadas!A$1:M$288,F49,6)</f>
        <v>32.42</v>
      </c>
      <c r="H49" s="26">
        <f t="shared" si="0"/>
        <v>29.999074673822523</v>
      </c>
    </row>
    <row r="50" spans="1:8" x14ac:dyDescent="0.25">
      <c r="A50" s="14" t="s">
        <v>2272</v>
      </c>
      <c r="B50" s="15">
        <f>SMALL(Atualizadas!M$2:M$288,ROWS(B$17:B65))</f>
        <v>8.5400000000000004E-2</v>
      </c>
      <c r="C50" s="13" t="str">
        <f>INDEX(Atualizadas!A$1:M$288,F50,1)</f>
        <v>BALM4</v>
      </c>
      <c r="D50" s="13" t="str">
        <f>INDEX(Atualizadas!A$1:M$288,F50,2)</f>
        <v>BAUMER PN</v>
      </c>
      <c r="E50" s="13" t="str">
        <f>INDEX(Atualizadas!A$1:M$288,F50,3)</f>
        <v>Máquinas e Equipamentos</v>
      </c>
      <c r="F50" s="13">
        <f>MATCH(B50,Atualizadas!M$1:M$288,0)</f>
        <v>24</v>
      </c>
      <c r="G50" s="26" t="str">
        <f>INDEX(Atualizadas!A$1:M$288,F50,6)</f>
        <v>10.30</v>
      </c>
      <c r="H50" s="26">
        <f t="shared" si="0"/>
        <v>9.489589091579143</v>
      </c>
    </row>
    <row r="51" spans="1:8" x14ac:dyDescent="0.25">
      <c r="A51" s="14" t="s">
        <v>2273</v>
      </c>
      <c r="B51" s="15">
        <f>SMALL(Atualizadas!M$2:M$288,ROWS(B$17:B66))</f>
        <v>8.8800000000000004E-2</v>
      </c>
      <c r="C51" s="13" t="str">
        <f>INDEX(Atualizadas!A$1:M$288,F51,1)</f>
        <v>GEPA4</v>
      </c>
      <c r="D51" s="13" t="str">
        <f>INDEX(Atualizadas!A$1:M$288,F51,2)</f>
        <v>DUKE ENERGY INT,GERAÇÃO PARANAPANEMA SA PN</v>
      </c>
      <c r="E51" s="13" t="str">
        <f>INDEX(Atualizadas!A$1:M$288,F51,3)</f>
        <v>Energia Elétrica</v>
      </c>
      <c r="F51" s="13">
        <f>MATCH(B51,Atualizadas!M$1:M$288,0)</f>
        <v>136</v>
      </c>
      <c r="G51" s="26" t="str">
        <f>INDEX(Atualizadas!A$1:M$288,F51,6)</f>
        <v>46.34</v>
      </c>
      <c r="H51" s="26">
        <f t="shared" si="0"/>
        <v>42.560617193240269</v>
      </c>
    </row>
    <row r="52" spans="1:8" x14ac:dyDescent="0.25">
      <c r="A52" s="14" t="s">
        <v>2274</v>
      </c>
      <c r="B52" s="15">
        <f>SMALL(Atualizadas!M$2:M$288,ROWS(B$17:B67))</f>
        <v>9.0899999999999995E-2</v>
      </c>
      <c r="C52" s="13" t="str">
        <f>INDEX(Atualizadas!A$1:M$288,F52,1)</f>
        <v>MMXM3</v>
      </c>
      <c r="D52" s="13" t="str">
        <f>INDEX(Atualizadas!A$1:M$288,F52,2)</f>
        <v>MMX MINER ON NM</v>
      </c>
      <c r="E52" s="13" t="str">
        <f>INDEX(Atualizadas!A$1:M$288,F52,3)</f>
        <v>Mineração</v>
      </c>
      <c r="F52" s="13">
        <f>MATCH(B52,Atualizadas!M$1:M$288,0)</f>
        <v>196</v>
      </c>
      <c r="G52" s="26" t="str">
        <f>INDEX(Atualizadas!A$1:M$288,F52,6)</f>
        <v>1.80</v>
      </c>
      <c r="H52" s="26">
        <f t="shared" si="0"/>
        <v>1.6500137501145844</v>
      </c>
    </row>
    <row r="53" spans="1:8" x14ac:dyDescent="0.25">
      <c r="A53" s="14" t="s">
        <v>2275</v>
      </c>
      <c r="B53" s="15">
        <f>SMALL(Atualizadas!M$2:M$288,ROWS(B$17:B68))</f>
        <v>9.1600000000000001E-2</v>
      </c>
      <c r="C53" s="13" t="str">
        <f>INDEX(Atualizadas!A$1:M$288,F53,1)</f>
        <v>TAEE11</v>
      </c>
      <c r="D53" s="13" t="str">
        <f>INDEX(Atualizadas!A$1:M$288,F53,2)</f>
        <v>TAESA UNT</v>
      </c>
      <c r="E53" s="13" t="str">
        <f>INDEX(Atualizadas!A$1:M$288,F53,3)</f>
        <v>Energia Elétrica</v>
      </c>
      <c r="F53" s="13">
        <f>MATCH(B53,Atualizadas!M$1:M$288,0)</f>
        <v>277</v>
      </c>
      <c r="G53" s="26" t="str">
        <f>INDEX(Atualizadas!A$1:M$288,F53,6)</f>
        <v>28.81</v>
      </c>
      <c r="H53" s="26">
        <f t="shared" si="0"/>
        <v>26.392451447416637</v>
      </c>
    </row>
    <row r="54" spans="1:8" x14ac:dyDescent="0.25">
      <c r="A54" s="14" t="s">
        <v>2276</v>
      </c>
      <c r="B54" s="15">
        <f>SMALL(Atualizadas!M$2:M$288,ROWS(B$17:B69))</f>
        <v>9.2999999999999999E-2</v>
      </c>
      <c r="C54" s="13" t="str">
        <f>INDEX(Atualizadas!A$1:M$288,F54,1)</f>
        <v>EMAE4</v>
      </c>
      <c r="D54" s="13" t="str">
        <f>INDEX(Atualizadas!A$1:M$288,F54,2)</f>
        <v>EMAE PN</v>
      </c>
      <c r="E54" s="13" t="str">
        <f>INDEX(Atualizadas!A$1:M$288,F54,3)</f>
        <v>Energia Elétrica</v>
      </c>
      <c r="F54" s="13">
        <f>MATCH(B54,Atualizadas!M$1:M$288,0)</f>
        <v>114</v>
      </c>
      <c r="G54" s="26" t="str">
        <f>INDEX(Atualizadas!A$1:M$288,F54,6)</f>
        <v>30.79</v>
      </c>
      <c r="H54" s="26">
        <f t="shared" si="0"/>
        <v>28.170173833485819</v>
      </c>
    </row>
    <row r="55" spans="1:8" x14ac:dyDescent="0.25">
      <c r="A55" s="14" t="s">
        <v>2277</v>
      </c>
      <c r="B55" s="15">
        <f>SMALL(Atualizadas!M$2:M$288,ROWS(B$17:B70))</f>
        <v>9.3799999999999994E-2</v>
      </c>
      <c r="C55" s="13" t="str">
        <f>INDEX(Atualizadas!A$1:M$288,F55,1)</f>
        <v>INEP3</v>
      </c>
      <c r="D55" s="13" t="str">
        <f>INDEX(Atualizadas!A$1:M$288,F55,2)</f>
        <v>INEPAR S/A ON</v>
      </c>
      <c r="E55" s="13" t="str">
        <f>INDEX(Atualizadas!A$1:M$288,F55,3)</f>
        <v>Máquinas e Equipamentos</v>
      </c>
      <c r="F55" s="13">
        <f>MATCH(B55,Atualizadas!M$1:M$288,0)</f>
        <v>159</v>
      </c>
      <c r="G55" s="26" t="str">
        <f>INDEX(Atualizadas!A$1:M$288,F55,6)</f>
        <v>7.00</v>
      </c>
      <c r="H55" s="26">
        <f t="shared" si="0"/>
        <v>6.3997074419455116</v>
      </c>
    </row>
    <row r="56" spans="1:8" x14ac:dyDescent="0.25">
      <c r="A56" s="14" t="s">
        <v>2278</v>
      </c>
      <c r="B56" s="15">
        <f>SMALL(Atualizadas!M$2:M$288,ROWS(B$17:B71))</f>
        <v>9.4E-2</v>
      </c>
      <c r="C56" s="13" t="str">
        <f>INDEX(Atualizadas!A$1:M$288,F56,1)</f>
        <v>ADHM3</v>
      </c>
      <c r="D56" s="13" t="str">
        <f>INDEX(Atualizadas!A$1:M$288,F56,2)</f>
        <v>VITALYZE.ME</v>
      </c>
      <c r="E56" s="13" t="str">
        <f>INDEX(Atualizadas!A$1:M$288,F56,3)</f>
        <v>Prods. de Uso Pessoal e de Limpeza</v>
      </c>
      <c r="F56" s="13">
        <f>MATCH(B56,Atualizadas!M$1:M$288,0)</f>
        <v>5</v>
      </c>
      <c r="G56" s="26" t="str">
        <f>INDEX(Atualizadas!A$1:M$288,F56,6)</f>
        <v>2.56</v>
      </c>
      <c r="H56" s="26">
        <f t="shared" si="0"/>
        <v>2.340036563071298</v>
      </c>
    </row>
    <row r="57" spans="1:8" x14ac:dyDescent="0.25">
      <c r="A57" s="14" t="s">
        <v>2279</v>
      </c>
      <c r="B57" s="15">
        <f>SMALL(Atualizadas!M$2:M$288,ROWS(B$17:B72))</f>
        <v>9.9199999999999997E-2</v>
      </c>
      <c r="C57" s="13" t="str">
        <f>INDEX(Atualizadas!A$1:M$288,F57,1)</f>
        <v>TAEE4</v>
      </c>
      <c r="D57" s="13" t="str">
        <f>INDEX(Atualizadas!A$1:M$288,F57,2)</f>
        <v>TAESA PN N2</v>
      </c>
      <c r="E57" s="13" t="str">
        <f>INDEX(Atualizadas!A$1:M$288,F57,3)</f>
        <v>Energia Elétrica</v>
      </c>
      <c r="F57" s="13">
        <f>MATCH(B57,Atualizadas!M$1:M$288,0)</f>
        <v>279</v>
      </c>
      <c r="G57" s="26" t="str">
        <f>INDEX(Atualizadas!A$1:M$288,F57,6)</f>
        <v>9.60</v>
      </c>
      <c r="H57" s="26">
        <f t="shared" si="0"/>
        <v>8.7336244541484724</v>
      </c>
    </row>
    <row r="58" spans="1:8" x14ac:dyDescent="0.25">
      <c r="A58" s="14" t="s">
        <v>2280</v>
      </c>
      <c r="B58" s="15">
        <f>SMALL(Atualizadas!M$2:M$288,ROWS(B$17:B73))</f>
        <v>0.10150000000000001</v>
      </c>
      <c r="C58" s="13" t="str">
        <f>INDEX(Atualizadas!A$1:M$288,F58,1)</f>
        <v>CESP6</v>
      </c>
      <c r="D58" s="13" t="str">
        <f>INDEX(Atualizadas!A$1:M$288,F58,2)</f>
        <v>CESP CIA ENERGETICA SAO PAULO PNB</v>
      </c>
      <c r="E58" s="13" t="str">
        <f>INDEX(Atualizadas!A$1:M$288,F58,3)</f>
        <v>Energia Elétrica</v>
      </c>
      <c r="F58" s="13">
        <f>MATCH(B58,Atualizadas!M$1:M$288,0)</f>
        <v>76</v>
      </c>
      <c r="G58" s="26" t="str">
        <f>INDEX(Atualizadas!A$1:M$288,F58,6)</f>
        <v>29.09</v>
      </c>
      <c r="H58" s="26">
        <f t="shared" si="0"/>
        <v>26.40944167044939</v>
      </c>
    </row>
    <row r="59" spans="1:8" x14ac:dyDescent="0.25">
      <c r="A59" s="14" t="s">
        <v>2281</v>
      </c>
      <c r="B59" s="15">
        <f>SMALL(Atualizadas!M$2:M$288,ROWS(B$17:B74))</f>
        <v>0.1021</v>
      </c>
      <c r="C59" s="13" t="str">
        <f>INDEX(Atualizadas!A$1:M$288,F59,1)</f>
        <v>TAEE3</v>
      </c>
      <c r="D59" s="13" t="str">
        <f>INDEX(Atualizadas!A$1:M$288,F59,2)</f>
        <v>TAESA ON N2</v>
      </c>
      <c r="E59" s="13" t="str">
        <f>INDEX(Atualizadas!A$1:M$288,F59,3)</f>
        <v>Energia Elétrica</v>
      </c>
      <c r="F59" s="13">
        <f>MATCH(B59,Atualizadas!M$1:M$288,0)</f>
        <v>278</v>
      </c>
      <c r="G59" s="26" t="str">
        <f>INDEX(Atualizadas!A$1:M$288,F59,6)</f>
        <v>9.68</v>
      </c>
      <c r="H59" s="26">
        <f t="shared" si="0"/>
        <v>8.7832320116141904</v>
      </c>
    </row>
    <row r="60" spans="1:8" x14ac:dyDescent="0.25">
      <c r="A60" s="14" t="s">
        <v>2282</v>
      </c>
      <c r="B60" s="15">
        <f>SMALL(Atualizadas!M$2:M$288,ROWS(B$17:B75))</f>
        <v>0.10299999999999999</v>
      </c>
      <c r="C60" s="13" t="str">
        <f>INDEX(Atualizadas!A$1:M$288,F60,1)</f>
        <v>BRIV4</v>
      </c>
      <c r="D60" s="13" t="str">
        <f>INDEX(Atualizadas!A$1:M$288,F60,2)</f>
        <v>ALFA DE INVESTIMENTO PN</v>
      </c>
      <c r="E60" s="13" t="str">
        <f>INDEX(Atualizadas!A$1:M$288,F60,3)</f>
        <v>Financeiros</v>
      </c>
      <c r="F60" s="13">
        <f>MATCH(B60,Atualizadas!M$1:M$288,0)</f>
        <v>57</v>
      </c>
      <c r="G60" s="26" t="str">
        <f>INDEX(Atualizadas!A$1:M$288,F60,6)</f>
        <v>7.60</v>
      </c>
      <c r="H60" s="26">
        <f t="shared" si="0"/>
        <v>6.890299184043517</v>
      </c>
    </row>
    <row r="61" spans="1:8" x14ac:dyDescent="0.25">
      <c r="A61" s="14" t="s">
        <v>2283</v>
      </c>
      <c r="B61" s="15">
        <f>SMALL(Atualizadas!M$2:M$288,ROWS(B$17:B76))</f>
        <v>0.1055</v>
      </c>
      <c r="C61" s="13" t="str">
        <f>INDEX(Atualizadas!A$1:M$288,F61,1)</f>
        <v>CRPG6</v>
      </c>
      <c r="D61" s="13" t="str">
        <f>INDEX(Atualizadas!A$1:M$288,F61,2)</f>
        <v>CRISTAL PNB</v>
      </c>
      <c r="E61" s="13" t="str">
        <f>INDEX(Atualizadas!A$1:M$288,F61,3)</f>
        <v>Químicos</v>
      </c>
      <c r="F61" s="13">
        <f>MATCH(B61,Atualizadas!M$1:M$288,0)</f>
        <v>95</v>
      </c>
      <c r="G61" s="26" t="str">
        <f>INDEX(Atualizadas!A$1:M$288,F61,6)</f>
        <v>24.50</v>
      </c>
      <c r="H61" s="26">
        <f t="shared" si="0"/>
        <v>22.161917684305745</v>
      </c>
    </row>
    <row r="62" spans="1:8" x14ac:dyDescent="0.25">
      <c r="A62" s="14" t="s">
        <v>2284</v>
      </c>
      <c r="B62" s="15">
        <f>SMALL(Atualizadas!M$2:M$288,ROWS(B$17:B77))</f>
        <v>0.1062</v>
      </c>
      <c r="C62" s="13" t="str">
        <f>INDEX(Atualizadas!A$1:M$288,F62,1)</f>
        <v>TELB4</v>
      </c>
      <c r="D62" s="13" t="str">
        <f>INDEX(Atualizadas!A$1:M$288,F62,2)</f>
        <v>TELEBRAS PN</v>
      </c>
      <c r="E62" s="13" t="str">
        <f>INDEX(Atualizadas!A$1:M$288,F62,3)</f>
        <v>Outros</v>
      </c>
      <c r="F62" s="13">
        <f>MATCH(B62,Atualizadas!M$1:M$288,0)</f>
        <v>287</v>
      </c>
      <c r="G62" s="26" t="str">
        <f>INDEX(Atualizadas!A$1:M$288,F62,6)</f>
        <v>25.00</v>
      </c>
      <c r="H62" s="26">
        <f t="shared" si="0"/>
        <v>22.5998915205207</v>
      </c>
    </row>
    <row r="63" spans="1:8" x14ac:dyDescent="0.25">
      <c r="A63" s="14" t="s">
        <v>2285</v>
      </c>
      <c r="B63" s="15">
        <f>SMALL(Atualizadas!M$2:M$288,ROWS(B$17:B78))</f>
        <v>0.1082</v>
      </c>
      <c r="C63" s="13" t="str">
        <f>INDEX(Atualizadas!A$1:M$288,F63,1)</f>
        <v>CRPG5</v>
      </c>
      <c r="D63" s="13" t="str">
        <f>INDEX(Atualizadas!A$1:M$288,F63,2)</f>
        <v>CRISTAL PNA</v>
      </c>
      <c r="E63" s="13" t="str">
        <f>INDEX(Atualizadas!A$1:M$288,F63,3)</f>
        <v>Químicos</v>
      </c>
      <c r="F63" s="13">
        <f>MATCH(B63,Atualizadas!M$1:M$288,0)</f>
        <v>94</v>
      </c>
      <c r="G63" s="26" t="str">
        <f>INDEX(Atualizadas!A$1:M$288,F63,6)</f>
        <v>24.25</v>
      </c>
      <c r="H63" s="26">
        <f t="shared" si="0"/>
        <v>21.882331709077782</v>
      </c>
    </row>
    <row r="64" spans="1:8" x14ac:dyDescent="0.25">
      <c r="A64" s="14" t="s">
        <v>2286</v>
      </c>
      <c r="B64" s="15">
        <f>SMALL(Atualizadas!M$2:M$288,ROWS(B$17:B79))</f>
        <v>0.1095</v>
      </c>
      <c r="C64" s="13" t="str">
        <f>INDEX(Atualizadas!A$1:M$288,F64,1)</f>
        <v>PNVL3</v>
      </c>
      <c r="D64" s="13" t="str">
        <f>INDEX(Atualizadas!A$1:M$288,F64,2)</f>
        <v>PANVEL FARMÁCIAS ON</v>
      </c>
      <c r="E64" s="13" t="str">
        <f>INDEX(Atualizadas!A$1:M$288,F64,3)</f>
        <v>Comércio e Distribuição</v>
      </c>
      <c r="F64" s="13">
        <f>MATCH(B64,Atualizadas!M$1:M$288,0)</f>
        <v>224</v>
      </c>
      <c r="G64" s="26" t="str">
        <f>INDEX(Atualizadas!A$1:M$288,F64,6)</f>
        <v>25.54</v>
      </c>
      <c r="H64" s="26">
        <f t="shared" si="0"/>
        <v>23.019378098242452</v>
      </c>
    </row>
    <row r="65" spans="1:8" x14ac:dyDescent="0.25">
      <c r="A65" s="14" t="s">
        <v>2287</v>
      </c>
      <c r="B65" s="15">
        <f>SMALL(Atualizadas!M$2:M$288,ROWS(B$17:B80))</f>
        <v>0.11169999999999999</v>
      </c>
      <c r="C65" s="13" t="str">
        <f>INDEX(Atualizadas!A$1:M$288,F65,1)</f>
        <v>RANI3</v>
      </c>
      <c r="D65" s="13" t="str">
        <f>INDEX(Atualizadas!A$1:M$288,F65,2)</f>
        <v>CELULOSE IRANI ON</v>
      </c>
      <c r="E65" s="13" t="str">
        <f>INDEX(Atualizadas!A$1:M$288,F65,3)</f>
        <v>Madeira e Papel</v>
      </c>
      <c r="F65" s="13">
        <f>MATCH(B65,Atualizadas!M$1:M$288,0)</f>
        <v>237</v>
      </c>
      <c r="G65" s="26" t="str">
        <f>INDEX(Atualizadas!A$1:M$288,F65,6)</f>
        <v>3.98</v>
      </c>
      <c r="H65" s="26">
        <f t="shared" si="0"/>
        <v>3.5801025456508055</v>
      </c>
    </row>
    <row r="66" spans="1:8" x14ac:dyDescent="0.25">
      <c r="A66" s="14" t="s">
        <v>2288</v>
      </c>
      <c r="B66" s="15">
        <f>SMALL(Atualizadas!M$2:M$288,ROWS(B$17:B81))</f>
        <v>0.1167</v>
      </c>
      <c r="C66" s="13" t="str">
        <f>INDEX(Atualizadas!A$1:M$288,F66,1)</f>
        <v>INEP4</v>
      </c>
      <c r="D66" s="13" t="str">
        <f>INDEX(Atualizadas!A$1:M$288,F66,2)</f>
        <v>INEPAR S/A PN</v>
      </c>
      <c r="E66" s="13" t="str">
        <f>INDEX(Atualizadas!A$1:M$288,F66,3)</f>
        <v>Máquinas e Equipamentos</v>
      </c>
      <c r="F66" s="13">
        <f>MATCH(B66,Atualizadas!M$1:M$288,0)</f>
        <v>160</v>
      </c>
      <c r="G66" s="26" t="str">
        <f>INDEX(Atualizadas!A$1:M$288,F66,6)</f>
        <v>6.70</v>
      </c>
      <c r="H66" s="26">
        <f t="shared" ref="H66:H129" si="1">-G66*1/(-1-B66)</f>
        <v>5.999820900868631</v>
      </c>
    </row>
    <row r="67" spans="1:8" x14ac:dyDescent="0.25">
      <c r="A67" s="14" t="s">
        <v>2289</v>
      </c>
      <c r="B67" s="15">
        <f>SMALL(Atualizadas!M$2:M$288,ROWS(B$17:B82))</f>
        <v>0.1183</v>
      </c>
      <c r="C67" s="13" t="str">
        <f>INDEX(Atualizadas!A$1:M$288,F67,1)</f>
        <v>ENEV3</v>
      </c>
      <c r="D67" s="13" t="str">
        <f>INDEX(Atualizadas!A$1:M$288,F67,2)</f>
        <v>ENEVA ON</v>
      </c>
      <c r="E67" s="13" t="str">
        <f>INDEX(Atualizadas!A$1:M$288,F67,3)</f>
        <v>Energia Elétrica</v>
      </c>
      <c r="F67" s="13">
        <f>MATCH(B67,Atualizadas!M$1:M$288,0)</f>
        <v>118</v>
      </c>
      <c r="G67" s="26" t="str">
        <f>INDEX(Atualizadas!A$1:M$288,F67,6)</f>
        <v>39.70</v>
      </c>
      <c r="H67" s="26">
        <f t="shared" si="1"/>
        <v>35.500312975051415</v>
      </c>
    </row>
    <row r="68" spans="1:8" x14ac:dyDescent="0.25">
      <c r="A68" s="14" t="s">
        <v>2290</v>
      </c>
      <c r="B68" s="15">
        <f>SMALL(Atualizadas!M$2:M$288,ROWS(B$17:B83))</f>
        <v>0.1196</v>
      </c>
      <c r="C68" s="13" t="str">
        <f>INDEX(Atualizadas!A$1:M$288,F68,1)</f>
        <v>GPIV33</v>
      </c>
      <c r="D68" s="13" t="str">
        <f>INDEX(Atualizadas!A$1:M$288,F68,2)</f>
        <v>GP INVESTMENTS, LTD DR3</v>
      </c>
      <c r="E68" s="13" t="str">
        <f>INDEX(Atualizadas!A$1:M$288,F68,3)</f>
        <v>Holdings Diversificadas</v>
      </c>
      <c r="F68" s="13">
        <f>MATCH(B68,Atualizadas!M$1:M$288,0)</f>
        <v>145</v>
      </c>
      <c r="G68" s="26" t="str">
        <f>INDEX(Atualizadas!A$1:M$288,F68,6)</f>
        <v>4.12</v>
      </c>
      <c r="H68" s="26">
        <f t="shared" si="1"/>
        <v>3.6798856734548058</v>
      </c>
    </row>
    <row r="69" spans="1:8" x14ac:dyDescent="0.25">
      <c r="A69" s="14" t="s">
        <v>2291</v>
      </c>
      <c r="B69" s="15">
        <f>SMALL(Atualizadas!M$2:M$288,ROWS(B$17:B84))</f>
        <v>0.11990000000000001</v>
      </c>
      <c r="C69" s="13" t="str">
        <f>INDEX(Atualizadas!A$1:M$288,F69,1)</f>
        <v>ARZZ3</v>
      </c>
      <c r="D69" s="13" t="str">
        <f>INDEX(Atualizadas!A$1:M$288,F69,2)</f>
        <v>AREZZO CO ON NM</v>
      </c>
      <c r="E69" s="13" t="str">
        <f>INDEX(Atualizadas!A$1:M$288,F69,3)</f>
        <v>Comércio</v>
      </c>
      <c r="F69" s="13">
        <f>MATCH(B69,Atualizadas!M$1:M$288,0)</f>
        <v>17</v>
      </c>
      <c r="G69" s="26" t="str">
        <f>INDEX(Atualizadas!A$1:M$288,F69,6)</f>
        <v>46.70</v>
      </c>
      <c r="H69" s="26">
        <f t="shared" si="1"/>
        <v>41.7001517992678</v>
      </c>
    </row>
    <row r="70" spans="1:8" x14ac:dyDescent="0.25">
      <c r="A70" s="14" t="s">
        <v>2292</v>
      </c>
      <c r="B70" s="15">
        <f>SMALL(Atualizadas!M$2:M$288,ROWS(B$17:B85))</f>
        <v>0.1227</v>
      </c>
      <c r="C70" s="13" t="str">
        <f>INDEX(Atualizadas!A$1:M$288,F70,1)</f>
        <v>BRAP4</v>
      </c>
      <c r="D70" s="13" t="str">
        <f>INDEX(Atualizadas!A$1:M$288,F70,2)</f>
        <v>BRADESPAR S/A PN N1</v>
      </c>
      <c r="E70" s="13" t="str">
        <f>INDEX(Atualizadas!A$1:M$288,F70,3)</f>
        <v>Holdings Diversificadas</v>
      </c>
      <c r="F70" s="13">
        <f>MATCH(B70,Atualizadas!M$1:M$288,0)</f>
        <v>52</v>
      </c>
      <c r="G70" s="26" t="str">
        <f>INDEX(Atualizadas!A$1:M$288,F70,6)</f>
        <v>36.14</v>
      </c>
      <c r="H70" s="26">
        <f t="shared" si="1"/>
        <v>32.190255633740094</v>
      </c>
    </row>
    <row r="71" spans="1:8" x14ac:dyDescent="0.25">
      <c r="A71" s="14" t="s">
        <v>2293</v>
      </c>
      <c r="B71" s="15">
        <f>SMALL(Atualizadas!M$2:M$288,ROWS(B$17:B86))</f>
        <v>0.1232</v>
      </c>
      <c r="C71" s="13" t="str">
        <f>INDEX(Atualizadas!A$1:M$288,F71,1)</f>
        <v>MGLU3</v>
      </c>
      <c r="D71" s="13" t="str">
        <f>INDEX(Atualizadas!A$1:M$288,F71,2)</f>
        <v>MAGAZ LUIZA ON NM</v>
      </c>
      <c r="E71" s="13" t="str">
        <f>INDEX(Atualizadas!A$1:M$288,F71,3)</f>
        <v>Comércio</v>
      </c>
      <c r="F71" s="13">
        <f>MATCH(B71,Atualizadas!M$1:M$288,0)</f>
        <v>194</v>
      </c>
      <c r="G71" s="26" t="str">
        <f>INDEX(Atualizadas!A$1:M$288,F71,6)</f>
        <v>62.38</v>
      </c>
      <c r="H71" s="26">
        <f t="shared" si="1"/>
        <v>55.537749287749293</v>
      </c>
    </row>
    <row r="72" spans="1:8" x14ac:dyDescent="0.25">
      <c r="A72" s="14" t="s">
        <v>2294</v>
      </c>
      <c r="B72" s="15">
        <f>SMALL(Atualizadas!M$2:M$288,ROWS(B$17:B87))</f>
        <v>0.1236</v>
      </c>
      <c r="C72" s="13" t="str">
        <f>INDEX(Atualizadas!A$1:M$288,F72,1)</f>
        <v>CSAN3</v>
      </c>
      <c r="D72" s="13" t="str">
        <f>INDEX(Atualizadas!A$1:M$288,F72,2)</f>
        <v>COSAN SA INDUSTRIA E COMERCIO ON</v>
      </c>
      <c r="E72" s="13" t="str">
        <f>INDEX(Atualizadas!A$1:M$288,F72,3)</f>
        <v>Alimentos</v>
      </c>
      <c r="F72" s="13">
        <f>MATCH(B72,Atualizadas!M$1:M$288,0)</f>
        <v>96</v>
      </c>
      <c r="G72" s="26" t="str">
        <f>INDEX(Atualizadas!A$1:M$288,F72,6)</f>
        <v>68.53</v>
      </c>
      <c r="H72" s="26">
        <f t="shared" si="1"/>
        <v>60.991456034175869</v>
      </c>
    </row>
    <row r="73" spans="1:8" x14ac:dyDescent="0.25">
      <c r="A73" s="14" t="s">
        <v>2295</v>
      </c>
      <c r="B73" s="15">
        <f>SMALL(Atualizadas!M$2:M$288,ROWS(B$17:B88))</f>
        <v>0.1245</v>
      </c>
      <c r="C73" s="13" t="str">
        <f>INDEX(Atualizadas!A$1:M$288,F73,1)</f>
        <v>LAME4</v>
      </c>
      <c r="D73" s="13" t="str">
        <f>INDEX(Atualizadas!A$1:M$288,F73,2)</f>
        <v>LOJAS AMERICANAS S.A. PN</v>
      </c>
      <c r="E73" s="13" t="str">
        <f>INDEX(Atualizadas!A$1:M$288,F73,3)</f>
        <v>Comércio</v>
      </c>
      <c r="F73" s="13">
        <f>MATCH(B73,Atualizadas!M$1:M$288,0)</f>
        <v>178</v>
      </c>
      <c r="G73" s="26" t="str">
        <f>INDEX(Atualizadas!A$1:M$288,F73,6)</f>
        <v>30.25</v>
      </c>
      <c r="H73" s="26">
        <f t="shared" si="1"/>
        <v>26.900844819919964</v>
      </c>
    </row>
    <row r="74" spans="1:8" x14ac:dyDescent="0.25">
      <c r="A74" s="14" t="s">
        <v>2296</v>
      </c>
      <c r="B74" s="15">
        <f>SMALL(Atualizadas!M$2:M$288,ROWS(B$17:B89))</f>
        <v>0.12790000000000001</v>
      </c>
      <c r="C74" s="13" t="str">
        <f>INDEX(Atualizadas!A$1:M$288,F74,1)</f>
        <v>CTSA3</v>
      </c>
      <c r="D74" s="13" t="str">
        <f>INDEX(Atualizadas!A$1:M$288,F74,2)</f>
        <v>SANTANENSE ON</v>
      </c>
      <c r="E74" s="13" t="str">
        <f>INDEX(Atualizadas!A$1:M$288,F74,3)</f>
        <v>Tecidos, Vestuário e Calçados</v>
      </c>
      <c r="F74" s="13">
        <f>MATCH(B74,Atualizadas!M$1:M$288,0)</f>
        <v>102</v>
      </c>
      <c r="G74" s="26" t="str">
        <f>INDEX(Atualizadas!A$1:M$288,F74,6)</f>
        <v>4.94</v>
      </c>
      <c r="H74" s="26">
        <f t="shared" si="1"/>
        <v>4.3798209061086979</v>
      </c>
    </row>
    <row r="75" spans="1:8" x14ac:dyDescent="0.25">
      <c r="A75" s="14" t="s">
        <v>2297</v>
      </c>
      <c r="B75" s="15">
        <f>SMALL(Atualizadas!M$2:M$288,ROWS(B$17:B90))</f>
        <v>0.12820000000000001</v>
      </c>
      <c r="C75" s="13" t="str">
        <f>INDEX(Atualizadas!A$1:M$288,F75,1)</f>
        <v>CPFE3</v>
      </c>
      <c r="D75" s="13" t="str">
        <f>INDEX(Atualizadas!A$1:M$288,F75,2)</f>
        <v>CPFL ENERGIA S.A. ON</v>
      </c>
      <c r="E75" s="13" t="str">
        <f>INDEX(Atualizadas!A$1:M$288,F75,3)</f>
        <v>Energia Elétrica</v>
      </c>
      <c r="F75" s="13">
        <f>MATCH(B75,Atualizadas!M$1:M$288,0)</f>
        <v>88</v>
      </c>
      <c r="G75" s="26" t="str">
        <f>INDEX(Atualizadas!A$1:M$288,F75,6)</f>
        <v>33.45</v>
      </c>
      <c r="H75" s="26">
        <f t="shared" si="1"/>
        <v>29.648998404538201</v>
      </c>
    </row>
    <row r="76" spans="1:8" x14ac:dyDescent="0.25">
      <c r="A76" s="14" t="s">
        <v>2298</v>
      </c>
      <c r="B76" s="15">
        <f>SMALL(Atualizadas!M$2:M$288,ROWS(B$17:B91))</f>
        <v>0.13139999999999999</v>
      </c>
      <c r="C76" s="13" t="str">
        <f>INDEX(Atualizadas!A$1:M$288,F76,1)</f>
        <v>ALUP11</v>
      </c>
      <c r="D76" s="13" t="str">
        <f>INDEX(Atualizadas!A$1:M$288,F76,2)</f>
        <v>ALUPAR UNT N2</v>
      </c>
      <c r="E76" s="13" t="str">
        <f>INDEX(Atualizadas!A$1:M$288,F76,3)</f>
        <v>Energia Elétrica</v>
      </c>
      <c r="F76" s="13">
        <f>MATCH(B76,Atualizadas!M$1:M$288,0)</f>
        <v>11</v>
      </c>
      <c r="G76" s="26" t="str">
        <f>INDEX(Atualizadas!A$1:M$288,F76,6)</f>
        <v>25.14</v>
      </c>
      <c r="H76" s="26">
        <f t="shared" si="1"/>
        <v>22.22025808732544</v>
      </c>
    </row>
    <row r="77" spans="1:8" x14ac:dyDescent="0.25">
      <c r="A77" s="14" t="s">
        <v>2299</v>
      </c>
      <c r="B77" s="15">
        <f>SMALL(Atualizadas!M$2:M$288,ROWS(B$17:B92))</f>
        <v>0.13420000000000001</v>
      </c>
      <c r="C77" s="13" t="str">
        <f>INDEX(Atualizadas!A$1:M$288,F77,1)</f>
        <v>EGIE3</v>
      </c>
      <c r="D77" s="13" t="str">
        <f>INDEX(Atualizadas!A$1:M$288,F77,2)</f>
        <v>ENGIE BRASIL ON</v>
      </c>
      <c r="E77" s="13" t="str">
        <f>INDEX(Atualizadas!A$1:M$288,F77,3)</f>
        <v>Energia Elétrica</v>
      </c>
      <c r="F77" s="13">
        <f>MATCH(B77,Atualizadas!M$1:M$288,0)</f>
        <v>111</v>
      </c>
      <c r="G77" s="26" t="str">
        <f>INDEX(Atualizadas!A$1:M$288,F77,6)</f>
        <v>43.36</v>
      </c>
      <c r="H77" s="26">
        <f t="shared" si="1"/>
        <v>38.229589137718214</v>
      </c>
    </row>
    <row r="78" spans="1:8" x14ac:dyDescent="0.25">
      <c r="A78" s="14" t="s">
        <v>2300</v>
      </c>
      <c r="B78" s="15">
        <f>SMALL(Atualizadas!M$2:M$288,ROWS(B$17:B93))</f>
        <v>0.13639999999999999</v>
      </c>
      <c r="C78" s="13" t="str">
        <f>INDEX(Atualizadas!A$1:M$288,F78,1)</f>
        <v>LAME3</v>
      </c>
      <c r="D78" s="13" t="str">
        <f>INDEX(Atualizadas!A$1:M$288,F78,2)</f>
        <v>LOJAS AMERICANAS S.A. ON</v>
      </c>
      <c r="E78" s="13" t="str">
        <f>INDEX(Atualizadas!A$1:M$288,F78,3)</f>
        <v>Comércio</v>
      </c>
      <c r="F78" s="13">
        <f>MATCH(B78,Atualizadas!M$1:M$288,0)</f>
        <v>177</v>
      </c>
      <c r="G78" s="26" t="str">
        <f>INDEX(Atualizadas!A$1:M$288,F78,6)</f>
        <v>25.08</v>
      </c>
      <c r="H78" s="26">
        <f t="shared" si="1"/>
        <v>22.069693769799365</v>
      </c>
    </row>
    <row r="79" spans="1:8" x14ac:dyDescent="0.25">
      <c r="A79" s="14" t="s">
        <v>2301</v>
      </c>
      <c r="B79" s="15">
        <f>SMALL(Atualizadas!M$2:M$288,ROWS(B$17:B94))</f>
        <v>0.13730000000000001</v>
      </c>
      <c r="C79" s="13" t="str">
        <f>INDEX(Atualizadas!A$1:M$288,F79,1)</f>
        <v>CGRA3</v>
      </c>
      <c r="D79" s="13" t="str">
        <f>INDEX(Atualizadas!A$1:M$288,F79,2)</f>
        <v>GRAZZIOTIN ON</v>
      </c>
      <c r="E79" s="13" t="str">
        <f>INDEX(Atualizadas!A$1:M$288,F79,3)</f>
        <v>Comércio</v>
      </c>
      <c r="F79" s="13">
        <f>MATCH(B79,Atualizadas!M$1:M$288,0)</f>
        <v>79</v>
      </c>
      <c r="G79" s="26" t="str">
        <f>INDEX(Atualizadas!A$1:M$288,F79,6)</f>
        <v>25.85</v>
      </c>
      <c r="H79" s="26">
        <f t="shared" si="1"/>
        <v>22.729271080629562</v>
      </c>
    </row>
    <row r="80" spans="1:8" x14ac:dyDescent="0.25">
      <c r="A80" s="14" t="s">
        <v>2302</v>
      </c>
      <c r="B80" s="15">
        <f>SMALL(Atualizadas!M$2:M$288,ROWS(B$17:B95))</f>
        <v>0.13739999999999999</v>
      </c>
      <c r="C80" s="13" t="str">
        <f>INDEX(Atualizadas!A$1:M$288,F80,1)</f>
        <v>ENGI3</v>
      </c>
      <c r="D80" s="13" t="str">
        <f>INDEX(Atualizadas!A$1:M$288,F80,2)</f>
        <v>ENERGISA ON</v>
      </c>
      <c r="E80" s="13" t="str">
        <f>INDEX(Atualizadas!A$1:M$288,F80,3)</f>
        <v>Energia Elétrica</v>
      </c>
      <c r="F80" s="13">
        <f>MATCH(B80,Atualizadas!M$1:M$288,0)</f>
        <v>120</v>
      </c>
      <c r="G80" s="26" t="str">
        <f>INDEX(Atualizadas!A$1:M$288,F80,6)</f>
        <v>12.58</v>
      </c>
      <c r="H80" s="26">
        <f t="shared" si="1"/>
        <v>11.060312994548971</v>
      </c>
    </row>
    <row r="81" spans="1:8" x14ac:dyDescent="0.25">
      <c r="A81" s="14" t="s">
        <v>2303</v>
      </c>
      <c r="B81" s="15">
        <f>SMALL(Atualizadas!M$2:M$288,ROWS(B$17:B96))</f>
        <v>0.13780000000000001</v>
      </c>
      <c r="C81" s="13" t="str">
        <f>INDEX(Atualizadas!A$1:M$288,F81,1)</f>
        <v>ALPA4</v>
      </c>
      <c r="D81" s="13" t="str">
        <f>INDEX(Atualizadas!A$1:M$288,F81,2)</f>
        <v>ALPARGATAS PN N1</v>
      </c>
      <c r="E81" s="13" t="str">
        <f>INDEX(Atualizadas!A$1:M$288,F81,3)</f>
        <v>Tecidos, Vestuário e Calçados</v>
      </c>
      <c r="F81" s="13">
        <f>MATCH(B81,Atualizadas!M$1:M$288,0)</f>
        <v>9</v>
      </c>
      <c r="G81" s="26" t="str">
        <f>INDEX(Atualizadas!A$1:M$288,F81,6)</f>
        <v>28.24</v>
      </c>
      <c r="H81" s="26">
        <f t="shared" si="1"/>
        <v>24.819827737739498</v>
      </c>
    </row>
    <row r="82" spans="1:8" x14ac:dyDescent="0.25">
      <c r="A82" s="14" t="s">
        <v>2304</v>
      </c>
      <c r="B82" s="15">
        <f>SMALL(Atualizadas!M$2:M$288,ROWS(B$17:B97))</f>
        <v>0.1384</v>
      </c>
      <c r="C82" s="13" t="str">
        <f>INDEX(Atualizadas!A$1:M$288,F82,1)</f>
        <v>CGRA4</v>
      </c>
      <c r="D82" s="13" t="str">
        <f>INDEX(Atualizadas!A$1:M$288,F82,2)</f>
        <v>GRAZZIOTIN PN</v>
      </c>
      <c r="E82" s="13" t="str">
        <f>INDEX(Atualizadas!A$1:M$288,F82,3)</f>
        <v>Comércio</v>
      </c>
      <c r="F82" s="13">
        <f>MATCH(B82,Atualizadas!M$1:M$288,0)</f>
        <v>80</v>
      </c>
      <c r="G82" s="26" t="str">
        <f>INDEX(Atualizadas!A$1:M$288,F82,6)</f>
        <v>27.30</v>
      </c>
      <c r="H82" s="26">
        <f t="shared" si="1"/>
        <v>23.981026001405482</v>
      </c>
    </row>
    <row r="83" spans="1:8" x14ac:dyDescent="0.25">
      <c r="A83" s="14" t="s">
        <v>2305</v>
      </c>
      <c r="B83" s="15">
        <f>SMALL(Atualizadas!M$2:M$288,ROWS(B$17:B98))</f>
        <v>0.1431</v>
      </c>
      <c r="C83" s="13" t="str">
        <f>INDEX(Atualizadas!A$1:M$288,F83,1)</f>
        <v>GNDI3</v>
      </c>
      <c r="D83" s="13" t="str">
        <f>INDEX(Atualizadas!A$1:M$288,F83,2)</f>
        <v>INTERMEDICA ON NM</v>
      </c>
      <c r="E83" s="13" t="str">
        <f>INDEX(Atualizadas!A$1:M$288,F83,3)</f>
        <v>Saúde</v>
      </c>
      <c r="F83" s="13">
        <f>MATCH(B83,Atualizadas!M$1:M$288,0)</f>
        <v>140</v>
      </c>
      <c r="G83" s="26" t="str">
        <f>INDEX(Atualizadas!A$1:M$288,F83,6)</f>
        <v>63.66</v>
      </c>
      <c r="H83" s="26">
        <f t="shared" si="1"/>
        <v>55.690665733531624</v>
      </c>
    </row>
    <row r="84" spans="1:8" x14ac:dyDescent="0.25">
      <c r="A84" s="14" t="s">
        <v>2306</v>
      </c>
      <c r="B84" s="15">
        <f>SMALL(Atualizadas!M$2:M$288,ROWS(B$17:B99))</f>
        <v>0.1484</v>
      </c>
      <c r="C84" s="13" t="str">
        <f>INDEX(Atualizadas!A$1:M$288,F84,1)</f>
        <v>CRIV4</v>
      </c>
      <c r="D84" s="13" t="str">
        <f>INDEX(Atualizadas!A$1:M$288,F84,2)</f>
        <v>ALFA FINANCEIRA PN</v>
      </c>
      <c r="E84" s="13" t="str">
        <f>INDEX(Atualizadas!A$1:M$288,F84,3)</f>
        <v>Financeiros</v>
      </c>
      <c r="F84" s="13">
        <f>MATCH(B84,Atualizadas!M$1:M$288,0)</f>
        <v>93</v>
      </c>
      <c r="G84" s="26" t="str">
        <f>INDEX(Atualizadas!A$1:M$288,F84,6)</f>
        <v>6.50</v>
      </c>
      <c r="H84" s="26">
        <f t="shared" si="1"/>
        <v>5.6600487634970387</v>
      </c>
    </row>
    <row r="85" spans="1:8" x14ac:dyDescent="0.25">
      <c r="A85" s="14" t="s">
        <v>2307</v>
      </c>
      <c r="B85" s="15">
        <f>SMALL(Atualizadas!M$2:M$288,ROWS(B$17:B100))</f>
        <v>0.14990000000000001</v>
      </c>
      <c r="C85" s="13" t="str">
        <f>INDEX(Atualizadas!A$1:M$288,F85,1)</f>
        <v>BRAP3</v>
      </c>
      <c r="D85" s="13" t="str">
        <f>INDEX(Atualizadas!A$1:M$288,F85,2)</f>
        <v>BRADESPAR S/A ON N1</v>
      </c>
      <c r="E85" s="13" t="str">
        <f>INDEX(Atualizadas!A$1:M$288,F85,3)</f>
        <v>Holdings Diversificadas</v>
      </c>
      <c r="F85" s="13">
        <f>MATCH(B85,Atualizadas!M$1:M$288,0)</f>
        <v>51</v>
      </c>
      <c r="G85" s="26" t="str">
        <f>INDEX(Atualizadas!A$1:M$288,F85,6)</f>
        <v>33.06</v>
      </c>
      <c r="H85" s="26">
        <f t="shared" si="1"/>
        <v>28.75032611531438</v>
      </c>
    </row>
    <row r="86" spans="1:8" x14ac:dyDescent="0.25">
      <c r="A86" s="14" t="s">
        <v>2308</v>
      </c>
      <c r="B86" s="15">
        <f>SMALL(Atualizadas!M$2:M$288,ROWS(B$17:B101))</f>
        <v>0.15079999999999999</v>
      </c>
      <c r="C86" s="13" t="str">
        <f>INDEX(Atualizadas!A$1:M$288,F86,1)</f>
        <v>GGBR4</v>
      </c>
      <c r="D86" s="13" t="str">
        <f>INDEX(Atualizadas!A$1:M$288,F86,2)</f>
        <v>GERDAU S.A. PN N1</v>
      </c>
      <c r="E86" s="13" t="str">
        <f>INDEX(Atualizadas!A$1:M$288,F86,3)</f>
        <v>Siderurgia e Metalurgia</v>
      </c>
      <c r="F86" s="13">
        <f>MATCH(B86,Atualizadas!M$1:M$288,0)</f>
        <v>139</v>
      </c>
      <c r="G86" s="26" t="str">
        <f>INDEX(Atualizadas!A$1:M$288,F86,6)</f>
        <v>14.96</v>
      </c>
      <c r="H86" s="26">
        <f t="shared" si="1"/>
        <v>12.999652415710811</v>
      </c>
    </row>
    <row r="87" spans="1:8" x14ac:dyDescent="0.25">
      <c r="A87" s="14" t="s">
        <v>2309</v>
      </c>
      <c r="B87" s="15">
        <f>SMALL(Atualizadas!M$2:M$288,ROWS(B$17:B102))</f>
        <v>0.15110000000000001</v>
      </c>
      <c r="C87" s="13" t="str">
        <f>INDEX(Atualizadas!A$1:M$288,F87,1)</f>
        <v>BNBR3</v>
      </c>
      <c r="D87" s="13" t="str">
        <f>INDEX(Atualizadas!A$1:M$288,F87,2)</f>
        <v>BANCO DO NORDESTE ON</v>
      </c>
      <c r="E87" s="13" t="str">
        <f>INDEX(Atualizadas!A$1:M$288,F87,3)</f>
        <v>Financeiros</v>
      </c>
      <c r="F87" s="13">
        <f>MATCH(B87,Atualizadas!M$1:M$288,0)</f>
        <v>45</v>
      </c>
      <c r="G87" s="26" t="str">
        <f>INDEX(Atualizadas!A$1:M$288,F87,6)</f>
        <v>84.03</v>
      </c>
      <c r="H87" s="26">
        <f t="shared" si="1"/>
        <v>72.999739379723749</v>
      </c>
    </row>
    <row r="88" spans="1:8" x14ac:dyDescent="0.25">
      <c r="A88" s="14" t="s">
        <v>2310</v>
      </c>
      <c r="B88" s="15">
        <f>SMALL(Atualizadas!M$2:M$288,ROWS(B$17:B103))</f>
        <v>0.15359999999999999</v>
      </c>
      <c r="C88" s="13" t="str">
        <f>INDEX(Atualizadas!A$1:M$288,F88,1)</f>
        <v>ENBR3</v>
      </c>
      <c r="D88" s="13" t="str">
        <f>INDEX(Atualizadas!A$1:M$288,F88,2)</f>
        <v>EDP ENERGIAS DO BRASIL S/A ON</v>
      </c>
      <c r="E88" s="13" t="str">
        <f>INDEX(Atualizadas!A$1:M$288,F88,3)</f>
        <v>Energia Elétrica</v>
      </c>
      <c r="F88" s="13">
        <f>MATCH(B88,Atualizadas!M$1:M$288,0)</f>
        <v>117</v>
      </c>
      <c r="G88" s="26" t="str">
        <f>INDEX(Atualizadas!A$1:M$288,F88,6)</f>
        <v>18.55</v>
      </c>
      <c r="H88" s="26">
        <f t="shared" si="1"/>
        <v>16.080097087378643</v>
      </c>
    </row>
    <row r="89" spans="1:8" x14ac:dyDescent="0.25">
      <c r="A89" s="14" t="s">
        <v>2311</v>
      </c>
      <c r="B89" s="15">
        <f>SMALL(Atualizadas!M$2:M$288,ROWS(B$17:B104))</f>
        <v>0.15429999999999999</v>
      </c>
      <c r="C89" s="13" t="str">
        <f>INDEX(Atualizadas!A$1:M$288,F89,1)</f>
        <v>NTCO3</v>
      </c>
      <c r="D89" s="13" t="str">
        <f>INDEX(Atualizadas!A$1:M$288,F89,2)</f>
        <v>GRUPO NATURA ON NM</v>
      </c>
      <c r="E89" s="13" t="str">
        <f>INDEX(Atualizadas!A$1:M$288,F89,3)</f>
        <v>Prods. de Uso Pessoal e de Limpeza</v>
      </c>
      <c r="F89" s="13">
        <f>MATCH(B89,Atualizadas!M$1:M$288,0)</f>
        <v>208</v>
      </c>
      <c r="G89" s="26" t="str">
        <f>INDEX(Atualizadas!A$1:M$288,F89,6)</f>
        <v>41.21</v>
      </c>
      <c r="H89" s="26">
        <f t="shared" si="1"/>
        <v>35.701290825608595</v>
      </c>
    </row>
    <row r="90" spans="1:8" x14ac:dyDescent="0.25">
      <c r="A90" s="14" t="s">
        <v>2312</v>
      </c>
      <c r="B90" s="15">
        <f>SMALL(Atualizadas!M$2:M$288,ROWS(B$17:B105))</f>
        <v>0.15709999999999999</v>
      </c>
      <c r="C90" s="13" t="str">
        <f>INDEX(Atualizadas!A$1:M$288,F90,1)</f>
        <v>BGIP4</v>
      </c>
      <c r="D90" s="13" t="str">
        <f>INDEX(Atualizadas!A$1:M$288,F90,2)</f>
        <v>BANESE PN</v>
      </c>
      <c r="E90" s="13" t="str">
        <f>INDEX(Atualizadas!A$1:M$288,F90,3)</f>
        <v>Financeiros</v>
      </c>
      <c r="F90" s="13">
        <f>MATCH(B90,Atualizadas!M$1:M$288,0)</f>
        <v>36</v>
      </c>
      <c r="G90" s="26" t="str">
        <f>INDEX(Atualizadas!A$1:M$288,F90,6)</f>
        <v>27.10</v>
      </c>
      <c r="H90" s="26">
        <f t="shared" si="1"/>
        <v>23.420620516809265</v>
      </c>
    </row>
    <row r="91" spans="1:8" x14ac:dyDescent="0.25">
      <c r="A91" s="14" t="s">
        <v>2313</v>
      </c>
      <c r="B91" s="15">
        <f>SMALL(Atualizadas!M$2:M$288,ROWS(B$17:B106))</f>
        <v>0.15840000000000001</v>
      </c>
      <c r="C91" s="13" t="str">
        <f>INDEX(Atualizadas!A$1:M$288,F91,1)</f>
        <v>CGAS5</v>
      </c>
      <c r="D91" s="13" t="str">
        <f>INDEX(Atualizadas!A$1:M$288,F91,2)</f>
        <v>COMPANHIA DE GÁS DE SÃO PAULO - COMGÁS PNAS</v>
      </c>
      <c r="E91" s="13" t="str">
        <f>INDEX(Atualizadas!A$1:M$288,F91,3)</f>
        <v>Gás</v>
      </c>
      <c r="F91" s="13">
        <f>MATCH(B91,Atualizadas!M$1:M$288,0)</f>
        <v>78</v>
      </c>
      <c r="G91" s="26" t="str">
        <f>INDEX(Atualizadas!A$1:M$288,F91,6)</f>
        <v>186.50</v>
      </c>
      <c r="H91" s="26">
        <f t="shared" si="1"/>
        <v>160.99792817679557</v>
      </c>
    </row>
    <row r="92" spans="1:8" x14ac:dyDescent="0.25">
      <c r="A92" s="14" t="s">
        <v>2314</v>
      </c>
      <c r="B92" s="15">
        <f>SMALL(Atualizadas!M$2:M$288,ROWS(B$17:B107))</f>
        <v>0.15909999999999999</v>
      </c>
      <c r="C92" s="13" t="str">
        <f>INDEX(Atualizadas!A$1:M$288,F92,1)</f>
        <v>ITSA3</v>
      </c>
      <c r="D92" s="13" t="str">
        <f>INDEX(Atualizadas!A$1:M$288,F92,2)</f>
        <v>ITAÚSA ON N1</v>
      </c>
      <c r="E92" s="13" t="str">
        <f>INDEX(Atualizadas!A$1:M$288,F92,3)</f>
        <v>Financeiros</v>
      </c>
      <c r="F92" s="13">
        <f>MATCH(B92,Atualizadas!M$1:M$288,0)</f>
        <v>162</v>
      </c>
      <c r="G92" s="26" t="str">
        <f>INDEX(Atualizadas!A$1:M$288,F92,6)</f>
        <v>11.79</v>
      </c>
      <c r="H92" s="26">
        <f t="shared" si="1"/>
        <v>10.171684927961348</v>
      </c>
    </row>
    <row r="93" spans="1:8" x14ac:dyDescent="0.25">
      <c r="A93" s="14" t="s">
        <v>2315</v>
      </c>
      <c r="B93" s="15">
        <f>SMALL(Atualizadas!M$2:M$288,ROWS(B$17:B108))</f>
        <v>0.16059999999999999</v>
      </c>
      <c r="C93" s="13" t="str">
        <f>INDEX(Atualizadas!A$1:M$288,F93,1)</f>
        <v>PETR3</v>
      </c>
      <c r="D93" s="13" t="str">
        <f>INDEX(Atualizadas!A$1:M$288,F93,2)</f>
        <v>PETROBRAS ON</v>
      </c>
      <c r="E93" s="13" t="str">
        <f>INDEX(Atualizadas!A$1:M$288,F93,3)</f>
        <v>Petróleo, Gás e Biocombustíveis</v>
      </c>
      <c r="F93" s="13">
        <f>MATCH(B93,Atualizadas!M$1:M$288,0)</f>
        <v>218</v>
      </c>
      <c r="G93" s="26" t="str">
        <f>INDEX(Atualizadas!A$1:M$288,F93,6)</f>
        <v>22.69</v>
      </c>
      <c r="H93" s="26">
        <f t="shared" si="1"/>
        <v>19.550232638290538</v>
      </c>
    </row>
    <row r="94" spans="1:8" x14ac:dyDescent="0.25">
      <c r="A94" s="14" t="s">
        <v>2316</v>
      </c>
      <c r="B94" s="15">
        <f>SMALL(Atualizadas!M$2:M$288,ROWS(B$17:B109))</f>
        <v>0.16250000000000001</v>
      </c>
      <c r="C94" s="13" t="str">
        <f>INDEX(Atualizadas!A$1:M$288,F94,1)</f>
        <v>FRTA3</v>
      </c>
      <c r="D94" s="13" t="str">
        <f>INDEX(Atualizadas!A$1:M$288,F94,2)</f>
        <v>POMIFRUTAS ON NM</v>
      </c>
      <c r="E94" s="13" t="str">
        <f>INDEX(Atualizadas!A$1:M$288,F94,3)</f>
        <v>Agropecuária</v>
      </c>
      <c r="F94" s="13">
        <f>MATCH(B94,Atualizadas!M$1:M$288,0)</f>
        <v>134</v>
      </c>
      <c r="G94" s="26" t="str">
        <f>INDEX(Atualizadas!A$1:M$288,F94,6)</f>
        <v>5.15</v>
      </c>
      <c r="H94" s="26">
        <f t="shared" si="1"/>
        <v>4.43010752688172</v>
      </c>
    </row>
    <row r="95" spans="1:8" x14ac:dyDescent="0.25">
      <c r="A95" s="14" t="s">
        <v>2317</v>
      </c>
      <c r="B95" s="15">
        <f>SMALL(Atualizadas!M$2:M$288,ROWS(B$17:B110))</f>
        <v>0.1628</v>
      </c>
      <c r="C95" s="13" t="str">
        <f>INDEX(Atualizadas!A$1:M$288,F95,1)</f>
        <v>ABCB4</v>
      </c>
      <c r="D95" s="13" t="str">
        <f>INDEX(Atualizadas!A$1:M$288,F95,2)</f>
        <v>ABC Brasil PN N2</v>
      </c>
      <c r="E95" s="13" t="str">
        <f>INDEX(Atualizadas!A$1:M$288,F95,3)</f>
        <v>Financeiros</v>
      </c>
      <c r="F95" s="13">
        <f>MATCH(B95,Atualizadas!M$1:M$288,0)</f>
        <v>3</v>
      </c>
      <c r="G95" s="26" t="str">
        <f>INDEX(Atualizadas!A$1:M$288,F95,6)</f>
        <v>15.00</v>
      </c>
      <c r="H95" s="26">
        <f t="shared" si="1"/>
        <v>12.899896800825593</v>
      </c>
    </row>
    <row r="96" spans="1:8" x14ac:dyDescent="0.25">
      <c r="A96" s="14" t="s">
        <v>2318</v>
      </c>
      <c r="B96" s="15">
        <f>SMALL(Atualizadas!M$2:M$288,ROWS(B$17:B111))</f>
        <v>0.1691</v>
      </c>
      <c r="C96" s="13" t="str">
        <f>INDEX(Atualizadas!A$1:M$288,F96,1)</f>
        <v>MWET4</v>
      </c>
      <c r="D96" s="13" t="str">
        <f>INDEX(Atualizadas!A$1:M$288,F96,2)</f>
        <v>WETZEL S.A. PN</v>
      </c>
      <c r="E96" s="13" t="str">
        <f>INDEX(Atualizadas!A$1:M$288,F96,3)</f>
        <v>Material de Transporte</v>
      </c>
      <c r="F96" s="13">
        <f>MATCH(B96,Atualizadas!M$1:M$288,0)</f>
        <v>205</v>
      </c>
      <c r="G96" s="26" t="str">
        <f>INDEX(Atualizadas!A$1:M$288,F96,6)</f>
        <v>3.25</v>
      </c>
      <c r="H96" s="26">
        <f t="shared" si="1"/>
        <v>2.7799161748353431</v>
      </c>
    </row>
    <row r="97" spans="1:8" x14ac:dyDescent="0.25">
      <c r="A97" s="14" t="s">
        <v>2319</v>
      </c>
      <c r="B97" s="15">
        <f>SMALL(Atualizadas!M$2:M$288,ROWS(B$17:B112))</f>
        <v>0.1711</v>
      </c>
      <c r="C97" s="13" t="str">
        <f>INDEX(Atualizadas!A$1:M$288,F97,1)</f>
        <v>GGBR3</v>
      </c>
      <c r="D97" s="13" t="str">
        <f>INDEX(Atualizadas!A$1:M$288,F97,2)</f>
        <v>GERDAU S.A. ON N1</v>
      </c>
      <c r="E97" s="13" t="str">
        <f>INDEX(Atualizadas!A$1:M$288,F97,3)</f>
        <v>Siderurgia e Metalurgia</v>
      </c>
      <c r="F97" s="13">
        <f>MATCH(B97,Atualizadas!M$1:M$288,0)</f>
        <v>138</v>
      </c>
      <c r="G97" s="26" t="str">
        <f>INDEX(Atualizadas!A$1:M$288,F97,6)</f>
        <v>12.80</v>
      </c>
      <c r="H97" s="26">
        <f t="shared" si="1"/>
        <v>10.929894970540518</v>
      </c>
    </row>
    <row r="98" spans="1:8" x14ac:dyDescent="0.25">
      <c r="A98" s="14" t="s">
        <v>2320</v>
      </c>
      <c r="B98" s="15">
        <f>SMALL(Atualizadas!M$2:M$288,ROWS(B$17:B113))</f>
        <v>0.17530000000000001</v>
      </c>
      <c r="C98" s="13" t="str">
        <f>INDEX(Atualizadas!A$1:M$288,F98,1)</f>
        <v>PETR4</v>
      </c>
      <c r="D98" s="13" t="str">
        <f>INDEX(Atualizadas!A$1:M$288,F98,2)</f>
        <v>PETROBRAS PN</v>
      </c>
      <c r="E98" s="13" t="str">
        <f>INDEX(Atualizadas!A$1:M$288,F98,3)</f>
        <v>Petróleo, Gás e Biocombustíveis</v>
      </c>
      <c r="F98" s="13">
        <f>MATCH(B98,Atualizadas!M$1:M$288,0)</f>
        <v>219</v>
      </c>
      <c r="G98" s="26" t="str">
        <f>INDEX(Atualizadas!A$1:M$288,F98,6)</f>
        <v>21.72</v>
      </c>
      <c r="H98" s="26">
        <f t="shared" si="1"/>
        <v>18.480387986046114</v>
      </c>
    </row>
    <row r="99" spans="1:8" x14ac:dyDescent="0.25">
      <c r="A99" s="14" t="s">
        <v>2321</v>
      </c>
      <c r="B99" s="15">
        <f>SMALL(Atualizadas!M$2:M$288,ROWS(B$17:B114))</f>
        <v>0.17649999999999999</v>
      </c>
      <c r="C99" s="13" t="str">
        <f>INDEX(Atualizadas!A$1:M$288,F99,1)</f>
        <v>OFSA3</v>
      </c>
      <c r="D99" s="13" t="str">
        <f>INDEX(Atualizadas!A$1:M$288,F99,2)</f>
        <v>OUROFINO S/A ON NM</v>
      </c>
      <c r="E99" s="13" t="str">
        <f>INDEX(Atualizadas!A$1:M$288,F99,3)</f>
        <v>Saúde</v>
      </c>
      <c r="F99" s="13">
        <f>MATCH(B99,Atualizadas!M$1:M$288,0)</f>
        <v>210</v>
      </c>
      <c r="G99" s="26" t="str">
        <f>INDEX(Atualizadas!A$1:M$288,F99,6)</f>
        <v>32.00</v>
      </c>
      <c r="H99" s="26">
        <f t="shared" si="1"/>
        <v>27.199320016999579</v>
      </c>
    </row>
    <row r="100" spans="1:8" x14ac:dyDescent="0.25">
      <c r="A100" s="14" t="s">
        <v>2322</v>
      </c>
      <c r="B100" s="15">
        <f>SMALL(Atualizadas!M$2:M$288,ROWS(B$17:B115))</f>
        <v>0.17799999999999999</v>
      </c>
      <c r="C100" s="13" t="str">
        <f>INDEX(Atualizadas!A$1:M$288,F100,1)</f>
        <v>CESP3</v>
      </c>
      <c r="D100" s="13" t="str">
        <f>INDEX(Atualizadas!A$1:M$288,F100,2)</f>
        <v>CESP CIA ENERGETICA SAO PAULO ON</v>
      </c>
      <c r="E100" s="13" t="str">
        <f>INDEX(Atualizadas!A$1:M$288,F100,3)</f>
        <v>Energia Elétrica</v>
      </c>
      <c r="F100" s="13">
        <f>MATCH(B100,Atualizadas!M$1:M$288,0)</f>
        <v>75</v>
      </c>
      <c r="G100" s="26" t="str">
        <f>INDEX(Atualizadas!A$1:M$288,F100,6)</f>
        <v>31.70</v>
      </c>
      <c r="H100" s="26">
        <f t="shared" si="1"/>
        <v>26.910016977928695</v>
      </c>
    </row>
    <row r="101" spans="1:8" x14ac:dyDescent="0.25">
      <c r="A101" s="14" t="s">
        <v>2323</v>
      </c>
      <c r="B101" s="15">
        <f>SMALL(Atualizadas!M$2:M$288,ROWS(B$17:B116))</f>
        <v>0.18179999999999999</v>
      </c>
      <c r="C101" s="13" t="str">
        <f>INDEX(Atualizadas!A$1:M$288,F101,1)</f>
        <v>PINE4</v>
      </c>
      <c r="D101" s="13" t="str">
        <f>INDEX(Atualizadas!A$1:M$288,F101,2)</f>
        <v>Pine PN</v>
      </c>
      <c r="E101" s="13" t="str">
        <f>INDEX(Atualizadas!A$1:M$288,F101,3)</f>
        <v>Financeiros</v>
      </c>
      <c r="F101" s="13">
        <f>MATCH(B101,Atualizadas!M$1:M$288,0)</f>
        <v>221</v>
      </c>
      <c r="G101" s="26" t="str">
        <f>INDEX(Atualizadas!A$1:M$288,F101,6)</f>
        <v>3.25</v>
      </c>
      <c r="H101" s="26">
        <f t="shared" si="1"/>
        <v>2.7500423083432053</v>
      </c>
    </row>
    <row r="102" spans="1:8" x14ac:dyDescent="0.25">
      <c r="A102" s="14" t="s">
        <v>2324</v>
      </c>
      <c r="B102" s="15">
        <f>SMALL(Atualizadas!M$2:M$288,ROWS(B$17:B117))</f>
        <v>0.183</v>
      </c>
      <c r="C102" s="13" t="str">
        <f>INDEX(Atualizadas!A$1:M$288,F102,1)</f>
        <v>QUAL3</v>
      </c>
      <c r="D102" s="13" t="str">
        <f>INDEX(Atualizadas!A$1:M$288,F102,2)</f>
        <v>QUALICORP ON NM</v>
      </c>
      <c r="E102" s="13" t="str">
        <f>INDEX(Atualizadas!A$1:M$288,F102,3)</f>
        <v>Saúde</v>
      </c>
      <c r="F102" s="13">
        <f>MATCH(B102,Atualizadas!M$1:M$288,0)</f>
        <v>234</v>
      </c>
      <c r="G102" s="26" t="str">
        <f>INDEX(Atualizadas!A$1:M$288,F102,6)</f>
        <v>27.09</v>
      </c>
      <c r="H102" s="26">
        <f t="shared" si="1"/>
        <v>22.899408284023668</v>
      </c>
    </row>
    <row r="103" spans="1:8" x14ac:dyDescent="0.25">
      <c r="A103" s="14" t="s">
        <v>2325</v>
      </c>
      <c r="B103" s="15">
        <f>SMALL(Atualizadas!M$2:M$288,ROWS(B$17:B118))</f>
        <v>0.18690000000000001</v>
      </c>
      <c r="C103" s="13" t="str">
        <f>INDEX(Atualizadas!A$1:M$288,F103,1)</f>
        <v>BBSE3</v>
      </c>
      <c r="D103" s="13" t="str">
        <f>INDEX(Atualizadas!A$1:M$288,F103,2)</f>
        <v>BBSEGURIDADE ON NM</v>
      </c>
      <c r="E103" s="13" t="str">
        <f>INDEX(Atualizadas!A$1:M$288,F103,3)</f>
        <v>Previdência e Seguros</v>
      </c>
      <c r="F103" s="13">
        <f>MATCH(B103,Atualizadas!M$1:M$288,0)</f>
        <v>31</v>
      </c>
      <c r="G103" s="26" t="str">
        <f>INDEX(Atualizadas!A$1:M$288,F103,6)</f>
        <v>27.62</v>
      </c>
      <c r="H103" s="26">
        <f t="shared" si="1"/>
        <v>23.270705198416042</v>
      </c>
    </row>
    <row r="104" spans="1:8" x14ac:dyDescent="0.25">
      <c r="A104" s="14" t="s">
        <v>2326</v>
      </c>
      <c r="B104" s="15">
        <f>SMALL(Atualizadas!M$2:M$288,ROWS(B$17:B119))</f>
        <v>0.1875</v>
      </c>
      <c r="C104" s="13" t="str">
        <f>INDEX(Atualizadas!A$1:M$288,F104,1)</f>
        <v>HAPV3</v>
      </c>
      <c r="D104" s="13" t="str">
        <f>INDEX(Atualizadas!A$1:M$288,F104,2)</f>
        <v>HAPVIDA ON NM</v>
      </c>
      <c r="E104" s="13" t="str">
        <f>INDEX(Atualizadas!A$1:M$288,F104,3)</f>
        <v>Saúde</v>
      </c>
      <c r="F104" s="13">
        <f>MATCH(B104,Atualizadas!M$1:M$288,0)</f>
        <v>149</v>
      </c>
      <c r="G104" s="26" t="str">
        <f>INDEX(Atualizadas!A$1:M$288,F104,6)</f>
        <v>60.09</v>
      </c>
      <c r="H104" s="26">
        <f t="shared" si="1"/>
        <v>50.602105263157895</v>
      </c>
    </row>
    <row r="105" spans="1:8" x14ac:dyDescent="0.25">
      <c r="A105" s="14" t="s">
        <v>2327</v>
      </c>
      <c r="B105" s="15">
        <f>SMALL(Atualizadas!M$2:M$288,ROWS(B$17:B120))</f>
        <v>0.18770000000000001</v>
      </c>
      <c r="C105" s="13" t="str">
        <f>INDEX(Atualizadas!A$1:M$288,F105,1)</f>
        <v>SEER3</v>
      </c>
      <c r="D105" s="13" t="str">
        <f>INDEX(Atualizadas!A$1:M$288,F105,2)</f>
        <v>SER EDUCA ON NM</v>
      </c>
      <c r="E105" s="13" t="str">
        <f>INDEX(Atualizadas!A$1:M$288,F105,3)</f>
        <v>Diversos</v>
      </c>
      <c r="F105" s="13">
        <f>MATCH(B105,Atualizadas!M$1:M$288,0)</f>
        <v>260</v>
      </c>
      <c r="G105" s="26" t="str">
        <f>INDEX(Atualizadas!A$1:M$288,F105,6)</f>
        <v>18.29</v>
      </c>
      <c r="H105" s="26">
        <f t="shared" si="1"/>
        <v>15.399511661193904</v>
      </c>
    </row>
    <row r="106" spans="1:8" x14ac:dyDescent="0.25">
      <c r="A106" s="14" t="s">
        <v>2328</v>
      </c>
      <c r="B106" s="15">
        <f>SMALL(Atualizadas!M$2:M$288,ROWS(B$17:B121))</f>
        <v>0.18890000000000001</v>
      </c>
      <c r="C106" s="13" t="str">
        <f>INDEX(Atualizadas!A$1:M$288,F106,1)</f>
        <v>HAGA4</v>
      </c>
      <c r="D106" s="13" t="str">
        <f>INDEX(Atualizadas!A$1:M$288,F106,2)</f>
        <v>HAGA ON</v>
      </c>
      <c r="E106" s="13" t="str">
        <f>INDEX(Atualizadas!A$1:M$288,F106,3)</f>
        <v>Construção e Engenharia</v>
      </c>
      <c r="F106" s="13">
        <f>MATCH(B106,Atualizadas!M$1:M$288,0)</f>
        <v>148</v>
      </c>
      <c r="G106" s="26" t="str">
        <f>INDEX(Atualizadas!A$1:M$288,F106,6)</f>
        <v>2.14</v>
      </c>
      <c r="H106" s="26">
        <f t="shared" si="1"/>
        <v>1.799983177727311</v>
      </c>
    </row>
    <row r="107" spans="1:8" x14ac:dyDescent="0.25">
      <c r="A107" s="14" t="s">
        <v>2329</v>
      </c>
      <c r="B107" s="15">
        <f>SMALL(Atualizadas!M$2:M$288,ROWS(B$17:B122))</f>
        <v>0.18940000000000001</v>
      </c>
      <c r="C107" s="13" t="str">
        <f>INDEX(Atualizadas!A$1:M$288,F107,1)</f>
        <v>ABEV3</v>
      </c>
      <c r="D107" s="13" t="str">
        <f>INDEX(Atualizadas!A$1:M$288,F107,2)</f>
        <v>AMBEV S/A ON NM</v>
      </c>
      <c r="E107" s="13" t="str">
        <f>INDEX(Atualizadas!A$1:M$288,F107,3)</f>
        <v>Bebidas</v>
      </c>
      <c r="F107" s="13">
        <f>MATCH(B107,Atualizadas!M$1:M$288,0)</f>
        <v>4</v>
      </c>
      <c r="G107" s="26" t="str">
        <f>INDEX(Atualizadas!A$1:M$288,F107,6)</f>
        <v>14.32</v>
      </c>
      <c r="H107" s="26">
        <f t="shared" si="1"/>
        <v>12.039683874222296</v>
      </c>
    </row>
    <row r="108" spans="1:8" x14ac:dyDescent="0.25">
      <c r="A108" s="14" t="s">
        <v>2330</v>
      </c>
      <c r="B108" s="15">
        <f>SMALL(Atualizadas!M$2:M$288,ROWS(B$17:B123))</f>
        <v>0.19350000000000001</v>
      </c>
      <c r="C108" s="13" t="str">
        <f>INDEX(Atualizadas!A$1:M$288,F108,1)</f>
        <v>EQPA3</v>
      </c>
      <c r="D108" s="13" t="str">
        <f>INDEX(Atualizadas!A$1:M$288,F108,2)</f>
        <v>EQTL PARA ON</v>
      </c>
      <c r="E108" s="13" t="str">
        <f>INDEX(Atualizadas!A$1:M$288,F108,3)</f>
        <v>Energia Elétrica</v>
      </c>
      <c r="F108" s="13">
        <f>MATCH(B108,Atualizadas!M$1:M$288,0)</f>
        <v>123</v>
      </c>
      <c r="G108" s="26" t="str">
        <f>INDEX(Atualizadas!A$1:M$288,F108,6)</f>
        <v>3.45</v>
      </c>
      <c r="H108" s="26">
        <f t="shared" si="1"/>
        <v>2.8906577293674069</v>
      </c>
    </row>
    <row r="109" spans="1:8" x14ac:dyDescent="0.25">
      <c r="A109" s="14" t="s">
        <v>2331</v>
      </c>
      <c r="B109" s="15">
        <f>SMALL(Atualizadas!M$2:M$288,ROWS(B$17:B124))</f>
        <v>0.19450000000000001</v>
      </c>
      <c r="C109" s="13" t="str">
        <f>INDEX(Atualizadas!A$1:M$288,F109,1)</f>
        <v>BIDI3</v>
      </c>
      <c r="D109" s="13" t="str">
        <f>INDEX(Atualizadas!A$1:M$288,F109,2)</f>
        <v>INTER BANCO ON N2</v>
      </c>
      <c r="E109" s="13" t="str">
        <f>INDEX(Atualizadas!A$1:M$288,F109,3)</f>
        <v>Financeiros</v>
      </c>
      <c r="F109" s="13">
        <f>MATCH(B109,Atualizadas!M$1:M$288,0)</f>
        <v>38</v>
      </c>
      <c r="G109" s="26" t="str">
        <f>INDEX(Atualizadas!A$1:M$288,F109,6)</f>
        <v>10.01</v>
      </c>
      <c r="H109" s="26">
        <f t="shared" si="1"/>
        <v>8.3800753453327737</v>
      </c>
    </row>
    <row r="110" spans="1:8" x14ac:dyDescent="0.25">
      <c r="A110" s="14" t="s">
        <v>2332</v>
      </c>
      <c r="B110" s="15">
        <f>SMALL(Atualizadas!M$2:M$288,ROWS(B$17:B125))</f>
        <v>0.19750000000000001</v>
      </c>
      <c r="C110" s="13" t="str">
        <f>INDEX(Atualizadas!A$1:M$288,F110,1)</f>
        <v>RAIL3</v>
      </c>
      <c r="D110" s="13" t="str">
        <f>INDEX(Atualizadas!A$1:M$288,F110,2)</f>
        <v>ALL - AMÉRICA LATINA LOGÍSTICA S/A ON NM</v>
      </c>
      <c r="E110" s="13" t="str">
        <f>INDEX(Atualizadas!A$1:M$288,F110,3)</f>
        <v>Transporte</v>
      </c>
      <c r="F110" s="13">
        <f>MATCH(B110,Atualizadas!M$1:M$288,0)</f>
        <v>236</v>
      </c>
      <c r="G110" s="26" t="str">
        <f>INDEX(Atualizadas!A$1:M$288,F110,6)</f>
        <v>24.31</v>
      </c>
      <c r="H110" s="26">
        <f t="shared" si="1"/>
        <v>20.300626304801668</v>
      </c>
    </row>
    <row r="111" spans="1:8" x14ac:dyDescent="0.25">
      <c r="A111" s="14" t="s">
        <v>2333</v>
      </c>
      <c r="B111" s="15">
        <f>SMALL(Atualizadas!M$2:M$288,ROWS(B$17:B126))</f>
        <v>0.19919999999999999</v>
      </c>
      <c r="C111" s="13" t="str">
        <f>INDEX(Atualizadas!A$1:M$288,F111,1)</f>
        <v>PFRM3</v>
      </c>
      <c r="D111" s="13" t="str">
        <f>INDEX(Atualizadas!A$1:M$288,F111,2)</f>
        <v>PROFARMA ON NM</v>
      </c>
      <c r="E111" s="13" t="str">
        <f>INDEX(Atualizadas!A$1:M$288,F111,3)</f>
        <v>Comércio e Distribuição</v>
      </c>
      <c r="F111" s="13">
        <f>MATCH(B111,Atualizadas!M$1:M$288,0)</f>
        <v>220</v>
      </c>
      <c r="G111" s="26" t="str">
        <f>INDEX(Atualizadas!A$1:M$288,F111,6)</f>
        <v>5.66</v>
      </c>
      <c r="H111" s="26">
        <f t="shared" si="1"/>
        <v>4.7198132088058706</v>
      </c>
    </row>
    <row r="112" spans="1:8" x14ac:dyDescent="0.25">
      <c r="A112" s="14" t="s">
        <v>2334</v>
      </c>
      <c r="B112" s="15">
        <f>SMALL(Atualizadas!M$2:M$288,ROWS(B$17:B127))</f>
        <v>0.2021</v>
      </c>
      <c r="C112" s="13" t="str">
        <f>INDEX(Atualizadas!A$1:M$288,F112,1)</f>
        <v>CSMG3</v>
      </c>
      <c r="D112" s="13" t="str">
        <f>INDEX(Atualizadas!A$1:M$288,F112,2)</f>
        <v>COPASA MG ON</v>
      </c>
      <c r="E112" s="13" t="str">
        <f>INDEX(Atualizadas!A$1:M$288,F112,3)</f>
        <v>Água e Saneamento</v>
      </c>
      <c r="F112" s="13">
        <f>MATCH(B112,Atualizadas!M$1:M$288,0)</f>
        <v>97</v>
      </c>
      <c r="G112" s="26" t="str">
        <f>INDEX(Atualizadas!A$1:M$288,F112,6)</f>
        <v>57.87</v>
      </c>
      <c r="H112" s="26">
        <f t="shared" si="1"/>
        <v>48.14075368105815</v>
      </c>
    </row>
    <row r="113" spans="1:8" x14ac:dyDescent="0.25">
      <c r="A113" s="14" t="s">
        <v>2335</v>
      </c>
      <c r="B113" s="15">
        <f>SMALL(Atualizadas!M$2:M$288,ROWS(B$17:B128))</f>
        <v>0.20580000000000001</v>
      </c>
      <c r="C113" s="13" t="str">
        <f>INDEX(Atualizadas!A$1:M$288,F113,1)</f>
        <v>GOAU4</v>
      </c>
      <c r="D113" s="13" t="str">
        <f>INDEX(Atualizadas!A$1:M$288,F113,2)</f>
        <v>METALÚRGICA GERDAU PN N1</v>
      </c>
      <c r="E113" s="13" t="str">
        <f>INDEX(Atualizadas!A$1:M$288,F113,3)</f>
        <v>Siderurgia e Metalurgia</v>
      </c>
      <c r="F113" s="13">
        <f>MATCH(B113,Atualizadas!M$1:M$288,0)</f>
        <v>142</v>
      </c>
      <c r="G113" s="26" t="str">
        <f>INDEX(Atualizadas!A$1:M$288,F113,6)</f>
        <v>7.03</v>
      </c>
      <c r="H113" s="26">
        <f t="shared" si="1"/>
        <v>5.8301542544368887</v>
      </c>
    </row>
    <row r="114" spans="1:8" x14ac:dyDescent="0.25">
      <c r="A114" s="14" t="s">
        <v>2336</v>
      </c>
      <c r="B114" s="15">
        <f>SMALL(Atualizadas!M$2:M$288,ROWS(B$17:B129))</f>
        <v>0.2099</v>
      </c>
      <c r="C114" s="13" t="str">
        <f>INDEX(Atualizadas!A$1:M$288,F114,1)</f>
        <v>NEOE3</v>
      </c>
      <c r="D114" s="13" t="str">
        <f>INDEX(Atualizadas!A$1:M$288,F114,2)</f>
        <v>NEOENERGIA ON NM</v>
      </c>
      <c r="E114" s="13" t="str">
        <f>INDEX(Atualizadas!A$1:M$288,F114,3)</f>
        <v>Energia Elétrica</v>
      </c>
      <c r="F114" s="13">
        <f>MATCH(B114,Atualizadas!M$1:M$288,0)</f>
        <v>207</v>
      </c>
      <c r="G114" s="26" t="str">
        <f>INDEX(Atualizadas!A$1:M$288,F114,6)</f>
        <v>19.60</v>
      </c>
      <c r="H114" s="26">
        <f t="shared" si="1"/>
        <v>16.199685924456567</v>
      </c>
    </row>
    <row r="115" spans="1:8" x14ac:dyDescent="0.25">
      <c r="A115" s="14" t="s">
        <v>2337</v>
      </c>
      <c r="B115" s="15">
        <f>SMALL(Atualizadas!M$2:M$288,ROWS(B$17:B130))</f>
        <v>0.21199999999999999</v>
      </c>
      <c r="C115" s="13" t="str">
        <f>INDEX(Atualizadas!A$1:M$288,F115,1)</f>
        <v>BEES3</v>
      </c>
      <c r="D115" s="13" t="str">
        <f>INDEX(Atualizadas!A$1:M$288,F115,2)</f>
        <v>BANESTES S/A ON</v>
      </c>
      <c r="E115" s="13" t="str">
        <f>INDEX(Atualizadas!A$1:M$288,F115,3)</f>
        <v>Financeiros</v>
      </c>
      <c r="F115" s="13">
        <f>MATCH(B115,Atualizadas!M$1:M$288,0)</f>
        <v>34</v>
      </c>
      <c r="G115" s="26" t="str">
        <f>INDEX(Atualizadas!A$1:M$288,F115,6)</f>
        <v>6.06</v>
      </c>
      <c r="H115" s="26">
        <f t="shared" si="1"/>
        <v>5</v>
      </c>
    </row>
    <row r="116" spans="1:8" x14ac:dyDescent="0.25">
      <c r="A116" s="14" t="s">
        <v>2338</v>
      </c>
      <c r="B116" s="15">
        <f>SMALL(Atualizadas!M$2:M$288,ROWS(B$17:B131))</f>
        <v>0.21199999999999999</v>
      </c>
      <c r="C116" s="13" t="str">
        <f>INDEX(Atualizadas!A$1:M$288,F116,1)</f>
        <v>BEES3</v>
      </c>
      <c r="D116" s="13" t="str">
        <f>INDEX(Atualizadas!A$1:M$288,F116,2)</f>
        <v>BANESTES S/A ON</v>
      </c>
      <c r="E116" s="13" t="str">
        <f>INDEX(Atualizadas!A$1:M$288,F116,3)</f>
        <v>Financeiros</v>
      </c>
      <c r="F116" s="13">
        <f>MATCH(B116,Atualizadas!M$1:M$288,0)</f>
        <v>34</v>
      </c>
      <c r="G116" s="26" t="str">
        <f>INDEX(Atualizadas!A$1:M$288,F116,6)</f>
        <v>6.06</v>
      </c>
      <c r="H116" s="26">
        <f t="shared" si="1"/>
        <v>5</v>
      </c>
    </row>
    <row r="117" spans="1:8" x14ac:dyDescent="0.25">
      <c r="A117" s="14" t="s">
        <v>2339</v>
      </c>
      <c r="B117" s="15">
        <f>SMALL(Atualizadas!M$2:M$288,ROWS(B$17:B132))</f>
        <v>0.21240000000000001</v>
      </c>
      <c r="C117" s="13" t="str">
        <f>INDEX(Atualizadas!A$1:M$288,F117,1)</f>
        <v>ENGI11</v>
      </c>
      <c r="D117" s="13" t="str">
        <f>INDEX(Atualizadas!A$1:M$288,F117,2)</f>
        <v>ENERGISA UNT N2</v>
      </c>
      <c r="E117" s="13" t="str">
        <f>INDEX(Atualizadas!A$1:M$288,F117,3)</f>
        <v>Energia Elétrica</v>
      </c>
      <c r="F117" s="13">
        <f>MATCH(B117,Atualizadas!M$1:M$288,0)</f>
        <v>119</v>
      </c>
      <c r="G117" s="26" t="str">
        <f>INDEX(Atualizadas!A$1:M$288,F117,6)</f>
        <v>49.49</v>
      </c>
      <c r="H117" s="26">
        <f t="shared" si="1"/>
        <v>40.819861431870677</v>
      </c>
    </row>
    <row r="118" spans="1:8" x14ac:dyDescent="0.25">
      <c r="A118" s="14" t="s">
        <v>2340</v>
      </c>
      <c r="B118" s="15">
        <f>SMALL(Atualizadas!M$2:M$288,ROWS(B$17:B133))</f>
        <v>0.21629999999999999</v>
      </c>
      <c r="C118" s="13" t="str">
        <f>INDEX(Atualizadas!A$1:M$288,F118,1)</f>
        <v>RNEW3</v>
      </c>
      <c r="D118" s="13" t="str">
        <f>INDEX(Atualizadas!A$1:M$288,F118,2)</f>
        <v>RENOVA ON N2</v>
      </c>
      <c r="E118" s="13" t="str">
        <f>INDEX(Atualizadas!A$1:M$288,F118,3)</f>
        <v>Energia Elétrica</v>
      </c>
      <c r="F118" s="13">
        <f>MATCH(B118,Atualizadas!M$1:M$288,0)</f>
        <v>247</v>
      </c>
      <c r="G118" s="26" t="str">
        <f>INDEX(Atualizadas!A$1:M$288,F118,6)</f>
        <v>2.98</v>
      </c>
      <c r="H118" s="26">
        <f t="shared" si="1"/>
        <v>2.4500534407629697</v>
      </c>
    </row>
    <row r="119" spans="1:8" x14ac:dyDescent="0.25">
      <c r="A119" s="14" t="s">
        <v>2341</v>
      </c>
      <c r="B119" s="15">
        <f>SMALL(Atualizadas!M$2:M$288,ROWS(B$17:B134))</f>
        <v>0.21729999999999999</v>
      </c>
      <c r="C119" s="13" t="str">
        <f>INDEX(Atualizadas!A$1:M$288,F119,1)</f>
        <v>ENAT3</v>
      </c>
      <c r="D119" s="13" t="str">
        <f>INDEX(Atualizadas!A$1:M$288,F119,2)</f>
        <v>ENAUTA PART ON</v>
      </c>
      <c r="E119" s="13" t="str">
        <f>INDEX(Atualizadas!A$1:M$288,F119,3)</f>
        <v>Petróleo, Gás e Biocombustíveis</v>
      </c>
      <c r="F119" s="13">
        <f>MATCH(B119,Atualizadas!M$1:M$288,0)</f>
        <v>116</v>
      </c>
      <c r="G119" s="26" t="str">
        <f>INDEX(Atualizadas!A$1:M$288,F119,6)</f>
        <v>10.81</v>
      </c>
      <c r="H119" s="26">
        <f t="shared" si="1"/>
        <v>8.8803088803088812</v>
      </c>
    </row>
    <row r="120" spans="1:8" x14ac:dyDescent="0.25">
      <c r="A120" s="14" t="s">
        <v>2342</v>
      </c>
      <c r="B120" s="15">
        <f>SMALL(Atualizadas!M$2:M$288,ROWS(B$17:B135))</f>
        <v>0.2195</v>
      </c>
      <c r="C120" s="13" t="str">
        <f>INDEX(Atualizadas!A$1:M$288,F120,1)</f>
        <v>LUPA3</v>
      </c>
      <c r="D120" s="13" t="str">
        <f>INDEX(Atualizadas!A$1:M$288,F120,2)</f>
        <v>LUPATECH ON NM</v>
      </c>
      <c r="E120" s="13" t="str">
        <f>INDEX(Atualizadas!A$1:M$288,F120,3)</f>
        <v>Máquinas e Equipamentos</v>
      </c>
      <c r="F120" s="13">
        <f>MATCH(B120,Atualizadas!M$1:M$288,0)</f>
        <v>188</v>
      </c>
      <c r="G120" s="26" t="str">
        <f>INDEX(Atualizadas!A$1:M$288,F120,6)</f>
        <v>2.00</v>
      </c>
      <c r="H120" s="26">
        <f t="shared" si="1"/>
        <v>1.6400164001640016</v>
      </c>
    </row>
    <row r="121" spans="1:8" x14ac:dyDescent="0.25">
      <c r="A121" s="14" t="s">
        <v>2343</v>
      </c>
      <c r="B121" s="15">
        <f>SMALL(Atualizadas!M$2:M$288,ROWS(B$17:B136))</f>
        <v>0.22109999999999999</v>
      </c>
      <c r="C121" s="13" t="str">
        <f>INDEX(Atualizadas!A$1:M$288,F121,1)</f>
        <v>ITUB3</v>
      </c>
      <c r="D121" s="13" t="str">
        <f>INDEX(Atualizadas!A$1:M$288,F121,2)</f>
        <v>ITAUUNIBANCO ON N1</v>
      </c>
      <c r="E121" s="13" t="str">
        <f>INDEX(Atualizadas!A$1:M$288,F121,3)</f>
        <v>Financeiros</v>
      </c>
      <c r="F121" s="13">
        <f>MATCH(B121,Atualizadas!M$1:M$288,0)</f>
        <v>164</v>
      </c>
      <c r="G121" s="26" t="str">
        <f>INDEX(Atualizadas!A$1:M$288,F121,6)</f>
        <v>26.04</v>
      </c>
      <c r="H121" s="26">
        <f t="shared" si="1"/>
        <v>21.3250348046843</v>
      </c>
    </row>
    <row r="122" spans="1:8" x14ac:dyDescent="0.25">
      <c r="A122" s="14" t="s">
        <v>2344</v>
      </c>
      <c r="B122" s="15">
        <f>SMALL(Atualizadas!M$2:M$288,ROWS(B$17:B137))</f>
        <v>0.2215</v>
      </c>
      <c r="C122" s="13" t="str">
        <f>INDEX(Atualizadas!A$1:M$288,F122,1)</f>
        <v>BTTL3</v>
      </c>
      <c r="D122" s="13" t="str">
        <f>INDEX(Atualizadas!A$1:M$288,F122,2)</f>
        <v>APABA ON</v>
      </c>
      <c r="E122" s="13" t="str">
        <f>INDEX(Atualizadas!A$1:M$288,F122,3)</f>
        <v>Holdings Diversificadas</v>
      </c>
      <c r="F122" s="13">
        <f>MATCH(B122,Atualizadas!M$1:M$288,0)</f>
        <v>66</v>
      </c>
      <c r="G122" s="26" t="str">
        <f>INDEX(Atualizadas!A$1:M$288,F122,6)</f>
        <v>5.68</v>
      </c>
      <c r="H122" s="26">
        <f t="shared" si="1"/>
        <v>4.6500204666393774</v>
      </c>
    </row>
    <row r="123" spans="1:8" x14ac:dyDescent="0.25">
      <c r="A123" s="14" t="s">
        <v>2345</v>
      </c>
      <c r="B123" s="15">
        <f>SMALL(Atualizadas!M$2:M$288,ROWS(B$17:B138))</f>
        <v>0.22239999999999999</v>
      </c>
      <c r="C123" s="13" t="str">
        <f>INDEX(Atualizadas!A$1:M$288,F123,1)</f>
        <v>RNEW11</v>
      </c>
      <c r="D123" s="13" t="str">
        <f>INDEX(Atualizadas!A$1:M$288,F123,2)</f>
        <v>RENOVA UNT N2</v>
      </c>
      <c r="E123" s="13" t="str">
        <f>INDEX(Atualizadas!A$1:M$288,F123,3)</f>
        <v>Energia Elétrica</v>
      </c>
      <c r="F123" s="13">
        <f>MATCH(B123,Atualizadas!M$1:M$288,0)</f>
        <v>246</v>
      </c>
      <c r="G123" s="26" t="str">
        <f>INDEX(Atualizadas!A$1:M$288,F123,6)</f>
        <v>7.53</v>
      </c>
      <c r="H123" s="26">
        <f t="shared" si="1"/>
        <v>6.1600130890052363</v>
      </c>
    </row>
    <row r="124" spans="1:8" x14ac:dyDescent="0.25">
      <c r="A124" s="14" t="s">
        <v>2346</v>
      </c>
      <c r="B124" s="15">
        <f>SMALL(Atualizadas!M$2:M$288,ROWS(B$17:B139))</f>
        <v>0.223</v>
      </c>
      <c r="C124" s="13" t="str">
        <f>INDEX(Atualizadas!A$1:M$288,F124,1)</f>
        <v>ITSA4</v>
      </c>
      <c r="D124" s="13" t="str">
        <f>INDEX(Atualizadas!A$1:M$288,F124,2)</f>
        <v>ITAÚSA PN N1</v>
      </c>
      <c r="E124" s="13" t="str">
        <f>INDEX(Atualizadas!A$1:M$288,F124,3)</f>
        <v>Financeiros</v>
      </c>
      <c r="F124" s="13">
        <f>MATCH(B124,Atualizadas!M$1:M$288,0)</f>
        <v>163</v>
      </c>
      <c r="G124" s="26" t="str">
        <f>INDEX(Atualizadas!A$1:M$288,F124,6)</f>
        <v>10.36</v>
      </c>
      <c r="H124" s="26">
        <f t="shared" si="1"/>
        <v>8.4709730171708895</v>
      </c>
    </row>
    <row r="125" spans="1:8" x14ac:dyDescent="0.25">
      <c r="A125" s="14" t="s">
        <v>2347</v>
      </c>
      <c r="B125" s="15">
        <f>SMALL(Atualizadas!M$2:M$288,ROWS(B$17:B140))</f>
        <v>0.22670000000000001</v>
      </c>
      <c r="C125" s="13" t="str">
        <f>INDEX(Atualizadas!A$1:M$288,F125,1)</f>
        <v>ATOM3</v>
      </c>
      <c r="D125" s="13" t="str">
        <f>INDEX(Atualizadas!A$1:M$288,F125,2)</f>
        <v>ATOMPAR ON</v>
      </c>
      <c r="E125" s="13" t="str">
        <f>INDEX(Atualizadas!A$1:M$288,F125,3)</f>
        <v>Outros</v>
      </c>
      <c r="F125" s="13">
        <f>MATCH(B125,Atualizadas!M$1:M$288,0)</f>
        <v>18</v>
      </c>
      <c r="G125" s="26" t="str">
        <f>INDEX(Atualizadas!A$1:M$288,F125,6)</f>
        <v>1.84</v>
      </c>
      <c r="H125" s="26">
        <f t="shared" si="1"/>
        <v>1.4999592402380368</v>
      </c>
    </row>
    <row r="126" spans="1:8" x14ac:dyDescent="0.25">
      <c r="A126" s="14" t="s">
        <v>2348</v>
      </c>
      <c r="B126" s="15">
        <f>SMALL(Atualizadas!M$2:M$288,ROWS(B$17:B141))</f>
        <v>0.2281</v>
      </c>
      <c r="C126" s="13" t="str">
        <f>INDEX(Atualizadas!A$1:M$288,F126,1)</f>
        <v>MDIA3</v>
      </c>
      <c r="D126" s="13" t="str">
        <f>INDEX(Atualizadas!A$1:M$288,F126,2)</f>
        <v>M.DIASBRANCO ON NM</v>
      </c>
      <c r="E126" s="13" t="str">
        <f>INDEX(Atualizadas!A$1:M$288,F126,3)</f>
        <v>Alimentos</v>
      </c>
      <c r="F126" s="13">
        <f>MATCH(B126,Atualizadas!M$1:M$288,0)</f>
        <v>190</v>
      </c>
      <c r="G126" s="26" t="str">
        <f>INDEX(Atualizadas!A$1:M$288,F126,6)</f>
        <v>40.00</v>
      </c>
      <c r="H126" s="26">
        <f t="shared" si="1"/>
        <v>32.570637570230438</v>
      </c>
    </row>
    <row r="127" spans="1:8" x14ac:dyDescent="0.25">
      <c r="A127" s="14" t="s">
        <v>2349</v>
      </c>
      <c r="B127" s="15">
        <f>SMALL(Atualizadas!M$2:M$288,ROWS(B$17:B142))</f>
        <v>0.22819999999999999</v>
      </c>
      <c r="C127" s="13" t="str">
        <f>INDEX(Atualizadas!A$1:M$288,F127,1)</f>
        <v>BRPR3</v>
      </c>
      <c r="D127" s="13" t="str">
        <f>INDEX(Atualizadas!A$1:M$288,F127,2)</f>
        <v>BR PROPERTIES ON NM</v>
      </c>
      <c r="E127" s="13" t="str">
        <f>INDEX(Atualizadas!A$1:M$288,F127,3)</f>
        <v>Exploração de Imóveis</v>
      </c>
      <c r="F127" s="13">
        <f>MATCH(B127,Atualizadas!M$1:M$288,0)</f>
        <v>61</v>
      </c>
      <c r="G127" s="26" t="str">
        <f>INDEX(Atualizadas!A$1:M$288,F127,6)</f>
        <v>9.85</v>
      </c>
      <c r="H127" s="26">
        <f t="shared" si="1"/>
        <v>8.0198664712587533</v>
      </c>
    </row>
    <row r="128" spans="1:8" x14ac:dyDescent="0.25">
      <c r="A128" s="14" t="s">
        <v>2350</v>
      </c>
      <c r="B128" s="15">
        <f>SMALL(Atualizadas!M$2:M$288,ROWS(B$17:B143))</f>
        <v>0.22889999999999999</v>
      </c>
      <c r="C128" s="13" t="str">
        <f>INDEX(Atualizadas!A$1:M$288,F128,1)</f>
        <v>BRDT3</v>
      </c>
      <c r="D128" s="13" t="str">
        <f>INDEX(Atualizadas!A$1:M$288,F128,2)</f>
        <v>PETROBRAS BR ON NM</v>
      </c>
      <c r="E128" s="13" t="str">
        <f>INDEX(Atualizadas!A$1:M$288,F128,3)</f>
        <v>Petróleo, Gás e Biocombustíveis</v>
      </c>
      <c r="F128" s="13">
        <f>MATCH(B128,Atualizadas!M$1:M$288,0)</f>
        <v>53</v>
      </c>
      <c r="G128" s="26" t="str">
        <f>INDEX(Atualizadas!A$1:M$288,F128,6)</f>
        <v>23.41</v>
      </c>
      <c r="H128" s="26">
        <f t="shared" si="1"/>
        <v>19.049556513955572</v>
      </c>
    </row>
    <row r="129" spans="1:8" x14ac:dyDescent="0.25">
      <c r="A129" s="14" t="s">
        <v>2351</v>
      </c>
      <c r="B129" s="15">
        <f>SMALL(Atualizadas!M$2:M$288,ROWS(B$17:B144))</f>
        <v>0.22889999999999999</v>
      </c>
      <c r="C129" s="13" t="str">
        <f>INDEX(Atualizadas!A$1:M$288,F129,1)</f>
        <v>BRDT3</v>
      </c>
      <c r="D129" s="13" t="str">
        <f>INDEX(Atualizadas!A$1:M$288,F129,2)</f>
        <v>PETROBRAS BR ON NM</v>
      </c>
      <c r="E129" s="13" t="str">
        <f>INDEX(Atualizadas!A$1:M$288,F129,3)</f>
        <v>Petróleo, Gás e Biocombustíveis</v>
      </c>
      <c r="F129" s="13">
        <f>MATCH(B129,Atualizadas!M$1:M$288,0)</f>
        <v>53</v>
      </c>
      <c r="G129" s="26" t="str">
        <f>INDEX(Atualizadas!A$1:M$288,F129,6)</f>
        <v>23.41</v>
      </c>
      <c r="H129" s="26">
        <f t="shared" si="1"/>
        <v>19.049556513955572</v>
      </c>
    </row>
    <row r="130" spans="1:8" x14ac:dyDescent="0.25">
      <c r="A130" s="14" t="s">
        <v>2352</v>
      </c>
      <c r="B130" s="15">
        <f>SMALL(Atualizadas!M$2:M$288,ROWS(B$17:B145))</f>
        <v>0.22900000000000001</v>
      </c>
      <c r="C130" s="13" t="str">
        <f>INDEX(Atualizadas!A$1:M$288,F130,1)</f>
        <v>ALUP4</v>
      </c>
      <c r="D130" s="13" t="str">
        <f>INDEX(Atualizadas!A$1:M$288,F130,2)</f>
        <v>ALUPAR PN N2</v>
      </c>
      <c r="E130" s="13" t="str">
        <f>INDEX(Atualizadas!A$1:M$288,F130,3)</f>
        <v>Energia Elétrica</v>
      </c>
      <c r="F130" s="13">
        <f>MATCH(B130,Atualizadas!M$1:M$288,0)</f>
        <v>13</v>
      </c>
      <c r="G130" s="26" t="str">
        <f>INDEX(Atualizadas!A$1:M$288,F130,6)</f>
        <v>7.62</v>
      </c>
      <c r="H130" s="26">
        <f t="shared" ref="H130:H193" si="2">-G130*1/(-1-B130)</f>
        <v>6.200162733930024</v>
      </c>
    </row>
    <row r="131" spans="1:8" x14ac:dyDescent="0.25">
      <c r="A131" s="14" t="s">
        <v>2353</v>
      </c>
      <c r="B131" s="15">
        <f>SMALL(Atualizadas!M$2:M$288,ROWS(B$17:B146))</f>
        <v>0.22919999999999999</v>
      </c>
      <c r="C131" s="13" t="str">
        <f>INDEX(Atualizadas!A$1:M$288,F131,1)</f>
        <v>GRND3</v>
      </c>
      <c r="D131" s="13" t="str">
        <f>INDEX(Atualizadas!A$1:M$288,F131,2)</f>
        <v>GRENDENE SA ON</v>
      </c>
      <c r="E131" s="13" t="str">
        <f>INDEX(Atualizadas!A$1:M$288,F131,3)</f>
        <v>Tecidos, Vestuário e Calçados</v>
      </c>
      <c r="F131" s="13">
        <f>MATCH(B131,Atualizadas!M$1:M$288,0)</f>
        <v>146</v>
      </c>
      <c r="G131" s="26" t="str">
        <f>INDEX(Atualizadas!A$1:M$288,F131,6)</f>
        <v>8.26</v>
      </c>
      <c r="H131" s="26">
        <f t="shared" si="2"/>
        <v>6.7198177676537583</v>
      </c>
    </row>
    <row r="132" spans="1:8" x14ac:dyDescent="0.25">
      <c r="A132" s="14" t="s">
        <v>2354</v>
      </c>
      <c r="B132" s="15">
        <f>SMALL(Atualizadas!M$2:M$288,ROWS(B$17:B147))</f>
        <v>0.2298</v>
      </c>
      <c r="C132" s="13" t="str">
        <f>INDEX(Atualizadas!A$1:M$288,F132,1)</f>
        <v>BRSR6</v>
      </c>
      <c r="D132" s="13" t="str">
        <f>INDEX(Atualizadas!A$1:M$288,F132,2)</f>
        <v>BANRISUL S/A PNB</v>
      </c>
      <c r="E132" s="13" t="str">
        <f>INDEX(Atualizadas!A$1:M$288,F132,3)</f>
        <v>Financeiros</v>
      </c>
      <c r="F132" s="13">
        <f>MATCH(B132,Atualizadas!M$1:M$288,0)</f>
        <v>63</v>
      </c>
      <c r="G132" s="26" t="str">
        <f>INDEX(Atualizadas!A$1:M$288,F132,6)</f>
        <v>15.20</v>
      </c>
      <c r="H132" s="26">
        <f t="shared" si="2"/>
        <v>12.359733289965847</v>
      </c>
    </row>
    <row r="133" spans="1:8" x14ac:dyDescent="0.25">
      <c r="A133" s="14" t="s">
        <v>2355</v>
      </c>
      <c r="B133" s="15">
        <f>SMALL(Atualizadas!M$2:M$288,ROWS(B$17:B148))</f>
        <v>0.23</v>
      </c>
      <c r="C133" s="13" t="str">
        <f>INDEX(Atualizadas!A$1:M$288,F133,1)</f>
        <v>BEES4</v>
      </c>
      <c r="D133" s="13" t="str">
        <f>INDEX(Atualizadas!A$1:M$288,F133,2)</f>
        <v>BANESTES S/A PN</v>
      </c>
      <c r="E133" s="13" t="str">
        <f>INDEX(Atualizadas!A$1:M$288,F133,3)</f>
        <v>Financeiros</v>
      </c>
      <c r="F133" s="13">
        <f>MATCH(B133,Atualizadas!M$1:M$288,0)</f>
        <v>35</v>
      </c>
      <c r="G133" s="26" t="str">
        <f>INDEX(Atualizadas!A$1:M$288,F133,6)</f>
        <v>6.15</v>
      </c>
      <c r="H133" s="26">
        <f t="shared" si="2"/>
        <v>5</v>
      </c>
    </row>
    <row r="134" spans="1:8" x14ac:dyDescent="0.25">
      <c r="A134" s="14" t="s">
        <v>2356</v>
      </c>
      <c r="B134" s="15">
        <f>SMALL(Atualizadas!M$2:M$288,ROWS(B$17:B149))</f>
        <v>0.23019999999999999</v>
      </c>
      <c r="C134" s="13" t="str">
        <f>INDEX(Atualizadas!A$1:M$288,F134,1)</f>
        <v>SANB4</v>
      </c>
      <c r="D134" s="13" t="str">
        <f>INDEX(Atualizadas!A$1:M$288,F134,2)</f>
        <v>SANTANDER PN</v>
      </c>
      <c r="E134" s="13" t="str">
        <f>INDEX(Atualizadas!A$1:M$288,F134,3)</f>
        <v>Financeiros</v>
      </c>
      <c r="F134" s="13">
        <f>MATCH(B134,Atualizadas!M$1:M$288,0)</f>
        <v>254</v>
      </c>
      <c r="G134" s="26" t="str">
        <f>INDEX(Atualizadas!A$1:M$288,F134,6)</f>
        <v>15.87</v>
      </c>
      <c r="H134" s="26">
        <f t="shared" si="2"/>
        <v>12.900341407901154</v>
      </c>
    </row>
    <row r="135" spans="1:8" x14ac:dyDescent="0.25">
      <c r="A135" s="14" t="s">
        <v>2357</v>
      </c>
      <c r="B135" s="15">
        <f>SMALL(Atualizadas!M$2:M$288,ROWS(B$17:B150))</f>
        <v>0.2311</v>
      </c>
      <c r="C135" s="13" t="str">
        <f>INDEX(Atualizadas!A$1:M$288,F135,1)</f>
        <v>BRFS3</v>
      </c>
      <c r="D135" s="13" t="str">
        <f>INDEX(Atualizadas!A$1:M$288,F135,2)</f>
        <v>BRF Foods ON NM</v>
      </c>
      <c r="E135" s="13" t="str">
        <f>INDEX(Atualizadas!A$1:M$288,F135,3)</f>
        <v>Alimentos</v>
      </c>
      <c r="F135" s="13">
        <f>MATCH(B135,Atualizadas!M$1:M$288,0)</f>
        <v>54</v>
      </c>
      <c r="G135" s="26" t="str">
        <f>INDEX(Atualizadas!A$1:M$288,F135,6)</f>
        <v>23.07</v>
      </c>
      <c r="H135" s="26">
        <f t="shared" si="2"/>
        <v>18.739338802696775</v>
      </c>
    </row>
    <row r="136" spans="1:8" x14ac:dyDescent="0.25">
      <c r="A136" s="14" t="s">
        <v>2358</v>
      </c>
      <c r="B136" s="15">
        <f>SMALL(Atualizadas!M$2:M$288,ROWS(B$17:B151))</f>
        <v>0.23139999999999999</v>
      </c>
      <c r="C136" s="13" t="str">
        <f>INDEX(Atualizadas!A$1:M$288,F136,1)</f>
        <v>BAHI3</v>
      </c>
      <c r="D136" s="13" t="str">
        <f>INDEX(Atualizadas!A$1:M$288,F136,2)</f>
        <v>BAHEMA ON</v>
      </c>
      <c r="E136" s="13" t="str">
        <f>INDEX(Atualizadas!A$1:M$288,F136,3)</f>
        <v>Holdings Diversificadas</v>
      </c>
      <c r="F136" s="13">
        <f>MATCH(B136,Atualizadas!M$1:M$288,0)</f>
        <v>23</v>
      </c>
      <c r="G136" s="26" t="str">
        <f>INDEX(Atualizadas!A$1:M$288,F136,6)</f>
        <v>91.49</v>
      </c>
      <c r="H136" s="26">
        <f t="shared" si="2"/>
        <v>74.297547506902703</v>
      </c>
    </row>
    <row r="137" spans="1:8" x14ac:dyDescent="0.25">
      <c r="A137" s="14" t="s">
        <v>2359</v>
      </c>
      <c r="B137" s="15">
        <f>SMALL(Atualizadas!M$2:M$288,ROWS(B$17:B152))</f>
        <v>0.23139999999999999</v>
      </c>
      <c r="C137" s="13" t="str">
        <f>INDEX(Atualizadas!A$1:M$288,F137,1)</f>
        <v>BAHI3</v>
      </c>
      <c r="D137" s="13" t="str">
        <f>INDEX(Atualizadas!A$1:M$288,F137,2)</f>
        <v>BAHEMA ON</v>
      </c>
      <c r="E137" s="13" t="str">
        <f>INDEX(Atualizadas!A$1:M$288,F137,3)</f>
        <v>Holdings Diversificadas</v>
      </c>
      <c r="F137" s="13">
        <f>MATCH(B137,Atualizadas!M$1:M$288,0)</f>
        <v>23</v>
      </c>
      <c r="G137" s="26" t="str">
        <f>INDEX(Atualizadas!A$1:M$288,F137,6)</f>
        <v>91.49</v>
      </c>
      <c r="H137" s="26">
        <f t="shared" si="2"/>
        <v>74.297547506902703</v>
      </c>
    </row>
    <row r="138" spans="1:8" x14ac:dyDescent="0.25">
      <c r="A138" s="14" t="s">
        <v>2360</v>
      </c>
      <c r="B138" s="15">
        <f>SMALL(Atualizadas!M$2:M$288,ROWS(B$17:B153))</f>
        <v>0.23139999999999999</v>
      </c>
      <c r="C138" s="13" t="str">
        <f>INDEX(Atualizadas!A$1:M$288,F138,1)</f>
        <v>BAHI3</v>
      </c>
      <c r="D138" s="13" t="str">
        <f>INDEX(Atualizadas!A$1:M$288,F138,2)</f>
        <v>BAHEMA ON</v>
      </c>
      <c r="E138" s="13" t="str">
        <f>INDEX(Atualizadas!A$1:M$288,F138,3)</f>
        <v>Holdings Diversificadas</v>
      </c>
      <c r="F138" s="13">
        <f>MATCH(B138,Atualizadas!M$1:M$288,0)</f>
        <v>23</v>
      </c>
      <c r="G138" s="26" t="str">
        <f>INDEX(Atualizadas!A$1:M$288,F138,6)</f>
        <v>91.49</v>
      </c>
      <c r="H138" s="26">
        <f t="shared" si="2"/>
        <v>74.297547506902703</v>
      </c>
    </row>
    <row r="139" spans="1:8" x14ac:dyDescent="0.25">
      <c r="A139" s="14" t="s">
        <v>2361</v>
      </c>
      <c r="B139" s="15">
        <f>SMALL(Atualizadas!M$2:M$288,ROWS(B$17:B154))</f>
        <v>0.2319</v>
      </c>
      <c r="C139" s="13" t="str">
        <f>INDEX(Atualizadas!A$1:M$288,F139,1)</f>
        <v>CPLE6</v>
      </c>
      <c r="D139" s="13" t="str">
        <f>INDEX(Atualizadas!A$1:M$288,F139,2)</f>
        <v>COPEL PNB</v>
      </c>
      <c r="E139" s="13" t="str">
        <f>INDEX(Atualizadas!A$1:M$288,F139,3)</f>
        <v>Energia Elétrica</v>
      </c>
      <c r="F139" s="13">
        <f>MATCH(B139,Atualizadas!M$1:M$288,0)</f>
        <v>90</v>
      </c>
      <c r="G139" s="26" t="str">
        <f>INDEX(Atualizadas!A$1:M$288,F139,6)</f>
        <v>67.14</v>
      </c>
      <c r="H139" s="26">
        <f t="shared" si="2"/>
        <v>54.501177043591198</v>
      </c>
    </row>
    <row r="140" spans="1:8" x14ac:dyDescent="0.25">
      <c r="A140" s="14" t="s">
        <v>2362</v>
      </c>
      <c r="B140" s="15">
        <f>SMALL(Atualizadas!M$2:M$288,ROWS(B$17:B155))</f>
        <v>0.23569999999999999</v>
      </c>
      <c r="C140" s="13" t="str">
        <f>INDEX(Atualizadas!A$1:M$288,F140,1)</f>
        <v>CAML3</v>
      </c>
      <c r="D140" s="13" t="str">
        <f>INDEX(Atualizadas!A$1:M$288,F140,2)</f>
        <v>CAMIL ON NM</v>
      </c>
      <c r="E140" s="13" t="str">
        <f>INDEX(Atualizadas!A$1:M$288,F140,3)</f>
        <v>Alimentos</v>
      </c>
      <c r="F140" s="13">
        <f>MATCH(B140,Atualizadas!M$1:M$288,0)</f>
        <v>68</v>
      </c>
      <c r="G140" s="26" t="str">
        <f>INDEX(Atualizadas!A$1:M$288,F140,6)</f>
        <v>10.59</v>
      </c>
      <c r="H140" s="26">
        <f t="shared" si="2"/>
        <v>8.5700412721534356</v>
      </c>
    </row>
    <row r="141" spans="1:8" x14ac:dyDescent="0.25">
      <c r="A141" s="14" t="s">
        <v>2363</v>
      </c>
      <c r="B141" s="15">
        <f>SMALL(Atualizadas!M$2:M$288,ROWS(B$17:B156))</f>
        <v>0.2369</v>
      </c>
      <c r="C141" s="13" t="str">
        <f>INDEX(Atualizadas!A$1:M$288,F141,1)</f>
        <v>EQTL3</v>
      </c>
      <c r="D141" s="13" t="str">
        <f>INDEX(Atualizadas!A$1:M$288,F141,2)</f>
        <v>EQUATORIAL ENERGIA S.A. ON NM</v>
      </c>
      <c r="E141" s="13" t="str">
        <f>INDEX(Atualizadas!A$1:M$288,F141,3)</f>
        <v>Energia Elétrica</v>
      </c>
      <c r="F141" s="13">
        <f>MATCH(B141,Atualizadas!M$1:M$288,0)</f>
        <v>124</v>
      </c>
      <c r="G141" s="26" t="str">
        <f>INDEX(Atualizadas!A$1:M$288,F141,6)</f>
        <v>21.77</v>
      </c>
      <c r="H141" s="26">
        <f t="shared" si="2"/>
        <v>17.600452744765139</v>
      </c>
    </row>
    <row r="142" spans="1:8" x14ac:dyDescent="0.25">
      <c r="A142" s="14" t="s">
        <v>2364</v>
      </c>
      <c r="B142" s="15">
        <f>SMALL(Atualizadas!M$2:M$288,ROWS(B$17:B157))</f>
        <v>0.23860000000000001</v>
      </c>
      <c r="C142" s="13" t="str">
        <f>INDEX(Atualizadas!A$1:M$288,F142,1)</f>
        <v>FLRY3</v>
      </c>
      <c r="D142" s="13" t="str">
        <f>INDEX(Atualizadas!A$1:M$288,F142,2)</f>
        <v>FLEURY ON NM</v>
      </c>
      <c r="E142" s="13" t="str">
        <f>INDEX(Atualizadas!A$1:M$288,F142,3)</f>
        <v>Saúde</v>
      </c>
      <c r="F142" s="13">
        <f>MATCH(B142,Atualizadas!M$1:M$288,0)</f>
        <v>132</v>
      </c>
      <c r="G142" s="26" t="str">
        <f>INDEX(Atualizadas!A$1:M$288,F142,6)</f>
        <v>25.59</v>
      </c>
      <c r="H142" s="26">
        <f t="shared" si="2"/>
        <v>20.66042305829162</v>
      </c>
    </row>
    <row r="143" spans="1:8" x14ac:dyDescent="0.25">
      <c r="A143" s="14" t="s">
        <v>2365</v>
      </c>
      <c r="B143" s="15">
        <f>SMALL(Atualizadas!M$2:M$288,ROWS(B$17:B158))</f>
        <v>0.24010000000000001</v>
      </c>
      <c r="C143" s="13" t="str">
        <f>INDEX(Atualizadas!A$1:M$288,F143,1)</f>
        <v>MRVE3</v>
      </c>
      <c r="D143" s="13" t="str">
        <f>INDEX(Atualizadas!A$1:M$288,F143,2)</f>
        <v>MRV ON NM</v>
      </c>
      <c r="E143" s="13" t="str">
        <f>INDEX(Atualizadas!A$1:M$288,F143,3)</f>
        <v>Construção e Engenharia</v>
      </c>
      <c r="F143" s="13">
        <f>MATCH(B143,Atualizadas!M$1:M$288,0)</f>
        <v>201</v>
      </c>
      <c r="G143" s="26" t="str">
        <f>INDEX(Atualizadas!A$1:M$288,F143,6)</f>
        <v>17.15</v>
      </c>
      <c r="H143" s="26">
        <f t="shared" si="2"/>
        <v>13.829529876622852</v>
      </c>
    </row>
    <row r="144" spans="1:8" x14ac:dyDescent="0.25">
      <c r="A144" s="14" t="s">
        <v>2366</v>
      </c>
      <c r="B144" s="15">
        <f>SMALL(Atualizadas!M$2:M$288,ROWS(B$17:B159))</f>
        <v>0.24310000000000001</v>
      </c>
      <c r="C144" s="13" t="str">
        <f>INDEX(Atualizadas!A$1:M$288,F144,1)</f>
        <v>POMO3</v>
      </c>
      <c r="D144" s="13" t="str">
        <f>INDEX(Atualizadas!A$1:M$288,F144,2)</f>
        <v>MARCOPOLO ON</v>
      </c>
      <c r="E144" s="13" t="str">
        <f>INDEX(Atualizadas!A$1:M$288,F144,3)</f>
        <v>Material de Transporte</v>
      </c>
      <c r="F144" s="13">
        <f>MATCH(B144,Atualizadas!M$1:M$288,0)</f>
        <v>226</v>
      </c>
      <c r="G144" s="26" t="str">
        <f>INDEX(Atualizadas!A$1:M$288,F144,6)</f>
        <v>3.17</v>
      </c>
      <c r="H144" s="26">
        <f t="shared" si="2"/>
        <v>2.5500764218486038</v>
      </c>
    </row>
    <row r="145" spans="1:8" x14ac:dyDescent="0.25">
      <c r="A145" s="14" t="s">
        <v>2367</v>
      </c>
      <c r="B145" s="15">
        <f>SMALL(Atualizadas!M$2:M$288,ROWS(B$17:B160))</f>
        <v>0.24479999999999999</v>
      </c>
      <c r="C145" s="13" t="str">
        <f>INDEX(Atualizadas!A$1:M$288,F145,1)</f>
        <v>SAPR4</v>
      </c>
      <c r="D145" s="13" t="str">
        <f>INDEX(Atualizadas!A$1:M$288,F145,2)</f>
        <v>SANEPAR PN</v>
      </c>
      <c r="E145" s="13" t="str">
        <f>INDEX(Atualizadas!A$1:M$288,F145,3)</f>
        <v>Água e Saneamento</v>
      </c>
      <c r="F145" s="13">
        <f>MATCH(B145,Atualizadas!M$1:M$288,0)</f>
        <v>257</v>
      </c>
      <c r="G145" s="26" t="str">
        <f>INDEX(Atualizadas!A$1:M$288,F145,6)</f>
        <v>6.00</v>
      </c>
      <c r="H145" s="26">
        <f t="shared" si="2"/>
        <v>4.8200514138817487</v>
      </c>
    </row>
    <row r="146" spans="1:8" x14ac:dyDescent="0.25">
      <c r="A146" s="14" t="s">
        <v>2368</v>
      </c>
      <c r="B146" s="15">
        <f>SMALL(Atualizadas!M$2:M$288,ROWS(B$17:B161))</f>
        <v>0.24560000000000001</v>
      </c>
      <c r="C146" s="13" t="str">
        <f>INDEX(Atualizadas!A$1:M$288,F146,1)</f>
        <v>HYPE3</v>
      </c>
      <c r="D146" s="13" t="str">
        <f>INDEX(Atualizadas!A$1:M$288,F146,2)</f>
        <v>HYPERA ON</v>
      </c>
      <c r="E146" s="13" t="str">
        <f>INDEX(Atualizadas!A$1:M$288,F146,3)</f>
        <v>Comércio</v>
      </c>
      <c r="F146" s="13">
        <f>MATCH(B146,Atualizadas!M$1:M$288,0)</f>
        <v>153</v>
      </c>
      <c r="G146" s="26" t="str">
        <f>INDEX(Atualizadas!A$1:M$288,F146,6)</f>
        <v>35.00</v>
      </c>
      <c r="H146" s="26">
        <f t="shared" si="2"/>
        <v>28.098908156711623</v>
      </c>
    </row>
    <row r="147" spans="1:8" x14ac:dyDescent="0.25">
      <c r="A147" s="14" t="s">
        <v>2369</v>
      </c>
      <c r="B147" s="15">
        <f>SMALL(Atualizadas!M$2:M$288,ROWS(B$17:B162))</f>
        <v>0.2462</v>
      </c>
      <c r="C147" s="13" t="str">
        <f>INDEX(Atualizadas!A$1:M$288,F147,1)</f>
        <v>ITUB4</v>
      </c>
      <c r="D147" s="13" t="str">
        <f>INDEX(Atualizadas!A$1:M$288,F147,2)</f>
        <v>ITAUUNIBANCO PN N1</v>
      </c>
      <c r="E147" s="13" t="str">
        <f>INDEX(Atualizadas!A$1:M$288,F147,3)</f>
        <v>Financeiros</v>
      </c>
      <c r="F147" s="13">
        <f>MATCH(B147,Atualizadas!M$1:M$288,0)</f>
        <v>165</v>
      </c>
      <c r="G147" s="26" t="str">
        <f>INDEX(Atualizadas!A$1:M$288,F147,6)</f>
        <v>27.80</v>
      </c>
      <c r="H147" s="26">
        <f t="shared" si="2"/>
        <v>22.307815759910127</v>
      </c>
    </row>
    <row r="148" spans="1:8" x14ac:dyDescent="0.25">
      <c r="A148" s="14" t="s">
        <v>2370</v>
      </c>
      <c r="B148" s="15">
        <f>SMALL(Atualizadas!M$2:M$288,ROWS(B$17:B163))</f>
        <v>0.2472</v>
      </c>
      <c r="C148" s="13" t="str">
        <f>INDEX(Atualizadas!A$1:M$288,F148,1)</f>
        <v>RLOG3</v>
      </c>
      <c r="D148" s="13" t="str">
        <f>INDEX(Atualizadas!A$1:M$288,F148,2)</f>
        <v>COSAN LOG ON NM</v>
      </c>
      <c r="E148" s="13" t="str">
        <f>INDEX(Atualizadas!A$1:M$288,F148,3)</f>
        <v>Transporte</v>
      </c>
      <c r="F148" s="13">
        <f>MATCH(B148,Atualizadas!M$1:M$288,0)</f>
        <v>245</v>
      </c>
      <c r="G148" s="26" t="str">
        <f>INDEX(Atualizadas!A$1:M$288,F148,6)</f>
        <v>19.83</v>
      </c>
      <c r="H148" s="26">
        <f t="shared" si="2"/>
        <v>15.899615137908913</v>
      </c>
    </row>
    <row r="149" spans="1:8" x14ac:dyDescent="0.25">
      <c r="A149" s="14" t="s">
        <v>2371</v>
      </c>
      <c r="B149" s="15">
        <f>SMALL(Atualizadas!M$2:M$288,ROWS(B$17:B164))</f>
        <v>0.249</v>
      </c>
      <c r="C149" s="13" t="str">
        <f>INDEX(Atualizadas!A$1:M$288,F149,1)</f>
        <v>GOAU3</v>
      </c>
      <c r="D149" s="13" t="str">
        <f>INDEX(Atualizadas!A$1:M$288,F149,2)</f>
        <v>METALÚRGICA GERDAU ON N1</v>
      </c>
      <c r="E149" s="13" t="str">
        <f>INDEX(Atualizadas!A$1:M$288,F149,3)</f>
        <v>Siderurgia e Metalurgia</v>
      </c>
      <c r="F149" s="13">
        <f>MATCH(B149,Atualizadas!M$1:M$288,0)</f>
        <v>141</v>
      </c>
      <c r="G149" s="26" t="str">
        <f>INDEX(Atualizadas!A$1:M$288,F149,6)</f>
        <v>6.57</v>
      </c>
      <c r="H149" s="26">
        <f t="shared" si="2"/>
        <v>5.2602081665332268</v>
      </c>
    </row>
    <row r="150" spans="1:8" x14ac:dyDescent="0.25">
      <c r="A150" s="14" t="s">
        <v>2372</v>
      </c>
      <c r="B150" s="15">
        <f>SMALL(Atualizadas!M$2:M$288,ROWS(B$17:B165))</f>
        <v>0.25</v>
      </c>
      <c r="C150" s="13" t="str">
        <f>INDEX(Atualizadas!A$1:M$288,F150,1)</f>
        <v>OIBR4</v>
      </c>
      <c r="D150" s="13" t="str">
        <f>INDEX(Atualizadas!A$1:M$288,F150,2)</f>
        <v>OI ON N1</v>
      </c>
      <c r="E150" s="13" t="str">
        <f>INDEX(Atualizadas!A$1:M$288,F150,3)</f>
        <v>Telefonia Fixa</v>
      </c>
      <c r="F150" s="13">
        <f>MATCH(B150,Atualizadas!M$1:M$288,0)</f>
        <v>212</v>
      </c>
      <c r="G150" s="26" t="str">
        <f>INDEX(Atualizadas!A$1:M$288,F150,6)</f>
        <v>1.35</v>
      </c>
      <c r="H150" s="26">
        <f t="shared" si="2"/>
        <v>1.08</v>
      </c>
    </row>
    <row r="151" spans="1:8" x14ac:dyDescent="0.25">
      <c r="A151" s="14" t="s">
        <v>2373</v>
      </c>
      <c r="B151" s="15">
        <f>SMALL(Atualizadas!M$2:M$288,ROWS(B$17:B166))</f>
        <v>0.25169999999999998</v>
      </c>
      <c r="C151" s="13" t="str">
        <f>INDEX(Atualizadas!A$1:M$288,F151,1)</f>
        <v>ENGI4</v>
      </c>
      <c r="D151" s="13" t="str">
        <f>INDEX(Atualizadas!A$1:M$288,F151,2)</f>
        <v>ENERGISA PN</v>
      </c>
      <c r="E151" s="13" t="str">
        <f>INDEX(Atualizadas!A$1:M$288,F151,3)</f>
        <v>Energia Elétrica</v>
      </c>
      <c r="F151" s="13">
        <f>MATCH(B151,Atualizadas!M$1:M$288,0)</f>
        <v>121</v>
      </c>
      <c r="G151" s="26" t="str">
        <f>INDEX(Atualizadas!A$1:M$288,F151,6)</f>
        <v>9.30</v>
      </c>
      <c r="H151" s="26">
        <f t="shared" si="2"/>
        <v>7.4298953423344258</v>
      </c>
    </row>
    <row r="152" spans="1:8" x14ac:dyDescent="0.25">
      <c r="A152" s="14" t="s">
        <v>2374</v>
      </c>
      <c r="B152" s="15">
        <f>SMALL(Atualizadas!M$2:M$288,ROWS(B$17:B167))</f>
        <v>0.2571</v>
      </c>
      <c r="C152" s="13" t="str">
        <f>INDEX(Atualizadas!A$1:M$288,F152,1)</f>
        <v>DMMO3</v>
      </c>
      <c r="D152" s="13" t="str">
        <f>INDEX(Atualizadas!A$1:M$288,F152,2)</f>
        <v>DOMMO ON</v>
      </c>
      <c r="E152" s="13" t="str">
        <f>INDEX(Atualizadas!A$1:M$288,F152,3)</f>
        <v>Petróleo, Gás e Biocombustíveis</v>
      </c>
      <c r="F152" s="13">
        <f>MATCH(B152,Atualizadas!M$1:M$288,0)</f>
        <v>107</v>
      </c>
      <c r="G152" s="26" t="str">
        <f>INDEX(Atualizadas!A$1:M$288,F152,6)</f>
        <v>1.76</v>
      </c>
      <c r="H152" s="26">
        <f t="shared" si="2"/>
        <v>1.400047728899849</v>
      </c>
    </row>
    <row r="153" spans="1:8" x14ac:dyDescent="0.25">
      <c r="A153" s="14" t="s">
        <v>2375</v>
      </c>
      <c r="B153" s="15">
        <f>SMALL(Atualizadas!M$2:M$288,ROWS(B$17:B168))</f>
        <v>0.25929999999999997</v>
      </c>
      <c r="C153" s="13" t="str">
        <f>INDEX(Atualizadas!A$1:M$288,F153,1)</f>
        <v>SAPR11</v>
      </c>
      <c r="D153" s="13" t="str">
        <f>INDEX(Atualizadas!A$1:M$288,F153,2)</f>
        <v>SANEPAR UNT N2</v>
      </c>
      <c r="E153" s="13" t="str">
        <f>INDEX(Atualizadas!A$1:M$288,F153,3)</f>
        <v>Água e Saneamento</v>
      </c>
      <c r="F153" s="13">
        <f>MATCH(B153,Atualizadas!M$1:M$288,0)</f>
        <v>255</v>
      </c>
      <c r="G153" s="26" t="str">
        <f>INDEX(Atualizadas!A$1:M$288,F153,6)</f>
        <v>30.60</v>
      </c>
      <c r="H153" s="26">
        <f t="shared" si="2"/>
        <v>24.29921384896371</v>
      </c>
    </row>
    <row r="154" spans="1:8" x14ac:dyDescent="0.25">
      <c r="A154" s="14" t="s">
        <v>2376</v>
      </c>
      <c r="B154" s="15">
        <f>SMALL(Atualizadas!M$2:M$288,ROWS(B$17:B169))</f>
        <v>0.25940000000000002</v>
      </c>
      <c r="C154" s="13" t="str">
        <f>INDEX(Atualizadas!A$1:M$288,F154,1)</f>
        <v>BSEV3</v>
      </c>
      <c r="D154" s="13" t="str">
        <f>INDEX(Atualizadas!A$1:M$288,F154,2)</f>
        <v>BIOSEV ON NM</v>
      </c>
      <c r="E154" s="13" t="str">
        <f>INDEX(Atualizadas!A$1:M$288,F154,3)</f>
        <v>Alimentos</v>
      </c>
      <c r="F154" s="13">
        <f>MATCH(B154,Atualizadas!M$1:M$288,0)</f>
        <v>64</v>
      </c>
      <c r="G154" s="26" t="str">
        <f>INDEX(Atualizadas!A$1:M$288,F154,6)</f>
        <v>3.35</v>
      </c>
      <c r="H154" s="26">
        <f t="shared" si="2"/>
        <v>2.6599968238843892</v>
      </c>
    </row>
    <row r="155" spans="1:8" x14ac:dyDescent="0.25">
      <c r="A155" s="14" t="s">
        <v>2377</v>
      </c>
      <c r="B155" s="15">
        <f>SMALL(Atualizadas!M$2:M$288,ROWS(B$17:B170))</f>
        <v>0.26090000000000002</v>
      </c>
      <c r="C155" s="13" t="str">
        <f>INDEX(Atualizadas!A$1:M$288,F155,1)</f>
        <v>RNEW4</v>
      </c>
      <c r="D155" s="13" t="str">
        <f>INDEX(Atualizadas!A$1:M$288,F155,2)</f>
        <v>RENOVA PN N2</v>
      </c>
      <c r="E155" s="13" t="str">
        <f>INDEX(Atualizadas!A$1:M$288,F155,3)</f>
        <v>Energia Elétrica</v>
      </c>
      <c r="F155" s="13">
        <f>MATCH(B155,Atualizadas!M$1:M$288,0)</f>
        <v>248</v>
      </c>
      <c r="G155" s="26" t="str">
        <f>INDEX(Atualizadas!A$1:M$288,F155,6)</f>
        <v>2.32</v>
      </c>
      <c r="H155" s="26">
        <f t="shared" si="2"/>
        <v>1.8399555872789277</v>
      </c>
    </row>
    <row r="156" spans="1:8" x14ac:dyDescent="0.25">
      <c r="A156" s="14" t="s">
        <v>2378</v>
      </c>
      <c r="B156" s="15">
        <f>SMALL(Atualizadas!M$2:M$288,ROWS(B$17:B171))</f>
        <v>0.26800000000000002</v>
      </c>
      <c r="C156" s="13" t="str">
        <f>INDEX(Atualizadas!A$1:M$288,F156,1)</f>
        <v>CCRO3</v>
      </c>
      <c r="D156" s="13" t="str">
        <f>INDEX(Atualizadas!A$1:M$288,F156,2)</f>
        <v>COMPANHIA DE CONCESSÕES RODOVIÁRIAS ON NM</v>
      </c>
      <c r="E156" s="13" t="str">
        <f>INDEX(Atualizadas!A$1:M$288,F156,3)</f>
        <v>Transporte</v>
      </c>
      <c r="F156" s="13">
        <f>MATCH(B156,Atualizadas!M$1:M$288,0)</f>
        <v>71</v>
      </c>
      <c r="G156" s="26" t="str">
        <f>INDEX(Atualizadas!A$1:M$288,F156,6)</f>
        <v>14.48</v>
      </c>
      <c r="H156" s="26">
        <f t="shared" si="2"/>
        <v>11.419558359621451</v>
      </c>
    </row>
    <row r="157" spans="1:8" x14ac:dyDescent="0.25">
      <c r="A157" s="14" t="s">
        <v>2379</v>
      </c>
      <c r="B157" s="15">
        <f>SMALL(Atualizadas!M$2:M$288,ROWS(B$17:B172))</f>
        <v>0.2702</v>
      </c>
      <c r="C157" s="13" t="str">
        <f>INDEX(Atualizadas!A$1:M$288,F157,1)</f>
        <v>MULT3</v>
      </c>
      <c r="D157" s="13" t="str">
        <f>INDEX(Atualizadas!A$1:M$288,F157,2)</f>
        <v>Multiplan ON N2</v>
      </c>
      <c r="E157" s="13" t="str">
        <f>INDEX(Atualizadas!A$1:M$288,F157,3)</f>
        <v>Exploração de Imóveis</v>
      </c>
      <c r="F157" s="13">
        <f>MATCH(B157,Atualizadas!M$1:M$288,0)</f>
        <v>204</v>
      </c>
      <c r="G157" s="26" t="str">
        <f>INDEX(Atualizadas!A$1:M$288,F157,6)</f>
        <v>23.93</v>
      </c>
      <c r="H157" s="26">
        <f t="shared" si="2"/>
        <v>18.839552826326564</v>
      </c>
    </row>
    <row r="158" spans="1:8" x14ac:dyDescent="0.25">
      <c r="A158" s="14" t="s">
        <v>2380</v>
      </c>
      <c r="B158" s="15">
        <f>SMALL(Atualizadas!M$2:M$288,ROWS(B$17:B173))</f>
        <v>0.27039999999999997</v>
      </c>
      <c r="C158" s="13" t="str">
        <f>INDEX(Atualizadas!A$1:M$288,F158,1)</f>
        <v>BOBR4</v>
      </c>
      <c r="D158" s="13" t="str">
        <f>INDEX(Atualizadas!A$1:M$288,F158,2)</f>
        <v>BOMBRIL SA PN</v>
      </c>
      <c r="E158" s="13" t="str">
        <f>INDEX(Atualizadas!A$1:M$288,F158,3)</f>
        <v>Prods. de Uso Pessoal e de Limpeza</v>
      </c>
      <c r="F158" s="13">
        <f>MATCH(B158,Atualizadas!M$1:M$288,0)</f>
        <v>46</v>
      </c>
      <c r="G158" s="26" t="str">
        <f>INDEX(Atualizadas!A$1:M$288,F158,6)</f>
        <v>2.02</v>
      </c>
      <c r="H158" s="26">
        <f t="shared" si="2"/>
        <v>1.5900503778337531</v>
      </c>
    </row>
    <row r="159" spans="1:8" x14ac:dyDescent="0.25">
      <c r="A159" s="14" t="s">
        <v>2381</v>
      </c>
      <c r="B159" s="15">
        <f>SMALL(Atualizadas!M$2:M$288,ROWS(B$17:B174))</f>
        <v>0.27379999999999999</v>
      </c>
      <c r="C159" s="13" t="str">
        <f>INDEX(Atualizadas!A$1:M$288,F159,1)</f>
        <v>POMO4</v>
      </c>
      <c r="D159" s="13" t="str">
        <f>INDEX(Atualizadas!A$1:M$288,F159,2)</f>
        <v>MARCOPOLO PN N2</v>
      </c>
      <c r="E159" s="13" t="str">
        <f>INDEX(Atualizadas!A$1:M$288,F159,3)</f>
        <v>Material de Transporte</v>
      </c>
      <c r="F159" s="13">
        <f>MATCH(B159,Atualizadas!M$1:M$288,0)</f>
        <v>227</v>
      </c>
      <c r="G159" s="26" t="str">
        <f>INDEX(Atualizadas!A$1:M$288,F159,6)</f>
        <v>3.35</v>
      </c>
      <c r="H159" s="26">
        <f t="shared" si="2"/>
        <v>2.6299262050557388</v>
      </c>
    </row>
    <row r="160" spans="1:8" x14ac:dyDescent="0.25">
      <c r="A160" s="14" t="s">
        <v>2382</v>
      </c>
      <c r="B160" s="15">
        <f>SMALL(Atualizadas!M$2:M$288,ROWS(B$17:B175))</f>
        <v>0.27410000000000001</v>
      </c>
      <c r="C160" s="13" t="str">
        <f>INDEX(Atualizadas!A$1:M$288,F160,1)</f>
        <v>ETER3</v>
      </c>
      <c r="D160" s="13" t="str">
        <f>INDEX(Atualizadas!A$1:M$288,F160,2)</f>
        <v>ETERNIT ON</v>
      </c>
      <c r="E160" s="13" t="str">
        <f>INDEX(Atualizadas!A$1:M$288,F160,3)</f>
        <v>Construção e Engenharia</v>
      </c>
      <c r="F160" s="13">
        <f>MATCH(B160,Atualizadas!M$1:M$288,0)</f>
        <v>125</v>
      </c>
      <c r="G160" s="26" t="str">
        <f>INDEX(Atualizadas!A$1:M$288,F160,6)</f>
        <v>3.30</v>
      </c>
      <c r="H160" s="26">
        <f t="shared" si="2"/>
        <v>2.5900635742877323</v>
      </c>
    </row>
    <row r="161" spans="1:8" x14ac:dyDescent="0.25">
      <c r="A161" s="14" t="s">
        <v>2383</v>
      </c>
      <c r="B161" s="15">
        <f>SMALL(Atualizadas!M$2:M$288,ROWS(B$17:B176))</f>
        <v>0.27450000000000002</v>
      </c>
      <c r="C161" s="13" t="str">
        <f>INDEX(Atualizadas!A$1:M$288,F161,1)</f>
        <v>LWSA3</v>
      </c>
      <c r="D161" s="13" t="str">
        <f>INDEX(Atualizadas!A$1:M$288,F161,2)</f>
        <v>LOCAWEB ON NM</v>
      </c>
      <c r="E161" s="13" t="str">
        <f>INDEX(Atualizadas!A$1:M$288,F161,3)</f>
        <v>Programas e Serviços</v>
      </c>
      <c r="F161" s="13">
        <f>MATCH(B161,Atualizadas!M$1:M$288,0)</f>
        <v>189</v>
      </c>
      <c r="G161" s="26" t="str">
        <f>INDEX(Atualizadas!A$1:M$288,F161,6)</f>
        <v>30.60</v>
      </c>
      <c r="H161" s="26">
        <f t="shared" si="2"/>
        <v>24.009415457041978</v>
      </c>
    </row>
    <row r="162" spans="1:8" x14ac:dyDescent="0.25">
      <c r="A162" s="14" t="s">
        <v>2384</v>
      </c>
      <c r="B162" s="15">
        <f>SMALL(Atualizadas!M$2:M$288,ROWS(B$17:B177))</f>
        <v>0.27579999999999999</v>
      </c>
      <c r="C162" s="13" t="str">
        <f>INDEX(Atualizadas!A$1:M$288,F162,1)</f>
        <v>LOGN3</v>
      </c>
      <c r="D162" s="13" t="str">
        <f>INDEX(Atualizadas!A$1:M$288,F162,2)</f>
        <v>Log-In ON NM</v>
      </c>
      <c r="E162" s="13" t="str">
        <f>INDEX(Atualizadas!A$1:M$288,F162,3)</f>
        <v>Transporte</v>
      </c>
      <c r="F162" s="13">
        <f>MATCH(B162,Atualizadas!M$1:M$288,0)</f>
        <v>185</v>
      </c>
      <c r="G162" s="26" t="str">
        <f>INDEX(Atualizadas!A$1:M$288,F162,6)</f>
        <v>16.70</v>
      </c>
      <c r="H162" s="26">
        <f t="shared" si="2"/>
        <v>13.089825991534722</v>
      </c>
    </row>
    <row r="163" spans="1:8" x14ac:dyDescent="0.25">
      <c r="A163" s="14" t="s">
        <v>2385</v>
      </c>
      <c r="B163" s="15">
        <f>SMALL(Atualizadas!M$2:M$288,ROWS(B$17:B178))</f>
        <v>0.27639999999999998</v>
      </c>
      <c r="C163" s="13" t="str">
        <f>INDEX(Atualizadas!A$1:M$288,F163,1)</f>
        <v>BBDC3</v>
      </c>
      <c r="D163" s="13" t="str">
        <f>INDEX(Atualizadas!A$1:M$288,F163,2)</f>
        <v>BANCO BRADESCO S.A. ON N1</v>
      </c>
      <c r="E163" s="13" t="str">
        <f>INDEX(Atualizadas!A$1:M$288,F163,3)</f>
        <v>Financeiros</v>
      </c>
      <c r="F163" s="13">
        <f>MATCH(B163,Atualizadas!M$1:M$288,0)</f>
        <v>28</v>
      </c>
      <c r="G163" s="26" t="str">
        <f>INDEX(Atualizadas!A$1:M$288,F163,6)</f>
        <v>21.21</v>
      </c>
      <c r="H163" s="26">
        <f t="shared" si="2"/>
        <v>16.617047947351928</v>
      </c>
    </row>
    <row r="164" spans="1:8" x14ac:dyDescent="0.25">
      <c r="A164" s="14" t="s">
        <v>2386</v>
      </c>
      <c r="B164" s="15">
        <f>SMALL(Atualizadas!M$2:M$288,ROWS(B$17:B179))</f>
        <v>0.28160000000000002</v>
      </c>
      <c r="C164" s="13" t="str">
        <f>INDEX(Atualizadas!A$1:M$288,F164,1)</f>
        <v>BBDC4</v>
      </c>
      <c r="D164" s="13" t="str">
        <f>INDEX(Atualizadas!A$1:M$288,F164,2)</f>
        <v>BANCO BRADESCO S.A. PN N1</v>
      </c>
      <c r="E164" s="13" t="str">
        <f>INDEX(Atualizadas!A$1:M$288,F164,3)</f>
        <v>Financeiros</v>
      </c>
      <c r="F164" s="13">
        <f>MATCH(B164,Atualizadas!M$1:M$288,0)</f>
        <v>29</v>
      </c>
      <c r="G164" s="26" t="str">
        <f>INDEX(Atualizadas!A$1:M$288,F164,6)</f>
        <v>22.95</v>
      </c>
      <c r="H164" s="26">
        <f t="shared" si="2"/>
        <v>17.907303370786515</v>
      </c>
    </row>
    <row r="165" spans="1:8" x14ac:dyDescent="0.25">
      <c r="A165" s="14" t="s">
        <v>2387</v>
      </c>
      <c r="B165" s="15">
        <f>SMALL(Atualizadas!M$2:M$288,ROWS(B$17:B180))</f>
        <v>0.2843</v>
      </c>
      <c r="C165" s="13" t="str">
        <f>INDEX(Atualizadas!A$1:M$288,F165,1)</f>
        <v>PARD3</v>
      </c>
      <c r="D165" s="13" t="str">
        <f>INDEX(Atualizadas!A$1:M$288,F165,2)</f>
        <v>IHPARDINI ON NM</v>
      </c>
      <c r="E165" s="13" t="str">
        <f>INDEX(Atualizadas!A$1:M$288,F165,3)</f>
        <v>Saúde</v>
      </c>
      <c r="F165" s="13">
        <f>MATCH(B165,Atualizadas!M$1:M$288,0)</f>
        <v>215</v>
      </c>
      <c r="G165" s="26" t="str">
        <f>INDEX(Atualizadas!A$1:M$288,F165,6)</f>
        <v>22.42</v>
      </c>
      <c r="H165" s="26">
        <f t="shared" si="2"/>
        <v>17.456980456279688</v>
      </c>
    </row>
    <row r="166" spans="1:8" x14ac:dyDescent="0.25">
      <c r="A166" s="14" t="s">
        <v>2388</v>
      </c>
      <c r="B166" s="15">
        <f>SMALL(Atualizadas!M$2:M$288,ROWS(B$17:B181))</f>
        <v>0.28720000000000001</v>
      </c>
      <c r="C166" s="13" t="str">
        <f>INDEX(Atualizadas!A$1:M$288,F166,1)</f>
        <v>CIEL3</v>
      </c>
      <c r="D166" s="13" t="str">
        <f>INDEX(Atualizadas!A$1:M$288,F166,2)</f>
        <v>CIELO ON NM</v>
      </c>
      <c r="E166" s="13" t="str">
        <f>INDEX(Atualizadas!A$1:M$288,F166,3)</f>
        <v>Serviços Financeiros Diversos</v>
      </c>
      <c r="F166" s="13">
        <f>MATCH(B166,Atualizadas!M$1:M$288,0)</f>
        <v>81</v>
      </c>
      <c r="G166" s="26" t="str">
        <f>INDEX(Atualizadas!A$1:M$288,F166,6)</f>
        <v>4.84</v>
      </c>
      <c r="H166" s="26">
        <f t="shared" si="2"/>
        <v>3.7600994406463646</v>
      </c>
    </row>
    <row r="167" spans="1:8" x14ac:dyDescent="0.25">
      <c r="A167" s="14" t="s">
        <v>2389</v>
      </c>
      <c r="B167" s="15">
        <f>SMALL(Atualizadas!M$2:M$288,ROWS(B$17:B182))</f>
        <v>0.28889999999999999</v>
      </c>
      <c r="C167" s="13" t="str">
        <f>INDEX(Atualizadas!A$1:M$288,F167,1)</f>
        <v>RCSL4</v>
      </c>
      <c r="D167" s="13" t="str">
        <f>INDEX(Atualizadas!A$1:M$288,F167,2)</f>
        <v>RECRUSUL PN</v>
      </c>
      <c r="E167" s="13" t="str">
        <f>INDEX(Atualizadas!A$1:M$288,F167,3)</f>
        <v>Material de Transporte</v>
      </c>
      <c r="F167" s="13">
        <f>MATCH(B167,Atualizadas!M$1:M$288,0)</f>
        <v>241</v>
      </c>
      <c r="G167" s="26" t="str">
        <f>INDEX(Atualizadas!A$1:M$288,F167,6)</f>
        <v>1.74</v>
      </c>
      <c r="H167" s="26">
        <f t="shared" si="2"/>
        <v>1.3499883621692916</v>
      </c>
    </row>
    <row r="168" spans="1:8" x14ac:dyDescent="0.25">
      <c r="A168" s="14" t="s">
        <v>2390</v>
      </c>
      <c r="B168" s="15">
        <f>SMALL(Atualizadas!M$2:M$288,ROWS(B$17:B183))</f>
        <v>0.28999999999999998</v>
      </c>
      <c r="C168" s="13" t="str">
        <f>INDEX(Atualizadas!A$1:M$288,F168,1)</f>
        <v>MNDL3</v>
      </c>
      <c r="D168" s="13" t="str">
        <f>INDEX(Atualizadas!A$1:M$288,F168,2)</f>
        <v>MUNDIAL S/A ON</v>
      </c>
      <c r="E168" s="13" t="str">
        <f>INDEX(Atualizadas!A$1:M$288,F168,3)</f>
        <v>Tecidos, Vestuário e Calçados</v>
      </c>
      <c r="F168" s="13">
        <f>MATCH(B168,Atualizadas!M$1:M$288,0)</f>
        <v>197</v>
      </c>
      <c r="G168" s="26" t="str">
        <f>INDEX(Atualizadas!A$1:M$288,F168,6)</f>
        <v>25.80</v>
      </c>
      <c r="H168" s="26">
        <f t="shared" si="2"/>
        <v>20</v>
      </c>
    </row>
    <row r="169" spans="1:8" x14ac:dyDescent="0.25">
      <c r="A169" s="14" t="s">
        <v>2391</v>
      </c>
      <c r="B169" s="15">
        <f>SMALL(Atualizadas!M$2:M$288,ROWS(B$17:B184))</f>
        <v>0.29299999999999998</v>
      </c>
      <c r="C169" s="13" t="str">
        <f>INDEX(Atualizadas!A$1:M$288,F169,1)</f>
        <v>PSSA3</v>
      </c>
      <c r="D169" s="13" t="str">
        <f>INDEX(Atualizadas!A$1:M$288,F169,2)</f>
        <v>PORTO SEGURO SA ON</v>
      </c>
      <c r="E169" s="13" t="str">
        <f>INDEX(Atualizadas!A$1:M$288,F169,3)</f>
        <v>Previdência e Seguros</v>
      </c>
      <c r="F169" s="13">
        <f>MATCH(B169,Atualizadas!M$1:M$288,0)</f>
        <v>231</v>
      </c>
      <c r="G169" s="26" t="str">
        <f>INDEX(Atualizadas!A$1:M$288,F169,6)</f>
        <v>52.56</v>
      </c>
      <c r="H169" s="26">
        <f t="shared" si="2"/>
        <v>40.649651972157777</v>
      </c>
    </row>
    <row r="170" spans="1:8" x14ac:dyDescent="0.25">
      <c r="A170" s="14" t="s">
        <v>2392</v>
      </c>
      <c r="B170" s="15">
        <f>SMALL(Atualizadas!M$2:M$288,ROWS(B$17:B185))</f>
        <v>0.29549999999999998</v>
      </c>
      <c r="C170" s="13" t="str">
        <f>INDEX(Atualizadas!A$1:M$288,F170,1)</f>
        <v>EUCA4</v>
      </c>
      <c r="D170" s="13" t="str">
        <f>INDEX(Atualizadas!A$1:M$288,F170,2)</f>
        <v>EUCATEX PN</v>
      </c>
      <c r="E170" s="13" t="str">
        <f>INDEX(Atualizadas!A$1:M$288,F170,3)</f>
        <v>Madeira e Papel</v>
      </c>
      <c r="F170" s="13">
        <f>MATCH(B170,Atualizadas!M$1:M$288,0)</f>
        <v>127</v>
      </c>
      <c r="G170" s="26" t="str">
        <f>INDEX(Atualizadas!A$1:M$288,F170,6)</f>
        <v>6.05</v>
      </c>
      <c r="H170" s="26">
        <f t="shared" si="2"/>
        <v>4.6700115785411036</v>
      </c>
    </row>
    <row r="171" spans="1:8" x14ac:dyDescent="0.25">
      <c r="A171" s="14" t="s">
        <v>2393</v>
      </c>
      <c r="B171" s="15">
        <f>SMALL(Atualizadas!M$2:M$288,ROWS(B$17:B186))</f>
        <v>0.29730000000000001</v>
      </c>
      <c r="C171" s="13" t="str">
        <f>INDEX(Atualizadas!A$1:M$288,F171,1)</f>
        <v>HOOT4</v>
      </c>
      <c r="D171" s="13" t="str">
        <f>INDEX(Atualizadas!A$1:M$288,F171,2)</f>
        <v>HOTEIS OTHON S.A. PN</v>
      </c>
      <c r="E171" s="13" t="str">
        <f>INDEX(Atualizadas!A$1:M$288,F171,3)</f>
        <v>Hoteis e Restaurantes</v>
      </c>
      <c r="F171" s="13">
        <f>MATCH(B171,Atualizadas!M$1:M$288,0)</f>
        <v>152</v>
      </c>
      <c r="G171" s="26" t="str">
        <f>INDEX(Atualizadas!A$1:M$288,F171,6)</f>
        <v>2.40</v>
      </c>
      <c r="H171" s="26">
        <f t="shared" si="2"/>
        <v>1.849996145841363</v>
      </c>
    </row>
    <row r="172" spans="1:8" x14ac:dyDescent="0.25">
      <c r="A172" s="14" t="s">
        <v>2394</v>
      </c>
      <c r="B172" s="15">
        <f>SMALL(Atualizadas!M$2:M$288,ROWS(B$17:B187))</f>
        <v>0.2994</v>
      </c>
      <c r="C172" s="13" t="str">
        <f>INDEX(Atualizadas!A$1:M$288,F172,1)</f>
        <v>IDVL3</v>
      </c>
      <c r="D172" s="13" t="str">
        <f>INDEX(Atualizadas!A$1:M$288,F172,2)</f>
        <v>Indusval ON N1</v>
      </c>
      <c r="E172" s="13" t="str">
        <f>INDEX(Atualizadas!A$1:M$288,F172,3)</f>
        <v>Financeiros</v>
      </c>
      <c r="F172" s="13">
        <f>MATCH(B172,Atualizadas!M$1:M$288,0)</f>
        <v>155</v>
      </c>
      <c r="G172" s="26" t="str">
        <f>INDEX(Atualizadas!A$1:M$288,F172,6)</f>
        <v>2.30</v>
      </c>
      <c r="H172" s="26">
        <f t="shared" si="2"/>
        <v>1.7700477143296907</v>
      </c>
    </row>
    <row r="173" spans="1:8" x14ac:dyDescent="0.25">
      <c r="A173" s="14" t="s">
        <v>2395</v>
      </c>
      <c r="B173" s="15">
        <f>SMALL(Atualizadas!M$2:M$288,ROWS(B$17:B188))</f>
        <v>0.30220000000000002</v>
      </c>
      <c r="C173" s="13" t="str">
        <f>INDEX(Atualizadas!A$1:M$288,F173,1)</f>
        <v>CTSA4</v>
      </c>
      <c r="D173" s="13" t="str">
        <f>INDEX(Atualizadas!A$1:M$288,F173,2)</f>
        <v>SANTANENSE PN</v>
      </c>
      <c r="E173" s="13" t="str">
        <f>INDEX(Atualizadas!A$1:M$288,F173,3)</f>
        <v>Tecidos, Vestuário e Calçados</v>
      </c>
      <c r="F173" s="13">
        <f>MATCH(B173,Atualizadas!M$1:M$288,0)</f>
        <v>103</v>
      </c>
      <c r="G173" s="26" t="str">
        <f>INDEX(Atualizadas!A$1:M$288,F173,6)</f>
        <v>5.30</v>
      </c>
      <c r="H173" s="26">
        <f t="shared" si="2"/>
        <v>4.0700353248348948</v>
      </c>
    </row>
    <row r="174" spans="1:8" x14ac:dyDescent="0.25">
      <c r="A174" s="14" t="s">
        <v>2396</v>
      </c>
      <c r="B174" s="15">
        <f>SMALL(Atualizadas!M$2:M$288,ROWS(B$17:B189))</f>
        <v>0.30430000000000001</v>
      </c>
      <c r="C174" s="13" t="str">
        <f>INDEX(Atualizadas!A$1:M$288,F174,1)</f>
        <v>BBRK3</v>
      </c>
      <c r="D174" s="13" t="str">
        <f>INDEX(Atualizadas!A$1:M$288,F174,2)</f>
        <v>BR Brokers ON NM</v>
      </c>
      <c r="E174" s="13" t="str">
        <f>INDEX(Atualizadas!A$1:M$288,F174,3)</f>
        <v>Construção e Engenharia</v>
      </c>
      <c r="F174" s="13">
        <f>MATCH(B174,Atualizadas!M$1:M$288,0)</f>
        <v>30</v>
      </c>
      <c r="G174" s="26" t="str">
        <f>INDEX(Atualizadas!A$1:M$288,F174,6)</f>
        <v>2.70</v>
      </c>
      <c r="H174" s="26">
        <f t="shared" si="2"/>
        <v>2.0700759027831022</v>
      </c>
    </row>
    <row r="175" spans="1:8" x14ac:dyDescent="0.25">
      <c r="A175" s="14" t="s">
        <v>2397</v>
      </c>
      <c r="B175" s="15">
        <f>SMALL(Atualizadas!M$2:M$288,ROWS(B$17:B190))</f>
        <v>0.3054</v>
      </c>
      <c r="C175" s="13" t="str">
        <f>INDEX(Atualizadas!A$1:M$288,F175,1)</f>
        <v>SANB11</v>
      </c>
      <c r="D175" s="13" t="str">
        <f>INDEX(Atualizadas!A$1:M$288,F175,2)</f>
        <v>SANTANDER UNT</v>
      </c>
      <c r="E175" s="13" t="str">
        <f>INDEX(Atualizadas!A$1:M$288,F175,3)</f>
        <v>Financeiros</v>
      </c>
      <c r="F175" s="13">
        <f>MATCH(B175,Atualizadas!M$1:M$288,0)</f>
        <v>252</v>
      </c>
      <c r="G175" s="26" t="str">
        <f>INDEX(Atualizadas!A$1:M$288,F175,6)</f>
        <v>31.89</v>
      </c>
      <c r="H175" s="26">
        <f t="shared" si="2"/>
        <v>24.429293703079516</v>
      </c>
    </row>
    <row r="176" spans="1:8" x14ac:dyDescent="0.25">
      <c r="A176" s="14" t="s">
        <v>2398</v>
      </c>
      <c r="B176" s="15">
        <f>SMALL(Atualizadas!M$2:M$288,ROWS(B$17:B191))</f>
        <v>0.30559999999999998</v>
      </c>
      <c r="C176" s="13" t="str">
        <f>INDEX(Atualizadas!A$1:M$288,F176,1)</f>
        <v>CNTO3</v>
      </c>
      <c r="D176" s="13" t="str">
        <f>INDEX(Atualizadas!A$1:M$288,F176,2)</f>
        <v>CENTAURO ON NM</v>
      </c>
      <c r="E176" s="13" t="str">
        <f>INDEX(Atualizadas!A$1:M$288,F176,3)</f>
        <v>Comércio</v>
      </c>
      <c r="F176" s="13">
        <f>MATCH(B176,Atualizadas!M$1:M$288,0)</f>
        <v>85</v>
      </c>
      <c r="G176" s="26" t="str">
        <f>INDEX(Atualizadas!A$1:M$288,F176,6)</f>
        <v>33.88</v>
      </c>
      <c r="H176" s="26">
        <f t="shared" si="2"/>
        <v>25.949754901960784</v>
      </c>
    </row>
    <row r="177" spans="1:8" x14ac:dyDescent="0.25">
      <c r="A177" s="14" t="s">
        <v>2399</v>
      </c>
      <c r="B177" s="15">
        <f>SMALL(Atualizadas!M$2:M$288,ROWS(B$17:B192))</f>
        <v>0.30559999999999998</v>
      </c>
      <c r="C177" s="13" t="str">
        <f>INDEX(Atualizadas!A$1:M$288,F177,1)</f>
        <v>CNTO3</v>
      </c>
      <c r="D177" s="13" t="str">
        <f>INDEX(Atualizadas!A$1:M$288,F177,2)</f>
        <v>CENTAURO ON NM</v>
      </c>
      <c r="E177" s="13" t="str">
        <f>INDEX(Atualizadas!A$1:M$288,F177,3)</f>
        <v>Comércio</v>
      </c>
      <c r="F177" s="13">
        <f>MATCH(B177,Atualizadas!M$1:M$288,0)</f>
        <v>85</v>
      </c>
      <c r="G177" s="26" t="str">
        <f>INDEX(Atualizadas!A$1:M$288,F177,6)</f>
        <v>33.88</v>
      </c>
      <c r="H177" s="26">
        <f t="shared" si="2"/>
        <v>25.949754901960784</v>
      </c>
    </row>
    <row r="178" spans="1:8" x14ac:dyDescent="0.25">
      <c r="A178" s="14" t="s">
        <v>2400</v>
      </c>
      <c r="B178" s="15">
        <f>SMALL(Atualizadas!M$2:M$288,ROWS(B$17:B193))</f>
        <v>0.3075</v>
      </c>
      <c r="C178" s="13" t="str">
        <f>INDEX(Atualizadas!A$1:M$288,F178,1)</f>
        <v>ELET6</v>
      </c>
      <c r="D178" s="13" t="str">
        <f>INDEX(Atualizadas!A$1:M$288,F178,2)</f>
        <v>ELETROBRÁS PNB</v>
      </c>
      <c r="E178" s="13" t="str">
        <f>INDEX(Atualizadas!A$1:M$288,F178,3)</f>
        <v>Energia Elétrica</v>
      </c>
      <c r="F178" s="13">
        <f>MATCH(B178,Atualizadas!M$1:M$288,0)</f>
        <v>113</v>
      </c>
      <c r="G178" s="26" t="str">
        <f>INDEX(Atualizadas!A$1:M$288,F178,6)</f>
        <v>33.21</v>
      </c>
      <c r="H178" s="26">
        <f t="shared" si="2"/>
        <v>25.399617590822178</v>
      </c>
    </row>
    <row r="179" spans="1:8" x14ac:dyDescent="0.25">
      <c r="A179" s="14" t="s">
        <v>2401</v>
      </c>
      <c r="B179" s="15">
        <f>SMALL(Atualizadas!M$2:M$288,ROWS(B$17:B194))</f>
        <v>0.30969999999999998</v>
      </c>
      <c r="C179" s="13" t="str">
        <f>INDEX(Atualizadas!A$1:M$288,F179,1)</f>
        <v>MDNE3</v>
      </c>
      <c r="D179" s="13" t="str">
        <f>INDEX(Atualizadas!A$1:M$288,F179,2)</f>
        <v>MOURA DUBEUX ON NM</v>
      </c>
      <c r="E179" s="13" t="str">
        <f>INDEX(Atualizadas!A$1:M$288,F179,3)</f>
        <v>Construção e Engenharia</v>
      </c>
      <c r="F179" s="13">
        <f>MATCH(B179,Atualizadas!M$1:M$288,0)</f>
        <v>191</v>
      </c>
      <c r="G179" s="26" t="str">
        <f>INDEX(Atualizadas!A$1:M$288,F179,6)</f>
        <v>8.12</v>
      </c>
      <c r="H179" s="26">
        <f t="shared" si="2"/>
        <v>6.199893105291288</v>
      </c>
    </row>
    <row r="180" spans="1:8" x14ac:dyDescent="0.25">
      <c r="A180" s="14" t="s">
        <v>2402</v>
      </c>
      <c r="B180" s="15">
        <f>SMALL(Atualizadas!M$2:M$288,ROWS(B$17:B195))</f>
        <v>0.31169999999999998</v>
      </c>
      <c r="C180" s="13" t="str">
        <f>INDEX(Atualizadas!A$1:M$288,F180,1)</f>
        <v>SLED4</v>
      </c>
      <c r="D180" s="13" t="str">
        <f>INDEX(Atualizadas!A$1:M$288,F180,2)</f>
        <v>EDITORA SARAIVA PN</v>
      </c>
      <c r="E180" s="13" t="str">
        <f>INDEX(Atualizadas!A$1:M$288,F180,3)</f>
        <v>Mídia</v>
      </c>
      <c r="F180" s="13">
        <f>MATCH(B180,Atualizadas!M$1:M$288,0)</f>
        <v>266</v>
      </c>
      <c r="G180" s="26" t="str">
        <f>INDEX(Atualizadas!A$1:M$288,F180,6)</f>
        <v>1.01</v>
      </c>
      <c r="H180" s="26">
        <f t="shared" si="2"/>
        <v>0.76999313867500185</v>
      </c>
    </row>
    <row r="181" spans="1:8" x14ac:dyDescent="0.25">
      <c r="A181" s="14" t="s">
        <v>2403</v>
      </c>
      <c r="B181" s="15">
        <f>SMALL(Atualizadas!M$2:M$288,ROWS(B$17:B196))</f>
        <v>0.3125</v>
      </c>
      <c r="C181" s="13" t="str">
        <f>INDEX(Atualizadas!A$1:M$288,F181,1)</f>
        <v>BMGB4</v>
      </c>
      <c r="D181" s="13" t="str">
        <f>INDEX(Atualizadas!A$1:M$288,F181,2)</f>
        <v>BANCO BMG PN N1</v>
      </c>
      <c r="E181" s="13" t="str">
        <f>INDEX(Atualizadas!A$1:M$288,F181,3)</f>
        <v>Financeiros</v>
      </c>
      <c r="F181" s="13">
        <f>MATCH(B181,Atualizadas!M$1:M$288,0)</f>
        <v>43</v>
      </c>
      <c r="G181" s="26" t="str">
        <f>INDEX(Atualizadas!A$1:M$288,F181,6)</f>
        <v>5.88</v>
      </c>
      <c r="H181" s="26">
        <f t="shared" si="2"/>
        <v>4.4799999999999995</v>
      </c>
    </row>
    <row r="182" spans="1:8" x14ac:dyDescent="0.25">
      <c r="A182" s="14" t="s">
        <v>2404</v>
      </c>
      <c r="B182" s="15">
        <f>SMALL(Atualizadas!M$2:M$288,ROWS(B$17:B197))</f>
        <v>0.31269999999999998</v>
      </c>
      <c r="C182" s="13" t="str">
        <f>INDEX(Atualizadas!A$1:M$288,F182,1)</f>
        <v>AFLT3</v>
      </c>
      <c r="D182" s="13" t="str">
        <f>INDEX(Atualizadas!A$1:M$288,F182,2)</f>
        <v>AFLUENTE T ON</v>
      </c>
      <c r="E182" s="13" t="str">
        <f>INDEX(Atualizadas!A$1:M$288,F182,3)</f>
        <v>Energia Elétrica</v>
      </c>
      <c r="F182" s="13">
        <f>MATCH(B182,Atualizadas!M$1:M$288,0)</f>
        <v>6</v>
      </c>
      <c r="G182" s="26" t="str">
        <f>INDEX(Atualizadas!A$1:M$288,F182,6)</f>
        <v>8.90</v>
      </c>
      <c r="H182" s="26">
        <f t="shared" si="2"/>
        <v>6.7799192503999395</v>
      </c>
    </row>
    <row r="183" spans="1:8" x14ac:dyDescent="0.25">
      <c r="A183" s="14" t="s">
        <v>2405</v>
      </c>
      <c r="B183" s="15">
        <f>SMALL(Atualizadas!M$2:M$288,ROWS(B$17:B198))</f>
        <v>0.31330000000000002</v>
      </c>
      <c r="C183" s="13" t="str">
        <f>INDEX(Atualizadas!A$1:M$288,F183,1)</f>
        <v>IDVL4</v>
      </c>
      <c r="D183" s="13" t="str">
        <f>INDEX(Atualizadas!A$1:M$288,F183,2)</f>
        <v>Indusval PN N1</v>
      </c>
      <c r="E183" s="13" t="str">
        <f>INDEX(Atualizadas!A$1:M$288,F183,3)</f>
        <v>Financeiros</v>
      </c>
      <c r="F183" s="13">
        <f>MATCH(B183,Atualizadas!M$1:M$288,0)</f>
        <v>156</v>
      </c>
      <c r="G183" s="26" t="str">
        <f>INDEX(Atualizadas!A$1:M$288,F183,6)</f>
        <v>3.27</v>
      </c>
      <c r="H183" s="26">
        <f t="shared" si="2"/>
        <v>2.4899109114444529</v>
      </c>
    </row>
    <row r="184" spans="1:8" x14ac:dyDescent="0.25">
      <c r="A184" s="14" t="s">
        <v>2406</v>
      </c>
      <c r="B184" s="15">
        <f>SMALL(Atualizadas!M$2:M$288,ROWS(B$17:B199))</f>
        <v>0.31580000000000003</v>
      </c>
      <c r="C184" s="13" t="str">
        <f>INDEX(Atualizadas!A$1:M$288,F184,1)</f>
        <v>TASA3</v>
      </c>
      <c r="D184" s="13" t="str">
        <f>INDEX(Atualizadas!A$1:M$288,F184,2)</f>
        <v>TAURUS ARMAS ON</v>
      </c>
      <c r="E184" s="13" t="str">
        <f>INDEX(Atualizadas!A$1:M$288,F184,3)</f>
        <v>Máquinas e Equipamentos</v>
      </c>
      <c r="F184" s="13">
        <f>MATCH(B184,Atualizadas!M$1:M$288,0)</f>
        <v>280</v>
      </c>
      <c r="G184" s="26" t="str">
        <f>INDEX(Atualizadas!A$1:M$288,F184,6)</f>
        <v>5.00</v>
      </c>
      <c r="H184" s="26">
        <f t="shared" si="2"/>
        <v>3.7999696002431977</v>
      </c>
    </row>
    <row r="185" spans="1:8" x14ac:dyDescent="0.25">
      <c r="A185" s="14" t="s">
        <v>2407</v>
      </c>
      <c r="B185" s="15">
        <f>SMALL(Atualizadas!M$2:M$288,ROWS(B$17:B200))</f>
        <v>0.31590000000000001</v>
      </c>
      <c r="C185" s="13" t="str">
        <f>INDEX(Atualizadas!A$1:M$288,F185,1)</f>
        <v>APER3</v>
      </c>
      <c r="D185" s="13" t="str">
        <f>INDEX(Atualizadas!A$1:M$288,F185,2)</f>
        <v>ALPER S.A. ON</v>
      </c>
      <c r="E185" s="13" t="str">
        <f>INDEX(Atualizadas!A$1:M$288,F185,3)</f>
        <v>Previdência e Seguros</v>
      </c>
      <c r="F185" s="13">
        <f>MATCH(B185,Atualizadas!M$1:M$288,0)</f>
        <v>16</v>
      </c>
      <c r="G185" s="26" t="str">
        <f>INDEX(Atualizadas!A$1:M$288,F185,6)</f>
        <v>23.95</v>
      </c>
      <c r="H185" s="26">
        <f t="shared" si="2"/>
        <v>18.200471160422524</v>
      </c>
    </row>
    <row r="186" spans="1:8" x14ac:dyDescent="0.25">
      <c r="A186" s="14" t="s">
        <v>2408</v>
      </c>
      <c r="B186" s="15">
        <f>SMALL(Atualizadas!M$2:M$288,ROWS(B$17:B201))</f>
        <v>0.31919999999999998</v>
      </c>
      <c r="C186" s="13" t="str">
        <f>INDEX(Atualizadas!A$1:M$288,F186,1)</f>
        <v>IGBR3</v>
      </c>
      <c r="D186" s="13" t="str">
        <f>INDEX(Atualizadas!A$1:M$288,F186,2)</f>
        <v>GRADIENTE ON</v>
      </c>
      <c r="E186" s="13" t="str">
        <f>INDEX(Atualizadas!A$1:M$288,F186,3)</f>
        <v>Utilidades Domésticas</v>
      </c>
      <c r="F186" s="13">
        <f>MATCH(B186,Atualizadas!M$1:M$288,0)</f>
        <v>157</v>
      </c>
      <c r="G186" s="26" t="str">
        <f>INDEX(Atualizadas!A$1:M$288,F186,6)</f>
        <v>2.81</v>
      </c>
      <c r="H186" s="26">
        <f t="shared" si="2"/>
        <v>2.1300788356579745</v>
      </c>
    </row>
    <row r="187" spans="1:8" x14ac:dyDescent="0.25">
      <c r="A187" s="14" t="s">
        <v>2409</v>
      </c>
      <c r="B187" s="15">
        <f>SMALL(Atualizadas!M$2:M$288,ROWS(B$17:B202))</f>
        <v>0.32069999999999999</v>
      </c>
      <c r="C187" s="13" t="str">
        <f>INDEX(Atualizadas!A$1:M$288,F187,1)</f>
        <v>BBAS3</v>
      </c>
      <c r="D187" s="13" t="str">
        <f>INDEX(Atualizadas!A$1:M$288,F187,2)</f>
        <v>BANCO DO BRASIL S.A. ON</v>
      </c>
      <c r="E187" s="13" t="str">
        <f>INDEX(Atualizadas!A$1:M$288,F187,3)</f>
        <v>Financeiros</v>
      </c>
      <c r="F187" s="13">
        <f>MATCH(B187,Atualizadas!M$1:M$288,0)</f>
        <v>27</v>
      </c>
      <c r="G187" s="26" t="str">
        <f>INDEX(Atualizadas!A$1:M$288,F187,6)</f>
        <v>35.79</v>
      </c>
      <c r="H187" s="26">
        <f t="shared" si="2"/>
        <v>27.099265541000985</v>
      </c>
    </row>
    <row r="188" spans="1:8" x14ac:dyDescent="0.25">
      <c r="A188" s="14" t="s">
        <v>2410</v>
      </c>
      <c r="B188" s="15">
        <f>SMALL(Atualizadas!M$2:M$288,ROWS(B$17:B203))</f>
        <v>0.3216</v>
      </c>
      <c r="C188" s="13" t="str">
        <f>INDEX(Atualizadas!A$1:M$288,F188,1)</f>
        <v>CCPR3</v>
      </c>
      <c r="D188" s="13" t="str">
        <f>INDEX(Atualizadas!A$1:M$288,F188,2)</f>
        <v>CYRELA COMMERCIAL PROPERTIES SA EMP PART ON</v>
      </c>
      <c r="E188" s="13" t="str">
        <f>INDEX(Atualizadas!A$1:M$288,F188,3)</f>
        <v>Exploração de Imóveis</v>
      </c>
      <c r="F188" s="13">
        <f>MATCH(B188,Atualizadas!M$1:M$288,0)</f>
        <v>70</v>
      </c>
      <c r="G188" s="26" t="str">
        <f>INDEX(Atualizadas!A$1:M$288,F188,6)</f>
        <v>16.85</v>
      </c>
      <c r="H188" s="26">
        <f t="shared" si="2"/>
        <v>12.749697336561743</v>
      </c>
    </row>
    <row r="189" spans="1:8" x14ac:dyDescent="0.25">
      <c r="A189" s="14" t="s">
        <v>2411</v>
      </c>
      <c r="B189" s="15">
        <f>SMALL(Atualizadas!M$2:M$288,ROWS(B$17:B204))</f>
        <v>0.32300000000000001</v>
      </c>
      <c r="C189" s="13" t="str">
        <f>INDEX(Atualizadas!A$1:M$288,F189,1)</f>
        <v>LOGG3</v>
      </c>
      <c r="D189" s="13" t="str">
        <f>INDEX(Atualizadas!A$1:M$288,F189,2)</f>
        <v>LOG COM PROP ON NM</v>
      </c>
      <c r="E189" s="13" t="str">
        <f>INDEX(Atualizadas!A$1:M$288,F189,3)</f>
        <v>Exploração de Imóveis</v>
      </c>
      <c r="F189" s="13">
        <f>MATCH(B189,Atualizadas!M$1:M$288,0)</f>
        <v>184</v>
      </c>
      <c r="G189" s="26" t="str">
        <f>INDEX(Atualizadas!A$1:M$288,F189,6)</f>
        <v>29.51</v>
      </c>
      <c r="H189" s="26">
        <f t="shared" si="2"/>
        <v>22.30536659108088</v>
      </c>
    </row>
    <row r="190" spans="1:8" x14ac:dyDescent="0.25">
      <c r="A190" s="14" t="s">
        <v>2412</v>
      </c>
      <c r="B190" s="15">
        <f>SMALL(Atualizadas!M$2:M$288,ROWS(B$17:B205))</f>
        <v>0.32479999999999998</v>
      </c>
      <c r="C190" s="13" t="str">
        <f>INDEX(Atualizadas!A$1:M$288,F190,1)</f>
        <v>BRKM5</v>
      </c>
      <c r="D190" s="13" t="str">
        <f>INDEX(Atualizadas!A$1:M$288,F190,2)</f>
        <v>BRASKEM PNA N1</v>
      </c>
      <c r="E190" s="13" t="str">
        <f>INDEX(Atualizadas!A$1:M$288,F190,3)</f>
        <v>Químicos</v>
      </c>
      <c r="F190" s="13">
        <f>MATCH(B190,Atualizadas!M$1:M$288,0)</f>
        <v>59</v>
      </c>
      <c r="G190" s="26" t="str">
        <f>INDEX(Atualizadas!A$1:M$288,F190,6)</f>
        <v>27.00</v>
      </c>
      <c r="H190" s="26">
        <f t="shared" si="2"/>
        <v>20.380434782608695</v>
      </c>
    </row>
    <row r="191" spans="1:8" x14ac:dyDescent="0.25">
      <c r="A191" s="14" t="s">
        <v>2413</v>
      </c>
      <c r="B191" s="15">
        <f>SMALL(Atualizadas!M$2:M$288,ROWS(B$17:B206))</f>
        <v>0.32529999999999998</v>
      </c>
      <c r="C191" s="13" t="str">
        <f>INDEX(Atualizadas!A$1:M$288,F191,1)</f>
        <v>ANIM3</v>
      </c>
      <c r="D191" s="13" t="str">
        <f>INDEX(Atualizadas!A$1:M$288,F191,2)</f>
        <v>ANIMA ON NM</v>
      </c>
      <c r="E191" s="13" t="str">
        <f>INDEX(Atualizadas!A$1:M$288,F191,3)</f>
        <v>Diversos</v>
      </c>
      <c r="F191" s="13">
        <f>MATCH(B191,Atualizadas!M$1:M$288,0)</f>
        <v>15</v>
      </c>
      <c r="G191" s="26" t="str">
        <f>INDEX(Atualizadas!A$1:M$288,F191,6)</f>
        <v>26.24</v>
      </c>
      <c r="H191" s="26">
        <f t="shared" si="2"/>
        <v>19.799290726627934</v>
      </c>
    </row>
    <row r="192" spans="1:8" x14ac:dyDescent="0.25">
      <c r="A192" s="14" t="s">
        <v>2414</v>
      </c>
      <c r="B192" s="15">
        <f>SMALL(Atualizadas!M$2:M$288,ROWS(B$17:B207))</f>
        <v>0.32529999999999998</v>
      </c>
      <c r="C192" s="13" t="str">
        <f>INDEX(Atualizadas!A$1:M$288,F192,1)</f>
        <v>ANIM3</v>
      </c>
      <c r="D192" s="13" t="str">
        <f>INDEX(Atualizadas!A$1:M$288,F192,2)</f>
        <v>ANIMA ON NM</v>
      </c>
      <c r="E192" s="13" t="str">
        <f>INDEX(Atualizadas!A$1:M$288,F192,3)</f>
        <v>Diversos</v>
      </c>
      <c r="F192" s="13">
        <f>MATCH(B192,Atualizadas!M$1:M$288,0)</f>
        <v>15</v>
      </c>
      <c r="G192" s="26" t="str">
        <f>INDEX(Atualizadas!A$1:M$288,F192,6)</f>
        <v>26.24</v>
      </c>
      <c r="H192" s="26">
        <f t="shared" si="2"/>
        <v>19.799290726627934</v>
      </c>
    </row>
    <row r="193" spans="1:8" x14ac:dyDescent="0.25">
      <c r="A193" s="14" t="s">
        <v>2415</v>
      </c>
      <c r="B193" s="15">
        <f>SMALL(Atualizadas!M$2:M$288,ROWS(B$17:B208))</f>
        <v>0.32569999999999999</v>
      </c>
      <c r="C193" s="13" t="str">
        <f>INDEX(Atualizadas!A$1:M$288,F193,1)</f>
        <v>SAPR3</v>
      </c>
      <c r="D193" s="13" t="str">
        <f>INDEX(Atualizadas!A$1:M$288,F193,2)</f>
        <v>SANEPAR ON</v>
      </c>
      <c r="E193" s="13" t="str">
        <f>INDEX(Atualizadas!A$1:M$288,F193,3)</f>
        <v>Água e Saneamento</v>
      </c>
      <c r="F193" s="13">
        <f>MATCH(B193,Atualizadas!M$1:M$288,0)</f>
        <v>256</v>
      </c>
      <c r="G193" s="26" t="str">
        <f>INDEX(Atualizadas!A$1:M$288,F193,6)</f>
        <v>6.96</v>
      </c>
      <c r="H193" s="26">
        <f t="shared" si="2"/>
        <v>5.2500565738854945</v>
      </c>
    </row>
    <row r="194" spans="1:8" x14ac:dyDescent="0.25">
      <c r="A194" s="14" t="s">
        <v>2416</v>
      </c>
      <c r="B194" s="15">
        <f>SMALL(Atualizadas!M$2:M$288,ROWS(B$17:B209))</f>
        <v>0.33100000000000002</v>
      </c>
      <c r="C194" s="13" t="str">
        <f>INDEX(Atualizadas!A$1:M$288,F194,1)</f>
        <v>BIDI11</v>
      </c>
      <c r="D194" s="13" t="str">
        <f>INDEX(Atualizadas!A$1:M$288,F194,2)</f>
        <v>INTER BANCO UNT N2</v>
      </c>
      <c r="E194" s="13" t="str">
        <f>INDEX(Atualizadas!A$1:M$288,F194,3)</f>
        <v>Financeiros</v>
      </c>
      <c r="F194" s="13">
        <f>MATCH(B194,Atualizadas!M$1:M$288,0)</f>
        <v>37</v>
      </c>
      <c r="G194" s="26" t="str">
        <f>INDEX(Atualizadas!A$1:M$288,F194,6)</f>
        <v>34.30</v>
      </c>
      <c r="H194" s="26">
        <f t="shared" ref="H194:H257" si="3">-G194*1/(-1-B194)</f>
        <v>25.770097670924116</v>
      </c>
    </row>
    <row r="195" spans="1:8" x14ac:dyDescent="0.25">
      <c r="A195" s="14" t="s">
        <v>2417</v>
      </c>
      <c r="B195" s="15">
        <f>SMALL(Atualizadas!M$2:M$288,ROWS(B$17:B210))</f>
        <v>0.33279999999999998</v>
      </c>
      <c r="C195" s="13" t="str">
        <f>INDEX(Atualizadas!A$1:M$288,F195,1)</f>
        <v>MYPK3</v>
      </c>
      <c r="D195" s="13" t="str">
        <f>INDEX(Atualizadas!A$1:M$288,F195,2)</f>
        <v>IOCHPE-MAXION ON</v>
      </c>
      <c r="E195" s="13" t="str">
        <f>INDEX(Atualizadas!A$1:M$288,F195,3)</f>
        <v>Material de Transporte</v>
      </c>
      <c r="F195" s="13">
        <f>MATCH(B195,Atualizadas!M$1:M$288,0)</f>
        <v>206</v>
      </c>
      <c r="G195" s="26" t="str">
        <f>INDEX(Atualizadas!A$1:M$288,F195,6)</f>
        <v>15.22</v>
      </c>
      <c r="H195" s="26">
        <f t="shared" si="3"/>
        <v>11.419567827130853</v>
      </c>
    </row>
    <row r="196" spans="1:8" x14ac:dyDescent="0.25">
      <c r="A196" s="14" t="s">
        <v>2418</v>
      </c>
      <c r="B196" s="15">
        <f>SMALL(Atualizadas!M$2:M$288,ROWS(B$17:B211))</f>
        <v>0.33779999999999999</v>
      </c>
      <c r="C196" s="13" t="str">
        <f>INDEX(Atualizadas!A$1:M$288,F196,1)</f>
        <v>BRSR3</v>
      </c>
      <c r="D196" s="13" t="str">
        <f>INDEX(Atualizadas!A$1:M$288,F196,2)</f>
        <v>BANRISUL S/A ON</v>
      </c>
      <c r="E196" s="13" t="str">
        <f>INDEX(Atualizadas!A$1:M$288,F196,3)</f>
        <v>Financeiros</v>
      </c>
      <c r="F196" s="13">
        <f>MATCH(B196,Atualizadas!M$1:M$288,0)</f>
        <v>62</v>
      </c>
      <c r="G196" s="26" t="str">
        <f>INDEX(Atualizadas!A$1:M$288,F196,6)</f>
        <v>18.81</v>
      </c>
      <c r="H196" s="26">
        <f t="shared" si="3"/>
        <v>14.060397667812826</v>
      </c>
    </row>
    <row r="197" spans="1:8" x14ac:dyDescent="0.25">
      <c r="A197" s="14" t="s">
        <v>2419</v>
      </c>
      <c r="B197" s="15">
        <f>SMALL(Atualizadas!M$2:M$288,ROWS(B$17:B212))</f>
        <v>0.33889999999999998</v>
      </c>
      <c r="C197" s="13" t="str">
        <f>INDEX(Atualizadas!A$1:M$288,F197,1)</f>
        <v>EALT4</v>
      </c>
      <c r="D197" s="13" t="str">
        <f>INDEX(Atualizadas!A$1:M$288,F197,2)</f>
        <v>ELECTRO AÇO ALTONA S/A PN</v>
      </c>
      <c r="E197" s="13" t="str">
        <f>INDEX(Atualizadas!A$1:M$288,F197,3)</f>
        <v>Máquinas e Equipamentos</v>
      </c>
      <c r="F197" s="13">
        <f>MATCH(B197,Atualizadas!M$1:M$288,0)</f>
        <v>109</v>
      </c>
      <c r="G197" s="26" t="str">
        <f>INDEX(Atualizadas!A$1:M$288,F197,6)</f>
        <v>4.16</v>
      </c>
      <c r="H197" s="26">
        <f t="shared" si="3"/>
        <v>3.1070281574426768</v>
      </c>
    </row>
    <row r="198" spans="1:8" x14ac:dyDescent="0.25">
      <c r="A198" s="14" t="s">
        <v>2420</v>
      </c>
      <c r="B198" s="15">
        <f>SMALL(Atualizadas!M$2:M$288,ROWS(B$17:B213))</f>
        <v>0.34129999999999999</v>
      </c>
      <c r="C198" s="13" t="str">
        <f>INDEX(Atualizadas!A$1:M$288,F198,1)</f>
        <v>PRNR3</v>
      </c>
      <c r="D198" s="13" t="str">
        <f>INDEX(Atualizadas!A$1:M$288,F198,2)</f>
        <v>PRINER ON NM</v>
      </c>
      <c r="E198" s="13" t="str">
        <f>INDEX(Atualizadas!A$1:M$288,F198,3)</f>
        <v>Serviços</v>
      </c>
      <c r="F198" s="13">
        <f>MATCH(B198,Atualizadas!M$1:M$288,0)</f>
        <v>230</v>
      </c>
      <c r="G198" s="26" t="str">
        <f>INDEX(Atualizadas!A$1:M$288,F198,6)</f>
        <v>10.65</v>
      </c>
      <c r="H198" s="26">
        <f t="shared" si="3"/>
        <v>7.9400581525385823</v>
      </c>
    </row>
    <row r="199" spans="1:8" x14ac:dyDescent="0.25">
      <c r="A199" s="14" t="s">
        <v>2421</v>
      </c>
      <c r="B199" s="15">
        <f>SMALL(Atualizadas!M$2:M$288,ROWS(B$17:B214))</f>
        <v>0.34229999999999999</v>
      </c>
      <c r="C199" s="13" t="str">
        <f>INDEX(Atualizadas!A$1:M$288,F199,1)</f>
        <v>SANB3</v>
      </c>
      <c r="D199" s="13" t="str">
        <f>INDEX(Atualizadas!A$1:M$288,F199,2)</f>
        <v>SANTANDER ON</v>
      </c>
      <c r="E199" s="13" t="str">
        <f>INDEX(Atualizadas!A$1:M$288,F199,3)</f>
        <v>Financeiros</v>
      </c>
      <c r="F199" s="13">
        <f>MATCH(B199,Atualizadas!M$1:M$288,0)</f>
        <v>253</v>
      </c>
      <c r="G199" s="26" t="str">
        <f>INDEX(Atualizadas!A$1:M$288,F199,6)</f>
        <v>16.04</v>
      </c>
      <c r="H199" s="26">
        <f t="shared" si="3"/>
        <v>11.94963867987782</v>
      </c>
    </row>
    <row r="200" spans="1:8" x14ac:dyDescent="0.25">
      <c r="A200" s="14" t="s">
        <v>2422</v>
      </c>
      <c r="B200" s="15">
        <f>SMALL(Atualizadas!M$2:M$288,ROWS(B$17:B215))</f>
        <v>0.34589999999999999</v>
      </c>
      <c r="C200" s="13" t="str">
        <f>INDEX(Atualizadas!A$1:M$288,F200,1)</f>
        <v>CLSC4</v>
      </c>
      <c r="D200" s="13" t="str">
        <f>INDEX(Atualizadas!A$1:M$288,F200,2)</f>
        <v>CELESC PN N2</v>
      </c>
      <c r="E200" s="13" t="str">
        <f>INDEX(Atualizadas!A$1:M$288,F200,3)</f>
        <v>Energia Elétrica</v>
      </c>
      <c r="F200" s="13">
        <f>MATCH(B200,Atualizadas!M$1:M$288,0)</f>
        <v>82</v>
      </c>
      <c r="G200" s="26" t="str">
        <f>INDEX(Atualizadas!A$1:M$288,F200,6)</f>
        <v>52.49</v>
      </c>
      <c r="H200" s="26">
        <f t="shared" si="3"/>
        <v>38.999925700274915</v>
      </c>
    </row>
    <row r="201" spans="1:8" x14ac:dyDescent="0.25">
      <c r="A201" s="14" t="s">
        <v>2423</v>
      </c>
      <c r="B201" s="15">
        <f>SMALL(Atualizadas!M$2:M$288,ROWS(B$17:B216))</f>
        <v>0.3478</v>
      </c>
      <c r="C201" s="13" t="str">
        <f>INDEX(Atualizadas!A$1:M$288,F201,1)</f>
        <v>OIBR3</v>
      </c>
      <c r="D201" s="13" t="str">
        <f>INDEX(Atualizadas!A$1:M$288,F201,2)</f>
        <v>OI ON N1</v>
      </c>
      <c r="E201" s="13" t="str">
        <f>INDEX(Atualizadas!A$1:M$288,F201,3)</f>
        <v>Telefonia Fixa</v>
      </c>
      <c r="F201" s="13">
        <f>MATCH(B201,Atualizadas!M$1:M$288,0)</f>
        <v>211</v>
      </c>
      <c r="G201" s="26" t="str">
        <f>INDEX(Atualizadas!A$1:M$288,F201,6)</f>
        <v>0.93</v>
      </c>
      <c r="H201" s="26">
        <f t="shared" si="3"/>
        <v>0.69001335509719552</v>
      </c>
    </row>
    <row r="202" spans="1:8" x14ac:dyDescent="0.25">
      <c r="A202" s="14" t="s">
        <v>2424</v>
      </c>
      <c r="B202" s="15">
        <f>SMALL(Atualizadas!M$2:M$288,ROWS(B$17:B217))</f>
        <v>0.3488</v>
      </c>
      <c r="C202" s="13" t="str">
        <f>INDEX(Atualizadas!A$1:M$288,F202,1)</f>
        <v>SBSP3</v>
      </c>
      <c r="D202" s="13" t="str">
        <f>INDEX(Atualizadas!A$1:M$288,F202,2)</f>
        <v>SABESP ON NM</v>
      </c>
      <c r="E202" s="13" t="str">
        <f>INDEX(Atualizadas!A$1:M$288,F202,3)</f>
        <v>Água e Saneamento</v>
      </c>
      <c r="F202" s="13">
        <f>MATCH(B202,Atualizadas!M$1:M$288,0)</f>
        <v>258</v>
      </c>
      <c r="G202" s="26" t="str">
        <f>INDEX(Atualizadas!A$1:M$288,F202,6)</f>
        <v>55.30</v>
      </c>
      <c r="H202" s="26">
        <f t="shared" si="3"/>
        <v>40.999406880189795</v>
      </c>
    </row>
    <row r="203" spans="1:8" x14ac:dyDescent="0.25">
      <c r="A203" s="14" t="s">
        <v>2425</v>
      </c>
      <c r="B203" s="15">
        <f>SMALL(Atualizadas!M$2:M$288,ROWS(B$17:B218))</f>
        <v>0.35099999999999998</v>
      </c>
      <c r="C203" s="13" t="str">
        <f>INDEX(Atualizadas!A$1:M$288,F203,1)</f>
        <v>IGTA3</v>
      </c>
      <c r="D203" s="13" t="str">
        <f>INDEX(Atualizadas!A$1:M$288,F203,2)</f>
        <v>IGUATEMI ON NM</v>
      </c>
      <c r="E203" s="13" t="str">
        <f>INDEX(Atualizadas!A$1:M$288,F203,3)</f>
        <v>Exploração de Imóveis</v>
      </c>
      <c r="F203" s="13">
        <f>MATCH(B203,Atualizadas!M$1:M$288,0)</f>
        <v>158</v>
      </c>
      <c r="G203" s="26" t="str">
        <f>INDEX(Atualizadas!A$1:M$288,F203,6)</f>
        <v>38.80</v>
      </c>
      <c r="H203" s="26">
        <f t="shared" si="3"/>
        <v>28.719467061435971</v>
      </c>
    </row>
    <row r="204" spans="1:8" x14ac:dyDescent="0.25">
      <c r="A204" s="14" t="s">
        <v>2426</v>
      </c>
      <c r="B204" s="15">
        <f>SMALL(Atualizadas!M$2:M$288,ROWS(B$17:B219))</f>
        <v>0.35149999999999998</v>
      </c>
      <c r="C204" s="13" t="str">
        <f>INDEX(Atualizadas!A$1:M$288,F204,1)</f>
        <v>BRKM3</v>
      </c>
      <c r="D204" s="13" t="str">
        <f>INDEX(Atualizadas!A$1:M$288,F204,2)</f>
        <v>BRASKEM ON N1</v>
      </c>
      <c r="E204" s="13" t="str">
        <f>INDEX(Atualizadas!A$1:M$288,F204,3)</f>
        <v>Químicos</v>
      </c>
      <c r="F204" s="13">
        <f>MATCH(B204,Atualizadas!M$1:M$288,0)</f>
        <v>58</v>
      </c>
      <c r="G204" s="26" t="str">
        <f>INDEX(Atualizadas!A$1:M$288,F204,6)</f>
        <v>27.34</v>
      </c>
      <c r="H204" s="26">
        <f t="shared" si="3"/>
        <v>20.229374768775436</v>
      </c>
    </row>
    <row r="205" spans="1:8" x14ac:dyDescent="0.25">
      <c r="A205" s="14" t="s">
        <v>2427</v>
      </c>
      <c r="B205" s="15">
        <f>SMALL(Atualizadas!M$2:M$288,ROWS(B$17:B220))</f>
        <v>0.35160000000000002</v>
      </c>
      <c r="C205" s="13" t="str">
        <f>INDEX(Atualizadas!A$1:M$288,F205,1)</f>
        <v>LREN3</v>
      </c>
      <c r="D205" s="13" t="str">
        <f>INDEX(Atualizadas!A$1:M$288,F205,2)</f>
        <v>RENNER ON</v>
      </c>
      <c r="E205" s="13" t="str">
        <f>INDEX(Atualizadas!A$1:M$288,F205,3)</f>
        <v>Comércio</v>
      </c>
      <c r="F205" s="13">
        <f>MATCH(B205,Atualizadas!M$1:M$288,0)</f>
        <v>187</v>
      </c>
      <c r="G205" s="26" t="str">
        <f>INDEX(Atualizadas!A$1:M$288,F205,6)</f>
        <v>45.82</v>
      </c>
      <c r="H205" s="26">
        <f t="shared" si="3"/>
        <v>33.900562296537437</v>
      </c>
    </row>
    <row r="206" spans="1:8" x14ac:dyDescent="0.25">
      <c r="A206" s="14" t="s">
        <v>2428</v>
      </c>
      <c r="B206" s="15">
        <f>SMALL(Atualizadas!M$2:M$288,ROWS(B$17:B221))</f>
        <v>0.3518</v>
      </c>
      <c r="C206" s="13" t="str">
        <f>INDEX(Atualizadas!A$1:M$288,F206,1)</f>
        <v>RAPT3</v>
      </c>
      <c r="D206" s="13" t="str">
        <f>INDEX(Atualizadas!A$1:M$288,F206,2)</f>
        <v>RANDON S.A. IMPLEMENTOS E PARTICIPAÇÕES ON N1</v>
      </c>
      <c r="E206" s="13" t="str">
        <f>INDEX(Atualizadas!A$1:M$288,F206,3)</f>
        <v>Material de Transporte</v>
      </c>
      <c r="F206" s="13">
        <f>MATCH(B206,Atualizadas!M$1:M$288,0)</f>
        <v>239</v>
      </c>
      <c r="G206" s="26" t="str">
        <f>INDEX(Atualizadas!A$1:M$288,F206,6)</f>
        <v>8.80</v>
      </c>
      <c r="H206" s="26">
        <f t="shared" si="3"/>
        <v>6.5098387335404659</v>
      </c>
    </row>
    <row r="207" spans="1:8" x14ac:dyDescent="0.25">
      <c r="A207" s="14" t="s">
        <v>2429</v>
      </c>
      <c r="B207" s="15">
        <f>SMALL(Atualizadas!M$2:M$288,ROWS(B$17:B222))</f>
        <v>0.35249999999999998</v>
      </c>
      <c r="C207" s="13" t="str">
        <f>INDEX(Atualizadas!A$1:M$288,F207,1)</f>
        <v>B3SA3</v>
      </c>
      <c r="D207" s="13" t="str">
        <f>INDEX(Atualizadas!A$1:M$288,F207,2)</f>
        <v>B3 ON</v>
      </c>
      <c r="E207" s="13" t="str">
        <f>INDEX(Atualizadas!A$1:M$288,F207,3)</f>
        <v>Serviços Financeiros Diversos</v>
      </c>
      <c r="F207" s="13">
        <f>MATCH(B207,Atualizadas!M$1:M$288,0)</f>
        <v>22</v>
      </c>
      <c r="G207" s="26" t="str">
        <f>INDEX(Atualizadas!A$1:M$288,F207,6)</f>
        <v>51.07</v>
      </c>
      <c r="H207" s="26">
        <f t="shared" si="3"/>
        <v>37.759704251386324</v>
      </c>
    </row>
    <row r="208" spans="1:8" x14ac:dyDescent="0.25">
      <c r="A208" s="14" t="s">
        <v>2430</v>
      </c>
      <c r="B208" s="15">
        <f>SMALL(Atualizadas!M$2:M$288,ROWS(B$17:B223))</f>
        <v>0.35859999999999997</v>
      </c>
      <c r="C208" s="13" t="str">
        <f>INDEX(Atualizadas!A$1:M$288,F208,1)</f>
        <v>BMEB4</v>
      </c>
      <c r="D208" s="13" t="str">
        <f>INDEX(Atualizadas!A$1:M$288,F208,2)</f>
        <v>BANCO MERCANTIL DO BRASIL S/A PN</v>
      </c>
      <c r="E208" s="13" t="str">
        <f>INDEX(Atualizadas!A$1:M$288,F208,3)</f>
        <v>Financeiros</v>
      </c>
      <c r="F208" s="13">
        <f>MATCH(B208,Atualizadas!M$1:M$288,0)</f>
        <v>42</v>
      </c>
      <c r="G208" s="26" t="str">
        <f>INDEX(Atualizadas!A$1:M$288,F208,6)</f>
        <v>13.60</v>
      </c>
      <c r="H208" s="26">
        <f t="shared" si="3"/>
        <v>10.010304725452672</v>
      </c>
    </row>
    <row r="209" spans="1:8" x14ac:dyDescent="0.25">
      <c r="A209" s="14" t="s">
        <v>2431</v>
      </c>
      <c r="B209" s="15">
        <f>SMALL(Atualizadas!M$2:M$288,ROWS(B$17:B224))</f>
        <v>0.3674</v>
      </c>
      <c r="C209" s="13" t="str">
        <f>INDEX(Atualizadas!A$1:M$288,F209,1)</f>
        <v>EMBR3</v>
      </c>
      <c r="D209" s="13" t="str">
        <f>INDEX(Atualizadas!A$1:M$288,F209,2)</f>
        <v>EMBRAER ON</v>
      </c>
      <c r="E209" s="13" t="str">
        <f>INDEX(Atualizadas!A$1:M$288,F209,3)</f>
        <v>Material de Transporte</v>
      </c>
      <c r="F209" s="13">
        <f>MATCH(B209,Atualizadas!M$1:M$288,0)</f>
        <v>115</v>
      </c>
      <c r="G209" s="26" t="str">
        <f>INDEX(Atualizadas!A$1:M$288,F209,6)</f>
        <v>10.31</v>
      </c>
      <c r="H209" s="26">
        <f t="shared" si="3"/>
        <v>7.5398566622787779</v>
      </c>
    </row>
    <row r="210" spans="1:8" x14ac:dyDescent="0.25">
      <c r="A210" s="14" t="s">
        <v>2432</v>
      </c>
      <c r="B210" s="15">
        <f>SMALL(Atualizadas!M$2:M$288,ROWS(B$17:B225))</f>
        <v>0.36749999999999999</v>
      </c>
      <c r="C210" s="13" t="str">
        <f>INDEX(Atualizadas!A$1:M$288,F210,1)</f>
        <v>SHUL4</v>
      </c>
      <c r="D210" s="13" t="str">
        <f>INDEX(Atualizadas!A$1:M$288,F210,2)</f>
        <v>SCHULZ PN</v>
      </c>
      <c r="E210" s="13" t="str">
        <f>INDEX(Atualizadas!A$1:M$288,F210,3)</f>
        <v>Máquinas e Equipamentos</v>
      </c>
      <c r="F210" s="13">
        <f>MATCH(B210,Atualizadas!M$1:M$288,0)</f>
        <v>263</v>
      </c>
      <c r="G210" s="26" t="str">
        <f>INDEX(Atualizadas!A$1:M$288,F210,6)</f>
        <v>11.61</v>
      </c>
      <c r="H210" s="26">
        <f t="shared" si="3"/>
        <v>8.4899451553930536</v>
      </c>
    </row>
    <row r="211" spans="1:8" x14ac:dyDescent="0.25">
      <c r="A211" s="14" t="s">
        <v>2433</v>
      </c>
      <c r="B211" s="15">
        <f>SMALL(Atualizadas!M$2:M$288,ROWS(B$17:B226))</f>
        <v>0.36859999999999998</v>
      </c>
      <c r="C211" s="13" t="str">
        <f>INDEX(Atualizadas!A$1:M$288,F211,1)</f>
        <v>ALSO3</v>
      </c>
      <c r="D211" s="13" t="str">
        <f>INDEX(Atualizadas!A$1:M$288,F211,2)</f>
        <v>ALIANSCSONAE ON</v>
      </c>
      <c r="E211" s="13" t="str">
        <f>INDEX(Atualizadas!A$1:M$288,F211,3)</f>
        <v>Exploração de Imóveis</v>
      </c>
      <c r="F211" s="13">
        <f>MATCH(B211,Atualizadas!M$1:M$288,0)</f>
        <v>10</v>
      </c>
      <c r="G211" s="26" t="str">
        <f>INDEX(Atualizadas!A$1:M$288,F211,6)</f>
        <v>31.30</v>
      </c>
      <c r="H211" s="26">
        <f t="shared" si="3"/>
        <v>22.870086219494375</v>
      </c>
    </row>
    <row r="212" spans="1:8" x14ac:dyDescent="0.25">
      <c r="A212" s="14" t="s">
        <v>2434</v>
      </c>
      <c r="B212" s="15">
        <f>SMALL(Atualizadas!M$2:M$288,ROWS(B$17:B227))</f>
        <v>0.37009999999999998</v>
      </c>
      <c r="C212" s="13" t="str">
        <f>INDEX(Atualizadas!A$1:M$288,F212,1)</f>
        <v>HETA4</v>
      </c>
      <c r="D212" s="13" t="str">
        <f>INDEX(Atualizadas!A$1:M$288,F212,2)</f>
        <v>HERCULES S/A PN</v>
      </c>
      <c r="E212" s="13" t="str">
        <f>INDEX(Atualizadas!A$1:M$288,F212,3)</f>
        <v>Utilidades Domésticas</v>
      </c>
      <c r="F212" s="13">
        <f>MATCH(B212,Atualizadas!M$1:M$288,0)</f>
        <v>150</v>
      </c>
      <c r="G212" s="26" t="str">
        <f>INDEX(Atualizadas!A$1:M$288,F212,6)</f>
        <v>5.96</v>
      </c>
      <c r="H212" s="26">
        <f t="shared" si="3"/>
        <v>4.3500474417925705</v>
      </c>
    </row>
    <row r="213" spans="1:8" x14ac:dyDescent="0.25">
      <c r="A213" s="14" t="s">
        <v>2435</v>
      </c>
      <c r="B213" s="15">
        <f>SMALL(Atualizadas!M$2:M$288,ROWS(B$17:B228))</f>
        <v>0.37790000000000001</v>
      </c>
      <c r="C213" s="13" t="str">
        <f>INDEX(Atualizadas!A$1:M$288,F213,1)</f>
        <v>BDLL4</v>
      </c>
      <c r="D213" s="13" t="str">
        <f>INDEX(Atualizadas!A$1:M$288,F213,2)</f>
        <v>BAEDELLA PN</v>
      </c>
      <c r="E213" s="13" t="str">
        <f>INDEX(Atualizadas!A$1:M$288,F213,3)</f>
        <v>Máquinas e Equipamentos</v>
      </c>
      <c r="F213" s="13">
        <f>MATCH(B213,Atualizadas!M$1:M$288,0)</f>
        <v>32</v>
      </c>
      <c r="G213" s="26" t="str">
        <f>INDEX(Atualizadas!A$1:M$288,F213,6)</f>
        <v>9.37</v>
      </c>
      <c r="H213" s="26">
        <f t="shared" si="3"/>
        <v>6.8002032077799548</v>
      </c>
    </row>
    <row r="214" spans="1:8" x14ac:dyDescent="0.25">
      <c r="A214" s="14" t="s">
        <v>2436</v>
      </c>
      <c r="B214" s="15">
        <f>SMALL(Atualizadas!M$2:M$288,ROWS(B$17:B229))</f>
        <v>0.38729999999999998</v>
      </c>
      <c r="C214" s="13" t="str">
        <f>INDEX(Atualizadas!A$1:M$288,F214,1)</f>
        <v>BIDI4</v>
      </c>
      <c r="D214" s="13" t="str">
        <f>INDEX(Atualizadas!A$1:M$288,F214,2)</f>
        <v>INTER BANCO PN N2</v>
      </c>
      <c r="E214" s="13" t="str">
        <f>INDEX(Atualizadas!A$1:M$288,F214,3)</f>
        <v>Financeiros</v>
      </c>
      <c r="F214" s="13">
        <f>MATCH(B214,Atualizadas!M$1:M$288,0)</f>
        <v>39</v>
      </c>
      <c r="G214" s="26" t="str">
        <f>INDEX(Atualizadas!A$1:M$288,F214,6)</f>
        <v>12.25</v>
      </c>
      <c r="H214" s="26">
        <f t="shared" si="3"/>
        <v>8.8301016362718947</v>
      </c>
    </row>
    <row r="215" spans="1:8" x14ac:dyDescent="0.25">
      <c r="A215" s="14" t="s">
        <v>2437</v>
      </c>
      <c r="B215" s="15">
        <f>SMALL(Atualizadas!M$2:M$288,ROWS(B$17:B230))</f>
        <v>0.3881</v>
      </c>
      <c r="C215" s="13" t="str">
        <f>INDEX(Atualizadas!A$1:M$288,F215,1)</f>
        <v>CARD3</v>
      </c>
      <c r="D215" s="13" t="str">
        <f>INDEX(Atualizadas!A$1:M$288,F215,2)</f>
        <v>CSU CARDSYST ON NM</v>
      </c>
      <c r="E215" s="13" t="str">
        <f>INDEX(Atualizadas!A$1:M$288,F215,3)</f>
        <v>Serviços</v>
      </c>
      <c r="F215" s="13">
        <f>MATCH(B215,Atualizadas!M$1:M$288,0)</f>
        <v>69</v>
      </c>
      <c r="G215" s="26" t="str">
        <f>INDEX(Atualizadas!A$1:M$288,F215,6)</f>
        <v>13.02</v>
      </c>
      <c r="H215" s="26">
        <f t="shared" si="3"/>
        <v>9.379727685325264</v>
      </c>
    </row>
    <row r="216" spans="1:8" x14ac:dyDescent="0.25">
      <c r="A216" s="14" t="s">
        <v>2438</v>
      </c>
      <c r="B216" s="15">
        <f>SMALL(Atualizadas!M$2:M$288,ROWS(B$17:B231))</f>
        <v>0.38879999999999998</v>
      </c>
      <c r="C216" s="13" t="str">
        <f>INDEX(Atualizadas!A$1:M$288,F216,1)</f>
        <v>DTEX3</v>
      </c>
      <c r="D216" s="13" t="str">
        <f>INDEX(Atualizadas!A$1:M$288,F216,2)</f>
        <v>DURATEX ON NM</v>
      </c>
      <c r="E216" s="13" t="str">
        <f>INDEX(Atualizadas!A$1:M$288,F216,3)</f>
        <v>Madeira e Papel</v>
      </c>
      <c r="F216" s="13">
        <f>MATCH(B216,Atualizadas!M$1:M$288,0)</f>
        <v>108</v>
      </c>
      <c r="G216" s="26" t="str">
        <f>INDEX(Atualizadas!A$1:M$288,F216,6)</f>
        <v>13.36</v>
      </c>
      <c r="H216" s="26">
        <f t="shared" si="3"/>
        <v>9.6198156682027651</v>
      </c>
    </row>
    <row r="217" spans="1:8" x14ac:dyDescent="0.25">
      <c r="A217" s="14" t="s">
        <v>2439</v>
      </c>
      <c r="B217" s="15">
        <f>SMALL(Atualizadas!M$2:M$288,ROWS(B$17:B232))</f>
        <v>0.39169999999999999</v>
      </c>
      <c r="C217" s="13" t="str">
        <f>INDEX(Atualizadas!A$1:M$288,F217,1)</f>
        <v>JSLG3</v>
      </c>
      <c r="D217" s="13" t="str">
        <f>INDEX(Atualizadas!A$1:M$288,F217,2)</f>
        <v>JULIO SIMOES ON NM</v>
      </c>
      <c r="E217" s="13" t="str">
        <f>INDEX(Atualizadas!A$1:M$288,F217,3)</f>
        <v>Transporte</v>
      </c>
      <c r="F217" s="13">
        <f>MATCH(B217,Atualizadas!M$1:M$288,0)</f>
        <v>172</v>
      </c>
      <c r="G217" s="26" t="str">
        <f>INDEX(Atualizadas!A$1:M$288,F217,6)</f>
        <v>24.02</v>
      </c>
      <c r="H217" s="26">
        <f t="shared" si="3"/>
        <v>17.259466839117625</v>
      </c>
    </row>
    <row r="218" spans="1:8" x14ac:dyDescent="0.25">
      <c r="A218" s="14" t="s">
        <v>2440</v>
      </c>
      <c r="B218" s="15">
        <f>SMALL(Atualizadas!M$2:M$288,ROWS(B$17:B233))</f>
        <v>0.39629999999999999</v>
      </c>
      <c r="C218" s="13" t="str">
        <f>INDEX(Atualizadas!A$1:M$288,F218,1)</f>
        <v>CMIG4</v>
      </c>
      <c r="D218" s="13" t="str">
        <f>INDEX(Atualizadas!A$1:M$288,F218,2)</f>
        <v>CEMIG PN N1</v>
      </c>
      <c r="E218" s="13" t="str">
        <f>INDEX(Atualizadas!A$1:M$288,F218,3)</f>
        <v>Energia Elétrica</v>
      </c>
      <c r="F218" s="13">
        <f>MATCH(B218,Atualizadas!M$1:M$288,0)</f>
        <v>84</v>
      </c>
      <c r="G218" s="26" t="str">
        <f>INDEX(Atualizadas!A$1:M$288,F218,6)</f>
        <v>12.05</v>
      </c>
      <c r="H218" s="26">
        <f t="shared" si="3"/>
        <v>8.6299505836854546</v>
      </c>
    </row>
    <row r="219" spans="1:8" x14ac:dyDescent="0.25">
      <c r="A219" s="14" t="s">
        <v>2441</v>
      </c>
      <c r="B219" s="15">
        <f>SMALL(Atualizadas!M$2:M$288,ROWS(B$17:B234))</f>
        <v>0.4012</v>
      </c>
      <c r="C219" s="13" t="str">
        <f>INDEX(Atualizadas!A$1:M$288,F219,1)</f>
        <v>ROMI3</v>
      </c>
      <c r="D219" s="13" t="str">
        <f>INDEX(Atualizadas!A$1:M$288,F219,2)</f>
        <v>ROMI ON</v>
      </c>
      <c r="E219" s="13" t="str">
        <f>INDEX(Atualizadas!A$1:M$288,F219,3)</f>
        <v>Máquinas e Equipamentos</v>
      </c>
      <c r="F219" s="13">
        <f>MATCH(B219,Atualizadas!M$1:M$288,0)</f>
        <v>249</v>
      </c>
      <c r="G219" s="26" t="str">
        <f>INDEX(Atualizadas!A$1:M$288,F219,6)</f>
        <v>13.69</v>
      </c>
      <c r="H219" s="26">
        <f t="shared" si="3"/>
        <v>9.7701969740222658</v>
      </c>
    </row>
    <row r="220" spans="1:8" x14ac:dyDescent="0.25">
      <c r="A220" s="14" t="s">
        <v>2442</v>
      </c>
      <c r="B220" s="15">
        <f>SMALL(Atualizadas!M$2:M$288,ROWS(B$17:B235))</f>
        <v>0.40210000000000001</v>
      </c>
      <c r="C220" s="13" t="str">
        <f>INDEX(Atualizadas!A$1:M$288,F220,1)</f>
        <v>RAPT4</v>
      </c>
      <c r="D220" s="13" t="str">
        <f>INDEX(Atualizadas!A$1:M$288,F220,2)</f>
        <v>RANDON S.A. IMPLEMENTOS E PARTICIPAÇÕES PN N1</v>
      </c>
      <c r="E220" s="13" t="str">
        <f>INDEX(Atualizadas!A$1:M$288,F220,3)</f>
        <v>Material de Transporte</v>
      </c>
      <c r="F220" s="13">
        <f>MATCH(B220,Atualizadas!M$1:M$288,0)</f>
        <v>240</v>
      </c>
      <c r="G220" s="26" t="str">
        <f>INDEX(Atualizadas!A$1:M$288,F220,6)</f>
        <v>10.60</v>
      </c>
      <c r="H220" s="26">
        <f t="shared" si="3"/>
        <v>7.5600884387704159</v>
      </c>
    </row>
    <row r="221" spans="1:8" x14ac:dyDescent="0.25">
      <c r="A221" s="14" t="s">
        <v>2443</v>
      </c>
      <c r="B221" s="15">
        <f>SMALL(Atualizadas!M$2:M$288,ROWS(B$17:B236))</f>
        <v>0.41599999999999998</v>
      </c>
      <c r="C221" s="13" t="str">
        <f>INDEX(Atualizadas!A$1:M$288,F221,1)</f>
        <v>CSNA3</v>
      </c>
      <c r="D221" s="13" t="str">
        <f>INDEX(Atualizadas!A$1:M$288,F221,2)</f>
        <v>CSN ON</v>
      </c>
      <c r="E221" s="13" t="str">
        <f>INDEX(Atualizadas!A$1:M$288,F221,3)</f>
        <v>Siderurgia e Metalurgia</v>
      </c>
      <c r="F221" s="13">
        <f>MATCH(B221,Atualizadas!M$1:M$288,0)</f>
        <v>98</v>
      </c>
      <c r="G221" s="26" t="str">
        <f>INDEX(Atualizadas!A$1:M$288,F221,6)</f>
        <v>12.05</v>
      </c>
      <c r="H221" s="26">
        <f t="shared" si="3"/>
        <v>8.509887005649718</v>
      </c>
    </row>
    <row r="222" spans="1:8" x14ac:dyDescent="0.25">
      <c r="A222" s="14" t="s">
        <v>2444</v>
      </c>
      <c r="B222" s="15">
        <f>SMALL(Atualizadas!M$2:M$288,ROWS(B$17:B237))</f>
        <v>0.41639999999999999</v>
      </c>
      <c r="C222" s="13" t="str">
        <f>INDEX(Atualizadas!A$1:M$288,F222,1)</f>
        <v>BRGE3</v>
      </c>
      <c r="D222" s="13" t="str">
        <f>INDEX(Atualizadas!A$1:M$288,F222,2)</f>
        <v>CONSORCIO ALFA ON</v>
      </c>
      <c r="E222" s="13" t="str">
        <f>INDEX(Atualizadas!A$1:M$288,F222,3)</f>
        <v>Financeiros</v>
      </c>
      <c r="F222" s="13">
        <f>MATCH(B222,Atualizadas!M$1:M$288,0)</f>
        <v>56</v>
      </c>
      <c r="G222" s="26" t="str">
        <f>INDEX(Atualizadas!A$1:M$288,F222,6)</f>
        <v>8.98</v>
      </c>
      <c r="H222" s="26">
        <f t="shared" si="3"/>
        <v>6.3400169443659991</v>
      </c>
    </row>
    <row r="223" spans="1:8" x14ac:dyDescent="0.25">
      <c r="A223" s="14" t="s">
        <v>2445</v>
      </c>
      <c r="B223" s="15">
        <f>SMALL(Atualizadas!M$2:M$288,ROWS(B$17:B238))</f>
        <v>0.42</v>
      </c>
      <c r="C223" s="13" t="str">
        <f>INDEX(Atualizadas!A$1:M$288,F223,1)</f>
        <v>TEND3</v>
      </c>
      <c r="D223" s="13" t="str">
        <f>INDEX(Atualizadas!A$1:M$288,F223,2)</f>
        <v>Tenda ON NM</v>
      </c>
      <c r="E223" s="13" t="str">
        <f>INDEX(Atualizadas!A$1:M$288,F223,3)</f>
        <v>Construção e Engenharia</v>
      </c>
      <c r="F223" s="13">
        <f>MATCH(B223,Atualizadas!M$1:M$288,0)</f>
        <v>288</v>
      </c>
      <c r="G223" s="26" t="str">
        <f>INDEX(Atualizadas!A$1:M$288,F223,6)</f>
        <v>29.11</v>
      </c>
      <c r="H223" s="26">
        <f t="shared" si="3"/>
        <v>20.5</v>
      </c>
    </row>
    <row r="224" spans="1:8" x14ac:dyDescent="0.25">
      <c r="A224" s="14" t="s">
        <v>2446</v>
      </c>
      <c r="B224" s="15">
        <f>SMALL(Atualizadas!M$2:M$288,ROWS(B$17:B239))</f>
        <v>0.42109999999999997</v>
      </c>
      <c r="C224" s="13" t="str">
        <f>INDEX(Atualizadas!A$1:M$288,F224,1)</f>
        <v>FRAS3</v>
      </c>
      <c r="D224" s="13" t="str">
        <f>INDEX(Atualizadas!A$1:M$288,F224,2)</f>
        <v>FRAS-LE S.A. ON</v>
      </c>
      <c r="E224" s="13" t="str">
        <f>INDEX(Atualizadas!A$1:M$288,F224,3)</f>
        <v>Material de Transporte</v>
      </c>
      <c r="F224" s="13">
        <f>MATCH(B224,Atualizadas!M$1:M$288,0)</f>
        <v>133</v>
      </c>
      <c r="G224" s="26" t="str">
        <f>INDEX(Atualizadas!A$1:M$288,F224,6)</f>
        <v>5.40</v>
      </c>
      <c r="H224" s="26">
        <f t="shared" si="3"/>
        <v>3.799873337555415</v>
      </c>
    </row>
    <row r="225" spans="1:8" x14ac:dyDescent="0.25">
      <c r="A225" s="14" t="s">
        <v>2447</v>
      </c>
      <c r="B225" s="15">
        <f>SMALL(Atualizadas!M$2:M$288,ROWS(B$17:B240))</f>
        <v>0.4294</v>
      </c>
      <c r="C225" s="13" t="str">
        <f>INDEX(Atualizadas!A$1:M$288,F225,1)</f>
        <v>ECOR3</v>
      </c>
      <c r="D225" s="13" t="str">
        <f>INDEX(Atualizadas!A$1:M$288,F225,2)</f>
        <v>ECORODOVIAS ON NM</v>
      </c>
      <c r="E225" s="13" t="str">
        <f>INDEX(Atualizadas!A$1:M$288,F225,3)</f>
        <v>Transporte</v>
      </c>
      <c r="F225" s="13">
        <f>MATCH(B225,Atualizadas!M$1:M$288,0)</f>
        <v>110</v>
      </c>
      <c r="G225" s="26" t="str">
        <f>INDEX(Atualizadas!A$1:M$288,F225,6)</f>
        <v>13.98</v>
      </c>
      <c r="H225" s="26">
        <f t="shared" si="3"/>
        <v>9.7803274101021405</v>
      </c>
    </row>
    <row r="226" spans="1:8" x14ac:dyDescent="0.25">
      <c r="A226" s="14" t="s">
        <v>2448</v>
      </c>
      <c r="B226" s="15">
        <f>SMALL(Atualizadas!M$2:M$288,ROWS(B$17:B241))</f>
        <v>0.42970000000000003</v>
      </c>
      <c r="C226" s="13" t="str">
        <f>INDEX(Atualizadas!A$1:M$288,F226,1)</f>
        <v>RDNI3</v>
      </c>
      <c r="D226" s="13" t="str">
        <f>INDEX(Atualizadas!A$1:M$288,F226,2)</f>
        <v>RODOBENSIMOB ON NM</v>
      </c>
      <c r="E226" s="13" t="str">
        <f>INDEX(Atualizadas!A$1:M$288,F226,3)</f>
        <v>Construção e Engenharia</v>
      </c>
      <c r="F226" s="13">
        <f>MATCH(B226,Atualizadas!M$1:M$288,0)</f>
        <v>242</v>
      </c>
      <c r="G226" s="26" t="str">
        <f>INDEX(Atualizadas!A$1:M$288,F226,6)</f>
        <v>9.05</v>
      </c>
      <c r="H226" s="26">
        <f t="shared" si="3"/>
        <v>6.3299993005525641</v>
      </c>
    </row>
    <row r="227" spans="1:8" x14ac:dyDescent="0.25">
      <c r="A227" s="14" t="s">
        <v>2449</v>
      </c>
      <c r="B227" s="15">
        <f>SMALL(Atualizadas!M$2:M$288,ROWS(B$17:B242))</f>
        <v>0.43430000000000002</v>
      </c>
      <c r="C227" s="13" t="str">
        <f>INDEX(Atualizadas!A$1:M$288,F227,1)</f>
        <v>ELET3</v>
      </c>
      <c r="D227" s="13" t="str">
        <f>INDEX(Atualizadas!A$1:M$288,F227,2)</f>
        <v>ELETROBRÁS ON</v>
      </c>
      <c r="E227" s="13" t="str">
        <f>INDEX(Atualizadas!A$1:M$288,F227,3)</f>
        <v>Energia Elétrica</v>
      </c>
      <c r="F227" s="13">
        <f>MATCH(B227,Atualizadas!M$1:M$288,0)</f>
        <v>112</v>
      </c>
      <c r="G227" s="26" t="str">
        <f>INDEX(Atualizadas!A$1:M$288,F227,6)</f>
        <v>31.87</v>
      </c>
      <c r="H227" s="26">
        <f t="shared" si="3"/>
        <v>22.219898208185178</v>
      </c>
    </row>
    <row r="228" spans="1:8" x14ac:dyDescent="0.25">
      <c r="A228" s="14" t="s">
        <v>2450</v>
      </c>
      <c r="B228" s="15">
        <f>SMALL(Atualizadas!M$2:M$288,ROWS(B$17:B243))</f>
        <v>0.43480000000000002</v>
      </c>
      <c r="C228" s="13" t="str">
        <f>INDEX(Atualizadas!A$1:M$288,F228,1)</f>
        <v>TECN3</v>
      </c>
      <c r="D228" s="13" t="str">
        <f>INDEX(Atualizadas!A$1:M$288,F228,2)</f>
        <v>TECHNOS ON NM</v>
      </c>
      <c r="E228" s="13" t="str">
        <f>INDEX(Atualizadas!A$1:M$288,F228,3)</f>
        <v>Tecidos, Vestuário e Calçados</v>
      </c>
      <c r="F228" s="13">
        <f>MATCH(B228,Atualizadas!M$1:M$288,0)</f>
        <v>285</v>
      </c>
      <c r="G228" s="26" t="str">
        <f>INDEX(Atualizadas!A$1:M$288,F228,6)</f>
        <v>1.65</v>
      </c>
      <c r="H228" s="26">
        <f t="shared" si="3"/>
        <v>1.1499860607750207</v>
      </c>
    </row>
    <row r="229" spans="1:8" x14ac:dyDescent="0.25">
      <c r="A229" s="14" t="s">
        <v>2451</v>
      </c>
      <c r="B229" s="15">
        <f>SMALL(Atualizadas!M$2:M$288,ROWS(B$17:B244))</f>
        <v>0.43569999999999998</v>
      </c>
      <c r="C229" s="13" t="str">
        <f>INDEX(Atualizadas!A$1:M$288,F229,1)</f>
        <v>MILS3</v>
      </c>
      <c r="D229" s="13" t="str">
        <f>INDEX(Atualizadas!A$1:M$288,F229,2)</f>
        <v>MILLS ON NM</v>
      </c>
      <c r="E229" s="13" t="str">
        <f>INDEX(Atualizadas!A$1:M$288,F229,3)</f>
        <v>Construção e Engenharia</v>
      </c>
      <c r="F229" s="13">
        <f>MATCH(B229,Atualizadas!M$1:M$288,0)</f>
        <v>195</v>
      </c>
      <c r="G229" s="26" t="str">
        <f>INDEX(Atualizadas!A$1:M$288,F229,6)</f>
        <v>6.03</v>
      </c>
      <c r="H229" s="26">
        <f t="shared" si="3"/>
        <v>4.2000417914606114</v>
      </c>
    </row>
    <row r="230" spans="1:8" x14ac:dyDescent="0.25">
      <c r="A230" s="14" t="s">
        <v>2452</v>
      </c>
      <c r="B230" s="15">
        <f>SMALL(Atualizadas!M$2:M$288,ROWS(B$17:B245))</f>
        <v>0.4375</v>
      </c>
      <c r="C230" s="13" t="str">
        <f>INDEX(Atualizadas!A$1:M$288,F230,1)</f>
        <v>LPSB3</v>
      </c>
      <c r="D230" s="13" t="str">
        <f>INDEX(Atualizadas!A$1:M$288,F230,2)</f>
        <v>LOPES BRASIL ON NM</v>
      </c>
      <c r="E230" s="13" t="str">
        <f>INDEX(Atualizadas!A$1:M$288,F230,3)</f>
        <v>Construção e Engenharia</v>
      </c>
      <c r="F230" s="13">
        <f>MATCH(B230,Atualizadas!M$1:M$288,0)</f>
        <v>186</v>
      </c>
      <c r="G230" s="26" t="str">
        <f>INDEX(Atualizadas!A$1:M$288,F230,6)</f>
        <v>4.83</v>
      </c>
      <c r="H230" s="26">
        <f t="shared" si="3"/>
        <v>3.36</v>
      </c>
    </row>
    <row r="231" spans="1:8" x14ac:dyDescent="0.25">
      <c r="A231" s="14" t="s">
        <v>2453</v>
      </c>
      <c r="B231" s="15">
        <f>SMALL(Atualizadas!M$2:M$288,ROWS(B$17:B246))</f>
        <v>0.43890000000000001</v>
      </c>
      <c r="C231" s="13" t="str">
        <f>INDEX(Atualizadas!A$1:M$288,F231,1)</f>
        <v>BRML3</v>
      </c>
      <c r="D231" s="13" t="str">
        <f>INDEX(Atualizadas!A$1:M$288,F231,2)</f>
        <v>BR MALLS PARTICIPAÇÔES S/A ON</v>
      </c>
      <c r="E231" s="13" t="str">
        <f>INDEX(Atualizadas!A$1:M$288,F231,3)</f>
        <v>Exploração de Imóveis</v>
      </c>
      <c r="F231" s="13">
        <f>MATCH(B231,Atualizadas!M$1:M$288,0)</f>
        <v>60</v>
      </c>
      <c r="G231" s="26" t="str">
        <f>INDEX(Atualizadas!A$1:M$288,F231,6)</f>
        <v>11.77</v>
      </c>
      <c r="H231" s="26">
        <f t="shared" si="3"/>
        <v>8.179859614983668</v>
      </c>
    </row>
    <row r="232" spans="1:8" x14ac:dyDescent="0.25">
      <c r="A232" s="14" t="s">
        <v>2454</v>
      </c>
      <c r="B232" s="15">
        <f>SMALL(Atualizadas!M$2:M$288,ROWS(B$17:B247))</f>
        <v>0.44</v>
      </c>
      <c r="C232" s="13" t="str">
        <f>INDEX(Atualizadas!A$1:M$288,F232,1)</f>
        <v>AALR3</v>
      </c>
      <c r="D232" s="13" t="str">
        <f>INDEX(Atualizadas!A$1:M$288,F232,2)</f>
        <v>ALLIAR ON NM</v>
      </c>
      <c r="E232" s="13" t="str">
        <f>INDEX(Atualizadas!A$1:M$288,F232,3)</f>
        <v>Saúde</v>
      </c>
      <c r="F232" s="13">
        <f>MATCH(B232,Atualizadas!M$1:M$288,0)</f>
        <v>2</v>
      </c>
      <c r="G232" s="26" t="str">
        <f>INDEX(Atualizadas!A$1:M$288,F232,6)</f>
        <v>13.32</v>
      </c>
      <c r="H232" s="26">
        <f t="shared" si="3"/>
        <v>9.25</v>
      </c>
    </row>
    <row r="233" spans="1:8" x14ac:dyDescent="0.25">
      <c r="A233" s="14" t="s">
        <v>2455</v>
      </c>
      <c r="B233" s="15">
        <f>SMALL(Atualizadas!M$2:M$288,ROWS(B$17:B248))</f>
        <v>0.44600000000000001</v>
      </c>
      <c r="C233" s="13" t="str">
        <f>INDEX(Atualizadas!A$1:M$288,F233,1)</f>
        <v>LCAM3</v>
      </c>
      <c r="D233" s="13" t="str">
        <f>INDEX(Atualizadas!A$1:M$288,F233,2)</f>
        <v>LOCAMERICA ON NM</v>
      </c>
      <c r="E233" s="13" t="str">
        <f>INDEX(Atualizadas!A$1:M$288,F233,3)</f>
        <v>Diversos</v>
      </c>
      <c r="F233" s="13">
        <f>MATCH(B233,Atualizadas!M$1:M$288,0)</f>
        <v>179</v>
      </c>
      <c r="G233" s="26" t="str">
        <f>INDEX(Atualizadas!A$1:M$288,F233,6)</f>
        <v>17.15</v>
      </c>
      <c r="H233" s="26">
        <f t="shared" si="3"/>
        <v>11.860304287690179</v>
      </c>
    </row>
    <row r="234" spans="1:8" x14ac:dyDescent="0.25">
      <c r="A234" s="14" t="s">
        <v>2456</v>
      </c>
      <c r="B234" s="15">
        <f>SMALL(Atualizadas!M$2:M$288,ROWS(B$17:B249))</f>
        <v>0.44690000000000002</v>
      </c>
      <c r="C234" s="13" t="str">
        <f>INDEX(Atualizadas!A$1:M$288,F234,1)</f>
        <v>RENT3</v>
      </c>
      <c r="D234" s="13" t="str">
        <f>INDEX(Atualizadas!A$1:M$288,F234,2)</f>
        <v>LOCALIZA RENT A CAR ON</v>
      </c>
      <c r="E234" s="13" t="str">
        <f>INDEX(Atualizadas!A$1:M$288,F234,3)</f>
        <v>Diversos</v>
      </c>
      <c r="F234" s="13">
        <f>MATCH(B234,Atualizadas!M$1:M$288,0)</f>
        <v>244</v>
      </c>
      <c r="G234" s="26" t="str">
        <f>INDEX(Atualizadas!A$1:M$288,F234,6)</f>
        <v>42.90</v>
      </c>
      <c r="H234" s="26">
        <f t="shared" si="3"/>
        <v>29.649595687331534</v>
      </c>
    </row>
    <row r="235" spans="1:8" x14ac:dyDescent="0.25">
      <c r="A235" s="14" t="s">
        <v>2457</v>
      </c>
      <c r="B235" s="15">
        <f>SMALL(Atualizadas!M$2:M$288,ROWS(B$17:B250))</f>
        <v>0.45</v>
      </c>
      <c r="C235" s="13" t="str">
        <f>INDEX(Atualizadas!A$1:M$288,F235,1)</f>
        <v>BPAC3</v>
      </c>
      <c r="D235" s="13" t="str">
        <f>INDEX(Atualizadas!A$1:M$288,F235,2)</f>
        <v>BTGP BANCO ON</v>
      </c>
      <c r="E235" s="13" t="str">
        <f>INDEX(Atualizadas!A$1:M$288,F235,3)</f>
        <v>Financeiros</v>
      </c>
      <c r="F235" s="13">
        <f>MATCH(B235,Atualizadas!M$1:M$288,0)</f>
        <v>48</v>
      </c>
      <c r="G235" s="26" t="str">
        <f>INDEX(Atualizadas!A$1:M$288,F235,6)</f>
        <v>29.00</v>
      </c>
      <c r="H235" s="26">
        <f t="shared" si="3"/>
        <v>20</v>
      </c>
    </row>
    <row r="236" spans="1:8" x14ac:dyDescent="0.25">
      <c r="A236" s="14" t="s">
        <v>2458</v>
      </c>
      <c r="B236" s="15">
        <f>SMALL(Atualizadas!M$2:M$288,ROWS(B$17:B251))</f>
        <v>0.45100000000000001</v>
      </c>
      <c r="C236" s="13" t="str">
        <f>INDEX(Atualizadas!A$1:M$288,F236,1)</f>
        <v>IDNT3</v>
      </c>
      <c r="D236" s="13" t="str">
        <f>INDEX(Atualizadas!A$1:M$288,F236,2)</f>
        <v>IDEIASNET ON</v>
      </c>
      <c r="E236" s="13" t="str">
        <f>INDEX(Atualizadas!A$1:M$288,F236,3)</f>
        <v>Programas e Serviços</v>
      </c>
      <c r="F236" s="13">
        <f>MATCH(B236,Atualizadas!M$1:M$288,0)</f>
        <v>154</v>
      </c>
      <c r="G236" s="26" t="str">
        <f>INDEX(Atualizadas!A$1:M$288,F236,6)</f>
        <v>3.70</v>
      </c>
      <c r="H236" s="26">
        <f t="shared" si="3"/>
        <v>2.5499655410062028</v>
      </c>
    </row>
    <row r="237" spans="1:8" x14ac:dyDescent="0.25">
      <c r="A237" s="14" t="s">
        <v>2459</v>
      </c>
      <c r="B237" s="15">
        <f>SMALL(Atualizadas!M$2:M$288,ROWS(B$17:B252))</f>
        <v>0.45540000000000003</v>
      </c>
      <c r="C237" s="13" t="str">
        <f>INDEX(Atualizadas!A$1:M$288,F237,1)</f>
        <v>MTRE3</v>
      </c>
      <c r="D237" s="13" t="str">
        <f>INDEX(Atualizadas!A$1:M$288,F237,2)</f>
        <v>MITRE REALTY ON NM</v>
      </c>
      <c r="E237" s="13" t="str">
        <f>INDEX(Atualizadas!A$1:M$288,F237,3)</f>
        <v>Construção e Engenharia</v>
      </c>
      <c r="F237" s="13">
        <f>MATCH(B237,Atualizadas!M$1:M$288,0)</f>
        <v>202</v>
      </c>
      <c r="G237" s="26" t="str">
        <f>INDEX(Atualizadas!A$1:M$288,F237,6)</f>
        <v>14.70</v>
      </c>
      <c r="H237" s="26">
        <f t="shared" si="3"/>
        <v>10.100316064312215</v>
      </c>
    </row>
    <row r="238" spans="1:8" x14ac:dyDescent="0.25">
      <c r="A238" s="14" t="s">
        <v>2460</v>
      </c>
      <c r="B238" s="15">
        <f>SMALL(Atualizadas!M$2:M$288,ROWS(B$17:B253))</f>
        <v>0.45879999999999999</v>
      </c>
      <c r="C238" s="13" t="str">
        <f>INDEX(Atualizadas!A$1:M$288,F238,1)</f>
        <v>DIRR3</v>
      </c>
      <c r="D238" s="13" t="str">
        <f>INDEX(Atualizadas!A$1:M$288,F238,2)</f>
        <v>Direcional Engenharia ON NM</v>
      </c>
      <c r="E238" s="13" t="str">
        <f>INDEX(Atualizadas!A$1:M$288,F238,3)</f>
        <v>Construção e Engenharia</v>
      </c>
      <c r="F238" s="13">
        <f>MATCH(B238,Atualizadas!M$1:M$288,0)</f>
        <v>106</v>
      </c>
      <c r="G238" s="26" t="str">
        <f>INDEX(Atualizadas!A$1:M$288,F238,6)</f>
        <v>12.40</v>
      </c>
      <c r="H238" s="26">
        <f t="shared" si="3"/>
        <v>8.5001370989854674</v>
      </c>
    </row>
    <row r="239" spans="1:8" x14ac:dyDescent="0.25">
      <c r="A239" s="14" t="s">
        <v>2461</v>
      </c>
      <c r="B239" s="15">
        <f>SMALL(Atualizadas!M$2:M$288,ROWS(B$17:B254))</f>
        <v>0.46239999999999998</v>
      </c>
      <c r="C239" s="13" t="str">
        <f>INDEX(Atualizadas!A$1:M$288,F239,1)</f>
        <v>IRBR3</v>
      </c>
      <c r="D239" s="13" t="str">
        <f>INDEX(Atualizadas!A$1:M$288,F239,2)</f>
        <v>IRBBRASIL RE ON NM</v>
      </c>
      <c r="E239" s="13" t="str">
        <f>INDEX(Atualizadas!A$1:M$288,F239,3)</f>
        <v>Previdência e Seguros</v>
      </c>
      <c r="F239" s="13">
        <f>MATCH(B239,Atualizadas!M$1:M$288,0)</f>
        <v>161</v>
      </c>
      <c r="G239" s="26" t="str">
        <f>INDEX(Atualizadas!A$1:M$288,F239,6)</f>
        <v>13.22</v>
      </c>
      <c r="H239" s="26">
        <f t="shared" si="3"/>
        <v>9.0399343544857782</v>
      </c>
    </row>
    <row r="240" spans="1:8" x14ac:dyDescent="0.25">
      <c r="A240" s="14" t="s">
        <v>2462</v>
      </c>
      <c r="B240" s="15">
        <f>SMALL(Atualizadas!M$2:M$288,ROWS(B$17:B255))</f>
        <v>0.46650000000000003</v>
      </c>
      <c r="C240" s="13" t="str">
        <f>INDEX(Atualizadas!A$1:M$288,F240,1)</f>
        <v>EZTC3</v>
      </c>
      <c r="D240" s="13" t="str">
        <f>INDEX(Atualizadas!A$1:M$288,F240,2)</f>
        <v>EZTec ON NM</v>
      </c>
      <c r="E240" s="13" t="str">
        <f>INDEX(Atualizadas!A$1:M$288,F240,3)</f>
        <v>Construção e Engenharia</v>
      </c>
      <c r="F240" s="13">
        <f>MATCH(B240,Atualizadas!M$1:M$288,0)</f>
        <v>129</v>
      </c>
      <c r="G240" s="26" t="str">
        <f>INDEX(Atualizadas!A$1:M$288,F240,6)</f>
        <v>38.57</v>
      </c>
      <c r="H240" s="26">
        <f t="shared" si="3"/>
        <v>26.300715990453462</v>
      </c>
    </row>
    <row r="241" spans="1:8" x14ac:dyDescent="0.25">
      <c r="A241" s="14" t="s">
        <v>2463</v>
      </c>
      <c r="B241" s="15">
        <f>SMALL(Atualizadas!M$2:M$288,ROWS(B$17:B256))</f>
        <v>0.46929999999999999</v>
      </c>
      <c r="C241" s="13" t="str">
        <f>INDEX(Atualizadas!A$1:M$288,F241,1)</f>
        <v>COGN3</v>
      </c>
      <c r="D241" s="13" t="str">
        <f>INDEX(Atualizadas!A$1:M$288,F241,2)</f>
        <v>COGNA ON</v>
      </c>
      <c r="E241" s="13" t="str">
        <f>INDEX(Atualizadas!A$1:M$288,F241,3)</f>
        <v>Diversos</v>
      </c>
      <c r="F241" s="13">
        <f>MATCH(B241,Atualizadas!M$1:M$288,0)</f>
        <v>87</v>
      </c>
      <c r="G241" s="26" t="str">
        <f>INDEX(Atualizadas!A$1:M$288,F241,6)</f>
        <v>6.95</v>
      </c>
      <c r="H241" s="26">
        <f t="shared" si="3"/>
        <v>4.7301436057986797</v>
      </c>
    </row>
    <row r="242" spans="1:8" x14ac:dyDescent="0.25">
      <c r="A242" s="14" t="s">
        <v>2464</v>
      </c>
      <c r="B242" s="15">
        <f>SMALL(Atualizadas!M$2:M$288,ROWS(B$17:B257))</f>
        <v>0.47389999999999999</v>
      </c>
      <c r="C242" s="13" t="str">
        <f>INDEX(Atualizadas!A$1:M$288,F242,1)</f>
        <v>CTNM4</v>
      </c>
      <c r="D242" s="13" t="str">
        <f>INDEX(Atualizadas!A$1:M$288,F242,2)</f>
        <v>COTEMINAS PN</v>
      </c>
      <c r="E242" s="13" t="str">
        <f>INDEX(Atualizadas!A$1:M$288,F242,3)</f>
        <v>Tecidos, Vestuário e Calçados</v>
      </c>
      <c r="F242" s="13">
        <f>MATCH(B242,Atualizadas!M$1:M$288,0)</f>
        <v>101</v>
      </c>
      <c r="G242" s="26" t="str">
        <f>INDEX(Atualizadas!A$1:M$288,F242,6)</f>
        <v>6.50</v>
      </c>
      <c r="H242" s="26">
        <f t="shared" si="3"/>
        <v>4.4100685256801686</v>
      </c>
    </row>
    <row r="243" spans="1:8" x14ac:dyDescent="0.25">
      <c r="A243" s="14" t="s">
        <v>2465</v>
      </c>
      <c r="B243" s="15">
        <f>SMALL(Atualizadas!M$2:M$288,ROWS(B$17:B258))</f>
        <v>0.47489999999999999</v>
      </c>
      <c r="C243" s="13" t="str">
        <f>INDEX(Atualizadas!A$1:M$288,F243,1)</f>
        <v>CMIG3</v>
      </c>
      <c r="D243" s="13" t="str">
        <f>INDEX(Atualizadas!A$1:M$288,F243,2)</f>
        <v>CEMIG ON N1</v>
      </c>
      <c r="E243" s="13" t="str">
        <f>INDEX(Atualizadas!A$1:M$288,F243,3)</f>
        <v>Energia Elétrica</v>
      </c>
      <c r="F243" s="13">
        <f>MATCH(B243,Atualizadas!M$1:M$288,0)</f>
        <v>83</v>
      </c>
      <c r="G243" s="26" t="str">
        <f>INDEX(Atualizadas!A$1:M$288,F243,6)</f>
        <v>12.61</v>
      </c>
      <c r="H243" s="26">
        <f t="shared" si="3"/>
        <v>8.549732185232898</v>
      </c>
    </row>
    <row r="244" spans="1:8" x14ac:dyDescent="0.25">
      <c r="A244" s="14" t="s">
        <v>2466</v>
      </c>
      <c r="B244" s="15">
        <f>SMALL(Atualizadas!M$2:M$288,ROWS(B$17:B259))</f>
        <v>0.4909</v>
      </c>
      <c r="C244" s="13" t="str">
        <f>INDEX(Atualizadas!A$1:M$288,F244,1)</f>
        <v>TCNO4</v>
      </c>
      <c r="D244" s="13" t="str">
        <f>INDEX(Atualizadas!A$1:M$288,F244,2)</f>
        <v>TECNOSOLO S/A PN</v>
      </c>
      <c r="E244" s="13" t="str">
        <f>INDEX(Atualizadas!A$1:M$288,F244,3)</f>
        <v>Construção e Engenharia</v>
      </c>
      <c r="F244" s="13">
        <f>MATCH(B244,Atualizadas!M$1:M$288,0)</f>
        <v>283</v>
      </c>
      <c r="G244" s="26" t="str">
        <f>INDEX(Atualizadas!A$1:M$288,F244,6)</f>
        <v>1.64</v>
      </c>
      <c r="H244" s="26">
        <f t="shared" si="3"/>
        <v>1.1000067073579718</v>
      </c>
    </row>
    <row r="245" spans="1:8" x14ac:dyDescent="0.25">
      <c r="A245" s="14" t="s">
        <v>2467</v>
      </c>
      <c r="B245" s="15">
        <f>SMALL(Atualizadas!M$2:M$288,ROWS(B$17:B260))</f>
        <v>0.49580000000000002</v>
      </c>
      <c r="C245" s="13" t="str">
        <f>INDEX(Atualizadas!A$1:M$288,F245,1)</f>
        <v>GFSA3</v>
      </c>
      <c r="D245" s="13" t="str">
        <f>INDEX(Atualizadas!A$1:M$288,F245,2)</f>
        <v>GAFISA ON</v>
      </c>
      <c r="E245" s="13" t="str">
        <f>INDEX(Atualizadas!A$1:M$288,F245,3)</f>
        <v>Construção e Engenharia</v>
      </c>
      <c r="F245" s="13">
        <f>MATCH(B245,Atualizadas!M$1:M$288,0)</f>
        <v>137</v>
      </c>
      <c r="G245" s="26" t="str">
        <f>INDEX(Atualizadas!A$1:M$288,F245,6)</f>
        <v>5.31</v>
      </c>
      <c r="H245" s="26">
        <f t="shared" si="3"/>
        <v>3.5499398315282789</v>
      </c>
    </row>
    <row r="246" spans="1:8" x14ac:dyDescent="0.25">
      <c r="A246" s="14" t="s">
        <v>2468</v>
      </c>
      <c r="B246" s="15">
        <f>SMALL(Atualizadas!M$2:M$288,ROWS(B$17:B261))</f>
        <v>0.51100000000000001</v>
      </c>
      <c r="C246" s="13" t="str">
        <f>INDEX(Atualizadas!A$1:M$288,F246,1)</f>
        <v>CTKA4</v>
      </c>
      <c r="D246" s="13" t="str">
        <f>INDEX(Atualizadas!A$1:M$288,F246,2)</f>
        <v>KARSTEN PN</v>
      </c>
      <c r="E246" s="13" t="str">
        <f>INDEX(Atualizadas!A$1:M$288,F246,3)</f>
        <v>Tecidos, Vestuário e Calçados</v>
      </c>
      <c r="F246" s="13">
        <f>MATCH(B246,Atualizadas!M$1:M$288,0)</f>
        <v>99</v>
      </c>
      <c r="G246" s="26" t="str">
        <f>INDEX(Atualizadas!A$1:M$288,F246,6)</f>
        <v>12.39</v>
      </c>
      <c r="H246" s="26">
        <f t="shared" si="3"/>
        <v>8.1998676373262729</v>
      </c>
    </row>
    <row r="247" spans="1:8" x14ac:dyDescent="0.25">
      <c r="A247" s="14" t="s">
        <v>2469</v>
      </c>
      <c r="B247" s="15">
        <f>SMALL(Atualizadas!M$2:M$288,ROWS(B$17:B262))</f>
        <v>0.5252</v>
      </c>
      <c r="C247" s="13" t="str">
        <f>INDEX(Atualizadas!A$1:M$288,F247,1)</f>
        <v>FHER3</v>
      </c>
      <c r="D247" s="13" t="str">
        <f>INDEX(Atualizadas!A$1:M$288,F247,2)</f>
        <v>Fer Heringer ON NM</v>
      </c>
      <c r="E247" s="13" t="str">
        <f>INDEX(Atualizadas!A$1:M$288,F247,3)</f>
        <v>Químicos</v>
      </c>
      <c r="F247" s="13">
        <f>MATCH(B247,Atualizadas!M$1:M$288,0)</f>
        <v>131</v>
      </c>
      <c r="G247" s="26" t="str">
        <f>INDEX(Atualizadas!A$1:M$288,F247,6)</f>
        <v>3.63</v>
      </c>
      <c r="H247" s="26">
        <f t="shared" si="3"/>
        <v>2.3800157356412277</v>
      </c>
    </row>
    <row r="248" spans="1:8" x14ac:dyDescent="0.25">
      <c r="A248" s="14" t="s">
        <v>2470</v>
      </c>
      <c r="B248" s="15">
        <f>SMALL(Atualizadas!M$2:M$288,ROWS(B$17:B263))</f>
        <v>0.53010000000000002</v>
      </c>
      <c r="C248" s="13" t="str">
        <f>INDEX(Atualizadas!A$1:M$288,F248,1)</f>
        <v>PDGR3</v>
      </c>
      <c r="D248" s="13" t="str">
        <f>INDEX(Atualizadas!A$1:M$288,F248,2)</f>
        <v>PDG REALT ON NM</v>
      </c>
      <c r="E248" s="13" t="str">
        <f>INDEX(Atualizadas!A$1:M$288,F248,3)</f>
        <v>Construção e Engenharia</v>
      </c>
      <c r="F248" s="13">
        <f>MATCH(B248,Atualizadas!M$1:M$288,0)</f>
        <v>217</v>
      </c>
      <c r="G248" s="26" t="str">
        <f>INDEX(Atualizadas!A$1:M$288,F248,6)</f>
        <v>5.34</v>
      </c>
      <c r="H248" s="26">
        <f t="shared" si="3"/>
        <v>3.4899679759492841</v>
      </c>
    </row>
    <row r="249" spans="1:8" x14ac:dyDescent="0.25">
      <c r="A249" s="14" t="s">
        <v>2471</v>
      </c>
      <c r="B249" s="15">
        <f>SMALL(Atualizadas!M$2:M$288,ROWS(B$17:B264))</f>
        <v>0.53449999999999998</v>
      </c>
      <c r="C249" s="13" t="str">
        <f>INDEX(Atualizadas!A$1:M$288,F249,1)</f>
        <v>MEAL3</v>
      </c>
      <c r="D249" s="13" t="str">
        <f>INDEX(Atualizadas!A$1:M$288,F249,2)</f>
        <v>IMC S/A ON NM</v>
      </c>
      <c r="E249" s="13" t="str">
        <f>INDEX(Atualizadas!A$1:M$288,F249,3)</f>
        <v>Hoteis e Restaurantes</v>
      </c>
      <c r="F249" s="13">
        <f>MATCH(B249,Atualizadas!M$1:M$288,0)</f>
        <v>192</v>
      </c>
      <c r="G249" s="26" t="str">
        <f>INDEX(Atualizadas!A$1:M$288,F249,6)</f>
        <v>4.45</v>
      </c>
      <c r="H249" s="26">
        <f t="shared" si="3"/>
        <v>2.8999674160964486</v>
      </c>
    </row>
    <row r="250" spans="1:8" x14ac:dyDescent="0.25">
      <c r="A250" s="14" t="s">
        <v>2472</v>
      </c>
      <c r="B250" s="15">
        <f>SMALL(Atualizadas!M$2:M$288,ROWS(B$17:B265))</f>
        <v>0.53849999999999998</v>
      </c>
      <c r="C250" s="13" t="str">
        <f>INDEX(Atualizadas!A$1:M$288,F250,1)</f>
        <v>EUCA3</v>
      </c>
      <c r="D250" s="13" t="str">
        <f>INDEX(Atualizadas!A$1:M$288,F250,2)</f>
        <v>EUCATEX ON</v>
      </c>
      <c r="E250" s="13" t="str">
        <f>INDEX(Atualizadas!A$1:M$288,F250,3)</f>
        <v>Madeira e Papel</v>
      </c>
      <c r="F250" s="13">
        <f>MATCH(B250,Atualizadas!M$1:M$288,0)</f>
        <v>126</v>
      </c>
      <c r="G250" s="26" t="str">
        <f>INDEX(Atualizadas!A$1:M$288,F250,6)</f>
        <v>20.00</v>
      </c>
      <c r="H250" s="26">
        <f t="shared" si="3"/>
        <v>12.999675008124797</v>
      </c>
    </row>
    <row r="251" spans="1:8" x14ac:dyDescent="0.25">
      <c r="A251" s="14" t="s">
        <v>2473</v>
      </c>
      <c r="B251" s="15">
        <f>SMALL(Atualizadas!M$2:M$288,ROWS(B$17:B266))</f>
        <v>0.53990000000000005</v>
      </c>
      <c r="C251" s="13" t="str">
        <f>INDEX(Atualizadas!A$1:M$288,F251,1)</f>
        <v>MOVI3</v>
      </c>
      <c r="D251" s="13" t="str">
        <f>INDEX(Atualizadas!A$1:M$288,F251,2)</f>
        <v>MOVIDA ON NM</v>
      </c>
      <c r="E251" s="13" t="str">
        <f>INDEX(Atualizadas!A$1:M$288,F251,3)</f>
        <v>Diversos</v>
      </c>
      <c r="F251" s="13">
        <f>MATCH(B251,Atualizadas!M$1:M$288,0)</f>
        <v>199</v>
      </c>
      <c r="G251" s="26" t="str">
        <f>INDEX(Atualizadas!A$1:M$288,F251,6)</f>
        <v>14.46</v>
      </c>
      <c r="H251" s="26">
        <f t="shared" si="3"/>
        <v>9.3902201441652053</v>
      </c>
    </row>
    <row r="252" spans="1:8" x14ac:dyDescent="0.25">
      <c r="A252" s="14" t="s">
        <v>2474</v>
      </c>
      <c r="B252" s="15">
        <f>SMALL(Atualizadas!M$2:M$288,ROWS(B$17:B267))</f>
        <v>0.54830000000000001</v>
      </c>
      <c r="C252" s="13" t="str">
        <f>INDEX(Atualizadas!A$1:M$288,F252,1)</f>
        <v>RSID3</v>
      </c>
      <c r="D252" s="13" t="str">
        <f>INDEX(Atualizadas!A$1:M$288,F252,2)</f>
        <v>ROSSI RESIDENCIAL ON N1</v>
      </c>
      <c r="E252" s="13" t="str">
        <f>INDEX(Atualizadas!A$1:M$288,F252,3)</f>
        <v>Construção e Engenharia</v>
      </c>
      <c r="F252" s="13">
        <f>MATCH(B252,Atualizadas!M$1:M$288,0)</f>
        <v>251</v>
      </c>
      <c r="G252" s="26" t="str">
        <f>INDEX(Atualizadas!A$1:M$288,F252,6)</f>
        <v>5.93</v>
      </c>
      <c r="H252" s="26">
        <f t="shared" si="3"/>
        <v>3.8300071045662984</v>
      </c>
    </row>
    <row r="253" spans="1:8" x14ac:dyDescent="0.25">
      <c r="A253" s="14" t="s">
        <v>2475</v>
      </c>
      <c r="B253" s="15">
        <f>SMALL(Atualizadas!M$2:M$288,ROWS(B$17:B268))</f>
        <v>0.55279999999999996</v>
      </c>
      <c r="C253" s="13" t="str">
        <f>INDEX(Atualizadas!A$1:M$288,F253,1)</f>
        <v>PTNT4</v>
      </c>
      <c r="D253" s="13" t="str">
        <f>INDEX(Atualizadas!A$1:M$288,F253,2)</f>
        <v>PETTENATI PN</v>
      </c>
      <c r="E253" s="13" t="str">
        <f>INDEX(Atualizadas!A$1:M$288,F253,3)</f>
        <v>Tecidos, Vestuário e Calçados</v>
      </c>
      <c r="F253" s="13">
        <f>MATCH(B253,Atualizadas!M$1:M$288,0)</f>
        <v>233</v>
      </c>
      <c r="G253" s="26" t="str">
        <f>INDEX(Atualizadas!A$1:M$288,F253,6)</f>
        <v>5.00</v>
      </c>
      <c r="H253" s="26">
        <f t="shared" si="3"/>
        <v>3.2199896960329726</v>
      </c>
    </row>
    <row r="254" spans="1:8" x14ac:dyDescent="0.25">
      <c r="A254" s="14" t="s">
        <v>2476</v>
      </c>
      <c r="B254" s="15">
        <f>SMALL(Atualizadas!M$2:M$288,ROWS(B$17:B269))</f>
        <v>0.55740000000000001</v>
      </c>
      <c r="C254" s="13" t="str">
        <f>INDEX(Atualizadas!A$1:M$288,F254,1)</f>
        <v>JBDU4</v>
      </c>
      <c r="D254" s="13" t="str">
        <f>INDEX(Atualizadas!A$1:M$288,F254,2)</f>
        <v>J B DUARTE PN</v>
      </c>
      <c r="E254" s="13" t="str">
        <f>INDEX(Atualizadas!A$1:M$288,F254,3)</f>
        <v>Holdings Diversificadas</v>
      </c>
      <c r="F254" s="13">
        <f>MATCH(B254,Atualizadas!M$1:M$288,0)</f>
        <v>167</v>
      </c>
      <c r="G254" s="26" t="str">
        <f>INDEX(Atualizadas!A$1:M$288,F254,6)</f>
        <v>1.90</v>
      </c>
      <c r="H254" s="26">
        <f t="shared" si="3"/>
        <v>1.2199820213175807</v>
      </c>
    </row>
    <row r="255" spans="1:8" x14ac:dyDescent="0.25">
      <c r="A255" s="14" t="s">
        <v>2477</v>
      </c>
      <c r="B255" s="15">
        <f>SMALL(Atualizadas!M$2:M$288,ROWS(B$17:B270))</f>
        <v>0.55769999999999997</v>
      </c>
      <c r="C255" s="13" t="str">
        <f>INDEX(Atualizadas!A$1:M$288,F255,1)</f>
        <v>JFEN3</v>
      </c>
      <c r="D255" s="13" t="str">
        <f>INDEX(Atualizadas!A$1:M$288,F255,2)</f>
        <v>JOÃO FORTES ENGENHARIA S.A. ON</v>
      </c>
      <c r="E255" s="13" t="str">
        <f>INDEX(Atualizadas!A$1:M$288,F255,3)</f>
        <v>Construção e Engenharia</v>
      </c>
      <c r="F255" s="13">
        <f>MATCH(B255,Atualizadas!M$1:M$288,0)</f>
        <v>169</v>
      </c>
      <c r="G255" s="26" t="str">
        <f>INDEX(Atualizadas!A$1:M$288,F255,6)</f>
        <v>4.05</v>
      </c>
      <c r="H255" s="26">
        <f t="shared" si="3"/>
        <v>2.5999871605572316</v>
      </c>
    </row>
    <row r="256" spans="1:8" x14ac:dyDescent="0.25">
      <c r="A256" s="14" t="s">
        <v>2478</v>
      </c>
      <c r="B256" s="15">
        <f>SMALL(Atualizadas!M$2:M$288,ROWS(B$17:B271))</f>
        <v>0.5675</v>
      </c>
      <c r="C256" s="13" t="str">
        <f>INDEX(Atualizadas!A$1:M$288,F256,1)</f>
        <v>GUAR3</v>
      </c>
      <c r="D256" s="13" t="str">
        <f>INDEX(Atualizadas!A$1:M$288,F256,2)</f>
        <v>GUARARAPES CONFECÇÕES ON</v>
      </c>
      <c r="E256" s="13" t="str">
        <f>INDEX(Atualizadas!A$1:M$288,F256,3)</f>
        <v>Comércio</v>
      </c>
      <c r="F256" s="13">
        <f>MATCH(B256,Atualizadas!M$1:M$288,0)</f>
        <v>147</v>
      </c>
      <c r="G256" s="26" t="str">
        <f>INDEX(Atualizadas!A$1:M$288,F256,6)</f>
        <v>16.96</v>
      </c>
      <c r="H256" s="26">
        <f t="shared" si="3"/>
        <v>10.819776714513559</v>
      </c>
    </row>
    <row r="257" spans="1:8" x14ac:dyDescent="0.25">
      <c r="A257" s="14" t="s">
        <v>2479</v>
      </c>
      <c r="B257" s="15">
        <f>SMALL(Atualizadas!M$2:M$288,ROWS(B$17:B272))</f>
        <v>0.57569999999999999</v>
      </c>
      <c r="C257" s="13" t="str">
        <f>INDEX(Atualizadas!A$1:M$288,F257,1)</f>
        <v>CYRE3</v>
      </c>
      <c r="D257" s="13" t="str">
        <f>INDEX(Atualizadas!A$1:M$288,F257,2)</f>
        <v>CYRELA BRAZIL REALTY PN</v>
      </c>
      <c r="E257" s="13" t="str">
        <f>INDEX(Atualizadas!A$1:M$288,F257,3)</f>
        <v>Construção e Engenharia</v>
      </c>
      <c r="F257" s="13">
        <f>MATCH(B257,Atualizadas!M$1:M$288,0)</f>
        <v>105</v>
      </c>
      <c r="G257" s="26" t="str">
        <f>INDEX(Atualizadas!A$1:M$288,F257,6)</f>
        <v>21.43</v>
      </c>
      <c r="H257" s="26">
        <f t="shared" si="3"/>
        <v>13.6003046265152</v>
      </c>
    </row>
    <row r="258" spans="1:8" x14ac:dyDescent="0.25">
      <c r="A258" s="14" t="s">
        <v>2480</v>
      </c>
      <c r="B258" s="15">
        <f>SMALL(Atualizadas!M$2:M$288,ROWS(B$17:B273))</f>
        <v>0.5786</v>
      </c>
      <c r="C258" s="13" t="str">
        <f>INDEX(Atualizadas!A$1:M$288,F258,1)</f>
        <v>GPCP3</v>
      </c>
      <c r="D258" s="13" t="str">
        <f>INDEX(Atualizadas!A$1:M$288,F258,2)</f>
        <v>GPC PARTICIPACOES SA ON</v>
      </c>
      <c r="E258" s="13" t="str">
        <f>INDEX(Atualizadas!A$1:M$288,F258,3)</f>
        <v>Químicos</v>
      </c>
      <c r="F258" s="13">
        <f>MATCH(B258,Atualizadas!M$1:M$288,0)</f>
        <v>144</v>
      </c>
      <c r="G258" s="26" t="str">
        <f>INDEX(Atualizadas!A$1:M$288,F258,6)</f>
        <v>34.65</v>
      </c>
      <c r="H258" s="26">
        <f t="shared" ref="H258:H321" si="4">-G258*1/(-1-B258)</f>
        <v>21.949828962371722</v>
      </c>
    </row>
    <row r="259" spans="1:8" x14ac:dyDescent="0.25">
      <c r="A259" s="14" t="s">
        <v>2481</v>
      </c>
      <c r="B259" s="15">
        <f>SMALL(Atualizadas!M$2:M$288,ROWS(B$17:B274))</f>
        <v>0.57889999999999997</v>
      </c>
      <c r="C259" s="13" t="str">
        <f>INDEX(Atualizadas!A$1:M$288,F259,1)</f>
        <v>POSI3</v>
      </c>
      <c r="D259" s="13" t="str">
        <f>INDEX(Atualizadas!A$1:M$288,F259,2)</f>
        <v>POSITIVO INF ON NM</v>
      </c>
      <c r="E259" s="13" t="str">
        <f>INDEX(Atualizadas!A$1:M$288,F259,3)</f>
        <v>Computadores e Equipamentos</v>
      </c>
      <c r="F259" s="13">
        <f>MATCH(B259,Atualizadas!M$1:M$288,0)</f>
        <v>228</v>
      </c>
      <c r="G259" s="26" t="str">
        <f>INDEX(Atualizadas!A$1:M$288,F259,6)</f>
        <v>5.80</v>
      </c>
      <c r="H259" s="26">
        <f t="shared" si="4"/>
        <v>3.6734435366394327</v>
      </c>
    </row>
    <row r="260" spans="1:8" x14ac:dyDescent="0.25">
      <c r="A260" s="14" t="s">
        <v>2482</v>
      </c>
      <c r="B260" s="15">
        <f>SMALL(Atualizadas!M$2:M$288,ROWS(B$17:B275))</f>
        <v>0.58799999999999997</v>
      </c>
      <c r="C260" s="13" t="str">
        <f>INDEX(Atualizadas!A$1:M$288,F260,1)</f>
        <v>AMAR3</v>
      </c>
      <c r="D260" s="13" t="str">
        <f>INDEX(Atualizadas!A$1:M$288,F260,2)</f>
        <v>LOJAS MARISA ON NM</v>
      </c>
      <c r="E260" s="13" t="str">
        <f>INDEX(Atualizadas!A$1:M$288,F260,3)</f>
        <v>Comércio</v>
      </c>
      <c r="F260" s="13">
        <f>MATCH(B260,Atualizadas!M$1:M$288,0)</f>
        <v>14</v>
      </c>
      <c r="G260" s="26" t="str">
        <f>INDEX(Atualizadas!A$1:M$288,F260,6)</f>
        <v>8.75</v>
      </c>
      <c r="H260" s="26">
        <f t="shared" si="4"/>
        <v>5.5100755667506292</v>
      </c>
    </row>
    <row r="261" spans="1:8" x14ac:dyDescent="0.25">
      <c r="A261" s="14" t="s">
        <v>2483</v>
      </c>
      <c r="B261" s="15">
        <f>SMALL(Atualizadas!M$2:M$288,ROWS(B$17:B276))</f>
        <v>0.59619999999999995</v>
      </c>
      <c r="C261" s="13" t="str">
        <f>INDEX(Atualizadas!A$1:M$288,F261,1)</f>
        <v>CAMB3</v>
      </c>
      <c r="D261" s="13" t="str">
        <f>INDEX(Atualizadas!A$1:M$288,F261,2)</f>
        <v>PENALTY ON</v>
      </c>
      <c r="E261" s="13" t="str">
        <f>INDEX(Atualizadas!A$1:M$288,F261,3)</f>
        <v>Tecidos, Vestuário e Calçados</v>
      </c>
      <c r="F261" s="13">
        <f>MATCH(B261,Atualizadas!M$1:M$288,0)</f>
        <v>67</v>
      </c>
      <c r="G261" s="26" t="str">
        <f>INDEX(Atualizadas!A$1:M$288,F261,6)</f>
        <v>4.15</v>
      </c>
      <c r="H261" s="26">
        <f t="shared" si="4"/>
        <v>2.5999248214509461</v>
      </c>
    </row>
    <row r="262" spans="1:8" x14ac:dyDescent="0.25">
      <c r="A262" s="14" t="s">
        <v>2484</v>
      </c>
      <c r="B262" s="15">
        <f>SMALL(Atualizadas!M$2:M$288,ROWS(B$17:B277))</f>
        <v>0.59819999999999995</v>
      </c>
      <c r="C262" s="13" t="str">
        <f>INDEX(Atualizadas!A$1:M$288,F262,1)</f>
        <v>SMLS3</v>
      </c>
      <c r="D262" s="13" t="str">
        <f>INDEX(Atualizadas!A$1:M$288,F262,2)</f>
        <v>SMILES ON NM</v>
      </c>
      <c r="E262" s="13" t="str">
        <f>INDEX(Atualizadas!A$1:M$288,F262,3)</f>
        <v>Diversos</v>
      </c>
      <c r="F262" s="13">
        <f>MATCH(B262,Atualizadas!M$1:M$288,0)</f>
        <v>267</v>
      </c>
      <c r="G262" s="26" t="str">
        <f>INDEX(Atualizadas!A$1:M$288,F262,6)</f>
        <v>19.45</v>
      </c>
      <c r="H262" s="26">
        <f t="shared" si="4"/>
        <v>12.169941183831812</v>
      </c>
    </row>
    <row r="263" spans="1:8" x14ac:dyDescent="0.25">
      <c r="A263" s="14" t="s">
        <v>2485</v>
      </c>
      <c r="B263" s="15">
        <f>SMALL(Atualizadas!M$2:M$288,ROWS(B$17:B278))</f>
        <v>0.60780000000000001</v>
      </c>
      <c r="C263" s="13" t="str">
        <f>INDEX(Atualizadas!A$1:M$288,F263,1)</f>
        <v>BKBR3</v>
      </c>
      <c r="D263" s="13" t="str">
        <f>INDEX(Atualizadas!A$1:M$288,F263,2)</f>
        <v>BK BRASIL ON NM</v>
      </c>
      <c r="E263" s="13" t="str">
        <f>INDEX(Atualizadas!A$1:M$288,F263,3)</f>
        <v>Hoteis e Restaurantes</v>
      </c>
      <c r="F263" s="13">
        <f>MATCH(B263,Atualizadas!M$1:M$288,0)</f>
        <v>41</v>
      </c>
      <c r="G263" s="26" t="str">
        <f>INDEX(Atualizadas!A$1:M$288,F263,6)</f>
        <v>14.02</v>
      </c>
      <c r="H263" s="26">
        <f t="shared" si="4"/>
        <v>8.7199900485134965</v>
      </c>
    </row>
    <row r="264" spans="1:8" x14ac:dyDescent="0.25">
      <c r="A264" s="14" t="s">
        <v>2486</v>
      </c>
      <c r="B264" s="15">
        <f>SMALL(Atualizadas!M$2:M$288,ROWS(B$17:B279))</f>
        <v>0.63229999999999997</v>
      </c>
      <c r="C264" s="13" t="str">
        <f>INDEX(Atualizadas!A$1:M$288,F264,1)</f>
        <v>PMAM3</v>
      </c>
      <c r="D264" s="13" t="str">
        <f>INDEX(Atualizadas!A$1:M$288,F264,2)</f>
        <v>PARANAPANEMA S.A. ON</v>
      </c>
      <c r="E264" s="13" t="str">
        <f>INDEX(Atualizadas!A$1:M$288,F264,3)</f>
        <v>Siderurgia e Metalurgia</v>
      </c>
      <c r="F264" s="13">
        <f>MATCH(B264,Atualizadas!M$1:M$288,0)</f>
        <v>223</v>
      </c>
      <c r="G264" s="26" t="str">
        <f>INDEX(Atualizadas!A$1:M$288,F264,6)</f>
        <v>15.36</v>
      </c>
      <c r="H264" s="26">
        <f t="shared" si="4"/>
        <v>9.4100349200514621</v>
      </c>
    </row>
    <row r="265" spans="1:8" x14ac:dyDescent="0.25">
      <c r="A265" s="14" t="s">
        <v>2487</v>
      </c>
      <c r="B265" s="15">
        <f>SMALL(Atualizadas!M$2:M$288,ROWS(B$17:B280))</f>
        <v>0.63460000000000005</v>
      </c>
      <c r="C265" s="13" t="str">
        <f>INDEX(Atualizadas!A$1:M$288,F265,1)</f>
        <v>PTBL3</v>
      </c>
      <c r="D265" s="13" t="str">
        <f>INDEX(Atualizadas!A$1:M$288,F265,2)</f>
        <v>PORTOBELLO S/A ON</v>
      </c>
      <c r="E265" s="13" t="str">
        <f>INDEX(Atualizadas!A$1:M$288,F265,3)</f>
        <v>Construção e Engenharia</v>
      </c>
      <c r="F265" s="13">
        <f>MATCH(B265,Atualizadas!M$1:M$288,0)</f>
        <v>232</v>
      </c>
      <c r="G265" s="26" t="str">
        <f>INDEX(Atualizadas!A$1:M$288,F265,6)</f>
        <v>4.25</v>
      </c>
      <c r="H265" s="26">
        <f t="shared" si="4"/>
        <v>2.6000244708185489</v>
      </c>
    </row>
    <row r="266" spans="1:8" x14ac:dyDescent="0.25">
      <c r="A266" s="14" t="s">
        <v>2488</v>
      </c>
      <c r="B266" s="15">
        <f>SMALL(Atualizadas!M$2:M$288,ROWS(B$17:B281))</f>
        <v>0.63690000000000002</v>
      </c>
      <c r="C266" s="13" t="str">
        <f>INDEX(Atualizadas!A$1:M$288,F266,1)</f>
        <v>STBP3</v>
      </c>
      <c r="D266" s="13" t="str">
        <f>INDEX(Atualizadas!A$1:M$288,F266,2)</f>
        <v>SBPAR ON NM</v>
      </c>
      <c r="E266" s="13" t="str">
        <f>INDEX(Atualizadas!A$1:M$288,F266,3)</f>
        <v>Transporte</v>
      </c>
      <c r="F266" s="13">
        <f>MATCH(B266,Atualizadas!M$1:M$288,0)</f>
        <v>272</v>
      </c>
      <c r="G266" s="26" t="str">
        <f>INDEX(Atualizadas!A$1:M$288,F266,6)</f>
        <v>5.86</v>
      </c>
      <c r="H266" s="26">
        <f t="shared" si="4"/>
        <v>3.5799376870914537</v>
      </c>
    </row>
    <row r="267" spans="1:8" x14ac:dyDescent="0.25">
      <c r="A267" s="14" t="s">
        <v>2489</v>
      </c>
      <c r="B267" s="15">
        <f>SMALL(Atualizadas!M$2:M$288,ROWS(B$17:B282))</f>
        <v>0.64410000000000001</v>
      </c>
      <c r="C267" s="13" t="str">
        <f>INDEX(Atualizadas!A$1:M$288,F267,1)</f>
        <v>LLIS3</v>
      </c>
      <c r="D267" s="13" t="str">
        <f>INDEX(Atualizadas!A$1:M$288,F267,2)</f>
        <v>LE LIS BLANC DEUX ON</v>
      </c>
      <c r="E267" s="13" t="str">
        <f>INDEX(Atualizadas!A$1:M$288,F267,3)</f>
        <v>Comércio</v>
      </c>
      <c r="F267" s="13">
        <f>MATCH(B267,Atualizadas!M$1:M$288,0)</f>
        <v>183</v>
      </c>
      <c r="G267" s="26" t="str">
        <f>INDEX(Atualizadas!A$1:M$288,F267,6)</f>
        <v>8.50</v>
      </c>
      <c r="H267" s="26">
        <f t="shared" si="4"/>
        <v>5.1700018247065271</v>
      </c>
    </row>
    <row r="268" spans="1:8" x14ac:dyDescent="0.25">
      <c r="A268" s="14" t="s">
        <v>2490</v>
      </c>
      <c r="B268" s="15">
        <f>SMALL(Atualizadas!M$2:M$288,ROWS(B$17:B283))</f>
        <v>0.64559999999999995</v>
      </c>
      <c r="C268" s="13" t="str">
        <f>INDEX(Atualizadas!A$1:M$288,F268,1)</f>
        <v>TCSA3</v>
      </c>
      <c r="D268" s="13" t="str">
        <f>INDEX(Atualizadas!A$1:M$288,F268,2)</f>
        <v>TECNISA ON NM</v>
      </c>
      <c r="E268" s="13" t="str">
        <f>INDEX(Atualizadas!A$1:M$288,F268,3)</f>
        <v>Construção e Engenharia</v>
      </c>
      <c r="F268" s="13">
        <f>MATCH(B268,Atualizadas!M$1:M$288,0)</f>
        <v>284</v>
      </c>
      <c r="G268" s="26" t="str">
        <f>INDEX(Atualizadas!A$1:M$288,F268,6)</f>
        <v>11.19</v>
      </c>
      <c r="H268" s="26">
        <f t="shared" si="4"/>
        <v>6.799951385512883</v>
      </c>
    </row>
    <row r="269" spans="1:8" x14ac:dyDescent="0.25">
      <c r="A269" s="14" t="s">
        <v>2491</v>
      </c>
      <c r="B269" s="15">
        <f>SMALL(Atualizadas!M$2:M$288,ROWS(B$17:B284))</f>
        <v>0.6542</v>
      </c>
      <c r="C269" s="13" t="str">
        <f>INDEX(Atualizadas!A$1:M$288,F269,1)</f>
        <v>SGPS3</v>
      </c>
      <c r="D269" s="13" t="str">
        <f>INDEX(Atualizadas!A$1:M$288,F269,2)</f>
        <v>Springs ON NM</v>
      </c>
      <c r="E269" s="13" t="str">
        <f>INDEX(Atualizadas!A$1:M$288,F269,3)</f>
        <v>Tecidos, Vestuário e Calçados</v>
      </c>
      <c r="F269" s="13">
        <f>MATCH(B269,Atualizadas!M$1:M$288,0)</f>
        <v>261</v>
      </c>
      <c r="G269" s="26" t="str">
        <f>INDEX(Atualizadas!A$1:M$288,F269,6)</f>
        <v>7.99</v>
      </c>
      <c r="H269" s="26">
        <f t="shared" si="4"/>
        <v>4.8301293676701738</v>
      </c>
    </row>
    <row r="270" spans="1:8" x14ac:dyDescent="0.25">
      <c r="A270" s="14" t="s">
        <v>2492</v>
      </c>
      <c r="B270" s="15">
        <f>SMALL(Atualizadas!M$2:M$288,ROWS(B$17:B285))</f>
        <v>0.67210000000000003</v>
      </c>
      <c r="C270" s="13" t="str">
        <f>INDEX(Atualizadas!A$1:M$288,F270,1)</f>
        <v>LIGT3</v>
      </c>
      <c r="D270" s="13" t="str">
        <f>INDEX(Atualizadas!A$1:M$288,F270,2)</f>
        <v>LIGHT SA ON</v>
      </c>
      <c r="E270" s="13" t="str">
        <f>INDEX(Atualizadas!A$1:M$288,F270,3)</f>
        <v>Energia Elétrica</v>
      </c>
      <c r="F270" s="13">
        <f>MATCH(B270,Atualizadas!M$1:M$288,0)</f>
        <v>181</v>
      </c>
      <c r="G270" s="26" t="str">
        <f>INDEX(Atualizadas!A$1:M$288,F270,6)</f>
        <v>17.34</v>
      </c>
      <c r="H270" s="26">
        <f t="shared" si="4"/>
        <v>10.370193170264937</v>
      </c>
    </row>
    <row r="271" spans="1:8" x14ac:dyDescent="0.25">
      <c r="A271" s="14" t="s">
        <v>2493</v>
      </c>
      <c r="B271" s="15">
        <f>SMALL(Atualizadas!M$2:M$288,ROWS(B$17:B286))</f>
        <v>0.68240000000000001</v>
      </c>
      <c r="C271" s="13" t="str">
        <f>INDEX(Atualizadas!A$1:M$288,F271,1)</f>
        <v>EVEN3</v>
      </c>
      <c r="D271" s="13" t="str">
        <f>INDEX(Atualizadas!A$1:M$288,F271,2)</f>
        <v>Even ON NM</v>
      </c>
      <c r="E271" s="13" t="str">
        <f>INDEX(Atualizadas!A$1:M$288,F271,3)</f>
        <v>Construção e Engenharia</v>
      </c>
      <c r="F271" s="13">
        <f>MATCH(B271,Atualizadas!M$1:M$288,0)</f>
        <v>128</v>
      </c>
      <c r="G271" s="26" t="str">
        <f>INDEX(Atualizadas!A$1:M$288,F271,6)</f>
        <v>9.96</v>
      </c>
      <c r="H271" s="26">
        <f t="shared" si="4"/>
        <v>5.9201141226818841</v>
      </c>
    </row>
    <row r="272" spans="1:8" x14ac:dyDescent="0.25">
      <c r="A272" s="14" t="s">
        <v>2494</v>
      </c>
      <c r="B272" s="15">
        <f>SMALL(Atualizadas!M$2:M$288,ROWS(B$17:B287))</f>
        <v>0.6865</v>
      </c>
      <c r="C272" s="13" t="str">
        <f>INDEX(Atualizadas!A$1:M$288,F272,1)</f>
        <v>CEAB3</v>
      </c>
      <c r="D272" s="13" t="str">
        <f>INDEX(Atualizadas!A$1:M$288,F272,2)</f>
        <v>CEA MODAS ON NM</v>
      </c>
      <c r="E272" s="13" t="str">
        <f>INDEX(Atualizadas!A$1:M$288,F272,3)</f>
        <v>Comércio</v>
      </c>
      <c r="F272" s="13">
        <f>MATCH(B272,Atualizadas!M$1:M$288,0)</f>
        <v>72</v>
      </c>
      <c r="G272" s="26" t="str">
        <f>INDEX(Atualizadas!A$1:M$288,F272,6)</f>
        <v>13.02</v>
      </c>
      <c r="H272" s="26">
        <f t="shared" si="4"/>
        <v>7.7201304476726937</v>
      </c>
    </row>
    <row r="273" spans="1:8" x14ac:dyDescent="0.25">
      <c r="A273" s="14" t="s">
        <v>2495</v>
      </c>
      <c r="B273" s="15">
        <f>SMALL(Atualizadas!M$2:M$288,ROWS(B$17:B288))</f>
        <v>0.69710000000000005</v>
      </c>
      <c r="C273" s="13" t="str">
        <f>INDEX(Atualizadas!A$1:M$288,F273,1)</f>
        <v>JHSF3</v>
      </c>
      <c r="D273" s="13" t="str">
        <f>INDEX(Atualizadas!A$1:M$288,F273,2)</f>
        <v>JHSF Part ON NM</v>
      </c>
      <c r="E273" s="13" t="str">
        <f>INDEX(Atualizadas!A$1:M$288,F273,3)</f>
        <v>Construção e Engenharia</v>
      </c>
      <c r="F273" s="13">
        <f>MATCH(B273,Atualizadas!M$1:M$288,0)</f>
        <v>170</v>
      </c>
      <c r="G273" s="26" t="str">
        <f>INDEX(Atualizadas!A$1:M$288,F273,6)</f>
        <v>6.33</v>
      </c>
      <c r="H273" s="26">
        <f t="shared" si="4"/>
        <v>3.7298921689941666</v>
      </c>
    </row>
    <row r="274" spans="1:8" x14ac:dyDescent="0.25">
      <c r="A274" s="14" t="s">
        <v>2496</v>
      </c>
      <c r="B274" s="15">
        <f>SMALL(Atualizadas!M$2:M$288,ROWS(B$17:B289))</f>
        <v>0.72850000000000004</v>
      </c>
      <c r="C274" s="13" t="str">
        <f>INDEX(Atualizadas!A$1:M$288,F274,1)</f>
        <v>BPAC5</v>
      </c>
      <c r="D274" s="13" t="str">
        <f>INDEX(Atualizadas!A$1:M$288,F274,2)</f>
        <v>BTGP BANCO PNA</v>
      </c>
      <c r="E274" s="13" t="str">
        <f>INDEX(Atualizadas!A$1:M$288,F274,3)</f>
        <v>Financeiros</v>
      </c>
      <c r="F274" s="13">
        <f>MATCH(B274,Atualizadas!M$1:M$288,0)</f>
        <v>49</v>
      </c>
      <c r="G274" s="26" t="str">
        <f>INDEX(Atualizadas!A$1:M$288,F274,6)</f>
        <v>18.91</v>
      </c>
      <c r="H274" s="26">
        <f t="shared" si="4"/>
        <v>10.940121492623662</v>
      </c>
    </row>
    <row r="275" spans="1:8" x14ac:dyDescent="0.25">
      <c r="A275" s="14" t="s">
        <v>2497</v>
      </c>
      <c r="B275" s="15">
        <f>SMALL(Atualizadas!M$2:M$288,ROWS(B$17:B289))</f>
        <v>0.72850000000000004</v>
      </c>
      <c r="C275" s="13" t="str">
        <f>INDEX(Atualizadas!A$1:M$288,F275,1)</f>
        <v>BPAC5</v>
      </c>
      <c r="D275" s="13" t="str">
        <f>INDEX(Atualizadas!A$1:M$288,F275,2)</f>
        <v>BTGP BANCO PNA</v>
      </c>
      <c r="E275" s="13" t="str">
        <f>INDEX(Atualizadas!A$1:M$288,F275,3)</f>
        <v>Financeiros</v>
      </c>
      <c r="F275" s="13">
        <f>MATCH(B275,Atualizadas!M$1:M$288,0)</f>
        <v>49</v>
      </c>
      <c r="G275" s="26" t="str">
        <f>INDEX(Atualizadas!A$1:M$288,F275,6)</f>
        <v>18.91</v>
      </c>
      <c r="H275" s="26">
        <f t="shared" si="4"/>
        <v>10.940121492623662</v>
      </c>
    </row>
    <row r="276" spans="1:8" x14ac:dyDescent="0.25">
      <c r="A276" s="14" t="s">
        <v>2498</v>
      </c>
      <c r="B276" s="15">
        <f>SMALL(Atualizadas!M$2:M$288,ROWS(B$17:B289))</f>
        <v>0.72850000000000004</v>
      </c>
      <c r="C276" s="13" t="str">
        <f>INDEX(Atualizadas!A$1:M$288,F276,1)</f>
        <v>BPAC5</v>
      </c>
      <c r="D276" s="13" t="str">
        <f>INDEX(Atualizadas!A$1:M$288,F276,2)</f>
        <v>BTGP BANCO PNA</v>
      </c>
      <c r="E276" s="13" t="str">
        <f>INDEX(Atualizadas!A$1:M$288,F276,3)</f>
        <v>Financeiros</v>
      </c>
      <c r="F276" s="13">
        <f>MATCH(B276,Atualizadas!M$1:M$288,0)</f>
        <v>49</v>
      </c>
      <c r="G276" s="26" t="str">
        <f>INDEX(Atualizadas!A$1:M$288,F276,6)</f>
        <v>18.91</v>
      </c>
      <c r="H276" s="26">
        <f t="shared" si="4"/>
        <v>10.940121492623662</v>
      </c>
    </row>
    <row r="277" spans="1:8" x14ac:dyDescent="0.25">
      <c r="A277" s="14" t="s">
        <v>2499</v>
      </c>
      <c r="B277" s="15">
        <f>SMALL(Atualizadas!M$2:M$288,ROWS(B$17:B289))</f>
        <v>0.72850000000000004</v>
      </c>
      <c r="C277" s="13" t="str">
        <f>INDEX(Atualizadas!A$1:M$288,F277,1)</f>
        <v>BPAC5</v>
      </c>
      <c r="D277" s="13" t="str">
        <f>INDEX(Atualizadas!A$1:M$288,F277,2)</f>
        <v>BTGP BANCO PNA</v>
      </c>
      <c r="E277" s="13" t="str">
        <f>INDEX(Atualizadas!A$1:M$288,F277,3)</f>
        <v>Financeiros</v>
      </c>
      <c r="F277" s="13">
        <f>MATCH(B277,Atualizadas!M$1:M$288,0)</f>
        <v>49</v>
      </c>
      <c r="G277" s="26" t="str">
        <f>INDEX(Atualizadas!A$1:M$288,F277,6)</f>
        <v>18.91</v>
      </c>
      <c r="H277" s="26">
        <f t="shared" si="4"/>
        <v>10.940121492623662</v>
      </c>
    </row>
    <row r="278" spans="1:8" x14ac:dyDescent="0.25">
      <c r="A278" s="14" t="s">
        <v>2500</v>
      </c>
      <c r="B278" s="15">
        <f>SMALL(Atualizadas!M$2:M$288,ROWS(B$17:B290))</f>
        <v>0.73570000000000002</v>
      </c>
      <c r="C278" s="13" t="str">
        <f>INDEX(Atualizadas!A$1:M$288,F278,1)</f>
        <v>BRGE12</v>
      </c>
      <c r="D278" s="13" t="str">
        <f>INDEX(Atualizadas!A$1:M$288,F278,2)</f>
        <v>CONSORCIO ALFA PNF</v>
      </c>
      <c r="E278" s="13" t="str">
        <f>INDEX(Atualizadas!A$1:M$288,F278,3)</f>
        <v>Financeiros</v>
      </c>
      <c r="F278" s="13">
        <f>MATCH(B278,Atualizadas!M$1:M$288,0)</f>
        <v>55</v>
      </c>
      <c r="G278" s="26" t="str">
        <f>INDEX(Atualizadas!A$1:M$288,F278,6)</f>
        <v>7.29</v>
      </c>
      <c r="H278" s="26">
        <f t="shared" si="4"/>
        <v>4.2000345681857461</v>
      </c>
    </row>
    <row r="279" spans="1:8" x14ac:dyDescent="0.25">
      <c r="A279" s="14" t="s">
        <v>2501</v>
      </c>
      <c r="B279" s="15">
        <f>SMALL(Atualizadas!M$2:M$288,ROWS(B$17:B291))</f>
        <v>0.7409</v>
      </c>
      <c r="C279" s="13" t="str">
        <f>INDEX(Atualizadas!A$1:M$288,F279,1)</f>
        <v>PRIO3</v>
      </c>
      <c r="D279" s="13" t="str">
        <f>INDEX(Atualizadas!A$1:M$288,F279,2)</f>
        <v>PETRORIO ON</v>
      </c>
      <c r="E279" s="13" t="str">
        <f>INDEX(Atualizadas!A$1:M$288,F279,3)</f>
        <v>Petróleo, Gás e Biocombustíveis</v>
      </c>
      <c r="F279" s="13">
        <f>MATCH(B279,Atualizadas!M$1:M$288,0)</f>
        <v>229</v>
      </c>
      <c r="G279" s="26" t="str">
        <f>INDEX(Atualizadas!A$1:M$288,F279,6)</f>
        <v>35.20</v>
      </c>
      <c r="H279" s="26">
        <f t="shared" si="4"/>
        <v>20.219426733298871</v>
      </c>
    </row>
    <row r="280" spans="1:8" x14ac:dyDescent="0.25">
      <c r="A280" s="14" t="s">
        <v>2502</v>
      </c>
      <c r="B280" s="15">
        <f>SMALL(Atualizadas!M$2:M$288,ROWS(B$17:B292))</f>
        <v>0.75249999999999995</v>
      </c>
      <c r="C280" s="13" t="str">
        <f>INDEX(Atualizadas!A$1:M$288,F280,1)</f>
        <v>BPAC11</v>
      </c>
      <c r="D280" s="13" t="str">
        <f>INDEX(Atualizadas!A$1:M$288,F280,2)</f>
        <v>BTGP BANCO UNT</v>
      </c>
      <c r="E280" s="13" t="str">
        <f>INDEX(Atualizadas!A$1:M$288,F280,3)</f>
        <v>Financeiros</v>
      </c>
      <c r="F280" s="13">
        <f>MATCH(B280,Atualizadas!M$1:M$288,0)</f>
        <v>47</v>
      </c>
      <c r="G280" s="26" t="str">
        <f>INDEX(Atualizadas!A$1:M$288,F280,6)</f>
        <v>65.58</v>
      </c>
      <c r="H280" s="26">
        <f t="shared" si="4"/>
        <v>37.420827389443652</v>
      </c>
    </row>
    <row r="281" spans="1:8" x14ac:dyDescent="0.25">
      <c r="A281" s="14" t="s">
        <v>2503</v>
      </c>
      <c r="B281" s="15">
        <f>SMALL(Atualizadas!M$2:M$288,ROWS(B$17:B293))</f>
        <v>0.82540000000000002</v>
      </c>
      <c r="C281" s="13" t="str">
        <f>INDEX(Atualizadas!A$1:M$288,F281,1)</f>
        <v>SLED3</v>
      </c>
      <c r="D281" s="13" t="str">
        <f>INDEX(Atualizadas!A$1:M$288,F281,2)</f>
        <v>EDITORA SARAIVA ON</v>
      </c>
      <c r="E281" s="13" t="str">
        <f>INDEX(Atualizadas!A$1:M$288,F281,3)</f>
        <v>Mídia</v>
      </c>
      <c r="F281" s="13">
        <f>MATCH(B281,Atualizadas!M$1:M$288,0)</f>
        <v>265</v>
      </c>
      <c r="G281" s="26" t="str">
        <f>INDEX(Atualizadas!A$1:M$288,F281,6)</f>
        <v>2.30</v>
      </c>
      <c r="H281" s="26">
        <f t="shared" si="4"/>
        <v>1.259997808699463</v>
      </c>
    </row>
    <row r="282" spans="1:8" x14ac:dyDescent="0.25">
      <c r="A282" s="14" t="s">
        <v>2504</v>
      </c>
      <c r="B282" s="15">
        <f>SMALL(Atualizadas!M$2:M$288,ROWS(B$17:B294))</f>
        <v>0.85709999999999997</v>
      </c>
      <c r="C282" s="13" t="str">
        <f>INDEX(Atualizadas!A$1:M$288,F282,1)</f>
        <v>BIOM3</v>
      </c>
      <c r="D282" s="13" t="str">
        <f>INDEX(Atualizadas!A$1:M$288,F282,2)</f>
        <v>BIOMM SA ON</v>
      </c>
      <c r="E282" s="13" t="str">
        <f>INDEX(Atualizadas!A$1:M$288,F282,3)</f>
        <v>Saúde</v>
      </c>
      <c r="F282" s="13">
        <f>MATCH(B282,Atualizadas!M$1:M$288,0)</f>
        <v>40</v>
      </c>
      <c r="G282" s="26" t="str">
        <f>INDEX(Atualizadas!A$1:M$288,F282,6)</f>
        <v>19.50</v>
      </c>
      <c r="H282" s="26">
        <f t="shared" si="4"/>
        <v>10.500242313284152</v>
      </c>
    </row>
    <row r="283" spans="1:8" x14ac:dyDescent="0.25">
      <c r="A283" s="14" t="s">
        <v>2505</v>
      </c>
      <c r="B283" s="15">
        <f>SMALL(Atualizadas!M$2:M$288,ROWS(B$17:B295))</f>
        <v>0.89559999999999995</v>
      </c>
      <c r="C283" s="13" t="str">
        <f>INDEX(Atualizadas!A$1:M$288,F283,1)</f>
        <v>AZUL4</v>
      </c>
      <c r="D283" s="13" t="str">
        <f>INDEX(Atualizadas!A$1:M$288,F283,2)</f>
        <v>AZUL PN</v>
      </c>
      <c r="E283" s="13" t="str">
        <f>INDEX(Atualizadas!A$1:M$288,F283,3)</f>
        <v>Transporte</v>
      </c>
      <c r="F283" s="13">
        <f>MATCH(B283,Atualizadas!M$1:M$288,0)</f>
        <v>21</v>
      </c>
      <c r="G283" s="26" t="str">
        <f>INDEX(Atualizadas!A$1:M$288,F283,6)</f>
        <v>25.78</v>
      </c>
      <c r="H283" s="26">
        <f t="shared" si="4"/>
        <v>13.599915594007175</v>
      </c>
    </row>
    <row r="284" spans="1:8" x14ac:dyDescent="0.25">
      <c r="A284" s="14" t="s">
        <v>2506</v>
      </c>
      <c r="B284" s="15">
        <f>SMALL(Atualizadas!M$2:M$288,ROWS(B$17:B296))</f>
        <v>0.94969999999999999</v>
      </c>
      <c r="C284" s="13" t="str">
        <f>INDEX(Atualizadas!A$1:M$288,F284,1)</f>
        <v>SHOW3</v>
      </c>
      <c r="D284" s="13" t="str">
        <f>INDEX(Atualizadas!A$1:M$288,F284,2)</f>
        <v>TIME FOR FUN ON NM</v>
      </c>
      <c r="E284" s="13" t="str">
        <f>INDEX(Atualizadas!A$1:M$288,F284,3)</f>
        <v>Viagens e Lazer</v>
      </c>
      <c r="F284" s="13">
        <f>MATCH(B284,Atualizadas!M$1:M$288,0)</f>
        <v>262</v>
      </c>
      <c r="G284" s="26" t="str">
        <f>INDEX(Atualizadas!A$1:M$288,F284,6)</f>
        <v>3.10</v>
      </c>
      <c r="H284" s="26">
        <f t="shared" si="4"/>
        <v>1.5899882033133304</v>
      </c>
    </row>
    <row r="285" spans="1:8" x14ac:dyDescent="0.25">
      <c r="A285" s="14" t="s">
        <v>2507</v>
      </c>
      <c r="B285" s="15">
        <f>SMALL(Atualizadas!M$2:M$288,ROWS(B$17:B297))</f>
        <v>0.97499999999999998</v>
      </c>
      <c r="C285" s="13" t="str">
        <f>INDEX(Atualizadas!A$1:M$288,F285,1)</f>
        <v>JBDU3</v>
      </c>
      <c r="D285" s="13" t="str">
        <f>INDEX(Atualizadas!A$1:M$288,F285,2)</f>
        <v>J B DUARTE ON</v>
      </c>
      <c r="E285" s="13" t="str">
        <f>INDEX(Atualizadas!A$1:M$288,F285,3)</f>
        <v>Holdings Diversificadas</v>
      </c>
      <c r="F285" s="13">
        <f>MATCH(B285,Atualizadas!M$1:M$288,0)</f>
        <v>166</v>
      </c>
      <c r="G285" s="26" t="str">
        <f>INDEX(Atualizadas!A$1:M$288,F285,6)</f>
        <v>3.95</v>
      </c>
      <c r="H285" s="26">
        <f t="shared" si="4"/>
        <v>2</v>
      </c>
    </row>
    <row r="286" spans="1:8" x14ac:dyDescent="0.25">
      <c r="A286" s="14" t="s">
        <v>2508</v>
      </c>
      <c r="B286" s="15">
        <f>SMALL(Atualizadas!M$2:M$288,ROWS(B$17:B298))</f>
        <v>0.99790000000000001</v>
      </c>
      <c r="C286" s="13" t="str">
        <f>INDEX(Atualizadas!A$1:M$288,F286,1)</f>
        <v>BPAN4</v>
      </c>
      <c r="D286" s="13" t="str">
        <f>INDEX(Atualizadas!A$1:M$288,F286,2)</f>
        <v>BANCO PAN PN</v>
      </c>
      <c r="E286" s="13" t="str">
        <f>INDEX(Atualizadas!A$1:M$288,F286,3)</f>
        <v>Financeiros</v>
      </c>
      <c r="F286" s="13">
        <f>MATCH(B286,Atualizadas!M$1:M$288,0)</f>
        <v>50</v>
      </c>
      <c r="G286" s="26" t="str">
        <f>INDEX(Atualizadas!A$1:M$288,F286,6)</f>
        <v>9.65</v>
      </c>
      <c r="H286" s="26">
        <f t="shared" si="4"/>
        <v>4.8300715751539114</v>
      </c>
    </row>
    <row r="287" spans="1:8" x14ac:dyDescent="0.25">
      <c r="A287" s="14" t="s">
        <v>2509</v>
      </c>
      <c r="B287" s="15">
        <f>SMALL(Atualizadas!M$2:M$288,ROWS(B$17:B299))</f>
        <v>1.0126999999999999</v>
      </c>
      <c r="C287" s="13" t="str">
        <f>INDEX(Atualizadas!A$1:M$288,F287,1)</f>
        <v>TCNO3</v>
      </c>
      <c r="D287" s="13" t="str">
        <f>INDEX(Atualizadas!A$1:M$288,F287,2)</f>
        <v>TECNOSOLO S/A ON</v>
      </c>
      <c r="E287" s="13" t="str">
        <f>INDEX(Atualizadas!A$1:M$288,F287,3)</f>
        <v>Construção e Engenharia</v>
      </c>
      <c r="F287" s="13">
        <f>MATCH(B287,Atualizadas!M$1:M$288,0)</f>
        <v>282</v>
      </c>
      <c r="G287" s="26" t="str">
        <f>INDEX(Atualizadas!A$1:M$288,F287,6)</f>
        <v>3.16</v>
      </c>
      <c r="H287" s="26">
        <f t="shared" si="4"/>
        <v>1.5700303075470763</v>
      </c>
    </row>
    <row r="288" spans="1:8" x14ac:dyDescent="0.25">
      <c r="A288" s="14" t="s">
        <v>2510</v>
      </c>
      <c r="B288" s="15">
        <f>SMALL(Atualizadas!M$2:M$288,ROWS(B$17:B300))</f>
        <v>1.0226999999999999</v>
      </c>
      <c r="C288" s="13" t="str">
        <f>INDEX(Atualizadas!A$1:M$288,F288,1)</f>
        <v>CVCB3</v>
      </c>
      <c r="D288" s="13" t="str">
        <f>INDEX(Atualizadas!A$1:M$288,F288,2)</f>
        <v>CVC BRASIL ON NM</v>
      </c>
      <c r="E288" s="13" t="str">
        <f>INDEX(Atualizadas!A$1:M$288,F288,3)</f>
        <v>Viagens e Lazer</v>
      </c>
      <c r="F288" s="13">
        <f>MATCH(B288,Atualizadas!M$1:M$288,0)</f>
        <v>104</v>
      </c>
      <c r="G288" s="26" t="str">
        <f>INDEX(Atualizadas!A$1:M$288,F288,6)</f>
        <v>24.05</v>
      </c>
      <c r="H288" s="26">
        <f t="shared" si="4"/>
        <v>11.890047955702775</v>
      </c>
    </row>
    <row r="289" spans="1:8" x14ac:dyDescent="0.25">
      <c r="A289" s="14" t="s">
        <v>2511</v>
      </c>
      <c r="B289" s="15">
        <f>SMALL(Atualizadas!M$2:M$288,ROWS(B$17:B301))</f>
        <v>1.0364</v>
      </c>
      <c r="C289" s="13" t="str">
        <f>INDEX(Atualizadas!A$1:M$288,F289,1)</f>
        <v>GOLL4</v>
      </c>
      <c r="D289" s="13" t="str">
        <f>INDEX(Atualizadas!A$1:M$288,F289,2)</f>
        <v>GOL LINHAS AEREAS INTELIGENTES SA PN</v>
      </c>
      <c r="E289" s="13" t="str">
        <f>INDEX(Atualizadas!A$1:M$288,F289,3)</f>
        <v>Transporte</v>
      </c>
      <c r="F289" s="13">
        <f>MATCH(B289,Atualizadas!M$1:M$288,0)</f>
        <v>143</v>
      </c>
      <c r="G289" s="26" t="str">
        <f>INDEX(Atualizadas!A$1:M$288,F289,6)</f>
        <v>22.40</v>
      </c>
      <c r="H289" s="26">
        <f t="shared" si="4"/>
        <v>10.999803574936161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L89"/>
  <sheetViews>
    <sheetView showGridLines="0" topLeftCell="B1" workbookViewId="0">
      <selection activeCell="E5" sqref="E5"/>
    </sheetView>
  </sheetViews>
  <sheetFormatPr defaultRowHeight="15" x14ac:dyDescent="0.25"/>
  <cols>
    <col min="1" max="1" width="6" style="10" hidden="1" customWidth="1"/>
    <col min="2" max="3" width="9.140625" style="10" customWidth="1"/>
    <col min="6" max="8" width="10.140625" style="10" bestFit="1" customWidth="1"/>
    <col min="12" max="12" width="0" style="10" hidden="1"/>
  </cols>
  <sheetData>
    <row r="1" spans="1:12" x14ac:dyDescent="0.25">
      <c r="A1" s="5" t="s">
        <v>29</v>
      </c>
      <c r="B1" s="3"/>
      <c r="C1" s="3"/>
    </row>
    <row r="2" spans="1:12" x14ac:dyDescent="0.25">
      <c r="A2" s="5" t="s">
        <v>60</v>
      </c>
      <c r="B2" s="3"/>
      <c r="C2" s="3"/>
    </row>
    <row r="3" spans="1:12" x14ac:dyDescent="0.25">
      <c r="A3" s="5" t="s">
        <v>70</v>
      </c>
      <c r="B3" s="3"/>
      <c r="C3" s="3"/>
    </row>
    <row r="4" spans="1:12" x14ac:dyDescent="0.25">
      <c r="A4" s="5" t="s">
        <v>89</v>
      </c>
      <c r="B4" s="3"/>
      <c r="C4" s="3"/>
      <c r="D4" s="18" t="s">
        <v>2512</v>
      </c>
      <c r="E4" s="19" t="s">
        <v>12</v>
      </c>
      <c r="F4" s="19">
        <v>2020</v>
      </c>
      <c r="G4" s="19">
        <v>2019</v>
      </c>
      <c r="H4" s="19">
        <v>2018</v>
      </c>
      <c r="I4" s="19">
        <v>2017</v>
      </c>
      <c r="J4" s="19">
        <v>2016</v>
      </c>
      <c r="K4" s="19">
        <v>2015</v>
      </c>
      <c r="L4" s="4" t="s">
        <v>2513</v>
      </c>
    </row>
    <row r="5" spans="1:12" x14ac:dyDescent="0.25">
      <c r="A5" s="5" t="s">
        <v>94</v>
      </c>
      <c r="B5" s="3"/>
      <c r="C5" s="3"/>
      <c r="D5" s="27" t="e">
        <f>INDEX(Atualizadas!$A$1:$U$288,$L5,MATCH(Gráfico_Dinâmico_Anos!D4,Atualizadas!$A$1:$U$1,0))</f>
        <v>#N/A</v>
      </c>
      <c r="E5" s="27">
        <f>INDEX(Atualizadas!$A$1:$U$288,$L5,MATCH(Gráfico_Dinâmico_Anos!E4,Atualizadas!$A$1:$U$1,0))</f>
        <v>0.45350000000000001</v>
      </c>
      <c r="F5" s="27">
        <f>INDEX(Atualizadas!$A$1:$U$288,$L5,MATCH(Gráfico_Dinâmico_Anos!F4,Atualizadas!$A$1:$U$1,0))</f>
        <v>-0.34110000000000001</v>
      </c>
      <c r="G5" s="27">
        <f>INDEX(Atualizadas!$A$1:$U$288,$L5,MATCH(Gráfico_Dinâmico_Anos!G4,Atualizadas!$A$1:$U$1,0))</f>
        <v>1.5588</v>
      </c>
      <c r="H5" s="27">
        <f>INDEX(Atualizadas!$A$1:$U$288,$L5,MATCH(Gráfico_Dinâmico_Anos!H4,Atualizadas!$A$1:$U$1,0))</f>
        <v>-0.28410000000000002</v>
      </c>
      <c r="I5" s="27">
        <f>INDEX(Atualizadas!$A$1:$U$288,$L5,MATCH(Gráfico_Dinâmico_Anos!I4,Atualizadas!$A$1:$U$1,0))</f>
        <v>0.21640000000000001</v>
      </c>
      <c r="J5" s="27">
        <f>INDEX(Atualizadas!$A$1:$U$288,$L5,MATCH(Gráfico_Dinâmico_Anos!J4,Atualizadas!$A$1:$U$1,0))</f>
        <v>0.22889999999999999</v>
      </c>
      <c r="K5" s="27">
        <f>INDEX(Atualizadas!$A$1:$U$288,$L5,MATCH(Gráfico_Dinâmico_Anos!K4,Atualizadas!$A$1:$U$1,0))</f>
        <v>-0.63229999999999997</v>
      </c>
      <c r="L5" s="4">
        <v>14</v>
      </c>
    </row>
    <row r="6" spans="1:12" x14ac:dyDescent="0.25">
      <c r="A6" s="5" t="s">
        <v>102</v>
      </c>
      <c r="B6" s="3"/>
      <c r="C6" s="3"/>
      <c r="D6" s="20" t="e">
        <f>INDEX(Atualizadas!$A$1:$U$209,$L6,MATCH(Gráfico_Dinâmico_Anos!D$4,Atualizadas!$A$1:$U$1,0))</f>
        <v>#N/A</v>
      </c>
      <c r="E6" s="27">
        <f>INDEX(Atualizadas!$A$1:$U$209,$L6,MATCH(Gráfico_Dinâmico_Anos!E$4,Atualizadas!$A$1:$U$1,0))</f>
        <v>0.27629999999999999</v>
      </c>
      <c r="F6" s="27">
        <f>INDEX(Atualizadas!$A$1:$U$209,$L6,MATCH(Gráfico_Dinâmico_Anos!F$4,Atualizadas!$A$1:$U$1,0))</f>
        <v>-0.1414</v>
      </c>
      <c r="G6" s="27">
        <f>INDEX(Atualizadas!$A$1:$U$209,$L6,MATCH(Gráfico_Dinâmico_Anos!G$4,Atualizadas!$A$1:$U$1,0))</f>
        <v>0.61880000000000002</v>
      </c>
      <c r="H6" s="27">
        <f>INDEX(Atualizadas!$A$1:$U$209,$L6,MATCH(Gráfico_Dinâmico_Anos!H$4,Atualizadas!$A$1:$U$1,0))</f>
        <v>-0.30990000000000001</v>
      </c>
      <c r="I6" s="27">
        <f>INDEX(Atualizadas!$A$1:$U$209,$L6,MATCH(Gráfico_Dinâmico_Anos!I$4,Atualizadas!$A$1:$U$1,0))</f>
        <v>0.68910000000000005</v>
      </c>
      <c r="J6" s="27">
        <f>INDEX(Atualizadas!$A$1:$U$209,$L6,MATCH(Gráfico_Dinâmico_Anos!J$4,Atualizadas!$A$1:$U$1,0))</f>
        <v>1.3794</v>
      </c>
      <c r="K6" s="27">
        <f>INDEX(Atualizadas!$A$1:$U$209,$L6,MATCH(Gráfico_Dinâmico_Anos!K$4,Atualizadas!$A$1:$U$1,0))</f>
        <v>0</v>
      </c>
      <c r="L6" s="4">
        <v>132</v>
      </c>
    </row>
    <row r="7" spans="1:12" x14ac:dyDescent="0.25">
      <c r="A7" s="5" t="s">
        <v>152</v>
      </c>
      <c r="B7" s="3"/>
      <c r="C7" s="3"/>
    </row>
    <row r="8" spans="1:12" x14ac:dyDescent="0.25">
      <c r="A8" s="5" t="s">
        <v>194</v>
      </c>
      <c r="B8" s="3"/>
      <c r="C8" s="3"/>
    </row>
    <row r="9" spans="1:12" x14ac:dyDescent="0.25">
      <c r="A9" s="5" t="s">
        <v>225</v>
      </c>
      <c r="B9" s="3"/>
      <c r="C9" s="3"/>
    </row>
    <row r="10" spans="1:12" x14ac:dyDescent="0.25">
      <c r="A10" s="5" t="s">
        <v>242</v>
      </c>
      <c r="B10" s="3"/>
      <c r="C10" s="3"/>
    </row>
    <row r="11" spans="1:12" x14ac:dyDescent="0.25">
      <c r="A11" s="5" t="s">
        <v>248</v>
      </c>
      <c r="B11" s="3"/>
      <c r="C11" s="3"/>
    </row>
    <row r="12" spans="1:12" x14ac:dyDescent="0.25">
      <c r="A12" s="5" t="s">
        <v>256</v>
      </c>
      <c r="B12" s="3"/>
      <c r="C12" s="3"/>
    </row>
    <row r="13" spans="1:12" x14ac:dyDescent="0.25">
      <c r="A13" s="5" t="s">
        <v>268</v>
      </c>
      <c r="B13" s="3"/>
      <c r="C13" s="3"/>
    </row>
    <row r="14" spans="1:12" x14ac:dyDescent="0.25">
      <c r="A14" s="5" t="s">
        <v>288</v>
      </c>
      <c r="B14" s="3"/>
      <c r="C14" s="3"/>
    </row>
    <row r="15" spans="1:12" x14ac:dyDescent="0.25">
      <c r="A15" s="5" t="s">
        <v>296</v>
      </c>
      <c r="B15" s="3"/>
      <c r="C15" s="3"/>
    </row>
    <row r="16" spans="1:12" x14ac:dyDescent="0.25">
      <c r="A16" s="5" t="s">
        <v>343</v>
      </c>
      <c r="B16" s="3"/>
      <c r="C16" s="3"/>
    </row>
    <row r="17" spans="1:3" x14ac:dyDescent="0.25">
      <c r="A17" s="5" t="s">
        <v>406</v>
      </c>
      <c r="B17" s="3"/>
      <c r="C17" s="3"/>
    </row>
    <row r="18" spans="1:3" x14ac:dyDescent="0.25">
      <c r="A18" s="5" t="s">
        <v>414</v>
      </c>
      <c r="B18" s="3"/>
      <c r="C18" s="3"/>
    </row>
    <row r="19" spans="1:3" x14ac:dyDescent="0.25">
      <c r="A19" s="5" t="s">
        <v>473</v>
      </c>
      <c r="B19" s="3"/>
      <c r="C19" s="3"/>
    </row>
    <row r="20" spans="1:3" x14ac:dyDescent="0.25">
      <c r="A20" s="5" t="s">
        <v>497</v>
      </c>
      <c r="B20" s="3"/>
      <c r="C20" s="3"/>
    </row>
    <row r="21" spans="1:3" x14ac:dyDescent="0.25">
      <c r="A21" s="5" t="s">
        <v>553</v>
      </c>
      <c r="B21" s="3"/>
      <c r="C21" s="3"/>
    </row>
    <row r="22" spans="1:3" x14ac:dyDescent="0.25">
      <c r="A22" s="5" t="s">
        <v>604</v>
      </c>
      <c r="B22" s="3"/>
      <c r="C22" s="3"/>
    </row>
    <row r="23" spans="1:3" x14ac:dyDescent="0.25">
      <c r="A23" s="5" t="s">
        <v>609</v>
      </c>
      <c r="B23" s="3"/>
      <c r="C23" s="3"/>
    </row>
    <row r="24" spans="1:3" x14ac:dyDescent="0.25">
      <c r="A24" s="5" t="s">
        <v>618</v>
      </c>
      <c r="B24" s="3"/>
      <c r="C24" s="3"/>
    </row>
    <row r="25" spans="1:3" x14ac:dyDescent="0.25">
      <c r="A25" s="5" t="s">
        <v>696</v>
      </c>
      <c r="B25" s="3"/>
      <c r="C25" s="3"/>
    </row>
    <row r="26" spans="1:3" x14ac:dyDescent="0.25">
      <c r="A26" s="5" t="s">
        <v>727</v>
      </c>
      <c r="B26" s="3"/>
      <c r="C26" s="3"/>
    </row>
    <row r="27" spans="1:3" x14ac:dyDescent="0.25">
      <c r="A27" s="5" t="s">
        <v>752</v>
      </c>
      <c r="B27" s="3"/>
      <c r="C27" s="3"/>
    </row>
    <row r="28" spans="1:3" x14ac:dyDescent="0.25">
      <c r="A28" s="5" t="s">
        <v>789</v>
      </c>
      <c r="B28" s="3"/>
      <c r="C28" s="3"/>
    </row>
    <row r="29" spans="1:3" x14ac:dyDescent="0.25">
      <c r="A29" s="5" t="s">
        <v>812</v>
      </c>
      <c r="B29" s="3"/>
      <c r="C29" s="3"/>
    </row>
    <row r="30" spans="1:3" x14ac:dyDescent="0.25">
      <c r="A30" s="5" t="s">
        <v>821</v>
      </c>
      <c r="B30" s="3"/>
      <c r="C30" s="3"/>
    </row>
    <row r="31" spans="1:3" x14ac:dyDescent="0.25">
      <c r="A31" s="5" t="s">
        <v>838</v>
      </c>
      <c r="B31" s="3"/>
      <c r="C31" s="3"/>
    </row>
    <row r="32" spans="1:3" x14ac:dyDescent="0.25">
      <c r="A32" s="5" t="s">
        <v>866</v>
      </c>
      <c r="B32" s="3"/>
      <c r="C32" s="3"/>
    </row>
    <row r="33" spans="1:3" x14ac:dyDescent="0.25">
      <c r="A33" s="5" t="s">
        <v>889</v>
      </c>
      <c r="B33" s="3"/>
      <c r="C33" s="3"/>
    </row>
    <row r="34" spans="1:3" x14ac:dyDescent="0.25">
      <c r="A34" s="5" t="s">
        <v>914</v>
      </c>
      <c r="B34" s="3"/>
      <c r="C34" s="3"/>
    </row>
    <row r="35" spans="1:3" x14ac:dyDescent="0.25">
      <c r="A35" s="5" t="s">
        <v>926</v>
      </c>
      <c r="B35" s="3"/>
      <c r="C35" s="3"/>
    </row>
    <row r="36" spans="1:3" x14ac:dyDescent="0.25">
      <c r="A36" s="5" t="s">
        <v>942</v>
      </c>
      <c r="B36" s="3"/>
      <c r="C36" s="3"/>
    </row>
    <row r="37" spans="1:3" x14ac:dyDescent="0.25">
      <c r="A37" s="5" t="s">
        <v>947</v>
      </c>
      <c r="B37" s="3"/>
      <c r="C37" s="3"/>
    </row>
    <row r="38" spans="1:3" x14ac:dyDescent="0.25">
      <c r="A38" s="5" t="s">
        <v>961</v>
      </c>
      <c r="B38" s="3"/>
      <c r="C38" s="3"/>
    </row>
    <row r="39" spans="1:3" x14ac:dyDescent="0.25">
      <c r="A39" s="5" t="s">
        <v>983</v>
      </c>
      <c r="B39" s="3"/>
      <c r="C39" s="3"/>
    </row>
    <row r="40" spans="1:3" x14ac:dyDescent="0.25">
      <c r="A40" s="5" t="s">
        <v>994</v>
      </c>
      <c r="B40" s="3"/>
      <c r="C40" s="3"/>
    </row>
    <row r="41" spans="1:3" x14ac:dyDescent="0.25">
      <c r="A41" s="5" t="s">
        <v>1083</v>
      </c>
      <c r="B41" s="3"/>
      <c r="C41" s="3"/>
    </row>
    <row r="42" spans="1:3" x14ac:dyDescent="0.25">
      <c r="A42" s="5" t="s">
        <v>2514</v>
      </c>
      <c r="B42" s="3"/>
      <c r="C42" s="3"/>
    </row>
    <row r="43" spans="1:3" x14ac:dyDescent="0.25">
      <c r="A43" s="5" t="s">
        <v>1113</v>
      </c>
      <c r="B43" s="3"/>
      <c r="C43" s="3"/>
    </row>
    <row r="44" spans="1:3" x14ac:dyDescent="0.25">
      <c r="A44" s="5" t="s">
        <v>1146</v>
      </c>
      <c r="B44" s="3"/>
      <c r="C44" s="3"/>
    </row>
    <row r="45" spans="1:3" x14ac:dyDescent="0.25">
      <c r="A45" s="5" t="s">
        <v>1197</v>
      </c>
      <c r="B45" s="3"/>
      <c r="C45" s="3"/>
    </row>
    <row r="46" spans="1:3" x14ac:dyDescent="0.25">
      <c r="A46" s="5" t="s">
        <v>1215</v>
      </c>
      <c r="B46" s="3"/>
      <c r="C46" s="3"/>
    </row>
    <row r="47" spans="1:3" x14ac:dyDescent="0.25">
      <c r="A47" s="5" t="s">
        <v>1223</v>
      </c>
      <c r="B47" s="3"/>
      <c r="C47" s="3"/>
    </row>
    <row r="48" spans="1:3" x14ac:dyDescent="0.25">
      <c r="A48" s="5" t="s">
        <v>1228</v>
      </c>
      <c r="B48" s="3"/>
      <c r="C48" s="3"/>
    </row>
    <row r="49" spans="1:3" x14ac:dyDescent="0.25">
      <c r="A49" s="5" t="s">
        <v>1235</v>
      </c>
      <c r="B49" s="3"/>
      <c r="C49" s="3"/>
    </row>
    <row r="50" spans="1:3" x14ac:dyDescent="0.25">
      <c r="A50" s="5" t="s">
        <v>1268</v>
      </c>
      <c r="B50" s="3"/>
      <c r="C50" s="3"/>
    </row>
    <row r="51" spans="1:3" x14ac:dyDescent="0.25">
      <c r="A51" s="5" t="s">
        <v>1315</v>
      </c>
      <c r="B51" s="3"/>
      <c r="C51" s="3"/>
    </row>
    <row r="52" spans="1:3" x14ac:dyDescent="0.25">
      <c r="A52" s="5" t="s">
        <v>1323</v>
      </c>
      <c r="B52" s="3"/>
      <c r="C52" s="3"/>
    </row>
    <row r="53" spans="1:3" x14ac:dyDescent="0.25">
      <c r="A53" s="5" t="s">
        <v>1328</v>
      </c>
      <c r="B53" s="3"/>
      <c r="C53" s="3"/>
    </row>
    <row r="54" spans="1:3" x14ac:dyDescent="0.25">
      <c r="A54" s="5" t="s">
        <v>1347</v>
      </c>
      <c r="B54" s="3"/>
      <c r="C54" s="3"/>
    </row>
    <row r="55" spans="1:3" x14ac:dyDescent="0.25">
      <c r="A55" s="5" t="s">
        <v>1377</v>
      </c>
      <c r="B55" s="3"/>
      <c r="C55" s="3"/>
    </row>
    <row r="56" spans="1:3" x14ac:dyDescent="0.25">
      <c r="A56" s="5" t="s">
        <v>1383</v>
      </c>
      <c r="B56" s="3"/>
      <c r="C56" s="3"/>
    </row>
    <row r="57" spans="1:3" x14ac:dyDescent="0.25">
      <c r="A57" s="5" t="s">
        <v>2515</v>
      </c>
      <c r="B57" s="3"/>
      <c r="C57" s="3"/>
    </row>
    <row r="58" spans="1:3" x14ac:dyDescent="0.25">
      <c r="A58" s="5" t="s">
        <v>1430</v>
      </c>
      <c r="B58" s="3"/>
      <c r="C58" s="3"/>
    </row>
    <row r="59" spans="1:3" x14ac:dyDescent="0.25">
      <c r="A59" s="5" t="s">
        <v>1438</v>
      </c>
      <c r="B59" s="3"/>
      <c r="C59" s="3"/>
    </row>
    <row r="60" spans="1:3" x14ac:dyDescent="0.25">
      <c r="A60" s="5" t="s">
        <v>1451</v>
      </c>
      <c r="B60" s="3"/>
      <c r="C60" s="3"/>
    </row>
    <row r="61" spans="1:3" x14ac:dyDescent="0.25">
      <c r="A61" s="5" t="s">
        <v>1478</v>
      </c>
      <c r="B61" s="3"/>
      <c r="C61" s="3"/>
    </row>
    <row r="62" spans="1:3" x14ac:dyDescent="0.25">
      <c r="A62" s="5" t="s">
        <v>1498</v>
      </c>
      <c r="B62" s="3"/>
      <c r="C62" s="3"/>
    </row>
    <row r="63" spans="1:3" x14ac:dyDescent="0.25">
      <c r="A63" s="5" t="s">
        <v>1508</v>
      </c>
      <c r="B63" s="3"/>
      <c r="C63" s="3"/>
    </row>
    <row r="64" spans="1:3" x14ac:dyDescent="0.25">
      <c r="A64" s="5" t="s">
        <v>2516</v>
      </c>
      <c r="B64" s="3"/>
      <c r="C64" s="3"/>
    </row>
    <row r="65" spans="1:3" x14ac:dyDescent="0.25">
      <c r="A65" s="5" t="s">
        <v>2517</v>
      </c>
      <c r="B65" s="3"/>
      <c r="C65" s="3"/>
    </row>
    <row r="66" spans="1:3" x14ac:dyDescent="0.25">
      <c r="A66" s="5" t="s">
        <v>1600</v>
      </c>
      <c r="B66" s="3"/>
      <c r="C66" s="3"/>
    </row>
    <row r="67" spans="1:3" x14ac:dyDescent="0.25">
      <c r="A67" s="5" t="s">
        <v>1640</v>
      </c>
      <c r="B67" s="3"/>
      <c r="C67" s="3"/>
    </row>
    <row r="68" spans="1:3" x14ac:dyDescent="0.25">
      <c r="A68" s="5" t="s">
        <v>1657</v>
      </c>
      <c r="B68" s="3"/>
      <c r="C68" s="3"/>
    </row>
    <row r="69" spans="1:3" x14ac:dyDescent="0.25">
      <c r="A69" s="5" t="s">
        <v>1722</v>
      </c>
      <c r="B69" s="3"/>
      <c r="C69" s="3"/>
    </row>
    <row r="70" spans="1:3" x14ac:dyDescent="0.25">
      <c r="A70" s="5" t="s">
        <v>1727</v>
      </c>
      <c r="B70" s="3"/>
      <c r="C70" s="3"/>
    </row>
    <row r="71" spans="1:3" x14ac:dyDescent="0.25">
      <c r="A71" s="5" t="s">
        <v>1744</v>
      </c>
      <c r="B71" s="3"/>
      <c r="C71" s="3"/>
    </row>
    <row r="72" spans="1:3" x14ac:dyDescent="0.25">
      <c r="A72" s="5" t="s">
        <v>1749</v>
      </c>
      <c r="B72" s="3"/>
      <c r="C72" s="3"/>
    </row>
    <row r="73" spans="1:3" x14ac:dyDescent="0.25">
      <c r="A73" s="5" t="s">
        <v>1756</v>
      </c>
      <c r="B73" s="3"/>
      <c r="C73" s="3"/>
    </row>
    <row r="74" spans="1:3" x14ac:dyDescent="0.25">
      <c r="A74" s="5" t="s">
        <v>1779</v>
      </c>
      <c r="B74" s="3"/>
      <c r="C74" s="3"/>
    </row>
    <row r="75" spans="1:3" x14ac:dyDescent="0.25">
      <c r="A75" s="5" t="s">
        <v>2518</v>
      </c>
      <c r="B75" s="3"/>
      <c r="C75" s="3"/>
    </row>
    <row r="76" spans="1:3" x14ac:dyDescent="0.25">
      <c r="A76" s="5" t="s">
        <v>2519</v>
      </c>
      <c r="B76" s="3"/>
      <c r="C76" s="3"/>
    </row>
    <row r="77" spans="1:3" x14ac:dyDescent="0.25">
      <c r="A77" s="5" t="s">
        <v>1798</v>
      </c>
      <c r="B77" s="3"/>
      <c r="C77" s="3"/>
    </row>
    <row r="78" spans="1:3" x14ac:dyDescent="0.25">
      <c r="A78" s="5" t="s">
        <v>1808</v>
      </c>
      <c r="B78" s="3"/>
      <c r="C78" s="3"/>
    </row>
    <row r="79" spans="1:3" x14ac:dyDescent="0.25">
      <c r="A79" s="5" t="s">
        <v>1816</v>
      </c>
      <c r="B79" s="3"/>
      <c r="C79" s="3"/>
    </row>
    <row r="80" spans="1:3" x14ac:dyDescent="0.25">
      <c r="A80" s="5" t="s">
        <v>1856</v>
      </c>
      <c r="B80" s="3"/>
      <c r="C80" s="3"/>
    </row>
    <row r="81" spans="1:3" x14ac:dyDescent="0.25">
      <c r="A81" s="5" t="s">
        <v>1934</v>
      </c>
      <c r="B81" s="3"/>
      <c r="C81" s="3"/>
    </row>
    <row r="82" spans="1:3" x14ac:dyDescent="0.25">
      <c r="A82" s="5" t="s">
        <v>1985</v>
      </c>
      <c r="B82" s="3"/>
      <c r="C82" s="3"/>
    </row>
    <row r="83" spans="1:3" x14ac:dyDescent="0.25">
      <c r="A83" s="5" t="s">
        <v>2005</v>
      </c>
      <c r="B83" s="3"/>
      <c r="C83" s="3"/>
    </row>
    <row r="84" spans="1:3" x14ac:dyDescent="0.25">
      <c r="A84" s="5" t="s">
        <v>2042</v>
      </c>
      <c r="B84" s="3"/>
      <c r="C84" s="3"/>
    </row>
    <row r="85" spans="1:3" x14ac:dyDescent="0.25">
      <c r="A85" s="5" t="s">
        <v>2049</v>
      </c>
      <c r="B85" s="3"/>
      <c r="C85" s="3"/>
    </row>
    <row r="86" spans="1:3" x14ac:dyDescent="0.25">
      <c r="A86" s="5" t="s">
        <v>2054</v>
      </c>
      <c r="B86" s="3"/>
      <c r="C86" s="3"/>
    </row>
    <row r="87" spans="1:3" x14ac:dyDescent="0.25">
      <c r="A87" s="5" t="s">
        <v>2128</v>
      </c>
      <c r="B87" s="3"/>
      <c r="C87" s="3"/>
    </row>
    <row r="88" spans="1:3" x14ac:dyDescent="0.25">
      <c r="A88" s="5" t="s">
        <v>2133</v>
      </c>
      <c r="B88" s="3"/>
      <c r="C88" s="3"/>
    </row>
    <row r="89" spans="1:3" x14ac:dyDescent="0.25">
      <c r="A89" s="5" t="s">
        <v>2172</v>
      </c>
    </row>
  </sheetData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Atualizadas</vt:lpstr>
      <vt:lpstr>Desatualizadas</vt:lpstr>
      <vt:lpstr>Ranks</vt:lpstr>
      <vt:lpstr>Rank_total_30_dias</vt:lpstr>
      <vt:lpstr>Gráfico_Dinâmico_Anos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optiplex 760</dc:creator>
  <cp:lastModifiedBy>Usuário</cp:lastModifiedBy>
  <dcterms:created xsi:type="dcterms:W3CDTF">2019-10-22T19:38:18Z</dcterms:created>
  <dcterms:modified xsi:type="dcterms:W3CDTF">2020-06-10T00:46:07Z</dcterms:modified>
</cp:coreProperties>
</file>