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  <sheet name="Plan2" sheetId="2" state="visible" r:id="rId3"/>
    <sheet name="Planilha1" sheetId="3" state="visible" r:id="rId4"/>
    <sheet name="Plan3" sheetId="4" state="visible" r:id="rId5"/>
    <sheet name="Plan4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<sst xmlns="http://schemas.openxmlformats.org/spreadsheetml/2006/main" count="92" uniqueCount="47">
  <si>
    <t xml:space="preserve">juros </t>
  </si>
  <si>
    <t xml:space="preserve">v</t>
  </si>
  <si>
    <t xml:space="preserve">t</t>
  </si>
  <si>
    <t xml:space="preserve">TÁBUA DE SOBREVIVÊNCIA - AT-49</t>
  </si>
  <si>
    <t xml:space="preserve">x</t>
  </si>
  <si>
    <t xml:space="preserve">qx</t>
  </si>
  <si>
    <t xml:space="preserve">px</t>
  </si>
  <si>
    <t xml:space="preserve">vx</t>
  </si>
  <si>
    <t xml:space="preserve">lx</t>
  </si>
  <si>
    <t xml:space="preserve">dx</t>
  </si>
  <si>
    <t xml:space="preserve">Dx</t>
  </si>
  <si>
    <t xml:space="preserve">Nx</t>
  </si>
  <si>
    <t xml:space="preserve">Sx</t>
  </si>
  <si>
    <t xml:space="preserve">Cx</t>
  </si>
  <si>
    <t xml:space="preserve">Mx</t>
  </si>
  <si>
    <t xml:space="preserve">Lx</t>
  </si>
  <si>
    <t xml:space="preserve">Tx</t>
  </si>
  <si>
    <t xml:space="preserve">Valores P</t>
  </si>
  <si>
    <t xml:space="preserve">ex+1/2</t>
  </si>
  <si>
    <t xml:space="preserve">Ax</t>
  </si>
  <si>
    <t xml:space="preserve">anx</t>
  </si>
  <si>
    <t xml:space="preserve">ax</t>
  </si>
  <si>
    <t xml:space="preserve">tempo vivido no intervalo etário de x a x+1 ( quantidade de pessoas-ano entre as idades de x a x+1)- tempo vivido pela coorte entre as idades de x a x+1</t>
  </si>
  <si>
    <t xml:space="preserve">tpx</t>
  </si>
  <si>
    <t xml:space="preserve">Tempo vivido a partir da idade x ( quantidade de pessoas-ano a partir da idade x) o tempo vivido pela coorte até sua extinsão</t>
  </si>
  <si>
    <t xml:space="preserve">temporário</t>
  </si>
  <si>
    <t xml:space="preserve">a_60</t>
  </si>
  <si>
    <t xml:space="preserve">a</t>
  </si>
  <si>
    <t xml:space="preserve">prob.sob</t>
  </si>
  <si>
    <t xml:space="preserve">v^40 = </t>
  </si>
  <si>
    <t xml:space="preserve">a_40 diferido = </t>
  </si>
  <si>
    <t xml:space="preserve">vp</t>
  </si>
  <si>
    <t xml:space="preserve">prob.</t>
  </si>
  <si>
    <t xml:space="preserve">a2</t>
  </si>
  <si>
    <t xml:space="preserve">A2</t>
  </si>
  <si>
    <t xml:space="preserve">i</t>
  </si>
  <si>
    <t xml:space="preserve">b</t>
  </si>
  <si>
    <t xml:space="preserve">Rx</t>
  </si>
  <si>
    <t xml:space="preserve">äx</t>
  </si>
  <si>
    <t xml:space="preserve">Fator de atualização</t>
  </si>
  <si>
    <t xml:space="preserve">p</t>
  </si>
  <si>
    <t xml:space="preserve">AT-49</t>
  </si>
  <si>
    <t xml:space="preserve">Idade</t>
  </si>
  <si>
    <t xml:space="preserve">AT_49_qx</t>
  </si>
  <si>
    <t xml:space="preserve">AT_83_qx</t>
  </si>
  <si>
    <t xml:space="preserve">AT_2000B_M_qx</t>
  </si>
  <si>
    <t xml:space="preserve">AT_2000B_F_qx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</si>
</sst>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_-;\-* #,##0.00_-;_-* \-??_-;_-@_-"/>
    <numFmt numFmtId="166" formatCode="0%"/>
    <numFmt numFmtId="167" formatCode="General"/>
    <numFmt numFmtId="168" formatCode="0.00000"/>
    <numFmt numFmtId="169" formatCode="#,##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1"/>
      <charset val="1"/>
    </font>
    <font>
      <sz val="11"/>
      <color rgb="FF000000"/>
      <name val="Arial"/>
      <family val="1"/>
      <charset val="1"/>
    </font>
    <font>
      <sz val="11"/>
      <color rgb="FFC9211E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FF0000"/>
      <name val="Arial"/>
      <family val="1"/>
      <charset val="1"/>
    </font>
    <font>
      <b val="true"/>
      <sz val="11"/>
      <color rgb="FF000000"/>
      <name val="Arial"/>
      <family val="1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F0000"/>
      <name val="Arial"/>
      <family val="1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1"/>
      <name val="Calibri"/>
      <family val="2"/>
      <charset val="1"/>
    </font>
    <font>
      <sz val="11"/>
      <name val="Arial"/>
      <family val="1"/>
      <charset val="1"/>
    </font>
    <font>
      <b val="true"/>
      <sz val="11"/>
      <name val="Arial"/>
      <family val="1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Vírgula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  <a:ea typeface="Basic Roman"/>
              </a:rPr>
              <a:t>Título do gráfico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AT-49</c:v>
                </c:pt>
              </c:strCache>
            </c:strRef>
          </c:tx>
          <c:spPr>
            <a:solidFill>
              <a:srgbClr val="4f81bd"/>
            </a:solidFill>
            <a:ln w="19080">
              <a:solidFill>
                <a:srgbClr val="4f81b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Basic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Planilha1!$A$2:$A$117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xVal>
          <c:yVal>
            <c:numRef>
              <c:f>Planilha1!$B$2:$B$117</c:f>
              <c:numCache>
                <c:formatCode>General</c:formatCode>
                <c:ptCount val="116"/>
                <c:pt idx="0">
                  <c:v>100000</c:v>
                </c:pt>
                <c:pt idx="1">
                  <c:v>99596</c:v>
                </c:pt>
                <c:pt idx="2">
                  <c:v>99438.63832</c:v>
                </c:pt>
                <c:pt idx="3">
                  <c:v>99350.1379318952</c:v>
                </c:pt>
                <c:pt idx="4">
                  <c:v>99278.6058325843</c:v>
                </c:pt>
                <c:pt idx="5">
                  <c:v>99216.0603109097</c:v>
                </c:pt>
                <c:pt idx="6">
                  <c:v>99159.5071565325</c:v>
                </c:pt>
                <c:pt idx="7">
                  <c:v>99106.9526177395</c:v>
                </c:pt>
                <c:pt idx="8">
                  <c:v>99057.3991414307</c:v>
                </c:pt>
                <c:pt idx="9">
                  <c:v>99008.8610158514</c:v>
                </c:pt>
                <c:pt idx="10">
                  <c:v>98961.3367625638</c:v>
                </c:pt>
                <c:pt idx="11">
                  <c:v>98913.8353209177</c:v>
                </c:pt>
                <c:pt idx="12">
                  <c:v>98865.3675416105</c:v>
                </c:pt>
                <c:pt idx="13">
                  <c:v>98815.9348578397</c:v>
                </c:pt>
                <c:pt idx="14">
                  <c:v>98765.5387310622</c:v>
                </c:pt>
                <c:pt idx="15">
                  <c:v>98714.180650922</c:v>
                </c:pt>
                <c:pt idx="16">
                  <c:v>98660.8749933705</c:v>
                </c:pt>
                <c:pt idx="17">
                  <c:v>98606.6115121242</c:v>
                </c:pt>
                <c:pt idx="18">
                  <c:v>98550.4057435623</c:v>
                </c:pt>
                <c:pt idx="19">
                  <c:v>98493.246508231</c:v>
                </c:pt>
                <c:pt idx="20">
                  <c:v>98434.150560326</c:v>
                </c:pt>
                <c:pt idx="21">
                  <c:v>98373.1213869786</c:v>
                </c:pt>
                <c:pt idx="22">
                  <c:v>98309.1788580771</c:v>
                </c:pt>
                <c:pt idx="23">
                  <c:v>98243.3117082422</c:v>
                </c:pt>
                <c:pt idx="24">
                  <c:v>98174.5413900464</c:v>
                </c:pt>
                <c:pt idx="25">
                  <c:v>98102.8739748317</c:v>
                </c:pt>
                <c:pt idx="26">
                  <c:v>98027.3347618711</c:v>
                </c:pt>
                <c:pt idx="27">
                  <c:v>97947.932620714</c:v>
                </c:pt>
                <c:pt idx="28">
                  <c:v>97864.6768779863</c:v>
                </c:pt>
                <c:pt idx="29">
                  <c:v>97776.5986687962</c:v>
                </c:pt>
                <c:pt idx="30">
                  <c:v>97683.7109000608</c:v>
                </c:pt>
                <c:pt idx="31">
                  <c:v>97586.0271891608</c:v>
                </c:pt>
                <c:pt idx="32">
                  <c:v>97481.6101400683</c:v>
                </c:pt>
                <c:pt idx="33">
                  <c:v>97370.4811045087</c:v>
                </c:pt>
                <c:pt idx="34">
                  <c:v>97252.6628223722</c:v>
                </c:pt>
                <c:pt idx="35">
                  <c:v>97126.2343607031</c:v>
                </c:pt>
                <c:pt idx="36">
                  <c:v>96991.2288949417</c:v>
                </c:pt>
                <c:pt idx="37">
                  <c:v>96846.7119638883</c:v>
                </c:pt>
                <c:pt idx="38">
                  <c:v>96690.7887576264</c:v>
                </c:pt>
                <c:pt idx="39">
                  <c:v>96523.5136930757</c:v>
                </c:pt>
                <c:pt idx="40">
                  <c:v>96343.0147224697</c:v>
                </c:pt>
                <c:pt idx="41">
                  <c:v>96147.438402583</c:v>
                </c:pt>
                <c:pt idx="42">
                  <c:v>95933.9910893293</c:v>
                </c:pt>
                <c:pt idx="43">
                  <c:v>95696.0747914278</c:v>
                </c:pt>
                <c:pt idx="44">
                  <c:v>95428.1257820118</c:v>
                </c:pt>
                <c:pt idx="45">
                  <c:v>95123.7100607672</c:v>
                </c:pt>
                <c:pt idx="46">
                  <c:v>94778.4109932466</c:v>
                </c:pt>
                <c:pt idx="47">
                  <c:v>94387.9239399544</c:v>
                </c:pt>
                <c:pt idx="48">
                  <c:v>93948.0762143942</c:v>
                </c:pt>
                <c:pt idx="49">
                  <c:v>93454.8488142687</c:v>
                </c:pt>
                <c:pt idx="50">
                  <c:v>92905.3343032408</c:v>
                </c:pt>
                <c:pt idx="51">
                  <c:v>92295.8753102115</c:v>
                </c:pt>
                <c:pt idx="52">
                  <c:v>91623.9613379532</c:v>
                </c:pt>
                <c:pt idx="53">
                  <c:v>90887.304688796</c:v>
                </c:pt>
                <c:pt idx="54">
                  <c:v>90083.8609153471</c:v>
                </c:pt>
                <c:pt idx="55">
                  <c:v>89211.8491416865</c:v>
                </c:pt>
                <c:pt idx="56">
                  <c:v>88268.8798962589</c:v>
                </c:pt>
                <c:pt idx="57">
                  <c:v>87254.6704662509</c:v>
                </c:pt>
                <c:pt idx="58">
                  <c:v>86167.4772722414</c:v>
                </c:pt>
                <c:pt idx="59">
                  <c:v>85005.9396786115</c:v>
                </c:pt>
                <c:pt idx="60">
                  <c:v>83769.9533156845</c:v>
                </c:pt>
                <c:pt idx="61">
                  <c:v>82458.1158467609</c:v>
                </c:pt>
                <c:pt idx="62">
                  <c:v>81067.0474324261</c:v>
                </c:pt>
                <c:pt idx="63">
                  <c:v>79591.6271691559</c:v>
                </c:pt>
                <c:pt idx="64">
                  <c:v>78026.0598627386</c:v>
                </c:pt>
                <c:pt idx="65">
                  <c:v>76365.6653088596</c:v>
                </c:pt>
                <c:pt idx="66">
                  <c:v>74603.9094101842</c:v>
                </c:pt>
                <c:pt idx="67">
                  <c:v>72736.5735576473</c:v>
                </c:pt>
                <c:pt idx="68">
                  <c:v>70758.8661226148</c:v>
                </c:pt>
                <c:pt idx="69">
                  <c:v>68665.8188627079</c:v>
                </c:pt>
                <c:pt idx="70">
                  <c:v>66454.7794953287</c:v>
                </c:pt>
                <c:pt idx="71">
                  <c:v>64122.8812828376</c:v>
                </c:pt>
                <c:pt idx="72">
                  <c:v>61668.8986161434</c:v>
                </c:pt>
                <c:pt idx="73">
                  <c:v>59092.9887209471</c:v>
                </c:pt>
                <c:pt idx="74">
                  <c:v>56397.1665754975</c:v>
                </c:pt>
                <c:pt idx="75">
                  <c:v>53585.7678217089</c:v>
                </c:pt>
                <c:pt idx="76">
                  <c:v>50665.3434754258</c:v>
                </c:pt>
                <c:pt idx="77">
                  <c:v>47645.1823508557</c:v>
                </c:pt>
                <c:pt idx="78">
                  <c:v>44537.7635579329</c:v>
                </c:pt>
                <c:pt idx="79">
                  <c:v>41359.1033728032</c:v>
                </c:pt>
                <c:pt idx="80">
                  <c:v>38128.5438083535</c:v>
                </c:pt>
                <c:pt idx="81">
                  <c:v>34868.5533127393</c:v>
                </c:pt>
                <c:pt idx="82">
                  <c:v>31605.2054082</c:v>
                </c:pt>
                <c:pt idx="83">
                  <c:v>28367.568166184</c:v>
                </c:pt>
                <c:pt idx="84">
                  <c:v>25187.2800990731</c:v>
                </c:pt>
                <c:pt idx="85">
                  <c:v>22097.5564493198</c:v>
                </c:pt>
                <c:pt idx="86">
                  <c:v>19132.5063249501</c:v>
                </c:pt>
                <c:pt idx="87">
                  <c:v>16325.5763220167</c:v>
                </c:pt>
                <c:pt idx="88">
                  <c:v>13708.0966703077</c:v>
                </c:pt>
                <c:pt idx="89">
                  <c:v>11307.5347814034</c:v>
                </c:pt>
                <c:pt idx="90">
                  <c:v>9146.09950793817</c:v>
                </c:pt>
                <c:pt idx="91">
                  <c:v>7239.22922152814</c:v>
                </c:pt>
                <c:pt idx="92">
                  <c:v>5594.54873468916</c:v>
                </c:pt>
                <c:pt idx="93">
                  <c:v>4210.84899613849</c:v>
                </c:pt>
                <c:pt idx="94">
                  <c:v>3078.29905013708</c:v>
                </c:pt>
                <c:pt idx="95">
                  <c:v>2179.06633161104</c:v>
                </c:pt>
                <c:pt idx="96">
                  <c:v>1488.67274576671</c:v>
                </c:pt>
                <c:pt idx="97">
                  <c:v>977.879353239239</c:v>
                </c:pt>
                <c:pt idx="98">
                  <c:v>615.115449568079</c:v>
                </c:pt>
                <c:pt idx="99">
                  <c:v>368.853979333498</c:v>
                </c:pt>
                <c:pt idx="100">
                  <c:v>209.804143444894</c:v>
                </c:pt>
                <c:pt idx="101">
                  <c:v>112.576707289661</c:v>
                </c:pt>
                <c:pt idx="102">
                  <c:v>56.6407187386472</c:v>
                </c:pt>
                <c:pt idx="103">
                  <c:v>26.5424072081175</c:v>
                </c:pt>
                <c:pt idx="104">
                  <c:v>11.4992324988448</c:v>
                </c:pt>
                <c:pt idx="105">
                  <c:v>4.56853007946606</c:v>
                </c:pt>
                <c:pt idx="106">
                  <c:v>1.64942209989042</c:v>
                </c:pt>
                <c:pt idx="107">
                  <c:v>0.535831263370403</c:v>
                </c:pt>
                <c:pt idx="108">
                  <c:v>0.154908818240384</c:v>
                </c:pt>
                <c:pt idx="109">
                  <c:v>0.0393747234203407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lx</c:v>
                </c:pt>
              </c:strCache>
            </c:strRef>
          </c:tx>
          <c:spPr>
            <a:solidFill>
              <a:srgbClr val="c0504d"/>
            </a:solidFill>
            <a:ln w="19080">
              <a:solidFill>
                <a:srgbClr val="c0504d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Basic Roman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Planilha1!$A$2:$A$117</c:f>
              <c:numCache>
                <c:formatCode>General</c:formatCode>
                <c:ptCount val="1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</c:numCache>
            </c:numRef>
          </c:xVal>
          <c:yVal>
            <c:numRef>
              <c:f>Planilha1!$C$2:$C$117</c:f>
              <c:numCache>
                <c:formatCode>General</c:formatCode>
                <c:ptCount val="116"/>
                <c:pt idx="0">
                  <c:v>100000</c:v>
                </c:pt>
                <c:pt idx="1">
                  <c:v>99731</c:v>
                </c:pt>
                <c:pt idx="2">
                  <c:v>99626.28245</c:v>
                </c:pt>
                <c:pt idx="3">
                  <c:v>99567.5029433545</c:v>
                </c:pt>
                <c:pt idx="4">
                  <c:v>99519.7105419417</c:v>
                </c:pt>
                <c:pt idx="5">
                  <c:v>99477.9122635141</c:v>
                </c:pt>
                <c:pt idx="6">
                  <c:v>99440.1106568539</c:v>
                </c:pt>
                <c:pt idx="7">
                  <c:v>99405.3066181241</c:v>
                </c:pt>
                <c:pt idx="8">
                  <c:v>99372.5028669401</c:v>
                </c:pt>
                <c:pt idx="9">
                  <c:v>99337.7224909366</c:v>
                </c:pt>
                <c:pt idx="10">
                  <c:v>99300.967533615</c:v>
                </c:pt>
                <c:pt idx="11">
                  <c:v>99263.2331659522</c:v>
                </c:pt>
                <c:pt idx="12">
                  <c:v>99224.5205050175</c:v>
                </c:pt>
                <c:pt idx="13">
                  <c:v>99183.8384516104</c:v>
                </c:pt>
                <c:pt idx="14">
                  <c:v>99142.1812394608</c:v>
                </c:pt>
                <c:pt idx="15">
                  <c:v>99099.5501015278</c:v>
                </c:pt>
                <c:pt idx="16">
                  <c:v>99055.9462994831</c:v>
                </c:pt>
                <c:pt idx="17">
                  <c:v>99011.3711236484</c:v>
                </c:pt>
                <c:pt idx="18">
                  <c:v>98965.8258929315</c:v>
                </c:pt>
                <c:pt idx="19">
                  <c:v>98919.3119547618</c:v>
                </c:pt>
                <c:pt idx="20">
                  <c:v>98870.841491904</c:v>
                </c:pt>
                <c:pt idx="21">
                  <c:v>98820.4173627431</c:v>
                </c:pt>
                <c:pt idx="22">
                  <c:v>98768.0425415408</c:v>
                </c:pt>
                <c:pt idx="23">
                  <c:v>98713.720118143</c:v>
                </c:pt>
                <c:pt idx="24">
                  <c:v>98657.4532976757</c:v>
                </c:pt>
                <c:pt idx="25">
                  <c:v>98598.258825697</c:v>
                </c:pt>
                <c:pt idx="26">
                  <c:v>98537.1279052251</c:v>
                </c:pt>
                <c:pt idx="27">
                  <c:v>98473.0787720867</c:v>
                </c:pt>
                <c:pt idx="28">
                  <c:v>98406.1170785217</c:v>
                </c:pt>
                <c:pt idx="29">
                  <c:v>98337.2327965667</c:v>
                </c:pt>
                <c:pt idx="30">
                  <c:v>98265.4466166252</c:v>
                </c:pt>
                <c:pt idx="31">
                  <c:v>98190.7648771966</c:v>
                </c:pt>
                <c:pt idx="32">
                  <c:v>98113.1941729436</c:v>
                </c:pt>
                <c:pt idx="33">
                  <c:v>98033.7224856635</c:v>
                </c:pt>
                <c:pt idx="34">
                  <c:v>97951.3741587756</c:v>
                </c:pt>
                <c:pt idx="35">
                  <c:v>97865.1769495158</c:v>
                </c:pt>
                <c:pt idx="36">
                  <c:v>97775.1409867223</c:v>
                </c:pt>
                <c:pt idx="37">
                  <c:v>97680.2990999652</c:v>
                </c:pt>
                <c:pt idx="38">
                  <c:v>97579.6883918922</c:v>
                </c:pt>
                <c:pt idx="39">
                  <c:v>97471.3749377772</c:v>
                </c:pt>
                <c:pt idx="40">
                  <c:v>97352.4598603531</c:v>
                </c:pt>
                <c:pt idx="41">
                  <c:v>97222.0075641403</c:v>
                </c:pt>
                <c:pt idx="42">
                  <c:v>97077.1467728697</c:v>
                </c:pt>
                <c:pt idx="43">
                  <c:v>96915.027937759</c:v>
                </c:pt>
                <c:pt idx="44">
                  <c:v>96731.8585349566</c:v>
                </c:pt>
                <c:pt idx="45">
                  <c:v>96525.8196762772</c:v>
                </c:pt>
                <c:pt idx="46">
                  <c:v>96294.1577090541</c:v>
                </c:pt>
                <c:pt idx="47">
                  <c:v>96035.1264248168</c:v>
                </c:pt>
                <c:pt idx="48">
                  <c:v>95746.0606942781</c:v>
                </c:pt>
                <c:pt idx="49">
                  <c:v>95426.2688515592</c:v>
                </c:pt>
                <c:pt idx="50">
                  <c:v>95074.1459194969</c:v>
                </c:pt>
                <c:pt idx="51">
                  <c:v>94688.1448870638</c:v>
                </c:pt>
                <c:pt idx="52">
                  <c:v>94268.6764052141</c:v>
                </c:pt>
                <c:pt idx="53">
                  <c:v>93815.244071705</c:v>
                </c:pt>
                <c:pt idx="54">
                  <c:v>93327.4048025322</c:v>
                </c:pt>
                <c:pt idx="55">
                  <c:v>92805.704609686</c:v>
                </c:pt>
                <c:pt idx="56">
                  <c:v>92249.798439074</c:v>
                </c:pt>
                <c:pt idx="57">
                  <c:v>91658.4772310795</c:v>
                </c:pt>
                <c:pt idx="58">
                  <c:v>91031.5332468189</c:v>
                </c:pt>
                <c:pt idx="59">
                  <c:v>90367.9133694496</c:v>
                </c:pt>
                <c:pt idx="60">
                  <c:v>89664.8510034353</c:v>
                </c:pt>
                <c:pt idx="61">
                  <c:v>88917.0461460667</c:v>
                </c:pt>
                <c:pt idx="62">
                  <c:v>88118.571071675</c:v>
                </c:pt>
                <c:pt idx="63">
                  <c:v>87260.2961894368</c:v>
                </c:pt>
                <c:pt idx="64">
                  <c:v>86332.7192409431</c:v>
                </c:pt>
                <c:pt idx="65">
                  <c:v>85326.0797345937</c:v>
                </c:pt>
                <c:pt idx="66">
                  <c:v>84229.6396100042</c:v>
                </c:pt>
                <c:pt idx="67">
                  <c:v>83033.5787275421</c:v>
                </c:pt>
                <c:pt idx="68">
                  <c:v>81728.2908699452</c:v>
                </c:pt>
                <c:pt idx="69">
                  <c:v>80305.4013258994</c:v>
                </c:pt>
                <c:pt idx="70">
                  <c:v>78755.5070803096</c:v>
                </c:pt>
                <c:pt idx="71">
                  <c:v>77072.5018940034</c:v>
                </c:pt>
                <c:pt idx="72">
                  <c:v>75249.7372242102</c:v>
                </c:pt>
                <c:pt idx="73">
                  <c:v>73283.4615905416</c:v>
                </c:pt>
                <c:pt idx="74">
                  <c:v>71169.9665582704</c:v>
                </c:pt>
                <c:pt idx="75">
                  <c:v>68907.473321383</c:v>
                </c:pt>
                <c:pt idx="76">
                  <c:v>66492.2663814685</c:v>
                </c:pt>
                <c:pt idx="77">
                  <c:v>63923.6701311524</c:v>
                </c:pt>
                <c:pt idx="78">
                  <c:v>61201.1610202666</c:v>
                </c:pt>
                <c:pt idx="79">
                  <c:v>58327.7665103651</c:v>
                </c:pt>
                <c:pt idx="80">
                  <c:v>55308.7213157886</c:v>
                </c:pt>
                <c:pt idx="81">
                  <c:v>52154.4649391491</c:v>
                </c:pt>
                <c:pt idx="82">
                  <c:v>48879.68608562</c:v>
                </c:pt>
                <c:pt idx="83">
                  <c:v>45503.0773708253</c:v>
                </c:pt>
                <c:pt idx="84">
                  <c:v>42048.938767606</c:v>
                </c:pt>
                <c:pt idx="85">
                  <c:v>38549.2055939781</c:v>
                </c:pt>
                <c:pt idx="86">
                  <c:v>35041.6133769821</c:v>
                </c:pt>
                <c:pt idx="87">
                  <c:v>31568.2886590556</c:v>
                </c:pt>
                <c:pt idx="88">
                  <c:v>28172.1721651144</c:v>
                </c:pt>
                <c:pt idx="89">
                  <c:v>24895.1850988683</c:v>
                </c:pt>
                <c:pt idx="90">
                  <c:v>21773.5778393212</c:v>
                </c:pt>
                <c:pt idx="91">
                  <c:v>18836.5399245752</c:v>
                </c:pt>
                <c:pt idx="92">
                  <c:v>16107.690385702</c:v>
                </c:pt>
                <c:pt idx="93">
                  <c:v>13604.0720690523</c:v>
                </c:pt>
                <c:pt idx="94">
                  <c:v>11337.2255401861</c:v>
                </c:pt>
                <c:pt idx="95">
                  <c:v>9313.07729224129</c:v>
                </c:pt>
                <c:pt idx="96">
                  <c:v>7532.32378319183</c:v>
                </c:pt>
                <c:pt idx="97">
                  <c:v>5990.3064582968</c:v>
                </c:pt>
                <c:pt idx="98">
                  <c:v>4677.7105071548</c:v>
                </c:pt>
                <c:pt idx="99">
                  <c:v>3579.66474270529</c:v>
                </c:pt>
                <c:pt idx="100">
                  <c:v>2677.98299066525</c:v>
                </c:pt>
                <c:pt idx="101">
                  <c:v>1952.49061866413</c:v>
                </c:pt>
                <c:pt idx="102">
                  <c:v>1382.14858404615</c:v>
                </c:pt>
                <c:pt idx="103">
                  <c:v>945.624596746854</c:v>
                </c:pt>
                <c:pt idx="104">
                  <c:v>621.861647312666</c:v>
                </c:pt>
                <c:pt idx="105">
                  <c:v>390.473146964096</c:v>
                </c:pt>
                <c:pt idx="106">
                  <c:v>232.222189962487</c:v>
                </c:pt>
                <c:pt idx="107">
                  <c:v>129.514959785878</c:v>
                </c:pt>
                <c:pt idx="108">
                  <c:v>66.9061330757869</c:v>
                </c:pt>
                <c:pt idx="109">
                  <c:v>31.5134577400264</c:v>
                </c:pt>
                <c:pt idx="110">
                  <c:v>13.2561359983421</c:v>
                </c:pt>
                <c:pt idx="111">
                  <c:v>4.84100830523455</c:v>
                </c:pt>
                <c:pt idx="112">
                  <c:v>1.47311882728288</c:v>
                </c:pt>
                <c:pt idx="113">
                  <c:v>0.350101420492048</c:v>
                </c:pt>
                <c:pt idx="114">
                  <c:v>0.0577457282959584</c:v>
                </c:pt>
                <c:pt idx="115">
                  <c:v>0.00495631585964211</c:v>
                </c:pt>
              </c:numCache>
            </c:numRef>
          </c:yVal>
          <c:smooth val="1"/>
        </c:ser>
        <c:axId val="57667952"/>
        <c:axId val="89652321"/>
      </c:scatterChart>
      <c:valAx>
        <c:axId val="5766795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89652321"/>
        <c:crosses val="autoZero"/>
        <c:crossBetween val="midCat"/>
      </c:valAx>
      <c:valAx>
        <c:axId val="8965232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  <a:ea typeface="Basic Roman"/>
              </a:defRPr>
            </a:pPr>
          </a:p>
        </c:txPr>
        <c:crossAx val="57667952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  <a:ea typeface="Basic Roman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53280</xdr:colOff>
      <xdr:row>89</xdr:row>
      <xdr:rowOff>87480</xdr:rowOff>
    </xdr:from>
    <xdr:to>
      <xdr:col>18</xdr:col>
      <xdr:colOff>357120</xdr:colOff>
      <xdr:row>104</xdr:row>
      <xdr:rowOff>86400</xdr:rowOff>
    </xdr:to>
    <xdr:graphicFrame>
      <xdr:nvGraphicFramePr>
        <xdr:cNvPr id="0" name="Gráfico 1"/>
        <xdr:cNvGraphicFramePr/>
      </xdr:nvGraphicFramePr>
      <xdr:xfrm>
        <a:off x="6786720" y="16363800"/>
        <a:ext cx="458892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MJ11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1" ySplit="3" topLeftCell="C7" activePane="bottomRight" state="frozen"/>
      <selection pane="topLeft" activeCell="B1" activeCellId="0" sqref="B1"/>
      <selection pane="topRight" activeCell="C1" activeCellId="0" sqref="C1"/>
      <selection pane="bottomLeft" activeCell="B7" activeCellId="0" sqref="B7"/>
      <selection pane="bottomRight" activeCell="AB3" activeCellId="0" sqref="AB3"/>
    </sheetView>
  </sheetViews>
  <sheetFormatPr defaultColWidth="8.6875" defaultRowHeight="13.8" zeroHeight="false" outlineLevelRow="0" outlineLevelCol="0"/>
  <cols>
    <col collapsed="false" customWidth="true" hidden="false" outlineLevel="0" max="2" min="2" style="0" width="30.02"/>
    <col collapsed="false" customWidth="true" hidden="false" outlineLevel="0" max="5" min="3" style="0" width="8.21"/>
    <col collapsed="false" customWidth="true" hidden="false" outlineLevel="0" max="7" min="6" style="0" width="13.33"/>
    <col collapsed="false" customWidth="true" hidden="false" outlineLevel="0" max="12" min="8" style="0" width="11.99"/>
    <col collapsed="false" customWidth="true" hidden="false" outlineLevel="0" max="13" min="13" style="0" width="20.01"/>
    <col collapsed="false" customWidth="true" hidden="false" outlineLevel="0" max="14" min="14" style="0" width="19.91"/>
    <col collapsed="false" customWidth="false" hidden="true" outlineLevel="0" max="27" min="15" style="0" width="8.67"/>
    <col collapsed="false" customWidth="true" hidden="false" outlineLevel="0" max="28" min="28" style="0" width="20.83"/>
    <col collapsed="false" customWidth="true" hidden="false" outlineLevel="0" max="29" min="29" style="0" width="19.89"/>
    <col collapsed="false" customWidth="true" hidden="false" outlineLevel="0" max="32" min="32" style="0" width="3.24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H1" s="1" t="s">
        <v>0</v>
      </c>
      <c r="I1" s="2" t="n">
        <v>0.03</v>
      </c>
      <c r="J1" s="3"/>
      <c r="K1" s="1" t="s">
        <v>1</v>
      </c>
      <c r="L1" s="4" t="n">
        <f aca="false">1/(1+I1)</f>
        <v>0.970873786407767</v>
      </c>
      <c r="Q1" s="0" t="s">
        <v>2</v>
      </c>
    </row>
    <row r="2" customFormat="false" ht="13.8" hidden="false" customHeight="false" outlineLevel="0" collapsed="false">
      <c r="B2" s="0" t="s">
        <v>3</v>
      </c>
      <c r="H2" s="0" t="n">
        <f aca="false">I32/H32</f>
        <v>25.043983345286</v>
      </c>
      <c r="Q2" s="0" t="n">
        <v>0</v>
      </c>
      <c r="R2" s="0" t="n">
        <v>1</v>
      </c>
      <c r="S2" s="0" t="n">
        <v>2</v>
      </c>
      <c r="T2" s="0" t="n">
        <v>3</v>
      </c>
      <c r="U2" s="0" t="n">
        <v>4</v>
      </c>
      <c r="V2" s="0" t="n">
        <v>5</v>
      </c>
      <c r="W2" s="0" t="n">
        <v>6</v>
      </c>
      <c r="X2" s="0" t="n">
        <v>7</v>
      </c>
      <c r="Y2" s="0" t="n">
        <v>8</v>
      </c>
      <c r="Z2" s="0" t="n">
        <v>9</v>
      </c>
    </row>
    <row r="3" customFormat="false" ht="13.8" hidden="false" customHeight="false" outlineLevel="0" collapsed="false"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0" t="s">
        <v>16</v>
      </c>
      <c r="P3" s="6" t="s">
        <v>17</v>
      </c>
      <c r="Q3" s="0" t="n">
        <f aca="false">$L$1^Q2</f>
        <v>1</v>
      </c>
      <c r="R3" s="0" t="n">
        <f aca="false">$L$1^R2</f>
        <v>0.970873786407767</v>
      </c>
      <c r="S3" s="0" t="n">
        <f aca="false">$L$1^S2</f>
        <v>0.942595909133754</v>
      </c>
      <c r="T3" s="0" t="n">
        <f aca="false">$L$1^T2</f>
        <v>0.91514165935316</v>
      </c>
      <c r="U3" s="0" t="n">
        <f aca="false">$L$1^U2</f>
        <v>0.888487047915689</v>
      </c>
      <c r="V3" s="0" t="n">
        <f aca="false">$L$1^V2</f>
        <v>0.862608784384165</v>
      </c>
      <c r="W3" s="0" t="n">
        <f aca="false">$L$1^W2</f>
        <v>0.837484256683655</v>
      </c>
      <c r="X3" s="0" t="n">
        <f aca="false">$L$1^X2</f>
        <v>0.813091511343354</v>
      </c>
      <c r="Y3" s="0" t="n">
        <f aca="false">$L$1^Y2</f>
        <v>0.789409234313936</v>
      </c>
      <c r="Z3" s="0" t="n">
        <f aca="false">$L$1^Z2</f>
        <v>0.766416732343628</v>
      </c>
      <c r="AB3" s="0" t="s">
        <v>18</v>
      </c>
      <c r="AC3" s="0" t="s">
        <v>19</v>
      </c>
      <c r="AD3" s="0" t="s">
        <v>20</v>
      </c>
      <c r="AE3" s="0" t="s">
        <v>21</v>
      </c>
    </row>
    <row r="4" customFormat="false" ht="13.8" hidden="false" customHeight="false" outlineLevel="0" collapsed="false">
      <c r="B4" s="7" t="n">
        <v>0</v>
      </c>
      <c r="C4" s="8" t="n">
        <v>0.00404</v>
      </c>
      <c r="D4" s="9" t="n">
        <f aca="false">1-C4</f>
        <v>0.99596</v>
      </c>
      <c r="E4" s="8" t="n">
        <f aca="false">L$1^B4</f>
        <v>1</v>
      </c>
      <c r="F4" s="5" t="n">
        <v>1000000</v>
      </c>
      <c r="G4" s="5" t="n">
        <f aca="false">F4*C4</f>
        <v>4040</v>
      </c>
      <c r="H4" s="4" t="n">
        <f aca="false">(L$1^B4)*F4</f>
        <v>1000000</v>
      </c>
      <c r="I4" s="4" t="n">
        <f aca="false">I5+H4</f>
        <v>29828308.6612226</v>
      </c>
      <c r="J4" s="4" t="n">
        <f aca="false">I4+J5</f>
        <v>744080995.192118</v>
      </c>
      <c r="K4" s="4" t="n">
        <f aca="false">E5*G4</f>
        <v>3922.33009708738</v>
      </c>
      <c r="L4" s="4" t="n">
        <f aca="false">L5+K4</f>
        <v>131214.310838179</v>
      </c>
      <c r="M4" s="4" t="n">
        <f aca="false">(F4+F5)/2</f>
        <v>997980</v>
      </c>
      <c r="N4" s="0" t="n">
        <f aca="false">M4+N5</f>
        <v>73179375.115514</v>
      </c>
      <c r="P4" s="0" t="s">
        <v>6</v>
      </c>
      <c r="Q4" s="0" t="n">
        <v>1</v>
      </c>
      <c r="R4" s="10" t="n">
        <f aca="false">1-Q5</f>
        <v>0.99797</v>
      </c>
      <c r="S4" s="10" t="n">
        <f aca="false">1-R5</f>
        <v>0.99778</v>
      </c>
      <c r="T4" s="10" t="n">
        <f aca="false">1-S5</f>
        <v>0.99752</v>
      </c>
      <c r="U4" s="10" t="n">
        <f aca="false">1-T5</f>
        <v>0.9972</v>
      </c>
      <c r="V4" s="10" t="n">
        <f aca="false">1-U5</f>
        <v>0.99681</v>
      </c>
      <c r="W4" s="10" t="n">
        <f aca="false">1-V5</f>
        <v>0.99637</v>
      </c>
      <c r="X4" s="10" t="n">
        <f aca="false">1-W5</f>
        <v>0.99588</v>
      </c>
      <c r="Y4" s="10" t="n">
        <f aca="false">1-X5</f>
        <v>0.99534</v>
      </c>
      <c r="Z4" s="10" t="n">
        <f aca="false">1-Y5</f>
        <v>0.99475</v>
      </c>
      <c r="AA4" s="10" t="n">
        <f aca="false">1-Z5</f>
        <v>0.99412</v>
      </c>
      <c r="AB4" s="11" t="n">
        <f aca="false">N4/F4</f>
        <v>73.179375115514</v>
      </c>
      <c r="AC4" s="0" t="n">
        <f aca="false">L4/H4</f>
        <v>0.131214310838179</v>
      </c>
      <c r="AD4" s="0" t="n">
        <f aca="false">I4/H4</f>
        <v>29.8283086612226</v>
      </c>
      <c r="AE4" s="0" t="n">
        <f aca="false">AD4-1</f>
        <v>28.8283086612226</v>
      </c>
    </row>
    <row r="5" customFormat="false" ht="13.8" hidden="false" customHeight="false" outlineLevel="0" collapsed="false">
      <c r="B5" s="7" t="n">
        <v>1</v>
      </c>
      <c r="C5" s="8" t="n">
        <v>0.00158</v>
      </c>
      <c r="D5" s="9" t="n">
        <f aca="false">1-C5</f>
        <v>0.99842</v>
      </c>
      <c r="E5" s="8" t="n">
        <f aca="false">L$1^B5</f>
        <v>0.970873786407767</v>
      </c>
      <c r="F5" s="5" t="n">
        <f aca="false">F4-G4</f>
        <v>995960</v>
      </c>
      <c r="G5" s="5" t="n">
        <f aca="false">F5*C5</f>
        <v>1573.6168</v>
      </c>
      <c r="H5" s="4" t="n">
        <f aca="false">(L$1^B5)*F5</f>
        <v>966951.45631068</v>
      </c>
      <c r="I5" s="4" t="n">
        <f aca="false">I6+H5</f>
        <v>28828308.6612226</v>
      </c>
      <c r="J5" s="4" t="n">
        <f aca="false">I5+J6</f>
        <v>714252686.530896</v>
      </c>
      <c r="K5" s="4" t="n">
        <f aca="false">E6*G5</f>
        <v>1483.28475822415</v>
      </c>
      <c r="L5" s="4" t="n">
        <f aca="false">L6+K5</f>
        <v>127291.980741092</v>
      </c>
      <c r="M5" s="4" t="n">
        <f aca="false">(F5+F6)/2</f>
        <v>995173.1916</v>
      </c>
      <c r="N5" s="0" t="n">
        <f aca="false">M5+N6</f>
        <v>72181395.115514</v>
      </c>
      <c r="P5" s="0" t="s">
        <v>5</v>
      </c>
      <c r="Q5" s="10" t="n">
        <f aca="false">C44</f>
        <v>0.00203</v>
      </c>
      <c r="R5" s="10" t="n">
        <f aca="false">C45</f>
        <v>0.00222</v>
      </c>
      <c r="S5" s="10" t="n">
        <f aca="false">C46</f>
        <v>0.00248</v>
      </c>
      <c r="T5" s="10" t="n">
        <f aca="false">C47</f>
        <v>0.0028</v>
      </c>
      <c r="U5" s="10" t="n">
        <f aca="false">C48</f>
        <v>0.00319</v>
      </c>
      <c r="V5" s="10" t="n">
        <f aca="false">C49</f>
        <v>0.00363</v>
      </c>
      <c r="W5" s="10" t="n">
        <f aca="false">C50</f>
        <v>0.00412</v>
      </c>
      <c r="X5" s="10" t="n">
        <f aca="false">C51</f>
        <v>0.00466</v>
      </c>
      <c r="Y5" s="10" t="n">
        <f aca="false">C52</f>
        <v>0.00525</v>
      </c>
      <c r="Z5" s="10" t="n">
        <f aca="false">C53</f>
        <v>0.00588</v>
      </c>
      <c r="AB5" s="0" t="n">
        <f aca="false">N5/F5</f>
        <v>72.474190846534</v>
      </c>
      <c r="AC5" s="0" t="n">
        <f aca="false">L5/H5</f>
        <v>0.131642576171056</v>
      </c>
      <c r="AD5" s="0" t="n">
        <f aca="false">I5/H5</f>
        <v>29.8136048847939</v>
      </c>
      <c r="AE5" s="0" t="n">
        <f aca="false">AD5-1</f>
        <v>28.8136048847939</v>
      </c>
      <c r="AF5" s="0" t="s">
        <v>15</v>
      </c>
      <c r="AG5" s="0" t="s">
        <v>22</v>
      </c>
    </row>
    <row r="6" customFormat="false" ht="13.8" hidden="false" customHeight="false" outlineLevel="0" collapsed="false">
      <c r="B6" s="7" t="n">
        <v>2</v>
      </c>
      <c r="C6" s="8" t="n">
        <v>0.00089</v>
      </c>
      <c r="D6" s="9" t="n">
        <f aca="false">1-C6</f>
        <v>0.99911</v>
      </c>
      <c r="E6" s="8" t="n">
        <f aca="false">L$1^B6</f>
        <v>0.942595909133754</v>
      </c>
      <c r="F6" s="5" t="n">
        <f aca="false">F5-G5</f>
        <v>994386.3832</v>
      </c>
      <c r="G6" s="5" t="n">
        <f aca="false">F6*C6</f>
        <v>885.003881048</v>
      </c>
      <c r="H6" s="4" t="n">
        <f aca="false">(L$1^B6)*F6</f>
        <v>937304.53690263</v>
      </c>
      <c r="I6" s="4" t="n">
        <f aca="false">I7+H6</f>
        <v>27861357.2049119</v>
      </c>
      <c r="J6" s="4" t="n">
        <f aca="false">I6+J7</f>
        <v>685424377.869673</v>
      </c>
      <c r="K6" s="4" t="n">
        <f aca="false">E7*G6</f>
        <v>809.903920236253</v>
      </c>
      <c r="L6" s="4" t="n">
        <f aca="false">L7+K6</f>
        <v>125808.695982868</v>
      </c>
      <c r="M6" s="4" t="n">
        <f aca="false">(F6+F7)/2</f>
        <v>993943.881259476</v>
      </c>
      <c r="N6" s="0" t="n">
        <f aca="false">M6+N7</f>
        <v>71186221.923914</v>
      </c>
      <c r="P6" s="10" t="s">
        <v>23</v>
      </c>
      <c r="Q6" s="10" t="n">
        <f aca="false">Q4</f>
        <v>1</v>
      </c>
      <c r="R6" s="0" t="n">
        <f aca="false">PRODUCT($Q$4:R4)</f>
        <v>0.99797</v>
      </c>
      <c r="S6" s="0" t="n">
        <f aca="false">PRODUCT($Q$4:S4)</f>
        <v>0.9957545066</v>
      </c>
      <c r="T6" s="0" t="n">
        <f aca="false">PRODUCT($Q$4:T4)</f>
        <v>0.993285035423632</v>
      </c>
      <c r="U6" s="0" t="n">
        <f aca="false">PRODUCT($Q$4:U4)</f>
        <v>0.990503837324446</v>
      </c>
      <c r="V6" s="0" t="n">
        <f aca="false">PRODUCT($Q$4:V4)</f>
        <v>0.987344130083381</v>
      </c>
      <c r="W6" s="0" t="n">
        <f aca="false">PRODUCT($Q$4:W4)</f>
        <v>0.983760070891178</v>
      </c>
      <c r="X6" s="0" t="n">
        <f aca="false">PRODUCT($Q$4:X4)</f>
        <v>0.979706979399106</v>
      </c>
      <c r="Y6" s="0" t="n">
        <f aca="false">PRODUCT($Q$4:Y4)</f>
        <v>0.975141544875106</v>
      </c>
      <c r="Z6" s="0" t="n">
        <f aca="false">PRODUCT($Q$4:Z4)</f>
        <v>0.970022051764512</v>
      </c>
      <c r="AA6" s="0" t="n">
        <f aca="false">PRODUCT($Q$4:AA4)</f>
        <v>0.964318322100137</v>
      </c>
      <c r="AB6" s="0" t="n">
        <f aca="false">N6/F6</f>
        <v>71.5880900287795</v>
      </c>
      <c r="AC6" s="0" t="n">
        <f aca="false">L6/H6</f>
        <v>0.13422392726126</v>
      </c>
      <c r="AD6" s="0" t="n">
        <f aca="false">I6/H6</f>
        <v>29.7249784973635</v>
      </c>
      <c r="AE6" s="0" t="n">
        <f aca="false">AD6-1</f>
        <v>28.7249784973635</v>
      </c>
      <c r="AF6" s="0" t="s">
        <v>16</v>
      </c>
      <c r="AG6" s="0" t="s">
        <v>24</v>
      </c>
    </row>
    <row r="7" customFormat="false" ht="13.8" hidden="false" customHeight="false" outlineLevel="0" collapsed="false">
      <c r="B7" s="7" t="n">
        <v>3</v>
      </c>
      <c r="C7" s="8" t="n">
        <v>0.00072</v>
      </c>
      <c r="D7" s="9" t="n">
        <f aca="false">1-C7</f>
        <v>0.99928</v>
      </c>
      <c r="E7" s="8" t="n">
        <f aca="false">L$1^B7</f>
        <v>0.91514165935316</v>
      </c>
      <c r="F7" s="5" t="n">
        <f aca="false">F6-G6</f>
        <v>993501.379318952</v>
      </c>
      <c r="G7" s="5" t="n">
        <f aca="false">F7*C7</f>
        <v>715.320993109646</v>
      </c>
      <c r="H7" s="4" t="n">
        <f aca="false">(L$1^B7)*F7</f>
        <v>909194.500839599</v>
      </c>
      <c r="I7" s="4" t="n">
        <f aca="false">I8+H7</f>
        <v>26924052.6680093</v>
      </c>
      <c r="J7" s="4" t="n">
        <f aca="false">I7+J8</f>
        <v>657563020.664761</v>
      </c>
      <c r="K7" s="4" t="n">
        <f aca="false">E8*G7</f>
        <v>635.553437480108</v>
      </c>
      <c r="L7" s="4" t="n">
        <f aca="false">L8+K7</f>
        <v>124998.792062632</v>
      </c>
      <c r="M7" s="4" t="n">
        <f aca="false">(F7+F8)/2</f>
        <v>993143.718822397</v>
      </c>
      <c r="N7" s="0" t="n">
        <f aca="false">M7+N8</f>
        <v>70192278.0426545</v>
      </c>
      <c r="P7" s="0" t="s">
        <v>19</v>
      </c>
      <c r="AB7" s="0" t="n">
        <f aca="false">N7/F7</f>
        <v>70.6514147879407</v>
      </c>
      <c r="AC7" s="0" t="n">
        <f aca="false">L7/H7</f>
        <v>0.137483004953507</v>
      </c>
      <c r="AD7" s="0" t="n">
        <f aca="false">I7/H7</f>
        <v>29.6130834965964</v>
      </c>
      <c r="AE7" s="0" t="n">
        <f aca="false">AD7-1</f>
        <v>28.6130834965964</v>
      </c>
    </row>
    <row r="8" customFormat="false" ht="13.8" hidden="false" customHeight="false" outlineLevel="0" collapsed="false">
      <c r="B8" s="7" t="n">
        <v>4</v>
      </c>
      <c r="C8" s="8" t="n">
        <v>0.00063</v>
      </c>
      <c r="D8" s="9" t="n">
        <f aca="false">1-C8</f>
        <v>0.99937</v>
      </c>
      <c r="E8" s="8" t="n">
        <f aca="false">L$1^B8</f>
        <v>0.888487047915689</v>
      </c>
      <c r="F8" s="5" t="n">
        <f aca="false">F7-G7</f>
        <v>992786.058325843</v>
      </c>
      <c r="G8" s="5" t="n">
        <f aca="false">F8*C8</f>
        <v>625.455216745281</v>
      </c>
      <c r="H8" s="4" t="n">
        <f aca="false">(L$1^B8)*F8</f>
        <v>882077.554173781</v>
      </c>
      <c r="I8" s="4" t="n">
        <f aca="false">I9+H8</f>
        <v>26014858.1671697</v>
      </c>
      <c r="J8" s="4" t="n">
        <f aca="false">I8+J9</f>
        <v>630638967.996752</v>
      </c>
      <c r="K8" s="4" t="n">
        <f aca="false">E9*G8</f>
        <v>539.523164203381</v>
      </c>
      <c r="L8" s="4" t="n">
        <f aca="false">L9+K8</f>
        <v>124363.238625151</v>
      </c>
      <c r="M8" s="4" t="n">
        <f aca="false">(F8+F9)/2</f>
        <v>992473.33071747</v>
      </c>
      <c r="N8" s="0" t="n">
        <f aca="false">M8+N9</f>
        <v>69199134.3238321</v>
      </c>
      <c r="AB8" s="0" t="n">
        <f aca="false">N8/F8</f>
        <v>69.7019601992842</v>
      </c>
      <c r="AC8" s="0" t="n">
        <f aca="false">L8/H8</f>
        <v>0.140989007187287</v>
      </c>
      <c r="AD8" s="0" t="n">
        <f aca="false">I8/H8</f>
        <v>29.4927107532366</v>
      </c>
      <c r="AE8" s="0" t="n">
        <f aca="false">AD8-1</f>
        <v>28.4927107532366</v>
      </c>
    </row>
    <row r="9" customFormat="false" ht="13.8" hidden="false" customHeight="false" outlineLevel="0" collapsed="false">
      <c r="B9" s="7" t="n">
        <v>5</v>
      </c>
      <c r="C9" s="8" t="n">
        <v>0.00057</v>
      </c>
      <c r="D9" s="9" t="n">
        <f aca="false">1-C9</f>
        <v>0.99943</v>
      </c>
      <c r="E9" s="8" t="n">
        <f aca="false">L$1^B9</f>
        <v>0.862608784384165</v>
      </c>
      <c r="F9" s="5" t="n">
        <f aca="false">F8-G8</f>
        <v>992160.603109097</v>
      </c>
      <c r="G9" s="5" t="n">
        <f aca="false">F9*C9</f>
        <v>565.531543772185</v>
      </c>
      <c r="H9" s="4" t="n">
        <f aca="false">(L$1^B9)*F9</f>
        <v>855846.451761798</v>
      </c>
      <c r="I9" s="4" t="n">
        <f aca="false">I10+H9</f>
        <v>25132780.6129959</v>
      </c>
      <c r="J9" s="4" t="n">
        <f aca="false">I9+J10</f>
        <v>604624109.829582</v>
      </c>
      <c r="K9" s="4" t="n">
        <f aca="false">E10*G9</f>
        <v>473.623764567209</v>
      </c>
      <c r="L9" s="4" t="n">
        <f aca="false">L10+K9</f>
        <v>123823.715460948</v>
      </c>
      <c r="M9" s="4" t="n">
        <f aca="false">(F9+F10)/2</f>
        <v>991877.837337211</v>
      </c>
      <c r="N9" s="0" t="n">
        <f aca="false">M9+N10</f>
        <v>68206660.9931146</v>
      </c>
      <c r="AB9" s="0" t="n">
        <f aca="false">N9/F9</f>
        <v>68.7455849177824</v>
      </c>
      <c r="AC9" s="0" t="n">
        <f aca="false">L9/H9</f>
        <v>0.144679825693092</v>
      </c>
      <c r="AD9" s="0" t="n">
        <f aca="false">I9/H9</f>
        <v>29.365992651204</v>
      </c>
      <c r="AE9" s="0" t="n">
        <f aca="false">AD9-1</f>
        <v>28.365992651204</v>
      </c>
    </row>
    <row r="10" customFormat="false" ht="13.8" hidden="false" customHeight="false" outlineLevel="0" collapsed="false">
      <c r="B10" s="7" t="n">
        <v>6</v>
      </c>
      <c r="C10" s="8" t="n">
        <v>0.00053</v>
      </c>
      <c r="D10" s="9" t="n">
        <f aca="false">1-C10</f>
        <v>0.99947</v>
      </c>
      <c r="E10" s="8" t="n">
        <f aca="false">L$1^B10</f>
        <v>0.837484256683655</v>
      </c>
      <c r="F10" s="5" t="n">
        <f aca="false">F9-G9</f>
        <v>991595.071565325</v>
      </c>
      <c r="G10" s="5" t="n">
        <f aca="false">F10*C10</f>
        <v>525.545387929622</v>
      </c>
      <c r="H10" s="4" t="n">
        <f aca="false">(L$1^B10)*F10</f>
        <v>830445.261441062</v>
      </c>
      <c r="I10" s="4" t="n">
        <f aca="false">I11+H10</f>
        <v>24276934.1612341</v>
      </c>
      <c r="J10" s="4" t="n">
        <f aca="false">I10+J11</f>
        <v>579491329.216586</v>
      </c>
      <c r="K10" s="4" t="n">
        <f aca="false">E11*G10</f>
        <v>427.316493751226</v>
      </c>
      <c r="L10" s="4" t="n">
        <f aca="false">L11+K10</f>
        <v>123350.091696381</v>
      </c>
      <c r="M10" s="4" t="n">
        <f aca="false">(F10+F11)/2</f>
        <v>991332.29887136</v>
      </c>
      <c r="N10" s="0" t="n">
        <f aca="false">M10+N11</f>
        <v>67214783.1557774</v>
      </c>
      <c r="P10" s="0" t="s">
        <v>17</v>
      </c>
      <c r="Q10" s="0" t="n">
        <f aca="false">Q3</f>
        <v>1</v>
      </c>
      <c r="R10" s="0" t="n">
        <f aca="false">Q10+R3</f>
        <v>1.97087378640777</v>
      </c>
      <c r="S10" s="0" t="n">
        <f aca="false">R10+S3</f>
        <v>2.91346969554152</v>
      </c>
      <c r="T10" s="0" t="n">
        <f aca="false">S10+T3</f>
        <v>3.82861135489468</v>
      </c>
      <c r="U10" s="0" t="n">
        <f aca="false">T10+U3</f>
        <v>4.71709840281037</v>
      </c>
      <c r="V10" s="0" t="n">
        <f aca="false">U10+V3</f>
        <v>5.57970718719454</v>
      </c>
      <c r="W10" s="0" t="n">
        <f aca="false">V10+W3</f>
        <v>6.41719144387819</v>
      </c>
      <c r="X10" s="0" t="n">
        <f aca="false">W10+X3</f>
        <v>7.23028295522154</v>
      </c>
      <c r="Y10" s="0" t="n">
        <f aca="false">X10+Y3</f>
        <v>8.01969218953548</v>
      </c>
      <c r="Z10" s="0" t="n">
        <f aca="false">Y10+Z3</f>
        <v>8.78610892187911</v>
      </c>
      <c r="AB10" s="0" t="n">
        <f aca="false">N10/F10</f>
        <v>67.7845070868219</v>
      </c>
      <c r="AC10" s="0" t="n">
        <f aca="false">L10/H10</f>
        <v>0.148534885348533</v>
      </c>
      <c r="AD10" s="0" t="n">
        <f aca="false">I10/H10</f>
        <v>29.2336356030338</v>
      </c>
      <c r="AE10" s="0" t="n">
        <f aca="false">AD10-1</f>
        <v>28.2336356030338</v>
      </c>
    </row>
    <row r="11" customFormat="false" ht="13.8" hidden="false" customHeight="false" outlineLevel="0" collapsed="false">
      <c r="B11" s="7" t="n">
        <v>7</v>
      </c>
      <c r="C11" s="8" t="n">
        <v>0.0005</v>
      </c>
      <c r="D11" s="9" t="n">
        <f aca="false">1-C11</f>
        <v>0.9995</v>
      </c>
      <c r="E11" s="8" t="n">
        <f aca="false">L$1^B11</f>
        <v>0.813091511343354</v>
      </c>
      <c r="F11" s="5" t="n">
        <f aca="false">F10-G10</f>
        <v>991069.526177395</v>
      </c>
      <c r="G11" s="5" t="n">
        <f aca="false">F11*C11</f>
        <v>495.534763088698</v>
      </c>
      <c r="H11" s="4" t="n">
        <f aca="false">(L$1^B11)*F11</f>
        <v>805830.218885921</v>
      </c>
      <c r="I11" s="4" t="n">
        <f aca="false">I12+H11</f>
        <v>23446488.8997931</v>
      </c>
      <c r="J11" s="4" t="n">
        <f aca="false">I11+J12</f>
        <v>555214395.055352</v>
      </c>
      <c r="K11" s="4" t="n">
        <f aca="false">E12*G11</f>
        <v>391.179717905787</v>
      </c>
      <c r="L11" s="4" t="n">
        <f aca="false">L12+K11</f>
        <v>122922.77520263</v>
      </c>
      <c r="M11" s="4" t="n">
        <f aca="false">(F11+F12)/2</f>
        <v>990821.758795851</v>
      </c>
      <c r="N11" s="0" t="n">
        <f aca="false">M11+N12</f>
        <v>66223450.8569061</v>
      </c>
      <c r="P11" s="0" t="s">
        <v>21</v>
      </c>
      <c r="Q11" s="0" t="n">
        <f aca="false">Q10*Q5*Q6</f>
        <v>0.00203</v>
      </c>
      <c r="R11" s="0" t="n">
        <f aca="false">R10*R6*R5</f>
        <v>0.00436645786601942</v>
      </c>
      <c r="S11" s="0" t="n">
        <f aca="false">S10*S6*S5</f>
        <v>0.00719472943636144</v>
      </c>
      <c r="T11" s="0" t="n">
        <f aca="false">T10*T6*T5</f>
        <v>0.0106481266227557</v>
      </c>
      <c r="U11" s="0" t="n">
        <f aca="false">U10*U6*U5</f>
        <v>0.014904649980176</v>
      </c>
      <c r="V11" s="0" t="n">
        <f aca="false">V10*V6*V5</f>
        <v>0.0199980008340639</v>
      </c>
      <c r="W11" s="0" t="n">
        <f aca="false">W10*W6*W5</f>
        <v>0.0260094640441777</v>
      </c>
      <c r="X11" s="0" t="n">
        <f aca="false">X10*X6*X5</f>
        <v>0.033009383422056</v>
      </c>
      <c r="Y11" s="0" t="n">
        <f aca="false">Y10*Y6*Y5</f>
        <v>0.0410567589134139</v>
      </c>
      <c r="Z11" s="0" t="n">
        <f aca="false">Z10*Z6</f>
        <v>8.52271940342766</v>
      </c>
      <c r="AA11" s="12" t="n">
        <f aca="false">SUM(Q11:Z11)</f>
        <v>8.68193697454668</v>
      </c>
      <c r="AB11" s="0" t="n">
        <f aca="false">N11/F11</f>
        <v>66.8201867858184</v>
      </c>
      <c r="AC11" s="0" t="n">
        <f aca="false">L11/H11</f>
        <v>0.152541779051887</v>
      </c>
      <c r="AD11" s="0" t="n">
        <f aca="false">I11/H11</f>
        <v>29.0960655858853</v>
      </c>
      <c r="AE11" s="0" t="n">
        <f aca="false">AD11-1</f>
        <v>28.0960655858853</v>
      </c>
    </row>
    <row r="12" customFormat="false" ht="13.8" hidden="false" customHeight="false" outlineLevel="0" collapsed="false">
      <c r="B12" s="7" t="n">
        <v>8</v>
      </c>
      <c r="C12" s="8" t="n">
        <v>0.00049</v>
      </c>
      <c r="D12" s="9" t="n">
        <f aca="false">1-C12</f>
        <v>0.99951</v>
      </c>
      <c r="E12" s="8" t="n">
        <f aca="false">L$1^B12</f>
        <v>0.789409234313936</v>
      </c>
      <c r="F12" s="5" t="n">
        <f aca="false">F11-G11</f>
        <v>990573.991414307</v>
      </c>
      <c r="G12" s="5" t="n">
        <f aca="false">F12*C12</f>
        <v>485.38125579301</v>
      </c>
      <c r="H12" s="4" t="n">
        <f aca="false">(L$1^B12)*F12</f>
        <v>781968.256093668</v>
      </c>
      <c r="I12" s="4" t="n">
        <f aca="false">I13+H12</f>
        <v>22640658.6809072</v>
      </c>
      <c r="J12" s="4" t="n">
        <f aca="false">I12+J13</f>
        <v>531767906.155559</v>
      </c>
      <c r="K12" s="4" t="n">
        <f aca="false">E13*G12</f>
        <v>372.004316005725</v>
      </c>
      <c r="L12" s="4" t="n">
        <f aca="false">L13+K12</f>
        <v>122531.595484724</v>
      </c>
      <c r="M12" s="4" t="n">
        <f aca="false">(F12+F13)/2</f>
        <v>990331.30078641</v>
      </c>
      <c r="N12" s="0" t="n">
        <f aca="false">M12+N13</f>
        <v>65232629.0981102</v>
      </c>
      <c r="AB12" s="0" t="n">
        <f aca="false">N12/F12</f>
        <v>65.8533634675521</v>
      </c>
      <c r="AC12" s="0" t="n">
        <f aca="false">L12/H12</f>
        <v>0.15669638061375</v>
      </c>
      <c r="AD12" s="0" t="n">
        <f aca="false">I12/H12</f>
        <v>28.9534242655947</v>
      </c>
      <c r="AE12" s="0" t="n">
        <f aca="false">AD12-1</f>
        <v>27.9534242655947</v>
      </c>
    </row>
    <row r="13" customFormat="false" ht="13.8" hidden="false" customHeight="false" outlineLevel="0" collapsed="false">
      <c r="B13" s="7" t="n">
        <v>9</v>
      </c>
      <c r="C13" s="8" t="n">
        <v>0.00048</v>
      </c>
      <c r="D13" s="9" t="n">
        <f aca="false">1-C13</f>
        <v>0.99952</v>
      </c>
      <c r="E13" s="8" t="n">
        <f aca="false">L$1^B13</f>
        <v>0.766416732343628</v>
      </c>
      <c r="F13" s="5" t="n">
        <f aca="false">F12-G12</f>
        <v>990088.610158514</v>
      </c>
      <c r="G13" s="5" t="n">
        <f aca="false">F13*C13</f>
        <v>475.242532876087</v>
      </c>
      <c r="H13" s="4" t="n">
        <f aca="false">(L$1^B13)*F13</f>
        <v>758820.477328332</v>
      </c>
      <c r="I13" s="4" t="n">
        <f aca="false">I14+H13</f>
        <v>21858690.4248135</v>
      </c>
      <c r="J13" s="4" t="n">
        <f aca="false">I13+J14</f>
        <v>509127247.474652</v>
      </c>
      <c r="K13" s="4" t="n">
        <f aca="false">E14*G13</f>
        <v>353.625076813203</v>
      </c>
      <c r="L13" s="4" t="n">
        <f aca="false">L14+K13</f>
        <v>122159.591168718</v>
      </c>
      <c r="M13" s="4" t="n">
        <f aca="false">(F13+F14)/2</f>
        <v>989850.988892076</v>
      </c>
      <c r="N13" s="0" t="n">
        <f aca="false">M13+N14</f>
        <v>64242297.7973238</v>
      </c>
      <c r="AB13" s="0" t="n">
        <f aca="false">N13/F13</f>
        <v>64.8854023146863</v>
      </c>
      <c r="AC13" s="0" t="n">
        <f aca="false">L13/H13</f>
        <v>0.160986155248234</v>
      </c>
      <c r="AD13" s="0" t="n">
        <f aca="false">I13/H13</f>
        <v>28.8061420031441</v>
      </c>
      <c r="AE13" s="0" t="n">
        <f aca="false">AD13-1</f>
        <v>27.8061420031441</v>
      </c>
    </row>
    <row r="14" customFormat="false" ht="13.8" hidden="false" customHeight="false" outlineLevel="0" collapsed="false">
      <c r="B14" s="7" t="n">
        <v>10</v>
      </c>
      <c r="C14" s="8" t="n">
        <v>0.00048</v>
      </c>
      <c r="D14" s="9" t="n">
        <f aca="false">1-C14</f>
        <v>0.99952</v>
      </c>
      <c r="E14" s="8" t="n">
        <f aca="false">L$1^B14</f>
        <v>0.744093914896726</v>
      </c>
      <c r="F14" s="5" t="n">
        <f aca="false">F13-G13</f>
        <v>989613.367625638</v>
      </c>
      <c r="G14" s="5" t="n">
        <f aca="false">F14*C14</f>
        <v>475.014416460306</v>
      </c>
      <c r="H14" s="4" t="n">
        <f aca="false">(L$1^B14)*F14</f>
        <v>736365.284950694</v>
      </c>
      <c r="I14" s="4" t="n">
        <f aca="false">I15+H14</f>
        <v>21099869.9474852</v>
      </c>
      <c r="J14" s="4" t="n">
        <f aca="false">I14+J15</f>
        <v>487268557.049839</v>
      </c>
      <c r="K14" s="4" t="n">
        <f aca="false">E15*G14</f>
        <v>343.160521142071</v>
      </c>
      <c r="L14" s="4" t="n">
        <f aca="false">L15+K14</f>
        <v>121805.966091905</v>
      </c>
      <c r="M14" s="4" t="n">
        <f aca="false">(F14+F15)/2</f>
        <v>989375.860417407</v>
      </c>
      <c r="N14" s="0" t="n">
        <f aca="false">M14+N15</f>
        <v>63252446.8084317</v>
      </c>
      <c r="AB14" s="11" t="n">
        <f aca="false">N14/F14</f>
        <v>63.916322149318</v>
      </c>
      <c r="AC14" s="0" t="n">
        <f aca="false">L14/H14</f>
        <v>0.165415139172484</v>
      </c>
      <c r="AD14" s="0" t="n">
        <f aca="false">I14/H14</f>
        <v>28.6540802217448</v>
      </c>
      <c r="AE14" s="0" t="n">
        <f aca="false">AD14-1</f>
        <v>27.6540802217448</v>
      </c>
    </row>
    <row r="15" customFormat="false" ht="13.8" hidden="false" customHeight="false" outlineLevel="0" collapsed="false">
      <c r="B15" s="7" t="n">
        <v>11</v>
      </c>
      <c r="C15" s="8" t="n">
        <v>0.00049</v>
      </c>
      <c r="D15" s="9" t="n">
        <f aca="false">1-C15</f>
        <v>0.99951</v>
      </c>
      <c r="E15" s="8" t="n">
        <f aca="false">L$1^B15</f>
        <v>0.722421276598763</v>
      </c>
      <c r="F15" s="5" t="n">
        <f aca="false">F14-G14</f>
        <v>989138.353209177</v>
      </c>
      <c r="G15" s="5" t="n">
        <f aca="false">F15*C15</f>
        <v>484.677793072497</v>
      </c>
      <c r="H15" s="4" t="n">
        <f aca="false">(L$1^B15)*F15</f>
        <v>714574.591858172</v>
      </c>
      <c r="I15" s="4" t="n">
        <f aca="false">I16+H15</f>
        <v>20363504.6625345</v>
      </c>
      <c r="J15" s="4" t="n">
        <f aca="false">I15+J16</f>
        <v>466168687.102353</v>
      </c>
      <c r="K15" s="4" t="n">
        <f aca="false">E16*G15</f>
        <v>339.943252437383</v>
      </c>
      <c r="L15" s="4" t="n">
        <f aca="false">L16+K15</f>
        <v>121462.805570763</v>
      </c>
      <c r="M15" s="4" t="n">
        <f aca="false">(F15+F16)/2</f>
        <v>988896.014312641</v>
      </c>
      <c r="N15" s="0" t="n">
        <f aca="false">M15+N16</f>
        <v>62263070.9480143</v>
      </c>
      <c r="U15" s="0" t="s">
        <v>25</v>
      </c>
      <c r="AB15" s="0" t="n">
        <f aca="false">N15/F15</f>
        <v>62.946776602087</v>
      </c>
      <c r="AC15" s="0" t="n">
        <f aca="false">L15/H15</f>
        <v>0.169979183355669</v>
      </c>
      <c r="AD15" s="0" t="n">
        <f aca="false">I15/H15</f>
        <v>28.4973813714555</v>
      </c>
      <c r="AE15" s="0" t="n">
        <f aca="false">AD15-1</f>
        <v>27.4973813714555</v>
      </c>
    </row>
    <row r="16" customFormat="false" ht="13.8" hidden="false" customHeight="false" outlineLevel="0" collapsed="false">
      <c r="B16" s="7" t="n">
        <v>12</v>
      </c>
      <c r="C16" s="8" t="n">
        <v>0.0005</v>
      </c>
      <c r="D16" s="9" t="n">
        <f aca="false">1-C16</f>
        <v>0.9995</v>
      </c>
      <c r="E16" s="8" t="n">
        <f aca="false">L$1^B16</f>
        <v>0.701379880192974</v>
      </c>
      <c r="F16" s="5" t="n">
        <f aca="false">F15-G15</f>
        <v>988653.675416105</v>
      </c>
      <c r="G16" s="5" t="n">
        <f aca="false">F16*C16</f>
        <v>494.326837708052</v>
      </c>
      <c r="H16" s="4" t="n">
        <f aca="false">(L$1^B16)*F16</f>
        <v>693421.796415691</v>
      </c>
      <c r="I16" s="4" t="n">
        <f aca="false">I17+H16</f>
        <v>19648930.0706763</v>
      </c>
      <c r="J16" s="4" t="n">
        <f aca="false">I16+J17</f>
        <v>445805182.439819</v>
      </c>
      <c r="K16" s="4" t="n">
        <f aca="false">E17*G16</f>
        <v>336.612522531889</v>
      </c>
      <c r="L16" s="4" t="n">
        <f aca="false">L17+K16</f>
        <v>121122.862318325</v>
      </c>
      <c r="M16" s="4" t="n">
        <f aca="false">(F16+F17)/2</f>
        <v>988406.511997251</v>
      </c>
      <c r="N16" s="0" t="n">
        <f aca="false">M16+N17</f>
        <v>61274174.9337017</v>
      </c>
      <c r="P16" s="0" t="s">
        <v>26</v>
      </c>
      <c r="Q16" s="4" t="n">
        <v>11.8159626828835</v>
      </c>
      <c r="T16" s="0" t="s">
        <v>27</v>
      </c>
      <c r="U16" s="0" t="e">
        <f aca="false">#REF!-#REF!</f>
        <v>#REF!</v>
      </c>
      <c r="AB16" s="0" t="n">
        <f aca="false">N16/F16</f>
        <v>61.9773905234435</v>
      </c>
      <c r="AC16" s="0" t="n">
        <f aca="false">L16/H16</f>
        <v>0.174674149189442</v>
      </c>
      <c r="AD16" s="0" t="n">
        <f aca="false">I16/H16</f>
        <v>28.3361875444959</v>
      </c>
      <c r="AE16" s="0" t="n">
        <f aca="false">AD16-1</f>
        <v>27.3361875444959</v>
      </c>
    </row>
    <row r="17" customFormat="false" ht="13.8" hidden="false" customHeight="false" outlineLevel="0" collapsed="false">
      <c r="B17" s="7" t="n">
        <v>13</v>
      </c>
      <c r="C17" s="8" t="n">
        <v>0.00051</v>
      </c>
      <c r="D17" s="9" t="n">
        <f aca="false">1-C17</f>
        <v>0.99949</v>
      </c>
      <c r="E17" s="8" t="n">
        <f aca="false">L$1^B17</f>
        <v>0.680951339993179</v>
      </c>
      <c r="F17" s="5" t="n">
        <f aca="false">F16-G16</f>
        <v>988159.348578397</v>
      </c>
      <c r="G17" s="5" t="n">
        <f aca="false">F17*C17</f>
        <v>503.961267774982</v>
      </c>
      <c r="H17" s="4" t="n">
        <f aca="false">(L$1^B17)*F17</f>
        <v>672888.432541246</v>
      </c>
      <c r="I17" s="4" t="n">
        <f aca="false">I18+H17</f>
        <v>18955508.2742606</v>
      </c>
      <c r="J17" s="4" t="n">
        <f aca="false">I17+J18</f>
        <v>426156252.369143</v>
      </c>
      <c r="K17" s="4" t="n">
        <f aca="false">E18*G17</f>
        <v>333.177767568967</v>
      </c>
      <c r="L17" s="4" t="n">
        <f aca="false">L18+K17</f>
        <v>120786.249795794</v>
      </c>
      <c r="M17" s="4" t="n">
        <f aca="false">(F17+F18)/2</f>
        <v>987907.367944509</v>
      </c>
      <c r="N17" s="0" t="n">
        <f aca="false">M17+N18</f>
        <v>60285768.4217044</v>
      </c>
      <c r="P17" s="0" t="s">
        <v>28</v>
      </c>
      <c r="Q17" s="0" t="n">
        <f aca="false">PRODUCT(D24:D63)</f>
        <v>0.851025308176409</v>
      </c>
      <c r="AB17" s="0" t="n">
        <f aca="false">N17/F17</f>
        <v>61.0081445957414</v>
      </c>
      <c r="AC17" s="0" t="n">
        <f aca="false">L17/H17</f>
        <v>0.179504125727989</v>
      </c>
      <c r="AD17" s="0" t="n">
        <f aca="false">I17/H17</f>
        <v>28.1703583500058</v>
      </c>
      <c r="AE17" s="0" t="n">
        <f aca="false">AD17-1</f>
        <v>27.1703583500058</v>
      </c>
    </row>
    <row r="18" customFormat="false" ht="13.8" hidden="false" customHeight="false" outlineLevel="0" collapsed="false">
      <c r="B18" s="7" t="n">
        <v>14</v>
      </c>
      <c r="C18" s="8" t="n">
        <v>0.00052</v>
      </c>
      <c r="D18" s="9" t="n">
        <f aca="false">1-C18</f>
        <v>0.99948</v>
      </c>
      <c r="E18" s="8" t="n">
        <f aca="false">L$1^B18</f>
        <v>0.66111780581862</v>
      </c>
      <c r="F18" s="5" t="n">
        <f aca="false">F17-G17</f>
        <v>987655.387310622</v>
      </c>
      <c r="G18" s="5" t="n">
        <f aca="false">F18*C18</f>
        <v>513.580801401523</v>
      </c>
      <c r="H18" s="4" t="n">
        <f aca="false">(L$1^B18)*F18</f>
        <v>652956.562563738</v>
      </c>
      <c r="I18" s="4" t="n">
        <f aca="false">I19+H18</f>
        <v>18282619.8417194</v>
      </c>
      <c r="J18" s="4" t="n">
        <f aca="false">I18+J19</f>
        <v>407200744.094882</v>
      </c>
      <c r="K18" s="4" t="n">
        <f aca="false">E19*G18</f>
        <v>329.647973333149</v>
      </c>
      <c r="L18" s="4" t="n">
        <f aca="false">L19+K18</f>
        <v>120453.072028225</v>
      </c>
      <c r="M18" s="4" t="n">
        <f aca="false">(F18+F19)/2</f>
        <v>987398.596909921</v>
      </c>
      <c r="N18" s="0" t="n">
        <f aca="false">M18+N19</f>
        <v>59297861.0537599</v>
      </c>
      <c r="P18" s="0" t="s">
        <v>29</v>
      </c>
      <c r="Q18" s="0" t="n">
        <f aca="false">L1^40</f>
        <v>0.306556840773806</v>
      </c>
      <c r="AB18" s="0" t="n">
        <f aca="false">N18/F18</f>
        <v>60.0390194956842</v>
      </c>
      <c r="AC18" s="0" t="n">
        <f aca="false">L18/H18</f>
        <v>0.184473330898587</v>
      </c>
      <c r="AD18" s="0" t="n">
        <f aca="false">I18/H18</f>
        <v>27.9997489724819</v>
      </c>
      <c r="AE18" s="0" t="n">
        <f aca="false">AD18-1</f>
        <v>26.9997489724819</v>
      </c>
    </row>
    <row r="19" customFormat="false" ht="13.8" hidden="false" customHeight="false" outlineLevel="0" collapsed="false">
      <c r="B19" s="7" t="n">
        <v>15</v>
      </c>
      <c r="C19" s="8" t="n">
        <v>0.00054</v>
      </c>
      <c r="D19" s="9" t="n">
        <f aca="false">1-C19</f>
        <v>0.99946</v>
      </c>
      <c r="E19" s="8" t="n">
        <f aca="false">L$1^B19</f>
        <v>0.641861947396719</v>
      </c>
      <c r="F19" s="5" t="n">
        <f aca="false">F18-G18</f>
        <v>987141.80650922</v>
      </c>
      <c r="G19" s="5" t="n">
        <f aca="false">F19*C19</f>
        <v>533.056575514979</v>
      </c>
      <c r="H19" s="4" t="n">
        <f aca="false">(L$1^B19)*F19</f>
        <v>633608.762282723</v>
      </c>
      <c r="I19" s="4" t="n">
        <f aca="false">I20+H19</f>
        <v>17629663.2791556</v>
      </c>
      <c r="J19" s="4" t="n">
        <f aca="false">I19+J20</f>
        <v>388918124.253163</v>
      </c>
      <c r="K19" s="4" t="n">
        <f aca="false">E20*G19</f>
        <v>332.183234594826</v>
      </c>
      <c r="L19" s="4" t="n">
        <f aca="false">L20+K19</f>
        <v>120123.424054891</v>
      </c>
      <c r="M19" s="4" t="n">
        <f aca="false">(F19+F20)/2</f>
        <v>986875.278221463</v>
      </c>
      <c r="N19" s="0" t="n">
        <f aca="false">M19+N20</f>
        <v>58310462.45685</v>
      </c>
      <c r="P19" s="0" t="s">
        <v>30</v>
      </c>
      <c r="R19" s="0" t="n">
        <f aca="false">Q18*Q17*Q16</f>
        <v>3.08263849924297</v>
      </c>
      <c r="AB19" s="0" t="n">
        <f aca="false">N19/F19</f>
        <v>59.0699958935488</v>
      </c>
      <c r="AC19" s="0" t="n">
        <f aca="false">L19/H19</f>
        <v>0.18958611560566</v>
      </c>
      <c r="AD19" s="0" t="n">
        <f aca="false">I19/H19</f>
        <v>27.8242100308724</v>
      </c>
      <c r="AE19" s="0" t="n">
        <f aca="false">AD19-1</f>
        <v>26.8242100308724</v>
      </c>
    </row>
    <row r="20" customFormat="false" ht="13.8" hidden="false" customHeight="false" outlineLevel="0" collapsed="false">
      <c r="B20" s="7" t="n">
        <v>16</v>
      </c>
      <c r="C20" s="8" t="n">
        <v>0.00055</v>
      </c>
      <c r="D20" s="9" t="n">
        <f aca="false">1-C20</f>
        <v>0.99945</v>
      </c>
      <c r="E20" s="8" t="n">
        <f aca="false">L$1^B20</f>
        <v>0.623166939220115</v>
      </c>
      <c r="F20" s="5" t="n">
        <f aca="false">F19-G19</f>
        <v>986608.749933705</v>
      </c>
      <c r="G20" s="5" t="n">
        <f aca="false">F20*C20</f>
        <v>542.634812463538</v>
      </c>
      <c r="H20" s="4" t="n">
        <f aca="false">(L$1^B20)*F20</f>
        <v>614821.954903971</v>
      </c>
      <c r="I20" s="4" t="n">
        <f aca="false">I21+H20</f>
        <v>16996054.5168729</v>
      </c>
      <c r="J20" s="4" t="n">
        <f aca="false">I20+J21</f>
        <v>371288460.974007</v>
      </c>
      <c r="K20" s="4" t="n">
        <f aca="false">E21*G20</f>
        <v>328.302985628334</v>
      </c>
      <c r="L20" s="4" t="n">
        <f aca="false">L21+K20</f>
        <v>119791.240820297</v>
      </c>
      <c r="M20" s="4" t="n">
        <f aca="false">(F20+F21)/2</f>
        <v>986337.432527474</v>
      </c>
      <c r="N20" s="0" t="n">
        <f aca="false">M20+N21</f>
        <v>57323587.1786285</v>
      </c>
      <c r="AB20" s="0" t="n">
        <f aca="false">N20/F20</f>
        <v>58.1016407795698</v>
      </c>
      <c r="AC20" s="0" t="n">
        <f aca="false">L20/H20</f>
        <v>0.194838912086356</v>
      </c>
      <c r="AD20" s="0" t="n">
        <f aca="false">I20/H20</f>
        <v>27.6438640183685</v>
      </c>
      <c r="AE20" s="0" t="n">
        <f aca="false">AD20-1</f>
        <v>26.6438640183685</v>
      </c>
    </row>
    <row r="21" customFormat="false" ht="13.8" hidden="false" customHeight="false" outlineLevel="0" collapsed="false">
      <c r="B21" s="7" t="n">
        <v>17</v>
      </c>
      <c r="C21" s="8" t="n">
        <v>0.00057</v>
      </c>
      <c r="D21" s="9" t="n">
        <f aca="false">1-C21</f>
        <v>0.99943</v>
      </c>
      <c r="E21" s="8" t="n">
        <f aca="false">L$1^B21</f>
        <v>0.605016445844772</v>
      </c>
      <c r="F21" s="5" t="n">
        <f aca="false">F20-G20</f>
        <v>986066.115121242</v>
      </c>
      <c r="G21" s="5" t="n">
        <f aca="false">F21*C21</f>
        <v>562.057685619108</v>
      </c>
      <c r="H21" s="4" t="n">
        <f aca="false">(L$1^B21)*F21</f>
        <v>596586.216338616</v>
      </c>
      <c r="I21" s="4" t="n">
        <f aca="false">I22+H21</f>
        <v>16381232.5619689</v>
      </c>
      <c r="J21" s="4" t="n">
        <f aca="false">I21+J22</f>
        <v>354292406.457134</v>
      </c>
      <c r="K21" s="4" t="n">
        <f aca="false">E22*G21</f>
        <v>330.149653701952</v>
      </c>
      <c r="L21" s="4" t="n">
        <f aca="false">L22+K21</f>
        <v>119462.937834668</v>
      </c>
      <c r="M21" s="4" t="n">
        <f aca="false">(F21+F22)/2</f>
        <v>985785.086278432</v>
      </c>
      <c r="N21" s="0" t="n">
        <f aca="false">M21+N22</f>
        <v>56337249.7461011</v>
      </c>
      <c r="AB21" s="0" t="n">
        <f aca="false">N21/F21</f>
        <v>57.1333391160836</v>
      </c>
      <c r="AC21" s="0" t="n">
        <f aca="false">L21/H21</f>
        <v>0.200244213766519</v>
      </c>
      <c r="AD21" s="0" t="n">
        <f aca="false">I21/H21</f>
        <v>27.4582819940163</v>
      </c>
      <c r="AE21" s="0" t="n">
        <f aca="false">AD21-1</f>
        <v>26.4582819940163</v>
      </c>
    </row>
    <row r="22" customFormat="false" ht="13.8" hidden="false" customHeight="false" outlineLevel="0" collapsed="false">
      <c r="B22" s="7" t="n">
        <v>18</v>
      </c>
      <c r="C22" s="8" t="n">
        <v>0.00058</v>
      </c>
      <c r="D22" s="9" t="n">
        <f aca="false">1-C22</f>
        <v>0.99942</v>
      </c>
      <c r="E22" s="8" t="n">
        <f aca="false">L$1^B22</f>
        <v>0.587394607616284</v>
      </c>
      <c r="F22" s="5" t="n">
        <f aca="false">F21-G21</f>
        <v>985504.057435623</v>
      </c>
      <c r="G22" s="5" t="n">
        <f aca="false">F22*C22</f>
        <v>571.592353312661</v>
      </c>
      <c r="H22" s="4" t="n">
        <f aca="false">(L$1^B22)*F22</f>
        <v>578879.769121653</v>
      </c>
      <c r="I22" s="4" t="n">
        <f aca="false">I23+H22</f>
        <v>15784646.3456303</v>
      </c>
      <c r="J22" s="4" t="n">
        <f aca="false">I22+J23</f>
        <v>337911173.895165</v>
      </c>
      <c r="K22" s="4" t="n">
        <f aca="false">E23*G22</f>
        <v>325.971132126756</v>
      </c>
      <c r="L22" s="4" t="n">
        <f aca="false">L23+K22</f>
        <v>119132.788180966</v>
      </c>
      <c r="M22" s="4" t="n">
        <f aca="false">(F22+F23)/2</f>
        <v>985218.261258966</v>
      </c>
      <c r="N22" s="0" t="n">
        <f aca="false">M22+N23</f>
        <v>55351464.6598226</v>
      </c>
      <c r="AB22" s="0" t="n">
        <f aca="false">N22/F22</f>
        <v>56.1656385300457</v>
      </c>
      <c r="AC22" s="0" t="n">
        <f aca="false">L22/H22</f>
        <v>0.205798845521461</v>
      </c>
      <c r="AD22" s="0" t="n">
        <f aca="false">I22/H22</f>
        <v>27.2675729704299</v>
      </c>
      <c r="AE22" s="0" t="n">
        <f aca="false">AD22-1</f>
        <v>26.2675729704299</v>
      </c>
    </row>
    <row r="23" customFormat="false" ht="13.8" hidden="false" customHeight="false" outlineLevel="0" collapsed="false">
      <c r="B23" s="7" t="n">
        <v>19</v>
      </c>
      <c r="C23" s="8" t="n">
        <v>0.0006</v>
      </c>
      <c r="D23" s="9" t="n">
        <f aca="false">1-C23</f>
        <v>0.9994</v>
      </c>
      <c r="E23" s="8" t="n">
        <f aca="false">L$1^B23</f>
        <v>0.570286026811926</v>
      </c>
      <c r="F23" s="5" t="n">
        <f aca="false">F22-G22</f>
        <v>984932.46508231</v>
      </c>
      <c r="G23" s="5" t="n">
        <f aca="false">F23*C23</f>
        <v>590.959479049386</v>
      </c>
      <c r="H23" s="4" t="n">
        <f aca="false">(L$1^B23)*F23</f>
        <v>561693.222189867</v>
      </c>
      <c r="I23" s="4" t="n">
        <f aca="false">I24+H23</f>
        <v>15205766.5765087</v>
      </c>
      <c r="J23" s="4" t="n">
        <f aca="false">I23+J24</f>
        <v>322126527.549535</v>
      </c>
      <c r="K23" s="4" t="n">
        <f aca="false">E24*G23</f>
        <v>327.199935256233</v>
      </c>
      <c r="L23" s="4" t="n">
        <f aca="false">L24+K23</f>
        <v>118806.81704884</v>
      </c>
      <c r="M23" s="4" t="n">
        <f aca="false">(F23+F24)/2</f>
        <v>984636.985342785</v>
      </c>
      <c r="N23" s="0" t="n">
        <f aca="false">M23+N24</f>
        <v>54366246.3985637</v>
      </c>
      <c r="S23" s="0" t="e">
        <f aca="false">R19/U16</f>
        <v>#REF!</v>
      </c>
      <c r="AB23" s="0" t="n">
        <f aca="false">N23/F23</f>
        <v>55.1979433371813</v>
      </c>
      <c r="AC23" s="0" t="n">
        <f aca="false">L23/H23</f>
        <v>0.21151548987123</v>
      </c>
      <c r="AD23" s="0" t="n">
        <f aca="false">I23/H23</f>
        <v>27.0713015144212</v>
      </c>
      <c r="AE23" s="0" t="n">
        <f aca="false">AD23-1</f>
        <v>26.0713015144212</v>
      </c>
    </row>
    <row r="24" customFormat="false" ht="13.8" hidden="false" customHeight="false" outlineLevel="0" collapsed="false">
      <c r="B24" s="7" t="n">
        <v>20</v>
      </c>
      <c r="C24" s="8" t="n">
        <v>0.00062</v>
      </c>
      <c r="D24" s="9" t="n">
        <f aca="false">1-C24</f>
        <v>0.99938</v>
      </c>
      <c r="E24" s="8" t="n">
        <f aca="false">L$1^B24</f>
        <v>0.553675754186336</v>
      </c>
      <c r="F24" s="5" t="n">
        <f aca="false">F23-G23</f>
        <v>984341.505603261</v>
      </c>
      <c r="G24" s="5" t="n">
        <f aca="false">F24*C24</f>
        <v>610.291733474022</v>
      </c>
      <c r="H24" s="4" t="n">
        <f aca="false">(L$1^B24)*F24</f>
        <v>545006.025491799</v>
      </c>
      <c r="I24" s="4" t="n">
        <f aca="false">I25+H24</f>
        <v>14644073.3543188</v>
      </c>
      <c r="J24" s="4" t="n">
        <f aca="false">I24+J25</f>
        <v>306920760.973026</v>
      </c>
      <c r="K24" s="4" t="n">
        <f aca="false">E25*G24</f>
        <v>328.061879422248</v>
      </c>
      <c r="L24" s="4" t="n">
        <f aca="false">L25+K24</f>
        <v>118479.617113583</v>
      </c>
      <c r="M24" s="4" t="n">
        <f aca="false">(F24+F25)/2</f>
        <v>984036.359736524</v>
      </c>
      <c r="N24" s="0" t="n">
        <f aca="false">M24+N25</f>
        <v>53381609.4132209</v>
      </c>
      <c r="AB24" s="0" t="n">
        <f aca="false">N24/F24</f>
        <v>54.2307818062651</v>
      </c>
      <c r="AC24" s="0" t="n">
        <f aca="false">L24/H24</f>
        <v>0.217391389401008</v>
      </c>
      <c r="AD24" s="0" t="n">
        <f aca="false">I24/H24</f>
        <v>26.8695622972322</v>
      </c>
      <c r="AE24" s="0" t="n">
        <f aca="false">AD24-1</f>
        <v>25.8695622972322</v>
      </c>
    </row>
    <row r="25" customFormat="false" ht="13.8" hidden="false" customHeight="false" outlineLevel="0" collapsed="false">
      <c r="B25" s="7" t="n">
        <v>21</v>
      </c>
      <c r="C25" s="8" t="n">
        <v>0.00065</v>
      </c>
      <c r="D25" s="9" t="n">
        <f aca="false">1-C25</f>
        <v>0.99935</v>
      </c>
      <c r="E25" s="8" t="n">
        <f aca="false">L$1^B25</f>
        <v>0.537549275909064</v>
      </c>
      <c r="F25" s="5" t="n">
        <f aca="false">F24-G24</f>
        <v>983731.213869787</v>
      </c>
      <c r="G25" s="5" t="n">
        <f aca="false">F25*C25</f>
        <v>639.425289015361</v>
      </c>
      <c r="H25" s="4" t="n">
        <f aca="false">(L$1^B25)*F25</f>
        <v>528804.001704849</v>
      </c>
      <c r="I25" s="4" t="n">
        <f aca="false">I26+H25</f>
        <v>14099067.328827</v>
      </c>
      <c r="J25" s="4" t="n">
        <f aca="false">I25+J26</f>
        <v>292276687.618707</v>
      </c>
      <c r="K25" s="4" t="n">
        <f aca="false">E26*G25</f>
        <v>333.711263211798</v>
      </c>
      <c r="L25" s="4" t="n">
        <f aca="false">L26+K25</f>
        <v>118151.555234161</v>
      </c>
      <c r="M25" s="4" t="n">
        <f aca="false">(F25+F26)/2</f>
        <v>983411.501225279</v>
      </c>
      <c r="N25" s="0" t="n">
        <f aca="false">M25+N26</f>
        <v>52397573.0534843</v>
      </c>
      <c r="R25" s="0" t="e">
        <f aca="false">25000*S23</f>
        <v>#REF!</v>
      </c>
      <c r="AB25" s="0" t="n">
        <f aca="false">N25/F25</f>
        <v>53.264115557911</v>
      </c>
      <c r="AC25" s="0" t="n">
        <f aca="false">L25/H25</f>
        <v>0.223431658711439</v>
      </c>
      <c r="AD25" s="0" t="n">
        <f aca="false">I25/H25</f>
        <v>26.662179717574</v>
      </c>
      <c r="AE25" s="0" t="n">
        <f aca="false">AD25-1</f>
        <v>25.662179717574</v>
      </c>
    </row>
    <row r="26" customFormat="false" ht="13.8" hidden="false" customHeight="false" outlineLevel="0" collapsed="false">
      <c r="B26" s="7" t="n">
        <v>22</v>
      </c>
      <c r="C26" s="8" t="n">
        <v>0.00067</v>
      </c>
      <c r="D26" s="9" t="n">
        <f aca="false">1-C26</f>
        <v>0.99933</v>
      </c>
      <c r="E26" s="8" t="n">
        <f aca="false">L$1^B26</f>
        <v>0.521892500882587</v>
      </c>
      <c r="F26" s="5" t="n">
        <f aca="false">F25-G25</f>
        <v>983091.788580771</v>
      </c>
      <c r="G26" s="5" t="n">
        <f aca="false">F26*C26</f>
        <v>658.671498349117</v>
      </c>
      <c r="H26" s="4" t="n">
        <f aca="false">(L$1^B26)*F26</f>
        <v>513068.232139554</v>
      </c>
      <c r="I26" s="4" t="n">
        <f aca="false">I27+H26</f>
        <v>13570263.3271221</v>
      </c>
      <c r="J26" s="4" t="n">
        <f aca="false">I26+J27</f>
        <v>278177620.28988</v>
      </c>
      <c r="K26" s="4" t="n">
        <f aca="false">E27*G26</f>
        <v>333.743413139322</v>
      </c>
      <c r="L26" s="4" t="n">
        <f aca="false">L27+K26</f>
        <v>117817.843970949</v>
      </c>
      <c r="M26" s="4" t="n">
        <f aca="false">(F26+F27)/2</f>
        <v>982762.452831597</v>
      </c>
      <c r="N26" s="0" t="n">
        <f aca="false">M26+N27</f>
        <v>51414161.5522591</v>
      </c>
      <c r="AB26" s="0" t="n">
        <f aca="false">N26/F26</f>
        <v>52.2984345403622</v>
      </c>
      <c r="AC26" s="0" t="n">
        <f aca="false">L26/H26</f>
        <v>0.2296338704886</v>
      </c>
      <c r="AD26" s="0" t="n">
        <f aca="false">I26/H26</f>
        <v>26.4492371132248</v>
      </c>
      <c r="AE26" s="0" t="n">
        <f aca="false">AD26-1</f>
        <v>25.4492371132248</v>
      </c>
    </row>
    <row r="27" customFormat="false" ht="13.8" hidden="false" customHeight="false" outlineLevel="0" collapsed="false">
      <c r="B27" s="7" t="n">
        <v>23</v>
      </c>
      <c r="C27" s="8" t="n">
        <v>0.0007</v>
      </c>
      <c r="D27" s="9" t="n">
        <f aca="false">1-C27</f>
        <v>0.9993</v>
      </c>
      <c r="E27" s="8" t="n">
        <f aca="false">L$1^B27</f>
        <v>0.506691748429696</v>
      </c>
      <c r="F27" s="5" t="n">
        <f aca="false">F26-G26</f>
        <v>982433.117082422</v>
      </c>
      <c r="G27" s="5" t="n">
        <f aca="false">F27*C27</f>
        <v>687.703181957695</v>
      </c>
      <c r="H27" s="4" t="n">
        <f aca="false">(L$1^B27)*F27</f>
        <v>497790.753809729</v>
      </c>
      <c r="I27" s="4" t="n">
        <f aca="false">I28+H27</f>
        <v>13057195.0949826</v>
      </c>
      <c r="J27" s="4" t="n">
        <f aca="false">I27+J28</f>
        <v>264607356.962758</v>
      </c>
      <c r="K27" s="4" t="n">
        <f aca="false">E28*G27</f>
        <v>338.30439579302</v>
      </c>
      <c r="L27" s="4" t="n">
        <f aca="false">L28+K27</f>
        <v>117484.10055781</v>
      </c>
      <c r="M27" s="4" t="n">
        <f aca="false">(F27+F28)/2</f>
        <v>982089.265491443</v>
      </c>
      <c r="N27" s="0" t="n">
        <f aca="false">M27+N28</f>
        <v>50431399.0994275</v>
      </c>
      <c r="AB27" s="0" t="n">
        <f aca="false">N27/F27</f>
        <v>51.333162759411</v>
      </c>
      <c r="AC27" s="0" t="n">
        <f aca="false">L27/H27</f>
        <v>0.236011013982626</v>
      </c>
      <c r="AD27" s="0" t="n">
        <f aca="false">I27/H27</f>
        <v>26.2302885199299</v>
      </c>
      <c r="AE27" s="0" t="n">
        <f aca="false">AD27-1</f>
        <v>25.2302885199299</v>
      </c>
    </row>
    <row r="28" customFormat="false" ht="13.8" hidden="false" customHeight="false" outlineLevel="0" collapsed="false">
      <c r="B28" s="7" t="n">
        <v>24</v>
      </c>
      <c r="C28" s="8" t="n">
        <v>0.00073</v>
      </c>
      <c r="D28" s="9" t="n">
        <f aca="false">1-C28</f>
        <v>0.99927</v>
      </c>
      <c r="E28" s="8" t="n">
        <f aca="false">L$1^B28</f>
        <v>0.491933736339511</v>
      </c>
      <c r="F28" s="5" t="n">
        <f aca="false">F27-G27</f>
        <v>981745.413900464</v>
      </c>
      <c r="G28" s="5" t="n">
        <f aca="false">F28*C28</f>
        <v>716.674152147339</v>
      </c>
      <c r="H28" s="4" t="n">
        <f aca="false">(L$1^B28)*F28</f>
        <v>482953.689594235</v>
      </c>
      <c r="I28" s="4" t="n">
        <f aca="false">I29+H28</f>
        <v>12559404.3411729</v>
      </c>
      <c r="J28" s="4" t="n">
        <f aca="false">I28+J29</f>
        <v>251550161.867776</v>
      </c>
      <c r="K28" s="4" t="n">
        <f aca="false">E29*G28</f>
        <v>342.287566411448</v>
      </c>
      <c r="L28" s="4" t="n">
        <f aca="false">L29+K28</f>
        <v>117145.796162017</v>
      </c>
      <c r="M28" s="4" t="n">
        <f aca="false">(F28+F29)/2</f>
        <v>981387.076824391</v>
      </c>
      <c r="N28" s="0" t="n">
        <f aca="false">M28+N29</f>
        <v>49449309.833936</v>
      </c>
      <c r="AB28" s="0" t="n">
        <f aca="false">N28/F28</f>
        <v>50.3687708990404</v>
      </c>
      <c r="AC28" s="0" t="n">
        <f aca="false">L28/H28</f>
        <v>0.242561137198144</v>
      </c>
      <c r="AD28" s="0" t="n">
        <f aca="false">I28/H28</f>
        <v>26.0054009561972</v>
      </c>
      <c r="AE28" s="0" t="n">
        <f aca="false">AD28-1</f>
        <v>25.0054009561972</v>
      </c>
    </row>
    <row r="29" customFormat="false" ht="13.8" hidden="false" customHeight="false" outlineLevel="0" collapsed="false">
      <c r="B29" s="7" t="n">
        <v>25</v>
      </c>
      <c r="C29" s="8" t="n">
        <v>0.00077</v>
      </c>
      <c r="D29" s="9" t="n">
        <f aca="false">1-C29</f>
        <v>0.99923</v>
      </c>
      <c r="E29" s="8" t="n">
        <f aca="false">L$1^B29</f>
        <v>0.477605569261661</v>
      </c>
      <c r="F29" s="5" t="n">
        <f aca="false">F28-G28</f>
        <v>981028.739748317</v>
      </c>
      <c r="G29" s="5" t="n">
        <f aca="false">F29*C29</f>
        <v>755.392129606204</v>
      </c>
      <c r="H29" s="4" t="n">
        <f aca="false">(L$1^B29)*F29</f>
        <v>468544.789709545</v>
      </c>
      <c r="I29" s="4" t="n">
        <f aca="false">I30+H29</f>
        <v>12076450.6515786</v>
      </c>
      <c r="J29" s="4" t="n">
        <f aca="false">I29+J30</f>
        <v>238990757.526603</v>
      </c>
      <c r="K29" s="4" t="n">
        <f aca="false">E30*G29</f>
        <v>350.271347646941</v>
      </c>
      <c r="L29" s="4" t="n">
        <f aca="false">L30+K29</f>
        <v>116803.508595606</v>
      </c>
      <c r="M29" s="4" t="n">
        <f aca="false">(F29+F30)/2</f>
        <v>980651.043683514</v>
      </c>
      <c r="N29" s="0" t="n">
        <f aca="false">M29+N30</f>
        <v>48467922.7571116</v>
      </c>
      <c r="AB29" s="0" t="n">
        <f aca="false">N29/F29</f>
        <v>49.4052016962786</v>
      </c>
      <c r="AC29" s="0" t="n">
        <f aca="false">L29/H29</f>
        <v>0.249289952979763</v>
      </c>
      <c r="AD29" s="0" t="n">
        <f aca="false">I29/H29</f>
        <v>25.7743782810282</v>
      </c>
      <c r="AE29" s="0" t="n">
        <f aca="false">AD29-1</f>
        <v>24.7743782810282</v>
      </c>
    </row>
    <row r="30" customFormat="false" ht="13.8" hidden="false" customHeight="false" outlineLevel="0" collapsed="false">
      <c r="B30" s="7" t="n">
        <v>26</v>
      </c>
      <c r="C30" s="8" t="n">
        <v>0.00081</v>
      </c>
      <c r="D30" s="9" t="n">
        <f aca="false">1-C30</f>
        <v>0.99919</v>
      </c>
      <c r="E30" s="8" t="n">
        <f aca="false">L$1^B30</f>
        <v>0.463694727438506</v>
      </c>
      <c r="F30" s="5" t="n">
        <f aca="false">F29-G29</f>
        <v>980273.347618711</v>
      </c>
      <c r="G30" s="5" t="n">
        <f aca="false">F30*C30</f>
        <v>794.021411571156</v>
      </c>
      <c r="H30" s="4" t="n">
        <f aca="false">(L$1^B30)*F30</f>
        <v>454547.58273929</v>
      </c>
      <c r="I30" s="4" t="n">
        <f aca="false">I31+H30</f>
        <v>11607905.8618691</v>
      </c>
      <c r="J30" s="4" t="n">
        <f aca="false">I30+J31</f>
        <v>226914306.875024</v>
      </c>
      <c r="K30" s="4" t="n">
        <f aca="false">E31*G30</f>
        <v>357.45974953284</v>
      </c>
      <c r="L30" s="4" t="n">
        <f aca="false">L31+K30</f>
        <v>116453.237247959</v>
      </c>
      <c r="M30" s="4" t="n">
        <f aca="false">(F30+F31)/2</f>
        <v>979876.336912925</v>
      </c>
      <c r="N30" s="0" t="n">
        <f aca="false">M30+N31</f>
        <v>47487271.7134281</v>
      </c>
      <c r="AB30" s="0" t="n">
        <f aca="false">N30/F30</f>
        <v>48.4428877198229</v>
      </c>
      <c r="AC30" s="0" t="n">
        <f aca="false">L30/H30</f>
        <v>0.256195922429427</v>
      </c>
      <c r="AD30" s="0" t="n">
        <f aca="false">I30/H30</f>
        <v>25.5372733299231</v>
      </c>
      <c r="AE30" s="0" t="n">
        <f aca="false">AD30-1</f>
        <v>24.5372733299231</v>
      </c>
    </row>
    <row r="31" customFormat="false" ht="13.8" hidden="false" customHeight="false" outlineLevel="0" collapsed="false">
      <c r="B31" s="7" t="n">
        <v>27</v>
      </c>
      <c r="C31" s="8" t="n">
        <v>0.00085</v>
      </c>
      <c r="D31" s="9" t="n">
        <f aca="false">1-C31</f>
        <v>0.99915</v>
      </c>
      <c r="E31" s="8" t="n">
        <f aca="false">L$1^B31</f>
        <v>0.45018905576554</v>
      </c>
      <c r="F31" s="5" t="n">
        <f aca="false">F30-G30</f>
        <v>979479.32620714</v>
      </c>
      <c r="G31" s="5" t="n">
        <f aca="false">F31*C31</f>
        <v>832.557427276069</v>
      </c>
      <c r="H31" s="4" t="n">
        <f aca="false">(L$1^B31)*F31</f>
        <v>440950.873007059</v>
      </c>
      <c r="I31" s="4" t="n">
        <f aca="false">I32+H31</f>
        <v>11153358.2791298</v>
      </c>
      <c r="J31" s="4" t="n">
        <f aca="false">I31+J32</f>
        <v>215306401.013155</v>
      </c>
      <c r="K31" s="4" t="n">
        <f aca="false">E32*G31</f>
        <v>363.891497141748</v>
      </c>
      <c r="L31" s="4" t="n">
        <f aca="false">L32+K31</f>
        <v>116095.777498426</v>
      </c>
      <c r="M31" s="4" t="n">
        <f aca="false">(F31+F32)/2</f>
        <v>979063.047493502</v>
      </c>
      <c r="N31" s="0" t="n">
        <f aca="false">M31+N32</f>
        <v>46507395.3765152</v>
      </c>
      <c r="AB31" s="0" t="n">
        <f aca="false">N31/F31</f>
        <v>47.4817529397041</v>
      </c>
      <c r="AC31" s="0" t="n">
        <f aca="false">L31/H31</f>
        <v>0.263285061001721</v>
      </c>
      <c r="AD31" s="0" t="n">
        <f aca="false">I31/H31</f>
        <v>25.2938795722743</v>
      </c>
      <c r="AE31" s="0" t="n">
        <f aca="false">AD31-1</f>
        <v>24.2938795722743</v>
      </c>
    </row>
    <row r="32" customFormat="false" ht="13.8" hidden="false" customHeight="false" outlineLevel="0" collapsed="false">
      <c r="B32" s="7" t="n">
        <v>28</v>
      </c>
      <c r="C32" s="8" t="n">
        <v>0.0009</v>
      </c>
      <c r="D32" s="9" t="n">
        <f aca="false">1-C32</f>
        <v>0.9991</v>
      </c>
      <c r="E32" s="8" t="n">
        <f aca="false">L$1^B32</f>
        <v>0.437076753170427</v>
      </c>
      <c r="F32" s="5" t="n">
        <f aca="false">F31-G31</f>
        <v>978646.768779863</v>
      </c>
      <c r="G32" s="5" t="n">
        <f aca="false">F32*C32</f>
        <v>880.782091901877</v>
      </c>
      <c r="H32" s="4" t="n">
        <f aca="false">(L$1^B32)*F32</f>
        <v>427743.752199032</v>
      </c>
      <c r="I32" s="4" t="n">
        <f aca="false">I33+H32</f>
        <v>10712407.4061227</v>
      </c>
      <c r="J32" s="4" t="n">
        <f aca="false">I32+J33</f>
        <v>204153042.734025</v>
      </c>
      <c r="K32" s="4" t="n">
        <f aca="false">E33*G32</f>
        <v>373.756676678766</v>
      </c>
      <c r="L32" s="4" t="n">
        <f aca="false">L33+K32</f>
        <v>115731.886001284</v>
      </c>
      <c r="M32" s="4" t="n">
        <f aca="false">(F32+F33)/2</f>
        <v>978206.377733913</v>
      </c>
      <c r="N32" s="0" t="n">
        <f aca="false">M32+N33</f>
        <v>45528332.3290217</v>
      </c>
      <c r="AB32" s="0" t="n">
        <f aca="false">N32/F32</f>
        <v>46.5217214028965</v>
      </c>
      <c r="AC32" s="0" t="n">
        <f aca="false">L32/H32</f>
        <v>0.270563591884875</v>
      </c>
      <c r="AD32" s="0" t="n">
        <f aca="false">I32/H32</f>
        <v>25.0439833452861</v>
      </c>
      <c r="AE32" s="0" t="n">
        <f aca="false">AD32-1</f>
        <v>24.0439833452861</v>
      </c>
    </row>
    <row r="33" customFormat="false" ht="13.8" hidden="false" customHeight="false" outlineLevel="0" collapsed="false">
      <c r="B33" s="7" t="n">
        <v>29</v>
      </c>
      <c r="C33" s="8" t="n">
        <v>0.00095</v>
      </c>
      <c r="D33" s="9" t="n">
        <f aca="false">1-C33</f>
        <v>0.99905</v>
      </c>
      <c r="E33" s="8" t="n">
        <f aca="false">L$1^B33</f>
        <v>0.424346362301385</v>
      </c>
      <c r="F33" s="5" t="n">
        <f aca="false">F32-G32</f>
        <v>977765.986687962</v>
      </c>
      <c r="G33" s="5" t="n">
        <f aca="false">F33*C33</f>
        <v>928.877687353564</v>
      </c>
      <c r="H33" s="4" t="n">
        <f aca="false">(L$1^B33)*F33</f>
        <v>414911.439633061</v>
      </c>
      <c r="I33" s="4" t="n">
        <f aca="false">I34+H33</f>
        <v>10284663.6539237</v>
      </c>
      <c r="J33" s="4" t="n">
        <f aca="false">I33+J34</f>
        <v>193440635.327902</v>
      </c>
      <c r="K33" s="4" t="n">
        <f aca="false">E34*G33</f>
        <v>382.685308399426</v>
      </c>
      <c r="L33" s="4" t="n">
        <f aca="false">L34+K33</f>
        <v>115358.129324605</v>
      </c>
      <c r="M33" s="4" t="n">
        <f aca="false">(F33+F34)/2</f>
        <v>977301.547844285</v>
      </c>
      <c r="N33" s="0" t="n">
        <f aca="false">M33+N34</f>
        <v>44550125.9512878</v>
      </c>
      <c r="AB33" s="0" t="n">
        <f aca="false">N33/F33</f>
        <v>45.5631782633335</v>
      </c>
      <c r="AC33" s="0" t="n">
        <f aca="false">L33/H33</f>
        <v>0.278030727295987</v>
      </c>
      <c r="AD33" s="0" t="n">
        <f aca="false">I33/H33</f>
        <v>24.7876116961712</v>
      </c>
      <c r="AE33" s="0" t="n">
        <f aca="false">AD33-1</f>
        <v>23.7876116961712</v>
      </c>
    </row>
    <row r="34" customFormat="false" ht="13.8" hidden="false" customHeight="false" outlineLevel="0" collapsed="false">
      <c r="B34" s="7" t="n">
        <v>30</v>
      </c>
      <c r="C34" s="8" t="n">
        <v>0.001</v>
      </c>
      <c r="D34" s="9" t="n">
        <f aca="false">1-C34</f>
        <v>0.999</v>
      </c>
      <c r="E34" s="8" t="n">
        <f aca="false">L$1^B34</f>
        <v>0.411986759515908</v>
      </c>
      <c r="F34" s="5" t="n">
        <f aca="false">F33-G33</f>
        <v>976837.109000608</v>
      </c>
      <c r="G34" s="5" t="n">
        <f aca="false">F34*C34</f>
        <v>976.837109000608</v>
      </c>
      <c r="H34" s="4" t="n">
        <f aca="false">(L$1^B34)*F34</f>
        <v>402443.955112049</v>
      </c>
      <c r="I34" s="4" t="n">
        <f aca="false">I35+H34</f>
        <v>9869752.21429064</v>
      </c>
      <c r="J34" s="4" t="n">
        <f aca="false">I34+J35</f>
        <v>183155971.673979</v>
      </c>
      <c r="K34" s="4" t="n">
        <f aca="false">E35*G34</f>
        <v>390.722286516552</v>
      </c>
      <c r="L34" s="4" t="n">
        <f aca="false">L35+K34</f>
        <v>114975.444016206</v>
      </c>
      <c r="M34" s="4" t="n">
        <f aca="false">(F34+F35)/2</f>
        <v>976348.690446108</v>
      </c>
      <c r="N34" s="0" t="n">
        <f aca="false">M34+N35</f>
        <v>43572824.4034435</v>
      </c>
      <c r="AB34" s="0" t="n">
        <f aca="false">N34/F34</f>
        <v>44.6060289908749</v>
      </c>
      <c r="AC34" s="0" t="n">
        <f aca="false">L34/H34</f>
        <v>0.28569305751951</v>
      </c>
      <c r="AD34" s="0" t="n">
        <f aca="false">I34/H34</f>
        <v>24.5245383584969</v>
      </c>
      <c r="AE34" s="0" t="n">
        <f aca="false">AD34-1</f>
        <v>23.5245383584969</v>
      </c>
    </row>
    <row r="35" customFormat="false" ht="13.8" hidden="false" customHeight="false" outlineLevel="0" collapsed="false">
      <c r="B35" s="7" t="n">
        <v>31</v>
      </c>
      <c r="C35" s="8" t="n">
        <v>0.00107</v>
      </c>
      <c r="D35" s="9" t="n">
        <f aca="false">1-C35</f>
        <v>0.99893</v>
      </c>
      <c r="E35" s="8" t="n">
        <f aca="false">L$1^B35</f>
        <v>0.399987145161076</v>
      </c>
      <c r="F35" s="5" t="n">
        <f aca="false">F34-G34</f>
        <v>975860.271891608</v>
      </c>
      <c r="G35" s="5" t="n">
        <f aca="false">F35*C35</f>
        <v>1044.17049092402</v>
      </c>
      <c r="H35" s="4" t="n">
        <f aca="false">(L$1^B35)*F35</f>
        <v>390331.564230036</v>
      </c>
      <c r="I35" s="4" t="n">
        <f aca="false">I36+H35</f>
        <v>9467308.25917859</v>
      </c>
      <c r="J35" s="4" t="n">
        <f aca="false">I35+J36</f>
        <v>173286219.459688</v>
      </c>
      <c r="K35" s="4" t="n">
        <f aca="false">E36*G35</f>
        <v>405.490071578775</v>
      </c>
      <c r="L35" s="4" t="n">
        <f aca="false">L36+K35</f>
        <v>114584.721729689</v>
      </c>
      <c r="M35" s="4" t="n">
        <f aca="false">(F35+F36)/2</f>
        <v>975338.186646145</v>
      </c>
      <c r="N35" s="0" t="n">
        <f aca="false">M35+N36</f>
        <v>42596475.7129974</v>
      </c>
      <c r="AB35" s="0" t="n">
        <f aca="false">N35/F35</f>
        <v>43.6501791700449</v>
      </c>
      <c r="AC35" s="0" t="n">
        <f aca="false">L35/H35</f>
        <v>0.293557406651748</v>
      </c>
      <c r="AD35" s="0" t="n">
        <f aca="false">I35/H35</f>
        <v>24.2545290382901</v>
      </c>
      <c r="AE35" s="0" t="n">
        <f aca="false">AD35-1</f>
        <v>23.2545290382901</v>
      </c>
    </row>
    <row r="36" customFormat="false" ht="13.8" hidden="false" customHeight="false" outlineLevel="0" collapsed="false">
      <c r="B36" s="7" t="n">
        <v>32</v>
      </c>
      <c r="C36" s="8" t="n">
        <v>0.00114</v>
      </c>
      <c r="D36" s="9" t="n">
        <f aca="false">1-C36</f>
        <v>0.99886</v>
      </c>
      <c r="E36" s="8" t="n">
        <f aca="false">L$1^B36</f>
        <v>0.388337034136967</v>
      </c>
      <c r="F36" s="5" t="n">
        <f aca="false">F35-G35</f>
        <v>974816.101400683</v>
      </c>
      <c r="G36" s="5" t="n">
        <f aca="false">F36*C36</f>
        <v>1111.29035559678</v>
      </c>
      <c r="H36" s="4" t="n">
        <f aca="false">(L$1^B36)*F36</f>
        <v>378557.193646902</v>
      </c>
      <c r="I36" s="4" t="n">
        <f aca="false">I37+H36</f>
        <v>9076976.69494856</v>
      </c>
      <c r="J36" s="4" t="n">
        <f aca="false">I36+J37</f>
        <v>163818911.200509</v>
      </c>
      <c r="K36" s="4" t="n">
        <f aca="false">E37*G36</f>
        <v>418.985631803368</v>
      </c>
      <c r="L36" s="4" t="n">
        <f aca="false">L37+K36</f>
        <v>114179.23165811</v>
      </c>
      <c r="M36" s="4" t="n">
        <f aca="false">(F36+F37)/2</f>
        <v>974260.456222885</v>
      </c>
      <c r="N36" s="0" t="n">
        <f aca="false">M36+N37</f>
        <v>41621137.5263512</v>
      </c>
      <c r="AB36" s="0" t="n">
        <f aca="false">N36/F36</f>
        <v>42.6963993173144</v>
      </c>
      <c r="AC36" s="0" t="n">
        <f aca="false">L36/H36</f>
        <v>0.301616858890313</v>
      </c>
      <c r="AD36" s="0" t="n">
        <f aca="false">I36/H36</f>
        <v>23.9778211780994</v>
      </c>
      <c r="AE36" s="0" t="n">
        <f aca="false">AD36-1</f>
        <v>22.9778211780994</v>
      </c>
    </row>
    <row r="37" customFormat="false" ht="13.8" hidden="false" customHeight="false" outlineLevel="0" collapsed="false">
      <c r="B37" s="7" t="n">
        <v>33</v>
      </c>
      <c r="C37" s="8" t="n">
        <v>0.00121</v>
      </c>
      <c r="D37" s="9" t="n">
        <f aca="false">1-C37</f>
        <v>0.99879</v>
      </c>
      <c r="E37" s="8" t="n">
        <f aca="false">L$1^B37</f>
        <v>0.37702624673492</v>
      </c>
      <c r="F37" s="5" t="n">
        <f aca="false">F36-G36</f>
        <v>973704.811045087</v>
      </c>
      <c r="G37" s="5" t="n">
        <f aca="false">F37*C37</f>
        <v>1178.18282136455</v>
      </c>
      <c r="H37" s="4" t="n">
        <f aca="false">(L$1^B37)*F37</f>
        <v>367112.270336063</v>
      </c>
      <c r="I37" s="4" t="n">
        <f aca="false">I38+H37</f>
        <v>8698419.50130166</v>
      </c>
      <c r="J37" s="4" t="n">
        <f aca="false">I37+J38</f>
        <v>154741934.505561</v>
      </c>
      <c r="K37" s="4" t="n">
        <f aca="false">E38*G37</f>
        <v>431.26781272489</v>
      </c>
      <c r="L37" s="4" t="n">
        <f aca="false">L38+K37</f>
        <v>113760.246026307</v>
      </c>
      <c r="M37" s="4" t="n">
        <f aca="false">(F37+F38)/2</f>
        <v>973115.719634404</v>
      </c>
      <c r="N37" s="0" t="n">
        <f aca="false">M37+N38</f>
        <v>40646877.0701284</v>
      </c>
      <c r="AB37" s="0" t="n">
        <f aca="false">N37/F37</f>
        <v>41.7445581135639</v>
      </c>
      <c r="AC37" s="0" t="n">
        <f aca="false">L37/H37</f>
        <v>0.309878626290994</v>
      </c>
      <c r="AD37" s="0" t="n">
        <f aca="false">I37/H37</f>
        <v>23.6941671640093</v>
      </c>
      <c r="AE37" s="0" t="n">
        <f aca="false">AD37-1</f>
        <v>22.6941671640093</v>
      </c>
    </row>
    <row r="38" customFormat="false" ht="13.8" hidden="false" customHeight="false" outlineLevel="0" collapsed="false">
      <c r="B38" s="7" t="n">
        <v>34</v>
      </c>
      <c r="C38" s="8" t="n">
        <v>0.0013</v>
      </c>
      <c r="D38" s="9" t="n">
        <f aca="false">1-C38</f>
        <v>0.9987</v>
      </c>
      <c r="E38" s="8" t="n">
        <f aca="false">L$1^B38</f>
        <v>0.36604489974264</v>
      </c>
      <c r="F38" s="5" t="n">
        <f aca="false">F37-G37</f>
        <v>972526.628223722</v>
      </c>
      <c r="G38" s="5" t="n">
        <f aca="false">F38*C38</f>
        <v>1264.28461669084</v>
      </c>
      <c r="H38" s="4" t="n">
        <f aca="false">(L$1^B38)*F38</f>
        <v>355988.4121252</v>
      </c>
      <c r="I38" s="4" t="n">
        <f aca="false">I39+H38</f>
        <v>8331307.23096559</v>
      </c>
      <c r="J38" s="4" t="n">
        <f aca="false">I38+J39</f>
        <v>146043515.004259</v>
      </c>
      <c r="K38" s="4" t="n">
        <f aca="false">E39*G38</f>
        <v>449.305762876467</v>
      </c>
      <c r="L38" s="4" t="n">
        <f aca="false">L39+K38</f>
        <v>113328.978213582</v>
      </c>
      <c r="M38" s="4" t="n">
        <f aca="false">(F38+F39)/2</f>
        <v>971894.485915377</v>
      </c>
      <c r="N38" s="0" t="n">
        <f aca="false">M38+N39</f>
        <v>39673761.350494</v>
      </c>
      <c r="AB38" s="0" t="n">
        <f aca="false">N38/F38</f>
        <v>40.7945244881946</v>
      </c>
      <c r="AC38" s="0" t="n">
        <f aca="false">L38/H38</f>
        <v>0.318350188808181</v>
      </c>
      <c r="AD38" s="0" t="n">
        <f aca="false">I38/H38</f>
        <v>23.4033101842525</v>
      </c>
      <c r="AE38" s="0" t="n">
        <f aca="false">AD38-1</f>
        <v>22.4033101842525</v>
      </c>
    </row>
    <row r="39" customFormat="false" ht="13.8" hidden="false" customHeight="false" outlineLevel="0" collapsed="false">
      <c r="B39" s="7" t="n">
        <v>35</v>
      </c>
      <c r="C39" s="8" t="n">
        <v>0.00139</v>
      </c>
      <c r="D39" s="9" t="n">
        <f aca="false">1-C39</f>
        <v>0.99861</v>
      </c>
      <c r="E39" s="8" t="n">
        <f aca="false">L$1^B39</f>
        <v>0.355383397808389</v>
      </c>
      <c r="F39" s="5" t="n">
        <f aca="false">F38-G38</f>
        <v>971262.343607031</v>
      </c>
      <c r="G39" s="5" t="n">
        <f aca="false">F39*C39</f>
        <v>1350.05465761377</v>
      </c>
      <c r="H39" s="4" t="n">
        <f aca="false">(L$1^B39)*F39</f>
        <v>345170.511834406</v>
      </c>
      <c r="I39" s="4" t="n">
        <f aca="false">I40+H39</f>
        <v>7975318.81884039</v>
      </c>
      <c r="J39" s="4" t="n">
        <f aca="false">I39+J40</f>
        <v>137712207.773294</v>
      </c>
      <c r="K39" s="4" t="n">
        <f aca="false">E40*G39</f>
        <v>465.812632475557</v>
      </c>
      <c r="L39" s="4" t="n">
        <f aca="false">L40+K39</f>
        <v>112879.672450706</v>
      </c>
      <c r="M39" s="4" t="n">
        <f aca="false">(F39+F40)/2</f>
        <v>970587.316278224</v>
      </c>
      <c r="N39" s="0" t="n">
        <f aca="false">M39+N40</f>
        <v>38701866.8645786</v>
      </c>
      <c r="AB39" s="0" t="n">
        <f aca="false">N39/F39</f>
        <v>39.8469755564179</v>
      </c>
      <c r="AC39" s="0" t="n">
        <f aca="false">L39/H39</f>
        <v>0.32702582804889</v>
      </c>
      <c r="AD39" s="0" t="n">
        <f aca="false">I39/H39</f>
        <v>23.1054465703215</v>
      </c>
      <c r="AE39" s="0" t="n">
        <f aca="false">AD39-1</f>
        <v>22.1054465703215</v>
      </c>
    </row>
    <row r="40" customFormat="false" ht="13.8" hidden="false" customHeight="false" outlineLevel="0" collapsed="false">
      <c r="B40" s="7" t="n">
        <v>36</v>
      </c>
      <c r="C40" s="8" t="n">
        <v>0.00149</v>
      </c>
      <c r="D40" s="9" t="n">
        <f aca="false">1-C40</f>
        <v>0.99851</v>
      </c>
      <c r="E40" s="8" t="n">
        <f aca="false">L$1^B40</f>
        <v>0.345032425056688</v>
      </c>
      <c r="F40" s="5" t="n">
        <f aca="false">F39-G39</f>
        <v>969912.288949417</v>
      </c>
      <c r="G40" s="5" t="n">
        <f aca="false">F40*C40</f>
        <v>1445.16931053463</v>
      </c>
      <c r="H40" s="4" t="n">
        <f aca="false">(L$1^B40)*F40</f>
        <v>334651.189148501</v>
      </c>
      <c r="I40" s="4" t="n">
        <f aca="false">I41+H40</f>
        <v>7630148.30700599</v>
      </c>
      <c r="J40" s="4" t="n">
        <f aca="false">I40+J41</f>
        <v>129736888.954453</v>
      </c>
      <c r="K40" s="4" t="n">
        <f aca="false">E41*G40</f>
        <v>484.107060030356</v>
      </c>
      <c r="L40" s="4" t="n">
        <f aca="false">L41+K40</f>
        <v>112413.85981823</v>
      </c>
      <c r="M40" s="4" t="n">
        <f aca="false">(F40+F41)/2</f>
        <v>969189.70429415</v>
      </c>
      <c r="N40" s="0" t="n">
        <f aca="false">M40+N41</f>
        <v>37731279.5483003</v>
      </c>
      <c r="O40" s="0" t="e">
        <f aca="false">M44/#REF!</f>
        <v>#REF!</v>
      </c>
      <c r="AB40" s="0" t="n">
        <f aca="false">N40/F40</f>
        <v>38.9017439805509</v>
      </c>
      <c r="AC40" s="0" t="n">
        <f aca="false">L40/H40</f>
        <v>0.335913522686892</v>
      </c>
      <c r="AD40" s="0" t="n">
        <f aca="false">I40/H40</f>
        <v>22.8003023877501</v>
      </c>
      <c r="AE40" s="0" t="n">
        <f aca="false">AD40-1</f>
        <v>21.8003023877501</v>
      </c>
    </row>
    <row r="41" customFormat="false" ht="13.8" hidden="false" customHeight="false" outlineLevel="0" collapsed="false">
      <c r="B41" s="7" t="n">
        <v>37</v>
      </c>
      <c r="C41" s="8" t="n">
        <v>0.00161</v>
      </c>
      <c r="D41" s="9" t="n">
        <f aca="false">1-C41</f>
        <v>0.99839</v>
      </c>
      <c r="E41" s="8" t="n">
        <f aca="false">L$1^B41</f>
        <v>0.334982936948241</v>
      </c>
      <c r="F41" s="5" t="n">
        <f aca="false">F40-G40</f>
        <v>968467.119638883</v>
      </c>
      <c r="G41" s="5" t="n">
        <f aca="false">F41*C41</f>
        <v>1559.2320626186</v>
      </c>
      <c r="H41" s="4" t="n">
        <f aca="false">(L$1^B41)*F41</f>
        <v>324419.960074436</v>
      </c>
      <c r="I41" s="4" t="n">
        <f aca="false">I42+H41</f>
        <v>7295497.11785749</v>
      </c>
      <c r="J41" s="4" t="n">
        <f aca="false">I41+J42</f>
        <v>122106740.647447</v>
      </c>
      <c r="K41" s="4" t="n">
        <f aca="false">E42*G41</f>
        <v>507.103044388197</v>
      </c>
      <c r="L41" s="4" t="n">
        <f aca="false">L42+K41</f>
        <v>111929.7527582</v>
      </c>
      <c r="M41" s="4" t="n">
        <f aca="false">(F41+F42)/2</f>
        <v>967687.503607574</v>
      </c>
      <c r="N41" s="0" t="n">
        <f aca="false">M41+N42</f>
        <v>36762089.8440062</v>
      </c>
      <c r="AB41" s="0" t="n">
        <f aca="false">N41/F41</f>
        <v>37.9590479620143</v>
      </c>
      <c r="AC41" s="0" t="n">
        <f aca="false">L41/H41</f>
        <v>0.345015000718569</v>
      </c>
      <c r="AD41" s="0" t="n">
        <f aca="false">I41/H41</f>
        <v>22.4878183086626</v>
      </c>
      <c r="AE41" s="0" t="n">
        <f aca="false">AD41-1</f>
        <v>21.4878183086626</v>
      </c>
    </row>
    <row r="42" customFormat="false" ht="13.8" hidden="false" customHeight="false" outlineLevel="0" collapsed="false">
      <c r="B42" s="7" t="n">
        <v>38</v>
      </c>
      <c r="C42" s="8" t="n">
        <v>0.00173</v>
      </c>
      <c r="D42" s="9" t="n">
        <f aca="false">1-C42</f>
        <v>0.99827</v>
      </c>
      <c r="E42" s="8" t="n">
        <f aca="false">L$1^B42</f>
        <v>0.325226152376933</v>
      </c>
      <c r="F42" s="5" t="n">
        <f aca="false">F41-G41</f>
        <v>966907.887576264</v>
      </c>
      <c r="G42" s="5" t="n">
        <f aca="false">F42*C42</f>
        <v>1672.75064550694</v>
      </c>
      <c r="H42" s="4" t="n">
        <f aca="false">(L$1^B42)*F42</f>
        <v>314463.731979337</v>
      </c>
      <c r="I42" s="4" t="n">
        <f aca="false">I43+H42</f>
        <v>6971077.15778305</v>
      </c>
      <c r="J42" s="4" t="n">
        <f aca="false">I42+J43</f>
        <v>114811243.52959</v>
      </c>
      <c r="K42" s="4" t="n">
        <f aca="false">E43*G42</f>
        <v>528.176947887623</v>
      </c>
      <c r="L42" s="4" t="n">
        <f aca="false">L43+K42</f>
        <v>111422.649713812</v>
      </c>
      <c r="M42" s="4" t="n">
        <f aca="false">(F42+F43)/2</f>
        <v>966071.512253511</v>
      </c>
      <c r="N42" s="0" t="n">
        <f aca="false">M42+N43</f>
        <v>35794402.3403986</v>
      </c>
      <c r="P42" s="0" t="s">
        <v>31</v>
      </c>
      <c r="Q42" s="0" t="n">
        <v>1</v>
      </c>
      <c r="R42" s="0" t="n">
        <f aca="false">L1</f>
        <v>0.970873786407767</v>
      </c>
      <c r="S42" s="0" t="n">
        <f aca="false">R42^2</f>
        <v>0.942595909133754</v>
      </c>
      <c r="AB42" s="0" t="n">
        <f aca="false">N42/F42</f>
        <v>37.0194542834106</v>
      </c>
      <c r="AC42" s="0" t="n">
        <f aca="false">L42/H42</f>
        <v>0.354325915464023</v>
      </c>
      <c r="AD42" s="0" t="n">
        <f aca="false">I42/H42</f>
        <v>22.1681435690686</v>
      </c>
      <c r="AE42" s="0" t="n">
        <f aca="false">AD42-1</f>
        <v>21.1681435690686</v>
      </c>
    </row>
    <row r="43" customFormat="false" ht="13.8" hidden="false" customHeight="false" outlineLevel="0" collapsed="false">
      <c r="B43" s="7" t="n">
        <v>39</v>
      </c>
      <c r="C43" s="8" t="n">
        <v>0.00187</v>
      </c>
      <c r="D43" s="9" t="n">
        <f aca="false">1-C43</f>
        <v>0.99813</v>
      </c>
      <c r="E43" s="8" t="n">
        <f aca="false">L$1^B43</f>
        <v>0.315753545997022</v>
      </c>
      <c r="F43" s="5" t="n">
        <f aca="false">F42-G42</f>
        <v>965235.136930757</v>
      </c>
      <c r="G43" s="5" t="n">
        <f aca="false">F43*C43</f>
        <v>1804.98970606052</v>
      </c>
      <c r="H43" s="4" t="n">
        <f aca="false">(L$1^B43)*F43</f>
        <v>304776.417206808</v>
      </c>
      <c r="I43" s="4" t="n">
        <f aca="false">I44+H43</f>
        <v>6656613.42580371</v>
      </c>
      <c r="J43" s="4" t="n">
        <f aca="false">I43+J44</f>
        <v>107840166.371807</v>
      </c>
      <c r="K43" s="4" t="n">
        <f aca="false">E44*G43</f>
        <v>553.331941919156</v>
      </c>
      <c r="L43" s="4" t="n">
        <f aca="false">L44+K43</f>
        <v>110894.472765924</v>
      </c>
      <c r="M43" s="4" t="n">
        <f aca="false">(F43+F44)/2</f>
        <v>964332.642077727</v>
      </c>
      <c r="N43" s="0" t="n">
        <f aca="false">M43+N44</f>
        <v>34828330.8281451</v>
      </c>
      <c r="R43" s="0" t="n">
        <f aca="false">Q42+R42</f>
        <v>1.97087378640777</v>
      </c>
      <c r="S43" s="0" t="n">
        <f aca="false">R43+S42</f>
        <v>2.91346969554152</v>
      </c>
      <c r="AB43" s="0" t="n">
        <f aca="false">N43/F43</f>
        <v>36.0827424278107</v>
      </c>
      <c r="AC43" s="0" t="n">
        <f aca="false">L43/H43</f>
        <v>0.363855162358825</v>
      </c>
      <c r="AD43" s="0" t="n">
        <f aca="false">I43/H43</f>
        <v>21.8409727590138</v>
      </c>
      <c r="AE43" s="0" t="n">
        <f aca="false">AD43-1</f>
        <v>20.8409727590138</v>
      </c>
    </row>
    <row r="44" customFormat="false" ht="13.8" hidden="false" customHeight="false" outlineLevel="0" collapsed="false">
      <c r="B44" s="7" t="n">
        <v>40</v>
      </c>
      <c r="C44" s="8" t="n">
        <v>0.00203</v>
      </c>
      <c r="D44" s="9" t="n">
        <f aca="false">1-C44</f>
        <v>0.99797</v>
      </c>
      <c r="E44" s="8" t="n">
        <f aca="false">L$1^B44</f>
        <v>0.306556840773808</v>
      </c>
      <c r="F44" s="5" t="n">
        <f aca="false">F43-G43</f>
        <v>963430.147224697</v>
      </c>
      <c r="G44" s="5" t="n">
        <f aca="false">F44*C44</f>
        <v>1955.76319886613</v>
      </c>
      <c r="H44" s="4" t="n">
        <f aca="false">(L$1^B44)*F44</f>
        <v>295346.102239448</v>
      </c>
      <c r="I44" s="4" t="n">
        <f aca="false">I45+H44</f>
        <v>6351837.00859691</v>
      </c>
      <c r="J44" s="4" t="n">
        <f aca="false">I44+J45</f>
        <v>101183552.946003</v>
      </c>
      <c r="K44" s="4" t="n">
        <f aca="false">E45*G44</f>
        <v>582.089890821437</v>
      </c>
      <c r="L44" s="4" t="n">
        <f aca="false">L45+K44</f>
        <v>110341.140824005</v>
      </c>
      <c r="M44" s="4" t="n">
        <f aca="false">(F44+F45)/2</f>
        <v>962452.265625264</v>
      </c>
      <c r="N44" s="0" t="n">
        <f aca="false">M44+N45</f>
        <v>33863998.1860674</v>
      </c>
      <c r="P44" s="0" t="s">
        <v>32</v>
      </c>
      <c r="Q44" s="10" t="n">
        <f aca="false">C44</f>
        <v>0.00203</v>
      </c>
      <c r="R44" s="10" t="n">
        <f aca="false">D44*C45</f>
        <v>0.0022154934</v>
      </c>
      <c r="S44" s="0" t="n">
        <f aca="false">D44*D45*D46</f>
        <v>0.993285035423632</v>
      </c>
      <c r="AB44" s="0" t="n">
        <f aca="false">N44/F44</f>
        <v>35.1494068185614</v>
      </c>
      <c r="AC44" s="0" t="n">
        <f aca="false">L44/H44</f>
        <v>0.373599448197719</v>
      </c>
      <c r="AD44" s="0" t="n">
        <f aca="false">I44/H44</f>
        <v>21.5064189452117</v>
      </c>
      <c r="AE44" s="0" t="n">
        <f aca="false">AD44-1</f>
        <v>20.5064189452117</v>
      </c>
    </row>
    <row r="45" customFormat="false" ht="13.8" hidden="false" customHeight="false" outlineLevel="0" collapsed="false">
      <c r="B45" s="7" t="n">
        <v>41</v>
      </c>
      <c r="C45" s="8" t="n">
        <v>0.00222</v>
      </c>
      <c r="D45" s="9" t="n">
        <f aca="false">1-C45</f>
        <v>0.99778</v>
      </c>
      <c r="E45" s="8" t="n">
        <f aca="false">L$1^B45</f>
        <v>0.29762800075127</v>
      </c>
      <c r="F45" s="5" t="n">
        <f aca="false">F44-G44</f>
        <v>961474.384025831</v>
      </c>
      <c r="G45" s="5" t="n">
        <f aca="false">F45*C45</f>
        <v>2134.47313253734</v>
      </c>
      <c r="H45" s="4" t="n">
        <f aca="false">(L$1^B45)*F45</f>
        <v>286161.698691167</v>
      </c>
      <c r="I45" s="4" t="n">
        <f aca="false">I46+H45</f>
        <v>6056490.90635746</v>
      </c>
      <c r="J45" s="4" t="n">
        <f aca="false">I45+J46</f>
        <v>94831715.9374062</v>
      </c>
      <c r="K45" s="4" t="n">
        <f aca="false">E46*G45</f>
        <v>616.775700091641</v>
      </c>
      <c r="L45" s="4" t="n">
        <f aca="false">L46+K45</f>
        <v>109759.050933183</v>
      </c>
      <c r="M45" s="4" t="n">
        <f aca="false">(F45+F46)/2</f>
        <v>960407.147459562</v>
      </c>
      <c r="N45" s="0" t="n">
        <f aca="false">M45+N46</f>
        <v>32901545.9204421</v>
      </c>
      <c r="P45" s="0" t="s">
        <v>33</v>
      </c>
      <c r="Q45" s="0" t="n">
        <f aca="false">Q42*C44+R43*D44*D45</f>
        <v>1.96453645475534</v>
      </c>
      <c r="AB45" s="11" t="n">
        <f aca="false">N45/F45</f>
        <v>34.2198881915903</v>
      </c>
      <c r="AC45" s="0" t="n">
        <f aca="false">L45/H45</f>
        <v>0.383556050426015</v>
      </c>
      <c r="AD45" s="0" t="n">
        <f aca="false">I45/H45</f>
        <v>21.1645756020402</v>
      </c>
      <c r="AE45" s="0" t="n">
        <f aca="false">AD45-1</f>
        <v>20.1645756020402</v>
      </c>
    </row>
    <row r="46" s="12" customFormat="true" ht="13.8" hidden="false" customHeight="false" outlineLevel="0" collapsed="false">
      <c r="B46" s="13" t="n">
        <v>42</v>
      </c>
      <c r="C46" s="14" t="n">
        <v>0.00248</v>
      </c>
      <c r="D46" s="15" t="n">
        <f aca="false">1-C46</f>
        <v>0.99752</v>
      </c>
      <c r="E46" s="14" t="n">
        <f aca="false">L$1^B46</f>
        <v>0.288959224030359</v>
      </c>
      <c r="F46" s="16" t="n">
        <f aca="false">F45-G45</f>
        <v>959339.910893293</v>
      </c>
      <c r="G46" s="16" t="n">
        <f aca="false">F46*C46</f>
        <v>2379.16297901537</v>
      </c>
      <c r="H46" s="17" t="n">
        <f aca="false">(L$1^B46)*F46</f>
        <v>277210.11623308</v>
      </c>
      <c r="I46" s="17" t="n">
        <f aca="false">I47+H46</f>
        <v>5770329.20766629</v>
      </c>
      <c r="J46" s="17" t="n">
        <f aca="false">I46+J47</f>
        <v>88775225.0310487</v>
      </c>
      <c r="K46" s="17" t="n">
        <f aca="false">E47*G46</f>
        <v>667.457367240815</v>
      </c>
      <c r="L46" s="17" t="n">
        <f aca="false">L47+K46</f>
        <v>109142.275233092</v>
      </c>
      <c r="M46" s="4" t="n">
        <f aca="false">(F46+F47)/2</f>
        <v>958150.329403786</v>
      </c>
      <c r="N46" s="0" t="n">
        <f aca="false">M46+N47</f>
        <v>31941138.7729826</v>
      </c>
      <c r="AB46" s="0" t="n">
        <f aca="false">N46/F46</f>
        <v>33.2949128982244</v>
      </c>
      <c r="AC46" s="0" t="n">
        <f aca="false">L46/H46</f>
        <v>0.393716783197494</v>
      </c>
      <c r="AD46" s="0" t="n">
        <f aca="false">I46/H46</f>
        <v>20.8157237768861</v>
      </c>
      <c r="AE46" s="0" t="n">
        <f aca="false">AD46-1</f>
        <v>19.8157237768861</v>
      </c>
      <c r="AMJ46" s="0"/>
    </row>
    <row r="47" customFormat="false" ht="13.8" hidden="false" customHeight="false" outlineLevel="0" collapsed="false">
      <c r="B47" s="7" t="n">
        <v>43</v>
      </c>
      <c r="C47" s="8" t="n">
        <v>0.0028</v>
      </c>
      <c r="D47" s="9" t="n">
        <f aca="false">1-C47</f>
        <v>0.9972</v>
      </c>
      <c r="E47" s="8" t="n">
        <f aca="false">L$1^B47</f>
        <v>0.280542935951805</v>
      </c>
      <c r="F47" s="5" t="n">
        <f aca="false">F46-G46</f>
        <v>956960.747914278</v>
      </c>
      <c r="G47" s="5" t="n">
        <f aca="false">F47*C47</f>
        <v>2679.49009415998</v>
      </c>
      <c r="H47" s="4" t="n">
        <f aca="false">(L$1^B47)*F47</f>
        <v>268468.577810507</v>
      </c>
      <c r="I47" s="4" t="n">
        <f aca="false">I48+H47</f>
        <v>5493119.09143321</v>
      </c>
      <c r="J47" s="4" t="n">
        <f aca="false">I47+J48</f>
        <v>83004895.8233824</v>
      </c>
      <c r="K47" s="4" t="n">
        <f aca="false">E48*G47</f>
        <v>729.817493077106</v>
      </c>
      <c r="L47" s="4" t="n">
        <f aca="false">L48+K47</f>
        <v>108474.817865851</v>
      </c>
      <c r="M47" s="4" t="n">
        <f aca="false">(F47+F48)/2</f>
        <v>955621.002867198</v>
      </c>
      <c r="N47" s="0" t="n">
        <f aca="false">M47+N48</f>
        <v>30982988.4435788</v>
      </c>
      <c r="AB47" s="0" t="n">
        <f aca="false">N47/F47</f>
        <v>32.3764464855085</v>
      </c>
      <c r="AC47" s="0" t="n">
        <f aca="false">L47/H47</f>
        <v>0.404050331515578</v>
      </c>
      <c r="AD47" s="0" t="n">
        <f aca="false">I47/H47</f>
        <v>20.4609386179652</v>
      </c>
      <c r="AE47" s="0" t="n">
        <f aca="false">AD47-1</f>
        <v>19.4609386179652</v>
      </c>
    </row>
    <row r="48" customFormat="false" ht="13.8" hidden="false" customHeight="false" outlineLevel="0" collapsed="false">
      <c r="B48" s="7" t="n">
        <v>44</v>
      </c>
      <c r="C48" s="8" t="n">
        <v>0.00319</v>
      </c>
      <c r="D48" s="9" t="n">
        <f aca="false">1-C48</f>
        <v>0.99681</v>
      </c>
      <c r="E48" s="8" t="n">
        <f aca="false">L$1^B48</f>
        <v>0.272371782477481</v>
      </c>
      <c r="F48" s="5" t="n">
        <f aca="false">F47-G47</f>
        <v>954281.257820118</v>
      </c>
      <c r="G48" s="5" t="n">
        <f aca="false">F48*C48</f>
        <v>3044.15721244618</v>
      </c>
      <c r="H48" s="4" t="n">
        <f aca="false">(L$1^B48)*F48</f>
        <v>259919.287177318</v>
      </c>
      <c r="I48" s="4" t="n">
        <f aca="false">I49+H48</f>
        <v>5224650.5136227</v>
      </c>
      <c r="J48" s="4" t="n">
        <f aca="false">I48+J49</f>
        <v>77511776.7319492</v>
      </c>
      <c r="K48" s="4" t="n">
        <f aca="false">E49*G48</f>
        <v>804.992743782179</v>
      </c>
      <c r="L48" s="4" t="n">
        <f aca="false">L49+K48</f>
        <v>107745.000372774</v>
      </c>
      <c r="M48" s="4" t="n">
        <f aca="false">(F48+F49)/2</f>
        <v>952759.179213895</v>
      </c>
      <c r="N48" s="0" t="n">
        <f aca="false">M48+N49</f>
        <v>30027367.4407116</v>
      </c>
      <c r="P48" s="0" t="s">
        <v>31</v>
      </c>
      <c r="Q48" s="0" t="n">
        <f aca="false">R42</f>
        <v>0.970873786407767</v>
      </c>
      <c r="R48" s="0" t="n">
        <f aca="false">R42^2</f>
        <v>0.942595909133754</v>
      </c>
      <c r="S48" s="0" t="n">
        <f aca="false">R42^3</f>
        <v>0.91514165935316</v>
      </c>
      <c r="AB48" s="0" t="n">
        <f aca="false">N48/F48</f>
        <v>31.4659511487249</v>
      </c>
      <c r="AC48" s="0" t="n">
        <f aca="false">L48/H48</f>
        <v>0.414532532552191</v>
      </c>
      <c r="AD48" s="0" t="n">
        <f aca="false">I48/H48</f>
        <v>20.1010497157082</v>
      </c>
      <c r="AE48" s="0" t="n">
        <f aca="false">AD48-1</f>
        <v>19.1010497157082</v>
      </c>
    </row>
    <row r="49" s="12" customFormat="true" ht="13.8" hidden="false" customHeight="false" outlineLevel="0" collapsed="false">
      <c r="B49" s="13" t="n">
        <v>45</v>
      </c>
      <c r="C49" s="14" t="n">
        <v>0.00363</v>
      </c>
      <c r="D49" s="15" t="n">
        <f aca="false">1-C49</f>
        <v>0.99637</v>
      </c>
      <c r="E49" s="14" t="n">
        <f aca="false">L$1^B49</f>
        <v>0.264438623764545</v>
      </c>
      <c r="F49" s="16" t="n">
        <f aca="false">F48-G48</f>
        <v>951237.100607672</v>
      </c>
      <c r="G49" s="16" t="n">
        <f aca="false">F49*C49</f>
        <v>3452.99067520585</v>
      </c>
      <c r="H49" s="17" t="n">
        <f aca="false">(L$1^B49)*F49</f>
        <v>251543.829758468</v>
      </c>
      <c r="I49" s="17" t="n">
        <f aca="false">I50+H49</f>
        <v>4964731.22644539</v>
      </c>
      <c r="J49" s="17" t="n">
        <f aca="false">I49+J50</f>
        <v>72287126.2183265</v>
      </c>
      <c r="K49" s="17" t="n">
        <f aca="false">E50*G49</f>
        <v>886.508836915767</v>
      </c>
      <c r="L49" s="17" t="n">
        <f aca="false">L50+K49</f>
        <v>106940.007628992</v>
      </c>
      <c r="M49" s="4" t="n">
        <f aca="false">(F49+F50)/2</f>
        <v>949510.605270069</v>
      </c>
      <c r="N49" s="0" t="n">
        <f aca="false">M49+N50</f>
        <v>29074608.2614977</v>
      </c>
      <c r="Q49" s="18" t="n">
        <f aca="false">C44</f>
        <v>0.00203</v>
      </c>
      <c r="R49" s="12" t="n">
        <f aca="false">(1-Q49)*C45</f>
        <v>0.0022154934</v>
      </c>
      <c r="S49" s="12" t="n">
        <f aca="false">D44*D45*C46</f>
        <v>0.002469471176368</v>
      </c>
      <c r="AB49" s="0" t="n">
        <f aca="false">N49/F49</f>
        <v>30.5650486539309</v>
      </c>
      <c r="AC49" s="0" t="n">
        <f aca="false">L49/H49</f>
        <v>0.425134688184064</v>
      </c>
      <c r="AD49" s="0" t="n">
        <f aca="false">I49/H49</f>
        <v>19.7370423723472</v>
      </c>
      <c r="AE49" s="0" t="n">
        <f aca="false">AD49-1</f>
        <v>18.7370423723472</v>
      </c>
      <c r="AMJ49" s="0"/>
    </row>
    <row r="50" customFormat="false" ht="13.8" hidden="false" customHeight="false" outlineLevel="0" collapsed="false">
      <c r="B50" s="7" t="n">
        <v>46</v>
      </c>
      <c r="C50" s="8" t="n">
        <v>0.00412</v>
      </c>
      <c r="D50" s="9" t="n">
        <f aca="false">1-C50</f>
        <v>0.99588</v>
      </c>
      <c r="E50" s="8" t="n">
        <f aca="false">L$1^B50</f>
        <v>0.256736527926742</v>
      </c>
      <c r="F50" s="5" t="n">
        <f aca="false">F49-G49</f>
        <v>947784.109932466</v>
      </c>
      <c r="G50" s="5" t="n">
        <f aca="false">F50*C50</f>
        <v>3904.87053292176</v>
      </c>
      <c r="H50" s="4" t="n">
        <f aca="false">(L$1^B50)*F50</f>
        <v>243330.801608199</v>
      </c>
      <c r="I50" s="4" t="n">
        <f aca="false">I51+H50</f>
        <v>4713187.39668692</v>
      </c>
      <c r="J50" s="4" t="n">
        <f aca="false">I50+J51</f>
        <v>67322394.9918811</v>
      </c>
      <c r="K50" s="4" t="n">
        <f aca="false">E51*G50</f>
        <v>973.323206432797</v>
      </c>
      <c r="L50" s="4" t="n">
        <f aca="false">L51+K50</f>
        <v>106053.498792076</v>
      </c>
      <c r="M50" s="4" t="n">
        <f aca="false">(F50+F51)/2</f>
        <v>945831.674666005</v>
      </c>
      <c r="N50" s="0" t="n">
        <f aca="false">M50+N51</f>
        <v>28125097.6562276</v>
      </c>
      <c r="P50" s="0" t="s">
        <v>34</v>
      </c>
      <c r="Q50" s="0" t="n">
        <f aca="false">Q48*C44+R48*D44*C45</f>
        <v>0.0040591888019606</v>
      </c>
      <c r="AB50" s="0" t="n">
        <f aca="false">N50/F50</f>
        <v>29.6745823879994</v>
      </c>
      <c r="AC50" s="0" t="n">
        <f aca="false">L50/H50</f>
        <v>0.435840831046284</v>
      </c>
      <c r="AD50" s="0" t="n">
        <f aca="false">I50/H50</f>
        <v>19.3694648007443</v>
      </c>
      <c r="AE50" s="0" t="n">
        <f aca="false">AD50-1</f>
        <v>18.3694648007443</v>
      </c>
    </row>
    <row r="51" customFormat="false" ht="13.8" hidden="false" customHeight="false" outlineLevel="0" collapsed="false">
      <c r="B51" s="7" t="n">
        <v>47</v>
      </c>
      <c r="C51" s="8" t="n">
        <v>0.00466</v>
      </c>
      <c r="D51" s="9" t="n">
        <f aca="false">1-C51</f>
        <v>0.99534</v>
      </c>
      <c r="E51" s="8" t="n">
        <f aca="false">L$1^B51</f>
        <v>0.24925876497742</v>
      </c>
      <c r="F51" s="5" t="n">
        <f aca="false">F50-G50</f>
        <v>943879.239399544</v>
      </c>
      <c r="G51" s="5" t="n">
        <f aca="false">F51*C51</f>
        <v>4398.47725560188</v>
      </c>
      <c r="H51" s="4" t="n">
        <f aca="false">(L$1^B51)*F51</f>
        <v>235270.173500557</v>
      </c>
      <c r="I51" s="4" t="n">
        <f aca="false">I52+H51</f>
        <v>4469856.59507872</v>
      </c>
      <c r="J51" s="4" t="n">
        <f aca="false">I51+J52</f>
        <v>62609207.5951942</v>
      </c>
      <c r="K51" s="4" t="n">
        <f aca="false">E52*G51</f>
        <v>1064.42622185689</v>
      </c>
      <c r="L51" s="4" t="n">
        <f aca="false">L52+K51</f>
        <v>105080.175585643</v>
      </c>
      <c r="M51" s="4" t="n">
        <f aca="false">(F51+F52)/2</f>
        <v>941680.000771743</v>
      </c>
      <c r="N51" s="0" t="n">
        <f aca="false">M51+N52</f>
        <v>27179265.9815616</v>
      </c>
      <c r="AB51" s="0" t="n">
        <f aca="false">N51/F51</f>
        <v>28.7952789372207</v>
      </c>
      <c r="AC51" s="0" t="n">
        <f aca="false">L51/H51</f>
        <v>0.446636197109765</v>
      </c>
      <c r="AD51" s="0" t="n">
        <f aca="false">I51/H51</f>
        <v>18.9988238992315</v>
      </c>
      <c r="AE51" s="0" t="n">
        <f aca="false">AD51-1</f>
        <v>17.9988238992315</v>
      </c>
    </row>
    <row r="52" customFormat="false" ht="13.8" hidden="false" customHeight="false" outlineLevel="0" collapsed="false">
      <c r="B52" s="7" t="n">
        <v>48</v>
      </c>
      <c r="C52" s="8" t="n">
        <v>0.00525</v>
      </c>
      <c r="D52" s="9" t="n">
        <f aca="false">1-C52</f>
        <v>0.99475</v>
      </c>
      <c r="E52" s="8" t="n">
        <f aca="false">L$1^B52</f>
        <v>0.241998800948951</v>
      </c>
      <c r="F52" s="5" t="n">
        <f aca="false">F51-G51</f>
        <v>939480.762143942</v>
      </c>
      <c r="G52" s="5" t="n">
        <f aca="false">F52*C52</f>
        <v>4932.2740012557</v>
      </c>
      <c r="H52" s="4" t="n">
        <f aca="false">(L$1^B52)*F52</f>
        <v>227353.217953441</v>
      </c>
      <c r="I52" s="4" t="n">
        <f aca="false">I53+H52</f>
        <v>4234586.42157816</v>
      </c>
      <c r="J52" s="4" t="n">
        <f aca="false">I52+J53</f>
        <v>58139351.0001155</v>
      </c>
      <c r="K52" s="4" t="n">
        <f aca="false">E53*G52</f>
        <v>1158.83921772385</v>
      </c>
      <c r="L52" s="4" t="n">
        <f aca="false">L53+K52</f>
        <v>104015.749363786</v>
      </c>
      <c r="M52" s="4" t="n">
        <f aca="false">(F52+F53)/2</f>
        <v>937014.625143314</v>
      </c>
      <c r="N52" s="0" t="n">
        <f aca="false">M52+N53</f>
        <v>26237585.9807899</v>
      </c>
      <c r="AB52" s="0" t="n">
        <f aca="false">N52/F52</f>
        <v>27.9277522627652</v>
      </c>
      <c r="AC52" s="0" t="n">
        <f aca="false">L52/H52</f>
        <v>0.45750726688675</v>
      </c>
      <c r="AD52" s="0" t="n">
        <f aca="false">I52/H52</f>
        <v>18.6255838368883</v>
      </c>
      <c r="AE52" s="0" t="n">
        <f aca="false">AD52-1</f>
        <v>17.6255838368883</v>
      </c>
    </row>
    <row r="53" customFormat="false" ht="13.8" hidden="false" customHeight="false" outlineLevel="0" collapsed="false">
      <c r="B53" s="7" t="n">
        <v>49</v>
      </c>
      <c r="C53" s="8" t="n">
        <v>0.00588</v>
      </c>
      <c r="D53" s="9" t="n">
        <f aca="false">1-C53</f>
        <v>0.99412</v>
      </c>
      <c r="E53" s="8" t="n">
        <f aca="false">L$1^B53</f>
        <v>0.234950292183448</v>
      </c>
      <c r="F53" s="5" t="n">
        <f aca="false">F52-G52</f>
        <v>934548.488142687</v>
      </c>
      <c r="G53" s="5" t="n">
        <f aca="false">F53*C53</f>
        <v>5495.145110279</v>
      </c>
      <c r="H53" s="4" t="n">
        <f aca="false">(L$1^B53)*F53</f>
        <v>219572.440348724</v>
      </c>
      <c r="I53" s="4" t="n">
        <f aca="false">I54+H53</f>
        <v>4007233.20362472</v>
      </c>
      <c r="J53" s="4" t="n">
        <f aca="false">I53+J54</f>
        <v>53904764.5785373</v>
      </c>
      <c r="K53" s="4" t="n">
        <f aca="false">E54*G53</f>
        <v>1253.48150412669</v>
      </c>
      <c r="L53" s="4" t="n">
        <f aca="false">L54+K53</f>
        <v>102856.910146062</v>
      </c>
      <c r="M53" s="4" t="n">
        <f aca="false">(F53+F54)/2</f>
        <v>931800.915587547</v>
      </c>
      <c r="N53" s="0" t="n">
        <f aca="false">M53+N54</f>
        <v>25300571.3556465</v>
      </c>
      <c r="P53" s="0" t="n">
        <f aca="false">D44*D45</f>
        <v>0.9957545066</v>
      </c>
      <c r="AB53" s="0" t="n">
        <f aca="false">N53/F53</f>
        <v>27.0725079293945</v>
      </c>
      <c r="AC53" s="0" t="n">
        <f aca="false">L53/H53</f>
        <v>0.468441804366275</v>
      </c>
      <c r="AD53" s="0" t="n">
        <f aca="false">I53/H53</f>
        <v>18.250164716758</v>
      </c>
      <c r="AE53" s="0" t="n">
        <f aca="false">AD53-1</f>
        <v>17.250164716758</v>
      </c>
    </row>
    <row r="54" customFormat="false" ht="13.8" hidden="false" customHeight="false" outlineLevel="0" collapsed="false">
      <c r="B54" s="7" t="n">
        <v>50</v>
      </c>
      <c r="C54" s="8" t="n">
        <v>0.00656</v>
      </c>
      <c r="D54" s="9" t="n">
        <f aca="false">1-C54</f>
        <v>0.99344</v>
      </c>
      <c r="E54" s="8" t="n">
        <f aca="false">L$1^B54</f>
        <v>0.228107079789755</v>
      </c>
      <c r="F54" s="5" t="n">
        <f aca="false">F53-G53</f>
        <v>929053.343032408</v>
      </c>
      <c r="G54" s="5" t="n">
        <f aca="false">F54*C54</f>
        <v>6094.58993029259</v>
      </c>
      <c r="H54" s="4" t="n">
        <f aca="false">(L$1^B54)*F54</f>
        <v>211923.645048032</v>
      </c>
      <c r="I54" s="4" t="n">
        <f aca="false">I55+H54</f>
        <v>3787660.763276</v>
      </c>
      <c r="J54" s="4" t="n">
        <f aca="false">I54+J55</f>
        <v>49897531.3749126</v>
      </c>
      <c r="K54" s="4" t="n">
        <f aca="false">E55*G54</f>
        <v>1349.7272927331</v>
      </c>
      <c r="L54" s="4" t="n">
        <f aca="false">L55+K54</f>
        <v>101603.428641936</v>
      </c>
      <c r="M54" s="4" t="n">
        <f aca="false">(F54+F55)/2</f>
        <v>926006.048067261</v>
      </c>
      <c r="N54" s="0" t="n">
        <f aca="false">M54+N55</f>
        <v>24368770.440059</v>
      </c>
      <c r="AB54" s="0" t="n">
        <f aca="false">N54/F54</f>
        <v>26.2296784386136</v>
      </c>
      <c r="AC54" s="0" t="n">
        <f aca="false">L54/H54</f>
        <v>0.479434131188652</v>
      </c>
      <c r="AD54" s="0" t="n">
        <f aca="false">I54/H54</f>
        <v>17.8727614958563</v>
      </c>
      <c r="AE54" s="0" t="n">
        <f aca="false">AD54-1</f>
        <v>16.8727614958563</v>
      </c>
    </row>
    <row r="55" customFormat="false" ht="13.8" hidden="false" customHeight="false" outlineLevel="0" collapsed="false">
      <c r="B55" s="7" t="n">
        <v>51</v>
      </c>
      <c r="C55" s="8" t="n">
        <v>0.00728</v>
      </c>
      <c r="D55" s="9" t="n">
        <f aca="false">1-C55</f>
        <v>0.99272</v>
      </c>
      <c r="E55" s="8" t="n">
        <f aca="false">L$1^B55</f>
        <v>0.221463184261898</v>
      </c>
      <c r="F55" s="5" t="n">
        <f aca="false">F54-G54</f>
        <v>922958.753102115</v>
      </c>
      <c r="G55" s="5" t="n">
        <f aca="false">F55*C55</f>
        <v>6719.1397225834</v>
      </c>
      <c r="H55" s="4" t="n">
        <f aca="false">(L$1^B55)*F55</f>
        <v>204401.384404386</v>
      </c>
      <c r="I55" s="4" t="n">
        <f aca="false">I56+H55</f>
        <v>3575737.11822796</v>
      </c>
      <c r="J55" s="4" t="n">
        <f aca="false">I55+J56</f>
        <v>46109870.6116366</v>
      </c>
      <c r="K55" s="4" t="n">
        <f aca="false">E56*G55</f>
        <v>1444.70104705236</v>
      </c>
      <c r="L55" s="4" t="n">
        <f aca="false">L56+K55</f>
        <v>100253.701349203</v>
      </c>
      <c r="M55" s="4" t="n">
        <f aca="false">(F55+F56)/2</f>
        <v>919599.183240823</v>
      </c>
      <c r="N55" s="0" t="n">
        <f aca="false">M55+N56</f>
        <v>23442764.3919917</v>
      </c>
      <c r="AB55" s="0" t="n">
        <f aca="false">N55/F55</f>
        <v>25.3995796813231</v>
      </c>
      <c r="AC55" s="0" t="n">
        <f aca="false">L55/H55</f>
        <v>0.490474668952641</v>
      </c>
      <c r="AD55" s="0" t="n">
        <f aca="false">I55/H55</f>
        <v>17.4937030326261</v>
      </c>
      <c r="AE55" s="0" t="n">
        <f aca="false">AD55-1</f>
        <v>16.4937030326261</v>
      </c>
    </row>
    <row r="56" customFormat="false" ht="13.8" hidden="false" customHeight="false" outlineLevel="0" collapsed="false">
      <c r="B56" s="7" t="n">
        <v>52</v>
      </c>
      <c r="C56" s="8" t="n">
        <v>0.00804</v>
      </c>
      <c r="D56" s="9" t="n">
        <f aca="false">1-C56</f>
        <v>0.99196</v>
      </c>
      <c r="E56" s="8" t="n">
        <f aca="false">L$1^B56</f>
        <v>0.21501280025427</v>
      </c>
      <c r="F56" s="5" t="n">
        <f aca="false">F55-G55</f>
        <v>916239.613379532</v>
      </c>
      <c r="G56" s="5" t="n">
        <f aca="false">F56*C56</f>
        <v>7366.56649157144</v>
      </c>
      <c r="H56" s="4" t="n">
        <f aca="false">(L$1^B56)*F56</f>
        <v>197003.244976623</v>
      </c>
      <c r="I56" s="4" t="n">
        <f aca="false">I57+H56</f>
        <v>3371335.73382358</v>
      </c>
      <c r="J56" s="4" t="n">
        <f aca="false">I56+J57</f>
        <v>42534133.4934087</v>
      </c>
      <c r="K56" s="4" t="n">
        <f aca="false">E57*G56</f>
        <v>1537.77290253597</v>
      </c>
      <c r="L56" s="4" t="n">
        <f aca="false">L57+K56</f>
        <v>98809.0003021503</v>
      </c>
      <c r="M56" s="4" t="n">
        <f aca="false">(F56+F57)/2</f>
        <v>912556.330133746</v>
      </c>
      <c r="N56" s="0" t="n">
        <f aca="false">M56+N57</f>
        <v>22523165.2087509</v>
      </c>
      <c r="AB56" s="0" t="n">
        <f aca="false">N56/F56</f>
        <v>24.5821779367022</v>
      </c>
      <c r="AC56" s="0" t="n">
        <f aca="false">L56/H56</f>
        <v>0.50156026777059</v>
      </c>
      <c r="AD56" s="0" t="n">
        <f aca="false">I56/H56</f>
        <v>17.1130974732098</v>
      </c>
      <c r="AE56" s="0" t="n">
        <f aca="false">AD56-1</f>
        <v>16.1130974732098</v>
      </c>
    </row>
    <row r="57" customFormat="false" ht="13.8" hidden="false" customHeight="false" outlineLevel="0" collapsed="false">
      <c r="B57" s="7" t="n">
        <v>53</v>
      </c>
      <c r="C57" s="8" t="n">
        <v>0.00884</v>
      </c>
      <c r="D57" s="9" t="n">
        <f aca="false">1-C57</f>
        <v>0.99116</v>
      </c>
      <c r="E57" s="8" t="n">
        <f aca="false">L$1^B57</f>
        <v>0.208750291509</v>
      </c>
      <c r="F57" s="5" t="n">
        <f aca="false">F56-G56</f>
        <v>908873.04688796</v>
      </c>
      <c r="G57" s="5" t="n">
        <f aca="false">F57*C57</f>
        <v>8034.43773448957</v>
      </c>
      <c r="H57" s="4" t="n">
        <f aca="false">(L$1^B57)*F57</f>
        <v>189727.513482535</v>
      </c>
      <c r="I57" s="4" t="n">
        <f aca="false">I58+H57</f>
        <v>3174332.48884696</v>
      </c>
      <c r="J57" s="4" t="n">
        <f aca="false">I57+J58</f>
        <v>39162797.7595851</v>
      </c>
      <c r="K57" s="4" t="n">
        <f aca="false">E58*G57</f>
        <v>1628.34098950059</v>
      </c>
      <c r="L57" s="4" t="n">
        <f aca="false">L58+K57</f>
        <v>97271.2273996143</v>
      </c>
      <c r="M57" s="4" t="n">
        <f aca="false">(F57+F58)/2</f>
        <v>904855.828020715</v>
      </c>
      <c r="N57" s="0" t="n">
        <f aca="false">M57+N58</f>
        <v>21610608.8786172</v>
      </c>
      <c r="AB57" s="0" t="n">
        <f aca="false">N57/F57</f>
        <v>23.777367975223</v>
      </c>
      <c r="AC57" s="0" t="n">
        <f aca="false">L57/H57</f>
        <v>0.512689096136647</v>
      </c>
      <c r="AD57" s="0" t="n">
        <f aca="false">I57/H57</f>
        <v>16.7310076993085</v>
      </c>
      <c r="AE57" s="0" t="n">
        <f aca="false">AD57-1</f>
        <v>15.7310076993085</v>
      </c>
    </row>
    <row r="58" customFormat="false" ht="13.8" hidden="false" customHeight="false" outlineLevel="0" collapsed="false">
      <c r="B58" s="7" t="n">
        <v>54</v>
      </c>
      <c r="C58" s="8" t="n">
        <v>0.00968</v>
      </c>
      <c r="D58" s="9" t="n">
        <f aca="false">1-C58</f>
        <v>0.99032</v>
      </c>
      <c r="E58" s="8" t="n">
        <f aca="false">L$1^B58</f>
        <v>0.202670185931068</v>
      </c>
      <c r="F58" s="5" t="n">
        <f aca="false">F57-G57</f>
        <v>900838.609153471</v>
      </c>
      <c r="G58" s="5" t="n">
        <f aca="false">F58*C58</f>
        <v>8720.11773660559</v>
      </c>
      <c r="H58" s="4" t="n">
        <f aca="false">(L$1^B58)*F58</f>
        <v>182573.128411019</v>
      </c>
      <c r="I58" s="4" t="n">
        <f aca="false">I59+H58</f>
        <v>2984604.97536442</v>
      </c>
      <c r="J58" s="4" t="n">
        <f aca="false">I58+J59</f>
        <v>35988465.2707381</v>
      </c>
      <c r="K58" s="4" t="n">
        <f aca="false">E59*G58</f>
        <v>1715.83289613462</v>
      </c>
      <c r="L58" s="4" t="n">
        <f aca="false">L59+K58</f>
        <v>95642.8864101137</v>
      </c>
      <c r="M58" s="4" t="n">
        <f aca="false">(F58+F59)/2</f>
        <v>896478.550285168</v>
      </c>
      <c r="N58" s="0" t="n">
        <f aca="false">M58+N59</f>
        <v>20705753.0505965</v>
      </c>
      <c r="AB58" s="0" t="n">
        <f aca="false">N58/F58</f>
        <v>22.9849751555985</v>
      </c>
      <c r="AC58" s="0" t="n">
        <f aca="false">L58/H58</f>
        <v>0.523860697587419</v>
      </c>
      <c r="AD58" s="0" t="n">
        <f aca="false">I58/H58</f>
        <v>16.347449382832</v>
      </c>
      <c r="AE58" s="0" t="n">
        <f aca="false">AD58-1</f>
        <v>15.347449382832</v>
      </c>
    </row>
    <row r="59" customFormat="false" ht="13.8" hidden="false" customHeight="false" outlineLevel="0" collapsed="false">
      <c r="B59" s="7" t="n">
        <v>55</v>
      </c>
      <c r="C59" s="8" t="n">
        <v>0.01057</v>
      </c>
      <c r="D59" s="9" t="n">
        <f aca="false">1-C59</f>
        <v>0.98943</v>
      </c>
      <c r="E59" s="8" t="n">
        <f aca="false">L$1^B59</f>
        <v>0.196767170806862</v>
      </c>
      <c r="F59" s="5" t="n">
        <f aca="false">F58-G58</f>
        <v>892118.491416865</v>
      </c>
      <c r="G59" s="5" t="n">
        <f aca="false">F59*C59</f>
        <v>9429.69245427626</v>
      </c>
      <c r="H59" s="4" t="n">
        <f aca="false">(L$1^B59)*F59</f>
        <v>175539.631580583</v>
      </c>
      <c r="I59" s="4" t="n">
        <f aca="false">I60+H59</f>
        <v>2802031.8469534</v>
      </c>
      <c r="J59" s="4" t="n">
        <f aca="false">I59+J60</f>
        <v>33003860.2953737</v>
      </c>
      <c r="K59" s="4" t="n">
        <f aca="false">E60*G59</f>
        <v>1801.41155903569</v>
      </c>
      <c r="L59" s="4" t="n">
        <f aca="false">L60+K59</f>
        <v>93927.0535139791</v>
      </c>
      <c r="M59" s="4" t="n">
        <f aca="false">(F59+F60)/2</f>
        <v>887403.645189727</v>
      </c>
      <c r="N59" s="0" t="n">
        <f aca="false">M59+N60</f>
        <v>19809274.5003113</v>
      </c>
      <c r="AB59" s="0" t="n">
        <f aca="false">N59/F59</f>
        <v>22.2047572053463</v>
      </c>
      <c r="AC59" s="0" t="n">
        <f aca="false">L59/H59</f>
        <v>0.535076054724777</v>
      </c>
      <c r="AD59" s="0" t="n">
        <f aca="false">I59/H59</f>
        <v>15.9623887877827</v>
      </c>
      <c r="AE59" s="0" t="n">
        <f aca="false">AD59-1</f>
        <v>14.9623887877827</v>
      </c>
    </row>
    <row r="60" customFormat="false" ht="13.8" hidden="false" customHeight="false" outlineLevel="0" collapsed="false">
      <c r="B60" s="7" t="n">
        <v>56</v>
      </c>
      <c r="C60" s="8" t="n">
        <v>0.01149</v>
      </c>
      <c r="D60" s="9" t="n">
        <f aca="false">1-C60</f>
        <v>0.98851</v>
      </c>
      <c r="E60" s="8" t="n">
        <f aca="false">L$1^B60</f>
        <v>0.191036088162002</v>
      </c>
      <c r="F60" s="5" t="n">
        <f aca="false">F59-G59</f>
        <v>882688.798962589</v>
      </c>
      <c r="G60" s="5" t="n">
        <f aca="false">F60*C60</f>
        <v>10142.0943000801</v>
      </c>
      <c r="H60" s="4" t="n">
        <f aca="false">(L$1^B60)*F60</f>
        <v>168625.415218229</v>
      </c>
      <c r="I60" s="4" t="n">
        <f aca="false">I61+H60</f>
        <v>2626492.21537282</v>
      </c>
      <c r="J60" s="4" t="n">
        <f aca="false">I60+J61</f>
        <v>30201828.4484203</v>
      </c>
      <c r="K60" s="4" t="n">
        <f aca="false">E61*G60</f>
        <v>1881.07380665772</v>
      </c>
      <c r="L60" s="4" t="n">
        <f aca="false">L61+K60</f>
        <v>92125.6419549434</v>
      </c>
      <c r="M60" s="4" t="n">
        <f aca="false">(F60+F61)/2</f>
        <v>877617.751812549</v>
      </c>
      <c r="N60" s="0" t="n">
        <f aca="false">M60+N61</f>
        <v>18921870.8551216</v>
      </c>
      <c r="AB60" s="0" t="n">
        <f aca="false">N60/F60</f>
        <v>21.4366273565045</v>
      </c>
      <c r="AC60" s="0" t="n">
        <f aca="false">L60/H60</f>
        <v>0.546333076990308</v>
      </c>
      <c r="AD60" s="0" t="n">
        <f aca="false">I60/H60</f>
        <v>15.5758976899995</v>
      </c>
      <c r="AE60" s="0" t="n">
        <f aca="false">AD60-1</f>
        <v>14.5758976899995</v>
      </c>
    </row>
    <row r="61" customFormat="false" ht="13.8" hidden="false" customHeight="false" outlineLevel="0" collapsed="false">
      <c r="B61" s="7" t="n">
        <v>57</v>
      </c>
      <c r="C61" s="8" t="n">
        <v>0.01246</v>
      </c>
      <c r="D61" s="9" t="n">
        <f aca="false">1-C61</f>
        <v>0.98754</v>
      </c>
      <c r="E61" s="8" t="n">
        <f aca="false">L$1^B61</f>
        <v>0.185471930254371</v>
      </c>
      <c r="F61" s="5" t="n">
        <f aca="false">F60-G60</f>
        <v>872546.704662509</v>
      </c>
      <c r="G61" s="5" t="n">
        <f aca="false">F61*C61</f>
        <v>10871.9319400949</v>
      </c>
      <c r="H61" s="4" t="n">
        <f aca="false">(L$1^B61)*F61</f>
        <v>161832.921550846</v>
      </c>
      <c r="I61" s="4" t="n">
        <f aca="false">I62+H61</f>
        <v>2457866.80015459</v>
      </c>
      <c r="J61" s="4" t="n">
        <f aca="false">I61+J62</f>
        <v>27575336.2330475</v>
      </c>
      <c r="K61" s="4" t="n">
        <f aca="false">E62*G61</f>
        <v>1957.70699274131</v>
      </c>
      <c r="L61" s="4" t="n">
        <f aca="false">L62+K61</f>
        <v>90244.5681482857</v>
      </c>
      <c r="M61" s="4" t="n">
        <f aca="false">(F61+F62)/2</f>
        <v>867110.738692461</v>
      </c>
      <c r="N61" s="0" t="n">
        <f aca="false">M61+N62</f>
        <v>18044253.103309</v>
      </c>
      <c r="AB61" s="0" t="n">
        <f aca="false">N61/F61</f>
        <v>20.6799853886198</v>
      </c>
      <c r="AC61" s="0" t="n">
        <f aca="false">L61/H61</f>
        <v>0.55764035700197</v>
      </c>
      <c r="AD61" s="0" t="n">
        <f aca="false">I61/H61</f>
        <v>15.1876810762658</v>
      </c>
      <c r="AE61" s="0" t="n">
        <f aca="false">AD61-1</f>
        <v>14.1876810762658</v>
      </c>
    </row>
    <row r="62" customFormat="false" ht="13.8" hidden="false" customHeight="false" outlineLevel="0" collapsed="false">
      <c r="B62" s="7" t="n">
        <v>58</v>
      </c>
      <c r="C62" s="8" t="n">
        <v>0.01348</v>
      </c>
      <c r="D62" s="9" t="n">
        <f aca="false">1-C62</f>
        <v>0.98652</v>
      </c>
      <c r="E62" s="8" t="n">
        <f aca="false">L$1^B62</f>
        <v>0.180069835198419</v>
      </c>
      <c r="F62" s="5" t="n">
        <f aca="false">F61-G61</f>
        <v>861674.772722414</v>
      </c>
      <c r="G62" s="5" t="n">
        <f aca="false">F62*C62</f>
        <v>11615.3759362981</v>
      </c>
      <c r="H62" s="4" t="n">
        <f aca="false">(L$1^B62)*F62</f>
        <v>155161.63431876</v>
      </c>
      <c r="I62" s="4" t="n">
        <f aca="false">I63+H62</f>
        <v>2296033.87860374</v>
      </c>
      <c r="J62" s="4" t="n">
        <f aca="false">I62+J63</f>
        <v>25117469.4328929</v>
      </c>
      <c r="K62" s="4" t="n">
        <f aca="false">E63*G62</f>
        <v>2030.65905885134</v>
      </c>
      <c r="L62" s="4" t="n">
        <f aca="false">L63+K62</f>
        <v>88286.8611555444</v>
      </c>
      <c r="M62" s="4" t="n">
        <f aca="false">(F62+F63)/2</f>
        <v>855867.084754265</v>
      </c>
      <c r="N62" s="0" t="n">
        <f aca="false">M62+N63</f>
        <v>17177142.3646165</v>
      </c>
      <c r="AB62" s="0" t="n">
        <f aca="false">N62/F62</f>
        <v>19.9346005109867</v>
      </c>
      <c r="AC62" s="0" t="n">
        <f aca="false">L62/H62</f>
        <v>0.568999298977286</v>
      </c>
      <c r="AD62" s="0" t="n">
        <f aca="false">I62/H62</f>
        <v>14.7976907351133</v>
      </c>
      <c r="AE62" s="0" t="n">
        <f aca="false">AD62-1</f>
        <v>13.7976907351133</v>
      </c>
    </row>
    <row r="63" customFormat="false" ht="13.8" hidden="false" customHeight="false" outlineLevel="0" collapsed="false">
      <c r="B63" s="7" t="n">
        <v>59</v>
      </c>
      <c r="C63" s="8" t="n">
        <v>0.01454</v>
      </c>
      <c r="D63" s="9" t="n">
        <f aca="false">1-C63</f>
        <v>0.98546</v>
      </c>
      <c r="E63" s="8" t="n">
        <f aca="false">L$1^B63</f>
        <v>0.174825082716911</v>
      </c>
      <c r="F63" s="5" t="n">
        <f aca="false">F62-G62</f>
        <v>850059.396786116</v>
      </c>
      <c r="G63" s="5" t="n">
        <f aca="false">F63*C63</f>
        <v>12359.8636292701</v>
      </c>
      <c r="H63" s="4" t="n">
        <f aca="false">(L$1^B63)*F63</f>
        <v>148611.70435742</v>
      </c>
      <c r="I63" s="4" t="n">
        <f aca="false">I64+H63</f>
        <v>2140872.24428498</v>
      </c>
      <c r="J63" s="4" t="n">
        <f aca="false">I63+J64</f>
        <v>22821435.5542891</v>
      </c>
      <c r="K63" s="4" t="n">
        <f aca="false">E64*G63</f>
        <v>2097.87784597757</v>
      </c>
      <c r="L63" s="4" t="n">
        <f aca="false">L64+K63</f>
        <v>86256.202096693</v>
      </c>
      <c r="M63" s="4" t="n">
        <f aca="false">(F63+F64)/2</f>
        <v>843879.464971481</v>
      </c>
      <c r="N63" s="0" t="n">
        <f aca="false">M63+N64</f>
        <v>16321275.2798623</v>
      </c>
      <c r="AB63" s="0" t="n">
        <f aca="false">N63/F63</f>
        <v>19.200158649583</v>
      </c>
      <c r="AC63" s="0" t="n">
        <f aca="false">L63/H63</f>
        <v>0.580413248536881</v>
      </c>
      <c r="AD63" s="0" t="n">
        <f aca="false">I63/H63</f>
        <v>14.4058118002338</v>
      </c>
      <c r="AE63" s="0" t="n">
        <f aca="false">AD63-1</f>
        <v>13.4058118002338</v>
      </c>
    </row>
    <row r="64" customFormat="false" ht="13.8" hidden="false" customHeight="false" outlineLevel="0" collapsed="false">
      <c r="B64" s="7" t="n">
        <v>60</v>
      </c>
      <c r="C64" s="8" t="n">
        <v>0.01566</v>
      </c>
      <c r="D64" s="9" t="n">
        <f aca="false">1-C64</f>
        <v>0.98434</v>
      </c>
      <c r="E64" s="8" t="n">
        <f aca="false">L$1^B64</f>
        <v>0.169733090016419</v>
      </c>
      <c r="F64" s="5" t="n">
        <f aca="false">F63-G63</f>
        <v>837699.533156846</v>
      </c>
      <c r="G64" s="5" t="n">
        <f aca="false">F64*C64</f>
        <v>13118.3746892362</v>
      </c>
      <c r="H64" s="4" t="n">
        <f aca="false">(L$1^B64)*F64</f>
        <v>142185.330268023</v>
      </c>
      <c r="I64" s="4" t="n">
        <f aca="false">I65+H64</f>
        <v>1992260.53992756</v>
      </c>
      <c r="J64" s="4" t="n">
        <f aca="false">I64+J65</f>
        <v>20680563.3100042</v>
      </c>
      <c r="K64" s="4" t="n">
        <f aca="false">E65*G64</f>
        <v>2161.76919611382</v>
      </c>
      <c r="L64" s="4" t="n">
        <f aca="false">L65+K64</f>
        <v>84158.3242507154</v>
      </c>
      <c r="M64" s="4" t="n">
        <f aca="false">(F64+F65)/2</f>
        <v>831140.345812227</v>
      </c>
      <c r="N64" s="0" t="n">
        <f aca="false">M64+N65</f>
        <v>15477395.8148908</v>
      </c>
      <c r="AB64" s="0" t="n">
        <f aca="false">N64/F64</f>
        <v>18.4760707178201</v>
      </c>
      <c r="AC64" s="0" t="n">
        <f aca="false">L64/H64</f>
        <v>0.591891752068057</v>
      </c>
      <c r="AD64" s="0" t="n">
        <f aca="false">I64/H64</f>
        <v>14.0117165123301</v>
      </c>
      <c r="AE64" s="0" t="n">
        <f aca="false">AD64-1</f>
        <v>13.0117165123301</v>
      </c>
    </row>
    <row r="65" customFormat="false" ht="13.8" hidden="false" customHeight="false" outlineLevel="0" collapsed="false">
      <c r="B65" s="7" t="n">
        <v>61</v>
      </c>
      <c r="C65" s="8" t="n">
        <v>0.01687</v>
      </c>
      <c r="D65" s="9" t="n">
        <f aca="false">1-C65</f>
        <v>0.98313</v>
      </c>
      <c r="E65" s="8" t="n">
        <f aca="false">L$1^B65</f>
        <v>0.164789407782931</v>
      </c>
      <c r="F65" s="5" t="n">
        <f aca="false">F64-G64</f>
        <v>824581.158467609</v>
      </c>
      <c r="G65" s="5" t="n">
        <f aca="false">F65*C65</f>
        <v>13910.6841433486</v>
      </c>
      <c r="H65" s="4" t="n">
        <f aca="false">(L$1^B65)*F65</f>
        <v>135882.24077284</v>
      </c>
      <c r="I65" s="4" t="n">
        <f aca="false">I66+H65</f>
        <v>1850075.20965954</v>
      </c>
      <c r="J65" s="4" t="n">
        <f aca="false">I65+J66</f>
        <v>18688302.7700766</v>
      </c>
      <c r="K65" s="4" t="n">
        <f aca="false">E66*G65</f>
        <v>2225.56640955128</v>
      </c>
      <c r="L65" s="4" t="n">
        <f aca="false">L66+K65</f>
        <v>81996.5550546016</v>
      </c>
      <c r="M65" s="4" t="n">
        <f aca="false">(F65+F66)/2</f>
        <v>817625.816395935</v>
      </c>
      <c r="N65" s="0" t="n">
        <f aca="false">M65+N66</f>
        <v>14646255.4690786</v>
      </c>
      <c r="AB65" s="0" t="n">
        <f aca="false">N65/F65</f>
        <v>17.7620544911516</v>
      </c>
      <c r="AC65" s="0" t="n">
        <f aca="false">L65/H65</f>
        <v>0.60343834917823</v>
      </c>
      <c r="AD65" s="0" t="n">
        <f aca="false">I65/H65</f>
        <v>13.6152833448808</v>
      </c>
      <c r="AE65" s="0" t="n">
        <f aca="false">AD65-1</f>
        <v>12.6152833448808</v>
      </c>
    </row>
    <row r="66" customFormat="false" ht="13.8" hidden="false" customHeight="false" outlineLevel="0" collapsed="false">
      <c r="B66" s="7" t="n">
        <v>62</v>
      </c>
      <c r="C66" s="8" t="n">
        <v>0.0182</v>
      </c>
      <c r="D66" s="9" t="n">
        <f aca="false">1-C66</f>
        <v>0.9818</v>
      </c>
      <c r="E66" s="8" t="n">
        <f aca="false">L$1^B66</f>
        <v>0.159989716294108</v>
      </c>
      <c r="F66" s="5" t="n">
        <f aca="false">F65-G65</f>
        <v>810670.474324261</v>
      </c>
      <c r="G66" s="5" t="n">
        <f aca="false">F66*C66</f>
        <v>14754.2026327015</v>
      </c>
      <c r="H66" s="4" t="n">
        <f aca="false">(L$1^B66)*F66</f>
        <v>129698.939195148</v>
      </c>
      <c r="I66" s="4" t="n">
        <f aca="false">I67+H66</f>
        <v>1714192.9688867</v>
      </c>
      <c r="J66" s="4" t="n">
        <f aca="false">I66+J67</f>
        <v>16838227.5604171</v>
      </c>
      <c r="K66" s="4" t="n">
        <f aca="false">E67*G66</f>
        <v>2291.76766344825</v>
      </c>
      <c r="L66" s="4" t="n">
        <f aca="false">L67+K66</f>
        <v>79770.9886450503</v>
      </c>
      <c r="M66" s="4" t="n">
        <f aca="false">(F66+F67)/2</f>
        <v>803293.37300791</v>
      </c>
      <c r="N66" s="0" t="n">
        <f aca="false">M66+N67</f>
        <v>13828629.6526826</v>
      </c>
      <c r="AB66" s="0" t="n">
        <f aca="false">N66/F66</f>
        <v>17.0582623774593</v>
      </c>
      <c r="AC66" s="0" t="n">
        <f aca="false">L66/H66</f>
        <v>0.615047348421447</v>
      </c>
      <c r="AD66" s="0" t="n">
        <f aca="false">I66/H66</f>
        <v>13.2167077041971</v>
      </c>
      <c r="AE66" s="0" t="n">
        <f aca="false">AD66-1</f>
        <v>12.2167077041971</v>
      </c>
    </row>
    <row r="67" customFormat="false" ht="13.8" hidden="false" customHeight="false" outlineLevel="0" collapsed="false">
      <c r="B67" s="7" t="n">
        <v>63</v>
      </c>
      <c r="C67" s="8" t="n">
        <v>0.01967</v>
      </c>
      <c r="D67" s="9" t="n">
        <f aca="false">1-C67</f>
        <v>0.98033</v>
      </c>
      <c r="E67" s="8" t="n">
        <f aca="false">L$1^B67</f>
        <v>0.155329821644765</v>
      </c>
      <c r="F67" s="5" t="n">
        <f aca="false">F66-G66</f>
        <v>795916.271691559</v>
      </c>
      <c r="G67" s="5" t="n">
        <f aca="false">F67*C67</f>
        <v>15655.673064173</v>
      </c>
      <c r="H67" s="4" t="n">
        <f aca="false">(L$1^B67)*F67</f>
        <v>123629.532526016</v>
      </c>
      <c r="I67" s="4" t="n">
        <f aca="false">I68+H67</f>
        <v>1584494.02969155</v>
      </c>
      <c r="J67" s="4" t="n">
        <f aca="false">I67+J68</f>
        <v>15124034.5915303</v>
      </c>
      <c r="K67" s="4" t="n">
        <f aca="false">E68*G67</f>
        <v>2360.96398522984</v>
      </c>
      <c r="L67" s="4" t="n">
        <f aca="false">L68+K67</f>
        <v>77479.2209816021</v>
      </c>
      <c r="M67" s="4" t="n">
        <f aca="false">(F67+F68)/2</f>
        <v>788088.435159473</v>
      </c>
      <c r="N67" s="0" t="n">
        <f aca="false">M67+N68</f>
        <v>13025336.2796747</v>
      </c>
      <c r="AB67" s="0" t="n">
        <f aca="false">N67/F67</f>
        <v>16.3652091846194</v>
      </c>
      <c r="AC67" s="0" t="n">
        <f aca="false">L67/H67</f>
        <v>0.62670479616428</v>
      </c>
      <c r="AD67" s="0" t="n">
        <f aca="false">I67/H67</f>
        <v>12.8164686650264</v>
      </c>
      <c r="AE67" s="0" t="n">
        <f aca="false">AD67-1</f>
        <v>11.8164686650264</v>
      </c>
    </row>
    <row r="68" customFormat="false" ht="13.8" hidden="false" customHeight="false" outlineLevel="0" collapsed="false">
      <c r="B68" s="7" t="n">
        <v>64</v>
      </c>
      <c r="C68" s="8" t="n">
        <v>0.02128</v>
      </c>
      <c r="D68" s="9" t="n">
        <f aca="false">1-C68</f>
        <v>0.97872</v>
      </c>
      <c r="E68" s="8" t="n">
        <f aca="false">L$1^B68</f>
        <v>0.150805652082296</v>
      </c>
      <c r="F68" s="5" t="n">
        <f aca="false">F67-G67</f>
        <v>780260.598627386</v>
      </c>
      <c r="G68" s="5" t="n">
        <f aca="false">F68*C68</f>
        <v>16603.9455387908</v>
      </c>
      <c r="H68" s="4" t="n">
        <f aca="false">(L$1^B68)*F68</f>
        <v>117667.708370126</v>
      </c>
      <c r="I68" s="4" t="n">
        <f aca="false">I69+H68</f>
        <v>1460864.49716554</v>
      </c>
      <c r="J68" s="4" t="n">
        <f aca="false">I68+J69</f>
        <v>13539540.5618388</v>
      </c>
      <c r="K68" s="4" t="n">
        <f aca="false">E69*G68</f>
        <v>2431.03770302551</v>
      </c>
      <c r="L68" s="4" t="n">
        <f aca="false">L69+K68</f>
        <v>75118.2569963722</v>
      </c>
      <c r="M68" s="4" t="n">
        <f aca="false">(F68+F69)/2</f>
        <v>771958.625857991</v>
      </c>
      <c r="N68" s="0" t="n">
        <f aca="false">M68+N69</f>
        <v>12237247.8445153</v>
      </c>
      <c r="AB68" s="0" t="n">
        <f aca="false">N68/F68</f>
        <v>15.68353940471</v>
      </c>
      <c r="AC68" s="0" t="n">
        <f aca="false">L68/H68</f>
        <v>0.638393132974823</v>
      </c>
      <c r="AD68" s="0" t="n">
        <f aca="false">I68/H68</f>
        <v>12.4151691011978</v>
      </c>
      <c r="AE68" s="0" t="n">
        <f aca="false">AD68-1</f>
        <v>11.4151691011978</v>
      </c>
    </row>
    <row r="69" customFormat="false" ht="13.8" hidden="false" customHeight="false" outlineLevel="0" collapsed="false">
      <c r="B69" s="7" t="n">
        <v>65</v>
      </c>
      <c r="C69" s="8" t="n">
        <v>0.02307</v>
      </c>
      <c r="D69" s="9" t="n">
        <f aca="false">1-C69</f>
        <v>0.97693</v>
      </c>
      <c r="E69" s="8" t="n">
        <f aca="false">L$1^B69</f>
        <v>0.146413254448831</v>
      </c>
      <c r="F69" s="5" t="n">
        <f aca="false">F68-G68</f>
        <v>763656.653088596</v>
      </c>
      <c r="G69" s="5" t="n">
        <f aca="false">F69*C69</f>
        <v>17617.5589867539</v>
      </c>
      <c r="H69" s="4" t="n">
        <f aca="false">(L$1^B69)*F69</f>
        <v>111809.455860203</v>
      </c>
      <c r="I69" s="4" t="n">
        <f aca="false">I70+H69</f>
        <v>1343196.78879541</v>
      </c>
      <c r="J69" s="4" t="n">
        <f aca="false">I69+J70</f>
        <v>12078676.0646733</v>
      </c>
      <c r="K69" s="4" t="n">
        <f aca="false">E70*G69</f>
        <v>2504.31470552902</v>
      </c>
      <c r="L69" s="4" t="n">
        <f aca="false">L70+K69</f>
        <v>72687.2192933467</v>
      </c>
      <c r="M69" s="4" t="n">
        <f aca="false">(F69+F70)/2</f>
        <v>754847.873595219</v>
      </c>
      <c r="N69" s="0" t="n">
        <f aca="false">M69+N70</f>
        <v>11465289.2186573</v>
      </c>
      <c r="AB69" s="0" t="n">
        <f aca="false">N69/F69</f>
        <v>15.0136703088831</v>
      </c>
      <c r="AC69" s="0" t="n">
        <f aca="false">L69/H69</f>
        <v>0.65009903441645</v>
      </c>
      <c r="AD69" s="0" t="n">
        <f aca="false">I69/H69</f>
        <v>12.0132664850353</v>
      </c>
      <c r="AE69" s="0" t="n">
        <f aca="false">AD69-1</f>
        <v>11.0132664850353</v>
      </c>
    </row>
    <row r="70" customFormat="false" ht="13.8" hidden="false" customHeight="false" outlineLevel="0" collapsed="false">
      <c r="B70" s="7" t="n">
        <v>66</v>
      </c>
      <c r="C70" s="8" t="n">
        <v>0.02503</v>
      </c>
      <c r="D70" s="9" t="n">
        <f aca="false">1-C70</f>
        <v>0.97497</v>
      </c>
      <c r="E70" s="8" t="n">
        <f aca="false">L$1^B70</f>
        <v>0.14214879072702</v>
      </c>
      <c r="F70" s="5" t="n">
        <f aca="false">F69-G69</f>
        <v>746039.094101842</v>
      </c>
      <c r="G70" s="5" t="n">
        <f aca="false">F70*C70</f>
        <v>18673.3585253691</v>
      </c>
      <c r="H70" s="4" t="n">
        <f aca="false">(L$1^B70)*F70</f>
        <v>106048.555061659</v>
      </c>
      <c r="I70" s="4" t="n">
        <f aca="false">I71+H70</f>
        <v>1231387.33293521</v>
      </c>
      <c r="J70" s="4" t="n">
        <f aca="false">I70+J71</f>
        <v>10735479.2758778</v>
      </c>
      <c r="K70" s="4" t="n">
        <f aca="false">E71*G70</f>
        <v>2577.0828477605</v>
      </c>
      <c r="L70" s="4" t="n">
        <f aca="false">L71+K70</f>
        <v>70182.9045878177</v>
      </c>
      <c r="M70" s="4" t="n">
        <f aca="false">(F70+F71)/2</f>
        <v>736702.414839157</v>
      </c>
      <c r="N70" s="0" t="n">
        <f aca="false">M70+N71</f>
        <v>10710441.345062</v>
      </c>
      <c r="AB70" s="0" t="n">
        <f aca="false">N70/F70</f>
        <v>14.3564076329758</v>
      </c>
      <c r="AC70" s="0" t="n">
        <f aca="false">L70/H70</f>
        <v>0.661799725107165</v>
      </c>
      <c r="AD70" s="0" t="n">
        <f aca="false">I70/H70</f>
        <v>11.6115427713207</v>
      </c>
      <c r="AE70" s="0" t="n">
        <f aca="false">AD70-1</f>
        <v>10.6115427713207</v>
      </c>
    </row>
    <row r="71" customFormat="false" ht="13.8" hidden="false" customHeight="false" outlineLevel="0" collapsed="false">
      <c r="B71" s="7" t="n">
        <v>67</v>
      </c>
      <c r="C71" s="8" t="n">
        <v>0.02719</v>
      </c>
      <c r="D71" s="9" t="n">
        <f aca="false">1-C71</f>
        <v>0.97281</v>
      </c>
      <c r="E71" s="8" t="n">
        <f aca="false">L$1^B71</f>
        <v>0.138008534686428</v>
      </c>
      <c r="F71" s="5" t="n">
        <f aca="false">F70-G70</f>
        <v>727365.735576472</v>
      </c>
      <c r="G71" s="5" t="n">
        <f aca="false">F71*C71</f>
        <v>19777.0743503243</v>
      </c>
      <c r="H71" s="4" t="n">
        <f aca="false">(L$1^B71)*F71</f>
        <v>100382.679348025</v>
      </c>
      <c r="I71" s="4" t="n">
        <f aca="false">I72+H71</f>
        <v>1125338.77787355</v>
      </c>
      <c r="J71" s="4" t="n">
        <f aca="false">I71+J72</f>
        <v>9504091.94294264</v>
      </c>
      <c r="K71" s="4" t="n">
        <f aca="false">E72*G71</f>
        <v>2649.90781696387</v>
      </c>
      <c r="L71" s="4" t="n">
        <f aca="false">L72+K71</f>
        <v>67605.8217400572</v>
      </c>
      <c r="M71" s="4" t="n">
        <f aca="false">(F71+F72)/2</f>
        <v>717477.19840131</v>
      </c>
      <c r="N71" s="0" t="n">
        <f aca="false">M71+N72</f>
        <v>9973738.93022289</v>
      </c>
      <c r="AB71" s="0" t="n">
        <f aca="false">N71/F71</f>
        <v>13.7121374329219</v>
      </c>
      <c r="AC71" s="0" t="n">
        <f aca="false">L71/H71</f>
        <v>0.673480944911515</v>
      </c>
      <c r="AD71" s="0" t="n">
        <f aca="false">I71/H71</f>
        <v>11.210487558038</v>
      </c>
      <c r="AE71" s="0" t="n">
        <f aca="false">AD71-1</f>
        <v>10.210487558038</v>
      </c>
    </row>
    <row r="72" customFormat="false" ht="13.8" hidden="false" customHeight="false" outlineLevel="0" collapsed="false">
      <c r="B72" s="7" t="n">
        <v>68</v>
      </c>
      <c r="C72" s="8" t="n">
        <v>0.02958</v>
      </c>
      <c r="D72" s="9" t="n">
        <f aca="false">1-C72</f>
        <v>0.97042</v>
      </c>
      <c r="E72" s="8" t="n">
        <f aca="false">L$1^B72</f>
        <v>0.1339888686276</v>
      </c>
      <c r="F72" s="5" t="n">
        <f aca="false">F71-G71</f>
        <v>707588.661226148</v>
      </c>
      <c r="G72" s="5" t="n">
        <f aca="false">F72*C72</f>
        <v>20930.4725990695</v>
      </c>
      <c r="H72" s="4" t="n">
        <f aca="false">(L$1^B72)*F72</f>
        <v>94809.0041714095</v>
      </c>
      <c r="I72" s="4" t="n">
        <f aca="false">I73+H72</f>
        <v>1024956.09852552</v>
      </c>
      <c r="J72" s="4" t="n">
        <f aca="false">I72+J73</f>
        <v>8378753.16506909</v>
      </c>
      <c r="K72" s="4" t="n">
        <f aca="false">E73*G72</f>
        <v>2722.7673236799</v>
      </c>
      <c r="L72" s="4" t="n">
        <f aca="false">L73+K72</f>
        <v>64955.9139230934</v>
      </c>
      <c r="M72" s="4" t="n">
        <f aca="false">(F72+F73)/2</f>
        <v>697123.424926614</v>
      </c>
      <c r="N72" s="0" t="n">
        <f aca="false">M72+N73</f>
        <v>9256261.73182158</v>
      </c>
      <c r="AB72" s="0" t="n">
        <f aca="false">N72/F72</f>
        <v>13.0814161377061</v>
      </c>
      <c r="AC72" s="0" t="n">
        <f aca="false">L72/H72</f>
        <v>0.685123891879052</v>
      </c>
      <c r="AD72" s="0" t="n">
        <f aca="false">I72/H72</f>
        <v>10.8107463788193</v>
      </c>
      <c r="AE72" s="0" t="n">
        <f aca="false">AD72-1</f>
        <v>9.81074637881926</v>
      </c>
    </row>
    <row r="73" customFormat="false" ht="13.8" hidden="false" customHeight="false" outlineLevel="0" collapsed="false">
      <c r="B73" s="7" t="n">
        <v>69</v>
      </c>
      <c r="C73" s="8" t="n">
        <v>0.0322</v>
      </c>
      <c r="D73" s="9" t="n">
        <f aca="false">1-C73</f>
        <v>0.9678</v>
      </c>
      <c r="E73" s="8" t="n">
        <f aca="false">L$1^B73</f>
        <v>0.130086280220971</v>
      </c>
      <c r="F73" s="5" t="n">
        <f aca="false">F72-G72</f>
        <v>686658.188627079</v>
      </c>
      <c r="G73" s="5" t="n">
        <f aca="false">F73*C73</f>
        <v>22110.3936737919</v>
      </c>
      <c r="H73" s="4" t="n">
        <f aca="false">(L$1^B73)*F73</f>
        <v>89324.8095417662</v>
      </c>
      <c r="I73" s="4" t="n">
        <f aca="false">I74+H73</f>
        <v>930147.094354115</v>
      </c>
      <c r="J73" s="4" t="n">
        <f aca="false">I73+J74</f>
        <v>7353797.06654357</v>
      </c>
      <c r="K73" s="4" t="n">
        <f aca="false">E74*G73</f>
        <v>2792.48433713094</v>
      </c>
      <c r="L73" s="4" t="n">
        <f aca="false">L74+K73</f>
        <v>62233.1465994135</v>
      </c>
      <c r="M73" s="4" t="n">
        <f aca="false">(F73+F74)/2</f>
        <v>675602.991790183</v>
      </c>
      <c r="N73" s="0" t="n">
        <f aca="false">M73+N74</f>
        <v>8559138.30689497</v>
      </c>
      <c r="AB73" s="0" t="n">
        <f aca="false">N73/F73</f>
        <v>12.464918424709</v>
      </c>
      <c r="AC73" s="0" t="n">
        <f aca="false">L73/H73</f>
        <v>0.696706177361785</v>
      </c>
      <c r="AD73" s="0" t="n">
        <f aca="false">I73/H73</f>
        <v>10.4130879105788</v>
      </c>
      <c r="AE73" s="0" t="n">
        <f aca="false">AD73-1</f>
        <v>9.41308791057875</v>
      </c>
    </row>
    <row r="74" customFormat="false" ht="13.8" hidden="false" customHeight="false" outlineLevel="0" collapsed="false">
      <c r="B74" s="7" t="n">
        <v>70</v>
      </c>
      <c r="C74" s="8" t="n">
        <v>0.03509</v>
      </c>
      <c r="D74" s="9" t="n">
        <f aca="false">1-C74</f>
        <v>0.96491</v>
      </c>
      <c r="E74" s="8" t="n">
        <f aca="false">L$1^B74</f>
        <v>0.126297359437836</v>
      </c>
      <c r="F74" s="5" t="n">
        <f aca="false">F73-G73</f>
        <v>664547.794953287</v>
      </c>
      <c r="G74" s="5" t="n">
        <f aca="false">F74*C74</f>
        <v>23318.9821249108</v>
      </c>
      <c r="H74" s="4" t="n">
        <f aca="false">(L$1^B74)*F74</f>
        <v>83930.6317228363</v>
      </c>
      <c r="I74" s="4" t="n">
        <f aca="false">I75+H74</f>
        <v>840822.284812349</v>
      </c>
      <c r="J74" s="4" t="n">
        <f aca="false">I74+J75</f>
        <v>6423649.97218945</v>
      </c>
      <c r="K74" s="4" t="n">
        <f aca="false">E75*G74</f>
        <v>2859.34550209158</v>
      </c>
      <c r="L74" s="4" t="n">
        <f aca="false">L75+K74</f>
        <v>59440.6622622825</v>
      </c>
      <c r="M74" s="4" t="n">
        <f aca="false">(F74+F75)/2</f>
        <v>652888.303890832</v>
      </c>
      <c r="N74" s="0" t="n">
        <f aca="false">M74+N75</f>
        <v>7883535.31510478</v>
      </c>
      <c r="AB74" s="0" t="n">
        <f aca="false">N74/F74</f>
        <v>11.8630072584304</v>
      </c>
      <c r="AC74" s="0" t="n">
        <f aca="false">L74/H74</f>
        <v>0.708211782065136</v>
      </c>
      <c r="AD74" s="0" t="n">
        <f aca="false">I74/H74</f>
        <v>10.018062149097</v>
      </c>
      <c r="AE74" s="0" t="n">
        <f aca="false">AD74-1</f>
        <v>9.01806214909704</v>
      </c>
    </row>
    <row r="75" customFormat="false" ht="13.8" hidden="false" customHeight="false" outlineLevel="0" collapsed="false">
      <c r="B75" s="7" t="n">
        <v>71</v>
      </c>
      <c r="C75" s="8" t="n">
        <v>0.03827</v>
      </c>
      <c r="D75" s="9" t="n">
        <f aca="false">1-C75</f>
        <v>0.96173</v>
      </c>
      <c r="E75" s="8" t="n">
        <f aca="false">L$1^B75</f>
        <v>0.122618795570714</v>
      </c>
      <c r="F75" s="5" t="n">
        <f aca="false">F74-G74</f>
        <v>641228.812828376</v>
      </c>
      <c r="G75" s="5" t="n">
        <f aca="false">F75*C75</f>
        <v>24539.8266669419</v>
      </c>
      <c r="H75" s="4" t="n">
        <f aca="false">(L$1^B75)*F75</f>
        <v>78626.7047142543</v>
      </c>
      <c r="I75" s="4" t="n">
        <f aca="false">I76+H75</f>
        <v>756891.653089513</v>
      </c>
      <c r="J75" s="4" t="n">
        <f aca="false">I75+J76</f>
        <v>5582827.6873771</v>
      </c>
      <c r="K75" s="4" t="n">
        <f aca="false">E76*G75</f>
        <v>2921.4019314704</v>
      </c>
      <c r="L75" s="4" t="n">
        <f aca="false">L76+K75</f>
        <v>56581.3167601909</v>
      </c>
      <c r="M75" s="4" t="n">
        <f aca="false">(F75+F76)/2</f>
        <v>628958.899494905</v>
      </c>
      <c r="N75" s="0" t="n">
        <f aca="false">M75+N76</f>
        <v>7230647.01121395</v>
      </c>
      <c r="AB75" s="0" t="n">
        <f aca="false">N75/F75</f>
        <v>11.2762353571115</v>
      </c>
      <c r="AC75" s="0" t="n">
        <f aca="false">L75/H75</f>
        <v>0.719619586828917</v>
      </c>
      <c r="AD75" s="0" t="n">
        <f aca="false">I75/H75</f>
        <v>9.62639418554057</v>
      </c>
      <c r="AE75" s="0" t="n">
        <f aca="false">AD75-1</f>
        <v>8.62639418554057</v>
      </c>
    </row>
    <row r="76" customFormat="false" ht="13.8" hidden="false" customHeight="false" outlineLevel="0" collapsed="false">
      <c r="B76" s="7" t="n">
        <v>72</v>
      </c>
      <c r="C76" s="8" t="n">
        <v>0.04177</v>
      </c>
      <c r="D76" s="9" t="n">
        <f aca="false">1-C76</f>
        <v>0.95823</v>
      </c>
      <c r="E76" s="8" t="n">
        <f aca="false">L$1^B76</f>
        <v>0.119047374340499</v>
      </c>
      <c r="F76" s="5" t="n">
        <f aca="false">F75-G75</f>
        <v>616688.986161434</v>
      </c>
      <c r="G76" s="5" t="n">
        <f aca="false">F76*C76</f>
        <v>25759.0989519631</v>
      </c>
      <c r="H76" s="4" t="n">
        <f aca="false">(L$1^B76)*F76</f>
        <v>73415.2045872231</v>
      </c>
      <c r="I76" s="4" t="n">
        <f aca="false">I77+H76</f>
        <v>678264.948375259</v>
      </c>
      <c r="J76" s="4" t="n">
        <f aca="false">I76+J77</f>
        <v>4825936.03428759</v>
      </c>
      <c r="K76" s="4" t="n">
        <f aca="false">E77*G76</f>
        <v>2977.2360151537</v>
      </c>
      <c r="L76" s="4" t="n">
        <f aca="false">L77+K76</f>
        <v>53659.9148287205</v>
      </c>
      <c r="M76" s="4" t="n">
        <f aca="false">(F76+F77)/2</f>
        <v>603809.436685452</v>
      </c>
      <c r="N76" s="0" t="n">
        <f aca="false">M76+N77</f>
        <v>6601688.11171905</v>
      </c>
      <c r="AB76" s="0" t="n">
        <f aca="false">N76/F76</f>
        <v>10.7050527248931</v>
      </c>
      <c r="AC76" s="0" t="n">
        <f aca="false">L76/H76</f>
        <v>0.730910104118395</v>
      </c>
      <c r="AD76" s="0" t="n">
        <f aca="false">I76/H76</f>
        <v>9.23875309193514</v>
      </c>
      <c r="AE76" s="0" t="n">
        <f aca="false">AD76-1</f>
        <v>8.23875309193514</v>
      </c>
    </row>
    <row r="77" customFormat="false" ht="13.8" hidden="false" customHeight="false" outlineLevel="0" collapsed="false">
      <c r="B77" s="7" t="n">
        <v>73</v>
      </c>
      <c r="C77" s="8" t="n">
        <v>0.04562</v>
      </c>
      <c r="D77" s="9" t="n">
        <f aca="false">1-C77</f>
        <v>0.95438</v>
      </c>
      <c r="E77" s="8" t="n">
        <f aca="false">L$1^B77</f>
        <v>0.115579975087863</v>
      </c>
      <c r="F77" s="5" t="n">
        <f aca="false">F76-G76</f>
        <v>590929.887209471</v>
      </c>
      <c r="G77" s="5" t="n">
        <f aca="false">F77*C77</f>
        <v>26958.2214544961</v>
      </c>
      <c r="H77" s="4" t="n">
        <f aca="false">(L$1^B77)*F77</f>
        <v>68299.6616423445</v>
      </c>
      <c r="I77" s="4" t="n">
        <f aca="false">I78+H77</f>
        <v>604849.743788035</v>
      </c>
      <c r="J77" s="4" t="n">
        <f aca="false">I77+J78</f>
        <v>4147671.08591233</v>
      </c>
      <c r="K77" s="4" t="n">
        <f aca="false">E78*G77</f>
        <v>3025.07821759588</v>
      </c>
      <c r="L77" s="4" t="n">
        <f aca="false">L78+K77</f>
        <v>50682.6788135669</v>
      </c>
      <c r="M77" s="4" t="n">
        <f aca="false">(F77+F78)/2</f>
        <v>577450.776482223</v>
      </c>
      <c r="N77" s="0" t="n">
        <f aca="false">M77+N78</f>
        <v>5997878.67503359</v>
      </c>
      <c r="AB77" s="0" t="n">
        <f aca="false">N77/F77</f>
        <v>10.1498990063901</v>
      </c>
      <c r="AC77" s="0" t="n">
        <f aca="false">L77/H77</f>
        <v>0.742063395262043</v>
      </c>
      <c r="AD77" s="0" t="n">
        <f aca="false">I77/H77</f>
        <v>8.85582342933658</v>
      </c>
      <c r="AE77" s="0" t="n">
        <f aca="false">AD77-1</f>
        <v>7.85582342933658</v>
      </c>
    </row>
    <row r="78" customFormat="false" ht="13.8" hidden="false" customHeight="false" outlineLevel="0" collapsed="false">
      <c r="B78" s="7" t="n">
        <v>74</v>
      </c>
      <c r="C78" s="8" t="n">
        <v>0.04985</v>
      </c>
      <c r="D78" s="9" t="n">
        <f aca="false">1-C78</f>
        <v>0.95015</v>
      </c>
      <c r="E78" s="8" t="n">
        <f aca="false">L$1^B78</f>
        <v>0.112213568046469</v>
      </c>
      <c r="F78" s="5" t="n">
        <f aca="false">F77-G77</f>
        <v>563971.665754975</v>
      </c>
      <c r="G78" s="5" t="n">
        <f aca="false">F78*C78</f>
        <v>28113.9875378855</v>
      </c>
      <c r="H78" s="4" t="n">
        <f aca="false">(L$1^B78)*F78</f>
        <v>63285.2728914765</v>
      </c>
      <c r="I78" s="4" t="n">
        <f aca="false">I79+H78</f>
        <v>536550.082145691</v>
      </c>
      <c r="J78" s="4" t="n">
        <f aca="false">I78+J79</f>
        <v>3542821.34212429</v>
      </c>
      <c r="K78" s="4" t="n">
        <f aca="false">E79*G78</f>
        <v>3062.88432392243</v>
      </c>
      <c r="L78" s="4" t="n">
        <f aca="false">L79+K78</f>
        <v>47657.600595971</v>
      </c>
      <c r="M78" s="4" t="n">
        <f aca="false">(F78+F79)/2</f>
        <v>549914.671986032</v>
      </c>
      <c r="N78" s="0" t="n">
        <f aca="false">M78+N79</f>
        <v>5420427.89855137</v>
      </c>
      <c r="AB78" s="0" t="n">
        <f aca="false">N78/F78</f>
        <v>9.6111706096</v>
      </c>
      <c r="AC78" s="0" t="n">
        <f aca="false">L78/H78</f>
        <v>0.753059889268325</v>
      </c>
      <c r="AD78" s="0" t="n">
        <f aca="false">I78/H78</f>
        <v>8.47827713512089</v>
      </c>
      <c r="AE78" s="0" t="n">
        <f aca="false">AD78-1</f>
        <v>7.47827713512089</v>
      </c>
    </row>
    <row r="79" customFormat="false" ht="13.8" hidden="false" customHeight="false" outlineLevel="0" collapsed="false">
      <c r="B79" s="7" t="n">
        <v>75</v>
      </c>
      <c r="C79" s="8" t="n">
        <v>0.0545</v>
      </c>
      <c r="D79" s="9" t="n">
        <f aca="false">1-C79</f>
        <v>0.9455</v>
      </c>
      <c r="E79" s="8" t="n">
        <f aca="false">L$1^B79</f>
        <v>0.108945211695601</v>
      </c>
      <c r="F79" s="5" t="n">
        <f aca="false">F78-G78</f>
        <v>535857.678217089</v>
      </c>
      <c r="G79" s="5" t="n">
        <f aca="false">F79*C79</f>
        <v>29204.2434628314</v>
      </c>
      <c r="H79" s="4" t="n">
        <f aca="false">(L$1^B79)*F79</f>
        <v>58379.1281920741</v>
      </c>
      <c r="I79" s="4" t="n">
        <f aca="false">I80+H79</f>
        <v>473264.809254215</v>
      </c>
      <c r="J79" s="4" t="n">
        <f aca="false">I79+J80</f>
        <v>3006271.2599786</v>
      </c>
      <c r="K79" s="4" t="n">
        <f aca="false">E80*G79</f>
        <v>3088.99270530878</v>
      </c>
      <c r="L79" s="4" t="n">
        <f aca="false">L80+K79</f>
        <v>44594.7162720485</v>
      </c>
      <c r="M79" s="4" t="n">
        <f aca="false">(F79+F80)/2</f>
        <v>521255.556485674</v>
      </c>
      <c r="N79" s="0" t="n">
        <f aca="false">M79+N80</f>
        <v>4870513.22656534</v>
      </c>
      <c r="AB79" s="0" t="n">
        <f aca="false">N79/F79</f>
        <v>9.08919182192286</v>
      </c>
      <c r="AC79" s="0" t="n">
        <f aca="false">L79/H79</f>
        <v>0.763881161865363</v>
      </c>
      <c r="AD79" s="0" t="n">
        <f aca="false">I79/H79</f>
        <v>8.10674677595592</v>
      </c>
      <c r="AE79" s="0" t="n">
        <f aca="false">AD79-1</f>
        <v>7.10674677595592</v>
      </c>
    </row>
    <row r="80" customFormat="false" ht="13.8" hidden="false" customHeight="false" outlineLevel="0" collapsed="false">
      <c r="B80" s="7" t="n">
        <v>76</v>
      </c>
      <c r="C80" s="8" t="n">
        <v>0.05961</v>
      </c>
      <c r="D80" s="9" t="n">
        <f aca="false">1-C80</f>
        <v>0.94039</v>
      </c>
      <c r="E80" s="8" t="n">
        <f aca="false">L$1^B80</f>
        <v>0.105772050189904</v>
      </c>
      <c r="F80" s="5" t="n">
        <f aca="false">F79-G79</f>
        <v>506653.434754258</v>
      </c>
      <c r="G80" s="5" t="n">
        <f aca="false">F80*C80</f>
        <v>30201.6112457013</v>
      </c>
      <c r="H80" s="4" t="n">
        <f aca="false">(L$1^B80)*F80</f>
        <v>53589.7725297147</v>
      </c>
      <c r="I80" s="4" t="n">
        <f aca="false">I81+H80</f>
        <v>414885.68106214</v>
      </c>
      <c r="J80" s="4" t="n">
        <f aca="false">I80+J81</f>
        <v>2533006.45072439</v>
      </c>
      <c r="K80" s="4" t="n">
        <f aca="false">E81*G80</f>
        <v>3101.44304902553</v>
      </c>
      <c r="L80" s="4" t="n">
        <f aca="false">L81+K80</f>
        <v>41505.7235667398</v>
      </c>
      <c r="M80" s="4" t="n">
        <f aca="false">(F80+F81)/2</f>
        <v>491552.629131407</v>
      </c>
      <c r="N80" s="0" t="n">
        <f aca="false">M80+N81</f>
        <v>4349257.67007967</v>
      </c>
      <c r="AB80" s="0" t="n">
        <f aca="false">N80/F80</f>
        <v>8.58428537485231</v>
      </c>
      <c r="AC80" s="0" t="n">
        <f aca="false">L80/H80</f>
        <v>0.774508299017793</v>
      </c>
      <c r="AD80" s="0" t="n">
        <f aca="false">I80/H80</f>
        <v>7.74188173372247</v>
      </c>
      <c r="AE80" s="0" t="n">
        <f aca="false">AD80-1</f>
        <v>6.74188173372247</v>
      </c>
    </row>
    <row r="81" customFormat="false" ht="13.8" hidden="false" customHeight="false" outlineLevel="0" collapsed="false">
      <c r="B81" s="7" t="n">
        <v>77</v>
      </c>
      <c r="C81" s="8" t="n">
        <v>0.06522</v>
      </c>
      <c r="D81" s="9" t="n">
        <f aca="false">1-C81</f>
        <v>0.93478</v>
      </c>
      <c r="E81" s="8" t="n">
        <f aca="false">L$1^B81</f>
        <v>0.102691310863985</v>
      </c>
      <c r="F81" s="5" t="n">
        <f aca="false">F80-G80</f>
        <v>476451.823508557</v>
      </c>
      <c r="G81" s="5" t="n">
        <f aca="false">F81*C81</f>
        <v>31074.1879292281</v>
      </c>
      <c r="H81" s="4" t="n">
        <f aca="false">(L$1^B81)*F81</f>
        <v>48927.4623196295</v>
      </c>
      <c r="I81" s="4" t="n">
        <f aca="false">I82+H81</f>
        <v>361295.908532426</v>
      </c>
      <c r="J81" s="4" t="n">
        <f aca="false">I81+J82</f>
        <v>2118120.76966225</v>
      </c>
      <c r="K81" s="4" t="n">
        <f aca="false">E82*G81</f>
        <v>3098.10591503518</v>
      </c>
      <c r="L81" s="4" t="n">
        <f aca="false">L82+K81</f>
        <v>38404.2805177142</v>
      </c>
      <c r="M81" s="4" t="n">
        <f aca="false">(F81+F82)/2</f>
        <v>460914.729543943</v>
      </c>
      <c r="N81" s="0" t="n">
        <f aca="false">M81+N82</f>
        <v>3857705.04094826</v>
      </c>
      <c r="AB81" s="0" t="n">
        <f aca="false">N81/F81</f>
        <v>8.0967368590184</v>
      </c>
      <c r="AC81" s="0" t="n">
        <f aca="false">L81/H81</f>
        <v>0.784922795848878</v>
      </c>
      <c r="AD81" s="0" t="n">
        <f aca="false">I81/H81</f>
        <v>7.38431734252188</v>
      </c>
      <c r="AE81" s="0" t="n">
        <f aca="false">AD81-1</f>
        <v>6.38431734252188</v>
      </c>
    </row>
    <row r="82" customFormat="false" ht="13.8" hidden="false" customHeight="false" outlineLevel="0" collapsed="false">
      <c r="B82" s="7" t="n">
        <v>78</v>
      </c>
      <c r="C82" s="8" t="n">
        <v>0.07137</v>
      </c>
      <c r="D82" s="9" t="n">
        <f aca="false">1-C82</f>
        <v>0.92863</v>
      </c>
      <c r="E82" s="8" t="n">
        <f aca="false">L$1^B82</f>
        <v>0.0997003018096937</v>
      </c>
      <c r="F82" s="5" t="n">
        <f aca="false">F81-G81</f>
        <v>445377.635579329</v>
      </c>
      <c r="G82" s="5" t="n">
        <f aca="false">F82*C82</f>
        <v>31786.6018512967</v>
      </c>
      <c r="H82" s="4" t="n">
        <f aca="false">(L$1^B82)*F82</f>
        <v>44404.2846865469</v>
      </c>
      <c r="I82" s="4" t="n">
        <f aca="false">I83+H82</f>
        <v>312368.446212796</v>
      </c>
      <c r="J82" s="4" t="n">
        <f aca="false">I82+J83</f>
        <v>1756824.86112982</v>
      </c>
      <c r="K82" s="4" t="n">
        <f aca="false">E83*G82</f>
        <v>3076.82893017364</v>
      </c>
      <c r="L82" s="4" t="n">
        <f aca="false">L83+K82</f>
        <v>35306.1746026791</v>
      </c>
      <c r="M82" s="4" t="n">
        <f aca="false">(F82+F83)/2</f>
        <v>429484.33465368</v>
      </c>
      <c r="N82" s="0" t="n">
        <f aca="false">M82+N83</f>
        <v>3396790.31140432</v>
      </c>
      <c r="AB82" s="0" t="n">
        <f aca="false">N82/F82</f>
        <v>7.62676443550183</v>
      </c>
      <c r="AC82" s="0" t="n">
        <f aca="false">L82/H82</f>
        <v>0.795107383260601</v>
      </c>
      <c r="AD82" s="0" t="n">
        <f aca="false">I82/H82</f>
        <v>7.03464650805273</v>
      </c>
      <c r="AE82" s="0" t="n">
        <f aca="false">AD82-1</f>
        <v>6.03464650805273</v>
      </c>
    </row>
    <row r="83" customFormat="false" ht="13.8" hidden="false" customHeight="false" outlineLevel="0" collapsed="false">
      <c r="B83" s="7" t="n">
        <v>79</v>
      </c>
      <c r="C83" s="8" t="n">
        <v>0.07811</v>
      </c>
      <c r="D83" s="9" t="n">
        <f aca="false">1-C83</f>
        <v>0.92189</v>
      </c>
      <c r="E83" s="8" t="n">
        <f aca="false">L$1^B83</f>
        <v>0.0967964095239745</v>
      </c>
      <c r="F83" s="5" t="n">
        <f aca="false">F82-G82</f>
        <v>413591.033728032</v>
      </c>
      <c r="G83" s="5" t="n">
        <f aca="false">F83*C83</f>
        <v>32305.5956444966</v>
      </c>
      <c r="H83" s="4" t="n">
        <f aca="false">(L$1^B83)*F83</f>
        <v>40034.1270761825</v>
      </c>
      <c r="I83" s="4" t="n">
        <f aca="false">I84+H83</f>
        <v>267964.161526249</v>
      </c>
      <c r="J83" s="4" t="n">
        <f aca="false">I83+J84</f>
        <v>1444456.41491703</v>
      </c>
      <c r="K83" s="4" t="n">
        <f aca="false">E84*G83</f>
        <v>3035.98608341808</v>
      </c>
      <c r="L83" s="4" t="n">
        <f aca="false">L84+K83</f>
        <v>32229.3456725054</v>
      </c>
      <c r="M83" s="4" t="n">
        <f aca="false">(F83+F84)/2</f>
        <v>397438.235905784</v>
      </c>
      <c r="N83" s="0" t="n">
        <f aca="false">M83+N84</f>
        <v>2967305.97675064</v>
      </c>
      <c r="AB83" s="0" t="n">
        <f aca="false">N83/F83</f>
        <v>7.17449300098191</v>
      </c>
      <c r="AC83" s="0" t="n">
        <f aca="false">L83/H83</f>
        <v>0.805046794480492</v>
      </c>
      <c r="AD83" s="0" t="n">
        <f aca="false">I83/H83</f>
        <v>6.69339338950315</v>
      </c>
      <c r="AE83" s="0" t="n">
        <f aca="false">AD83-1</f>
        <v>5.69339338950315</v>
      </c>
    </row>
    <row r="84" customFormat="false" ht="13.8" hidden="false" customHeight="false" outlineLevel="0" collapsed="false">
      <c r="B84" s="7" t="n">
        <v>80</v>
      </c>
      <c r="C84" s="8" t="n">
        <v>0.0855</v>
      </c>
      <c r="D84" s="9" t="n">
        <f aca="false">1-C84</f>
        <v>0.9145</v>
      </c>
      <c r="E84" s="8" t="n">
        <f aca="false">L$1^B84</f>
        <v>0.093977096625218</v>
      </c>
      <c r="F84" s="5" t="n">
        <f aca="false">F83-G83</f>
        <v>381285.438083535</v>
      </c>
      <c r="G84" s="5" t="n">
        <f aca="false">F84*C84</f>
        <v>32599.9049561423</v>
      </c>
      <c r="H84" s="4" t="n">
        <f aca="false">(L$1^B84)*F84</f>
        <v>35832.098456565</v>
      </c>
      <c r="I84" s="4" t="n">
        <f aca="false">I85+H84</f>
        <v>227930.034450067</v>
      </c>
      <c r="J84" s="4" t="n">
        <f aca="false">I84+J85</f>
        <v>1176492.25339078</v>
      </c>
      <c r="K84" s="4" t="n">
        <f aca="false">E85*G84</f>
        <v>2974.41205634593</v>
      </c>
      <c r="L84" s="4" t="n">
        <f aca="false">L85+K84</f>
        <v>29193.3595890873</v>
      </c>
      <c r="M84" s="4" t="n">
        <f aca="false">(F84+F85)/2</f>
        <v>364985.485605464</v>
      </c>
      <c r="N84" s="0" t="n">
        <f aca="false">M84+N85</f>
        <v>2569867.74084485</v>
      </c>
      <c r="AB84" s="11" t="n">
        <f aca="false">N84/F84</f>
        <v>6.74001019750936</v>
      </c>
      <c r="AC84" s="0" t="n">
        <f aca="false">L84/H84</f>
        <v>0.814726483978464</v>
      </c>
      <c r="AD84" s="0" t="n">
        <f aca="false">I84/H84</f>
        <v>6.36105738340609</v>
      </c>
      <c r="AE84" s="0" t="n">
        <f aca="false">AD84-1</f>
        <v>5.36105738340609</v>
      </c>
    </row>
    <row r="85" customFormat="false" ht="13.8" hidden="false" customHeight="false" outlineLevel="0" collapsed="false">
      <c r="B85" s="7" t="n">
        <v>81</v>
      </c>
      <c r="C85" s="8" t="n">
        <v>0.09359</v>
      </c>
      <c r="D85" s="9" t="n">
        <f aca="false">1-C85</f>
        <v>0.90641</v>
      </c>
      <c r="E85" s="8" t="n">
        <f aca="false">L$1^B85</f>
        <v>0.091239899636134</v>
      </c>
      <c r="F85" s="5" t="n">
        <f aca="false">F84-G84</f>
        <v>348685.533127393</v>
      </c>
      <c r="G85" s="5" t="n">
        <f aca="false">F85*C85</f>
        <v>32633.4790453927</v>
      </c>
      <c r="H85" s="4" t="n">
        <f aca="false">(L$1^B85)*F85</f>
        <v>31814.0330471152</v>
      </c>
      <c r="I85" s="4" t="n">
        <f aca="false">I86+H85</f>
        <v>192097.935993502</v>
      </c>
      <c r="J85" s="4" t="n">
        <f aca="false">I85+J86</f>
        <v>948562.21894071</v>
      </c>
      <c r="K85" s="4" t="n">
        <f aca="false">E86*G85</f>
        <v>2890.75276978594</v>
      </c>
      <c r="L85" s="4" t="n">
        <f aca="false">L86+K85</f>
        <v>26218.9475327414</v>
      </c>
      <c r="M85" s="4" t="n">
        <f aca="false">(F85+F86)/2</f>
        <v>332368.793604697</v>
      </c>
      <c r="N85" s="0" t="n">
        <f aca="false">M85+N86</f>
        <v>2204882.25523939</v>
      </c>
      <c r="AB85" s="0" t="n">
        <f aca="false">N85/F85</f>
        <v>6.32341191635797</v>
      </c>
      <c r="AC85" s="0" t="n">
        <f aca="false">L85/H85</f>
        <v>0.824131523781102</v>
      </c>
      <c r="AD85" s="0" t="n">
        <f aca="false">I85/H85</f>
        <v>6.03815101684886</v>
      </c>
      <c r="AE85" s="0" t="n">
        <f aca="false">AD85-1</f>
        <v>5.03815101684886</v>
      </c>
    </row>
    <row r="86" customFormat="false" ht="13.8" hidden="false" customHeight="false" outlineLevel="0" collapsed="false">
      <c r="B86" s="7" t="n">
        <v>82</v>
      </c>
      <c r="C86" s="8" t="n">
        <v>0.10244</v>
      </c>
      <c r="D86" s="9" t="n">
        <f aca="false">1-C86</f>
        <v>0.89756</v>
      </c>
      <c r="E86" s="8" t="n">
        <f aca="false">L$1^B86</f>
        <v>0.0885824268311981</v>
      </c>
      <c r="F86" s="5" t="n">
        <f aca="false">F85-G85</f>
        <v>316052.054082</v>
      </c>
      <c r="G86" s="5" t="n">
        <f aca="false">F86*C86</f>
        <v>32376.3724201601</v>
      </c>
      <c r="H86" s="4" t="n">
        <f aca="false">(L$1^B86)*F86</f>
        <v>27996.6579555687</v>
      </c>
      <c r="I86" s="4" t="n">
        <f aca="false">I87+H86</f>
        <v>160283.902946387</v>
      </c>
      <c r="J86" s="4" t="n">
        <f aca="false">I86+J87</f>
        <v>756464.282947209</v>
      </c>
      <c r="K86" s="4" t="n">
        <f aca="false">E87*G86</f>
        <v>2784.44431161986</v>
      </c>
      <c r="L86" s="4" t="n">
        <f aca="false">L87+K86</f>
        <v>23328.1947629555</v>
      </c>
      <c r="M86" s="4" t="n">
        <f aca="false">(F86+F87)/2</f>
        <v>299863.86787192</v>
      </c>
      <c r="N86" s="0" t="n">
        <f aca="false">M86+N87</f>
        <v>1872513.46163469</v>
      </c>
      <c r="AB86" s="0" t="n">
        <f aca="false">N86/F86</f>
        <v>5.92469954695774</v>
      </c>
      <c r="AC86" s="0" t="n">
        <f aca="false">L86/H86</f>
        <v>0.833249268536904</v>
      </c>
      <c r="AD86" s="0" t="n">
        <f aca="false">I86/H86</f>
        <v>5.72510844689966</v>
      </c>
      <c r="AE86" s="0" t="n">
        <f aca="false">AD86-1</f>
        <v>4.72510844689966</v>
      </c>
    </row>
    <row r="87" customFormat="false" ht="13.8" hidden="false" customHeight="false" outlineLevel="0" collapsed="false">
      <c r="B87" s="7" t="n">
        <v>83</v>
      </c>
      <c r="C87" s="8" t="n">
        <v>0.11211</v>
      </c>
      <c r="D87" s="9" t="n">
        <f aca="false">1-C87</f>
        <v>0.88789</v>
      </c>
      <c r="E87" s="8" t="n">
        <f aca="false">L$1^B87</f>
        <v>0.0860023561467943</v>
      </c>
      <c r="F87" s="5" t="n">
        <f aca="false">F86-G86</f>
        <v>283675.68166184</v>
      </c>
      <c r="G87" s="5" t="n">
        <f aca="false">F87*C87</f>
        <v>31802.8806711089</v>
      </c>
      <c r="H87" s="4" t="n">
        <f aca="false">(L$1^B87)*F87</f>
        <v>24396.7770044662</v>
      </c>
      <c r="I87" s="4" t="n">
        <f aca="false">I88+H87</f>
        <v>132287.244990818</v>
      </c>
      <c r="J87" s="4" t="n">
        <f aca="false">I87+J88</f>
        <v>596180.380000822</v>
      </c>
      <c r="K87" s="4" t="n">
        <f aca="false">E88*G87</f>
        <v>2655.45890288418</v>
      </c>
      <c r="L87" s="4" t="n">
        <f aca="false">L88+K87</f>
        <v>20543.7504513356</v>
      </c>
      <c r="M87" s="4" t="n">
        <f aca="false">(F87+F88)/2</f>
        <v>267774.241326286</v>
      </c>
      <c r="N87" s="0" t="n">
        <f aca="false">M87+N88</f>
        <v>1572649.59376277</v>
      </c>
      <c r="AB87" s="0" t="n">
        <f aca="false">N87/F87</f>
        <v>5.54382943419687</v>
      </c>
      <c r="AC87" s="0" t="n">
        <f aca="false">L87/H87</f>
        <v>0.842068214484838</v>
      </c>
      <c r="AD87" s="0" t="n">
        <f aca="false">I87/H87</f>
        <v>5.4223246360206</v>
      </c>
      <c r="AE87" s="0" t="n">
        <f aca="false">AD87-1</f>
        <v>4.4223246360206</v>
      </c>
    </row>
    <row r="88" customFormat="false" ht="13.8" hidden="false" customHeight="false" outlineLevel="0" collapsed="false">
      <c r="B88" s="7" t="n">
        <v>84</v>
      </c>
      <c r="C88" s="8" t="n">
        <v>0.12267</v>
      </c>
      <c r="D88" s="9" t="n">
        <f aca="false">1-C88</f>
        <v>0.87733</v>
      </c>
      <c r="E88" s="8" t="n">
        <f aca="false">L$1^B88</f>
        <v>0.0834974331522274</v>
      </c>
      <c r="F88" s="5" t="n">
        <f aca="false">F87-G87</f>
        <v>251872.800990731</v>
      </c>
      <c r="G88" s="5" t="n">
        <f aca="false">F88*C88</f>
        <v>30897.236497533</v>
      </c>
      <c r="H88" s="4" t="n">
        <f aca="false">(L$1^B88)*F88</f>
        <v>21030.7323635879</v>
      </c>
      <c r="I88" s="4" t="n">
        <f aca="false">I89+H88</f>
        <v>107890.467986352</v>
      </c>
      <c r="J88" s="4" t="n">
        <f aca="false">I88+J89</f>
        <v>463893.135010004</v>
      </c>
      <c r="K88" s="4" t="n">
        <f aca="false">E89*G88</f>
        <v>2504.69896994303</v>
      </c>
      <c r="L88" s="4" t="n">
        <f aca="false">L89+K88</f>
        <v>17888.2915484514</v>
      </c>
      <c r="M88" s="4" t="n">
        <f aca="false">(F88+F89)/2</f>
        <v>236424.182741965</v>
      </c>
      <c r="N88" s="0" t="n">
        <f aca="false">M88+N89</f>
        <v>1304875.35243649</v>
      </c>
      <c r="AB88" s="0" t="n">
        <f aca="false">N88/F88</f>
        <v>5.18069179087147</v>
      </c>
      <c r="AC88" s="0" t="n">
        <f aca="false">L88/H88</f>
        <v>0.850578631271197</v>
      </c>
      <c r="AD88" s="0" t="n">
        <f aca="false">I88/H88</f>
        <v>5.13013365968894</v>
      </c>
      <c r="AE88" s="0" t="n">
        <f aca="false">AD88-1</f>
        <v>4.13013365968894</v>
      </c>
    </row>
    <row r="89" customFormat="false" ht="13.8" hidden="false" customHeight="false" outlineLevel="0" collapsed="false">
      <c r="B89" s="7" t="n">
        <v>85</v>
      </c>
      <c r="C89" s="8" t="n">
        <v>0.13418</v>
      </c>
      <c r="D89" s="9" t="n">
        <f aca="false">1-C89</f>
        <v>0.86582</v>
      </c>
      <c r="E89" s="8" t="n">
        <f aca="false">L$1^B89</f>
        <v>0.0810654690798325</v>
      </c>
      <c r="F89" s="5" t="n">
        <f aca="false">F88-G88</f>
        <v>220975.564493198</v>
      </c>
      <c r="G89" s="5" t="n">
        <f aca="false">F89*C89</f>
        <v>29650.5012436974</v>
      </c>
      <c r="H89" s="4" t="n">
        <f aca="false">(L$1^B89)*F89</f>
        <v>17913.4877908219</v>
      </c>
      <c r="I89" s="4" t="n">
        <f aca="false">I90+H89</f>
        <v>86859.7356227638</v>
      </c>
      <c r="J89" s="4" t="n">
        <f aca="false">I89+J90</f>
        <v>356002.667023652</v>
      </c>
      <c r="K89" s="4" t="n">
        <f aca="false">E90*G89</f>
        <v>2333.62309880824</v>
      </c>
      <c r="L89" s="4" t="n">
        <f aca="false">L90+K89</f>
        <v>15383.5925785084</v>
      </c>
      <c r="M89" s="4" t="n">
        <f aca="false">(F89+F90)/2</f>
        <v>206150.31387135</v>
      </c>
      <c r="N89" s="0" t="n">
        <f aca="false">M89+N90</f>
        <v>1068451.16969452</v>
      </c>
      <c r="AB89" s="0" t="n">
        <f aca="false">N89/F89</f>
        <v>4.83515529033712</v>
      </c>
      <c r="AC89" s="0" t="n">
        <f aca="false">L89/H89</f>
        <v>0.858771488732099</v>
      </c>
      <c r="AD89" s="0" t="n">
        <f aca="false">I89/H89</f>
        <v>4.84884555353129</v>
      </c>
      <c r="AE89" s="0" t="n">
        <f aca="false">AD89-1</f>
        <v>3.84884555353129</v>
      </c>
    </row>
    <row r="90" customFormat="false" ht="13.8" hidden="false" customHeight="false" outlineLevel="0" collapsed="false">
      <c r="B90" s="7" t="n">
        <v>86</v>
      </c>
      <c r="C90" s="8" t="n">
        <v>0.14671</v>
      </c>
      <c r="D90" s="9" t="n">
        <f aca="false">1-C90</f>
        <v>0.85329</v>
      </c>
      <c r="E90" s="8" t="n">
        <f aca="false">L$1^B90</f>
        <v>0.0787043389124587</v>
      </c>
      <c r="F90" s="5" t="n">
        <f aca="false">F89-G89</f>
        <v>191325.063249501</v>
      </c>
      <c r="G90" s="5" t="n">
        <f aca="false">F90*C90</f>
        <v>28069.3000293343</v>
      </c>
      <c r="H90" s="4" t="n">
        <f aca="false">(L$1^B90)*F90</f>
        <v>15058.1126204363</v>
      </c>
      <c r="I90" s="4" t="n">
        <f aca="false">I91+H90</f>
        <v>68946.2478319419</v>
      </c>
      <c r="J90" s="4" t="n">
        <f aca="false">I90+J91</f>
        <v>269142.931400888</v>
      </c>
      <c r="K90" s="4" t="n">
        <f aca="false">E91*G90</f>
        <v>2144.83077916914</v>
      </c>
      <c r="L90" s="4" t="n">
        <f aca="false">L91+K90</f>
        <v>13049.9694797002</v>
      </c>
      <c r="M90" s="4" t="n">
        <f aca="false">(F90+F91)/2</f>
        <v>177290.413234834</v>
      </c>
      <c r="N90" s="0" t="n">
        <f aca="false">M90+N91</f>
        <v>862300.855823171</v>
      </c>
      <c r="AB90" s="0" t="n">
        <f aca="false">N90/F90</f>
        <v>4.50699370577848</v>
      </c>
      <c r="AC90" s="0" t="n">
        <f aca="false">L90/H90</f>
        <v>0.866640448816222</v>
      </c>
      <c r="AD90" s="0" t="n">
        <f aca="false">I90/H90</f>
        <v>4.57867792397638</v>
      </c>
      <c r="AE90" s="0" t="n">
        <f aca="false">AD90-1</f>
        <v>3.57867792397638</v>
      </c>
    </row>
    <row r="91" customFormat="false" ht="13.8" hidden="false" customHeight="false" outlineLevel="0" collapsed="false">
      <c r="B91" s="7" t="n">
        <v>87</v>
      </c>
      <c r="C91" s="8" t="n">
        <v>0.16033</v>
      </c>
      <c r="D91" s="9" t="n">
        <f aca="false">1-C91</f>
        <v>0.83967</v>
      </c>
      <c r="E91" s="8" t="n">
        <f aca="false">L$1^B91</f>
        <v>0.076411979526659</v>
      </c>
      <c r="F91" s="5" t="n">
        <f aca="false">F90-G90</f>
        <v>163255.763220167</v>
      </c>
      <c r="G91" s="5" t="n">
        <f aca="false">F91*C91</f>
        <v>26174.7965170893</v>
      </c>
      <c r="H91" s="4" t="n">
        <f aca="false">(L$1^B91)*F91</f>
        <v>12474.6960367885</v>
      </c>
      <c r="I91" s="4" t="n">
        <f aca="false">I92+H91</f>
        <v>53888.1352115056</v>
      </c>
      <c r="J91" s="4" t="n">
        <f aca="false">I91+J92</f>
        <v>200196.683568947</v>
      </c>
      <c r="K91" s="4" t="n">
        <f aca="false">E92*G91</f>
        <v>1941.81360735757</v>
      </c>
      <c r="L91" s="4" t="n">
        <f aca="false">L92+K91</f>
        <v>10905.138700531</v>
      </c>
      <c r="M91" s="4" t="n">
        <f aca="false">(F91+F92)/2</f>
        <v>150168.364961622</v>
      </c>
      <c r="N91" s="0" t="n">
        <f aca="false">M91+N92</f>
        <v>685010.442588337</v>
      </c>
      <c r="AB91" s="0" t="n">
        <f aca="false">N91/F91</f>
        <v>4.19593421436848</v>
      </c>
      <c r="AC91" s="0" t="n">
        <f aca="false">L91/H91</f>
        <v>0.874180714974638</v>
      </c>
      <c r="AD91" s="0" t="n">
        <f aca="false">I91/H91</f>
        <v>4.31979545253744</v>
      </c>
      <c r="AE91" s="0" t="n">
        <f aca="false">AD91-1</f>
        <v>3.31979545253744</v>
      </c>
    </row>
    <row r="92" customFormat="false" ht="13.8" hidden="false" customHeight="false" outlineLevel="0" collapsed="false">
      <c r="B92" s="7" t="n">
        <v>88</v>
      </c>
      <c r="C92" s="8" t="n">
        <v>0.17512</v>
      </c>
      <c r="D92" s="9" t="n">
        <f aca="false">1-C92</f>
        <v>0.82488</v>
      </c>
      <c r="E92" s="8" t="n">
        <f aca="false">L$1^B92</f>
        <v>0.0741863878899602</v>
      </c>
      <c r="F92" s="5" t="n">
        <f aca="false">F91-G91</f>
        <v>137080.966703077</v>
      </c>
      <c r="G92" s="5" t="n">
        <f aca="false">F92*C92</f>
        <v>24005.6188890429</v>
      </c>
      <c r="H92" s="4" t="n">
        <f aca="false">(L$1^B92)*F92</f>
        <v>10169.5417681652</v>
      </c>
      <c r="I92" s="4" t="n">
        <f aca="false">I93+H92</f>
        <v>41413.4391747171</v>
      </c>
      <c r="J92" s="4" t="n">
        <f aca="false">I92+J93</f>
        <v>146308.548357441</v>
      </c>
      <c r="K92" s="4" t="n">
        <f aca="false">E93*G92</f>
        <v>1729.01956741854</v>
      </c>
      <c r="L92" s="4" t="n">
        <f aca="false">L93+K92</f>
        <v>8963.32509317345</v>
      </c>
      <c r="M92" s="4" t="n">
        <f aca="false">(F92+F93)/2</f>
        <v>125078.157258556</v>
      </c>
      <c r="N92" s="0" t="n">
        <f aca="false">M92+N93</f>
        <v>534842.077626715</v>
      </c>
      <c r="AB92" s="0" t="n">
        <f aca="false">N92/F92</f>
        <v>3.90165090376991</v>
      </c>
      <c r="AC92" s="0" t="n">
        <f aca="false">L92/H92</f>
        <v>0.881389279626374</v>
      </c>
      <c r="AD92" s="0" t="n">
        <f aca="false">I92/H92</f>
        <v>4.07230139949452</v>
      </c>
      <c r="AE92" s="0" t="n">
        <f aca="false">AD92-1</f>
        <v>3.07230139949452</v>
      </c>
    </row>
    <row r="93" customFormat="false" ht="13.8" hidden="false" customHeight="false" outlineLevel="0" collapsed="false">
      <c r="B93" s="7" t="n">
        <v>89</v>
      </c>
      <c r="C93" s="8" t="n">
        <v>0.19115</v>
      </c>
      <c r="D93" s="9" t="n">
        <f aca="false">1-C93</f>
        <v>0.80885</v>
      </c>
      <c r="E93" s="8" t="n">
        <f aca="false">L$1^B93</f>
        <v>0.0720256193106409</v>
      </c>
      <c r="F93" s="5" t="n">
        <f aca="false">F92-G92</f>
        <v>113075.347814034</v>
      </c>
      <c r="G93" s="5" t="n">
        <f aca="false">F93*C93</f>
        <v>21614.3527346527</v>
      </c>
      <c r="H93" s="4" t="n">
        <f aca="false">(L$1^B93)*F93</f>
        <v>8144.32195507196</v>
      </c>
      <c r="I93" s="4" t="n">
        <f aca="false">I94+H93</f>
        <v>31243.8974065519</v>
      </c>
      <c r="J93" s="4" t="n">
        <f aca="false">I93+J94</f>
        <v>104895.109182724</v>
      </c>
      <c r="K93" s="4" t="n">
        <f aca="false">E94*G93</f>
        <v>1511.44382690486</v>
      </c>
      <c r="L93" s="4" t="n">
        <f aca="false">L94+K93</f>
        <v>7234.30552575492</v>
      </c>
      <c r="M93" s="4" t="n">
        <f aca="false">(F93+F94)/2</f>
        <v>102268.171446708</v>
      </c>
      <c r="N93" s="0" t="n">
        <f aca="false">M93+N94</f>
        <v>409763.920368159</v>
      </c>
      <c r="AB93" s="0" t="n">
        <f aca="false">N93/F93</f>
        <v>3.62381304404266</v>
      </c>
      <c r="AC93" s="0" t="n">
        <f aca="false">L93/H93</f>
        <v>0.888263696556062</v>
      </c>
      <c r="AD93" s="0" t="n">
        <f aca="false">I93/H93</f>
        <v>3.8362797515752</v>
      </c>
      <c r="AE93" s="0" t="n">
        <f aca="false">AD93-1</f>
        <v>2.8362797515752</v>
      </c>
    </row>
    <row r="94" customFormat="false" ht="13.8" hidden="false" customHeight="false" outlineLevel="0" collapsed="false">
      <c r="B94" s="7" t="n">
        <v>90</v>
      </c>
      <c r="C94" s="8" t="n">
        <v>0.20849</v>
      </c>
      <c r="D94" s="9" t="n">
        <f aca="false">1-C94</f>
        <v>0.79151</v>
      </c>
      <c r="E94" s="8" t="n">
        <f aca="false">L$1^B94</f>
        <v>0.0699277857384864</v>
      </c>
      <c r="F94" s="5" t="n">
        <f aca="false">F93-G93</f>
        <v>91460.9950793818</v>
      </c>
      <c r="G94" s="5" t="n">
        <f aca="false">F94*C94</f>
        <v>19068.7028641003</v>
      </c>
      <c r="H94" s="4" t="n">
        <f aca="false">(L$1^B94)*F94</f>
        <v>6395.66486733976</v>
      </c>
      <c r="I94" s="4" t="n">
        <f aca="false">I95+H94</f>
        <v>23099.57545148</v>
      </c>
      <c r="J94" s="4" t="n">
        <f aca="false">I94+J95</f>
        <v>73651.2117761719</v>
      </c>
      <c r="K94" s="4" t="n">
        <f aca="false">E95*G94</f>
        <v>1294.59433805016</v>
      </c>
      <c r="L94" s="4" t="n">
        <f aca="false">L95+K94</f>
        <v>5722.86169885006</v>
      </c>
      <c r="M94" s="4" t="n">
        <f aca="false">(F94+F95)/2</f>
        <v>81926.6436473316</v>
      </c>
      <c r="N94" s="0" t="n">
        <f aca="false">M94+N95</f>
        <v>307495.748921451</v>
      </c>
      <c r="AB94" s="0" t="n">
        <f aca="false">N94/F94</f>
        <v>3.36204246033586</v>
      </c>
      <c r="AC94" s="0" t="n">
        <f aca="false">L94/H94</f>
        <v>0.894803248380719</v>
      </c>
      <c r="AD94" s="0" t="n">
        <f aca="false">I94/H94</f>
        <v>3.61175513892867</v>
      </c>
      <c r="AE94" s="0" t="n">
        <f aca="false">AD94-1</f>
        <v>2.61175513892867</v>
      </c>
    </row>
    <row r="95" customFormat="false" ht="13.8" hidden="false" customHeight="false" outlineLevel="0" collapsed="false">
      <c r="B95" s="7" t="n">
        <v>91</v>
      </c>
      <c r="C95" s="8" t="n">
        <v>0.22719</v>
      </c>
      <c r="D95" s="9" t="n">
        <f aca="false">1-C95</f>
        <v>0.77281</v>
      </c>
      <c r="E95" s="8" t="n">
        <f aca="false">L$1^B95</f>
        <v>0.0678910541150353</v>
      </c>
      <c r="F95" s="5" t="n">
        <f aca="false">F94-G94</f>
        <v>72392.2922152815</v>
      </c>
      <c r="G95" s="5" t="n">
        <f aca="false">F95*C95</f>
        <v>16446.8048683898</v>
      </c>
      <c r="H95" s="4" t="n">
        <f aca="false">(L$1^B95)*F95</f>
        <v>4914.78902829912</v>
      </c>
      <c r="I95" s="4" t="n">
        <f aca="false">I96+H95</f>
        <v>16703.9105841402</v>
      </c>
      <c r="J95" s="4" t="n">
        <f aca="false">I95+J96</f>
        <v>50551.636324692</v>
      </c>
      <c r="K95" s="4" t="n">
        <f aca="false">E96*G95</f>
        <v>1084.06885372745</v>
      </c>
      <c r="L95" s="4" t="n">
        <f aca="false">L96+K95</f>
        <v>4428.2673607999</v>
      </c>
      <c r="M95" s="4" t="n">
        <f aca="false">(F95+F96)/2</f>
        <v>64168.8897810866</v>
      </c>
      <c r="N95" s="0" t="n">
        <f aca="false">M95+N96</f>
        <v>225569.105274119</v>
      </c>
      <c r="AB95" s="0" t="n">
        <f aca="false">N95/F95</f>
        <v>3.11592710178755</v>
      </c>
      <c r="AC95" s="0" t="n">
        <f aca="false">L95/H95</f>
        <v>0.901008636444442</v>
      </c>
      <c r="AD95" s="0" t="n">
        <f aca="false">I95/H95</f>
        <v>3.39870348207418</v>
      </c>
      <c r="AE95" s="0" t="n">
        <f aca="false">AD95-1</f>
        <v>2.39870348207418</v>
      </c>
    </row>
    <row r="96" customFormat="false" ht="13.8" hidden="false" customHeight="false" outlineLevel="0" collapsed="false">
      <c r="B96" s="7" t="n">
        <v>92</v>
      </c>
      <c r="C96" s="8" t="n">
        <v>0.24733</v>
      </c>
      <c r="D96" s="9" t="n">
        <f aca="false">1-C96</f>
        <v>0.75267</v>
      </c>
      <c r="E96" s="8" t="n">
        <f aca="false">L$1^B96</f>
        <v>0.0659136447718789</v>
      </c>
      <c r="F96" s="5" t="n">
        <f aca="false">F95-G95</f>
        <v>55945.4873468917</v>
      </c>
      <c r="G96" s="5" t="n">
        <f aca="false">F96*C96</f>
        <v>13836.9973855067</v>
      </c>
      <c r="H96" s="4" t="n">
        <f aca="false">(L$1^B96)*F96</f>
        <v>3687.57097957267</v>
      </c>
      <c r="I96" s="4" t="n">
        <f aca="false">I97+H96</f>
        <v>11789.1215558411</v>
      </c>
      <c r="J96" s="4" t="n">
        <f aca="false">I96+J97</f>
        <v>33847.7257405518</v>
      </c>
      <c r="K96" s="4" t="n">
        <f aca="false">E97*G96</f>
        <v>885.482456677386</v>
      </c>
      <c r="L96" s="4" t="n">
        <f aca="false">L97+K96</f>
        <v>3344.19850707244</v>
      </c>
      <c r="M96" s="4" t="n">
        <f aca="false">(F96+F97)/2</f>
        <v>49026.9886541383</v>
      </c>
      <c r="N96" s="0" t="n">
        <f aca="false">M96+N97</f>
        <v>161400.215493033</v>
      </c>
      <c r="AB96" s="0" t="n">
        <f aca="false">N96/F96</f>
        <v>2.8849550365388</v>
      </c>
      <c r="AC96" s="0" t="n">
        <f aca="false">L96/H96</f>
        <v>0.906883833720805</v>
      </c>
      <c r="AD96" s="0" t="n">
        <f aca="false">I96/H96</f>
        <v>3.19698837558572</v>
      </c>
      <c r="AE96" s="0" t="n">
        <f aca="false">AD96-1</f>
        <v>2.19698837558572</v>
      </c>
    </row>
    <row r="97" customFormat="false" ht="13.8" hidden="false" customHeight="false" outlineLevel="0" collapsed="false">
      <c r="B97" s="7" t="n">
        <v>93</v>
      </c>
      <c r="C97" s="8" t="n">
        <v>0.26896</v>
      </c>
      <c r="D97" s="9" t="n">
        <f aca="false">1-C97</f>
        <v>0.73104</v>
      </c>
      <c r="E97" s="8" t="n">
        <f aca="false">L$1^B97</f>
        <v>0.0639938298756106</v>
      </c>
      <c r="F97" s="5" t="n">
        <f aca="false">F96-G96</f>
        <v>42108.489961385</v>
      </c>
      <c r="G97" s="5" t="n">
        <f aca="false">F97*C97</f>
        <v>11325.4994600141</v>
      </c>
      <c r="H97" s="4" t="n">
        <f aca="false">(L$1^B97)*F97</f>
        <v>2694.68354290773</v>
      </c>
      <c r="I97" s="4" t="n">
        <f aca="false">I98+H97</f>
        <v>8101.55057626841</v>
      </c>
      <c r="J97" s="4" t="n">
        <f aca="false">I97+J98</f>
        <v>22058.6041847107</v>
      </c>
      <c r="K97" s="4" t="n">
        <f aca="false">E98*G97</f>
        <v>703.652510388798</v>
      </c>
      <c r="L97" s="4" t="n">
        <f aca="false">L98+K97</f>
        <v>2458.71605039506</v>
      </c>
      <c r="M97" s="4" t="n">
        <f aca="false">(F97+F98)/2</f>
        <v>36445.7402313779</v>
      </c>
      <c r="N97" s="0" t="n">
        <f aca="false">M97+N98</f>
        <v>112373.226838895</v>
      </c>
      <c r="AB97" s="0" t="n">
        <f aca="false">N97/F97</f>
        <v>2.66865962046953</v>
      </c>
      <c r="AC97" s="0" t="n">
        <f aca="false">L97/H97</f>
        <v>0.912432206322065</v>
      </c>
      <c r="AD97" s="0" t="n">
        <f aca="false">I97/H97</f>
        <v>3.00649424960912</v>
      </c>
      <c r="AE97" s="0" t="n">
        <f aca="false">AD97-1</f>
        <v>2.00649424960912</v>
      </c>
    </row>
    <row r="98" customFormat="false" ht="13.8" hidden="false" customHeight="false" outlineLevel="0" collapsed="false">
      <c r="B98" s="7" t="n">
        <v>94</v>
      </c>
      <c r="C98" s="8" t="n">
        <v>0.29212</v>
      </c>
      <c r="D98" s="9" t="n">
        <f aca="false">1-C98</f>
        <v>0.70788</v>
      </c>
      <c r="E98" s="8" t="n">
        <f aca="false">L$1^B98</f>
        <v>0.0621299319180686</v>
      </c>
      <c r="F98" s="5" t="n">
        <f aca="false">F97-G97</f>
        <v>30782.9905013708</v>
      </c>
      <c r="G98" s="5" t="n">
        <f aca="false">F98*C98</f>
        <v>8992.32718526045</v>
      </c>
      <c r="H98" s="4" t="n">
        <f aca="false">(L$1^B98)*F98</f>
        <v>1912.54510408472</v>
      </c>
      <c r="I98" s="4" t="n">
        <f aca="false">I99+H98</f>
        <v>5406.86703336068</v>
      </c>
      <c r="J98" s="4" t="n">
        <f aca="false">I98+J99</f>
        <v>13957.0536084423</v>
      </c>
      <c r="K98" s="4" t="n">
        <f aca="false">E99*G98</f>
        <v>542.42007359731</v>
      </c>
      <c r="L98" s="4" t="n">
        <f aca="false">L99+K98</f>
        <v>1755.06354000626</v>
      </c>
      <c r="M98" s="4" t="n">
        <f aca="false">(F98+F99)/2</f>
        <v>26286.8269087406</v>
      </c>
      <c r="N98" s="0" t="n">
        <f aca="false">M98+N99</f>
        <v>75927.4866075167</v>
      </c>
      <c r="AB98" s="0" t="n">
        <f aca="false">N98/F98</f>
        <v>2.46654029939474</v>
      </c>
      <c r="AC98" s="0" t="n">
        <f aca="false">L98/H98</f>
        <v>0.917658640446113</v>
      </c>
      <c r="AD98" s="0" t="n">
        <f aca="false">I98/H98</f>
        <v>2.82705334468345</v>
      </c>
      <c r="AE98" s="0" t="n">
        <f aca="false">AD98-1</f>
        <v>1.82705334468345</v>
      </c>
    </row>
    <row r="99" customFormat="false" ht="13.8" hidden="false" customHeight="false" outlineLevel="0" collapsed="false">
      <c r="B99" s="7" t="n">
        <v>95</v>
      </c>
      <c r="C99" s="8" t="n">
        <v>0.31683</v>
      </c>
      <c r="D99" s="9" t="n">
        <f aca="false">1-C99</f>
        <v>0.68317</v>
      </c>
      <c r="E99" s="8" t="n">
        <f aca="false">L$1^B99</f>
        <v>0.060320322250552</v>
      </c>
      <c r="F99" s="5" t="n">
        <f aca="false">F98-G98</f>
        <v>21790.6633161104</v>
      </c>
      <c r="G99" s="5" t="n">
        <f aca="false">F99*C99</f>
        <v>6903.93585844326</v>
      </c>
      <c r="H99" s="4" t="n">
        <f aca="false">(L$1^B99)*F99</f>
        <v>1314.41983328106</v>
      </c>
      <c r="I99" s="4" t="n">
        <f aca="false">I100+H99</f>
        <v>3494.32192927596</v>
      </c>
      <c r="J99" s="4" t="n">
        <f aca="false">I99+J100</f>
        <v>8550.1865750816</v>
      </c>
      <c r="K99" s="4" t="n">
        <f aca="false">E100*G99</f>
        <v>404.318092988776</v>
      </c>
      <c r="L99" s="4" t="n">
        <f aca="false">L100+K99</f>
        <v>1212.64346640895</v>
      </c>
      <c r="M99" s="4" t="n">
        <f aca="false">(F99+F100)/2</f>
        <v>18338.6953868888</v>
      </c>
      <c r="N99" s="0" t="n">
        <f aca="false">M99+N100</f>
        <v>49640.659698776</v>
      </c>
      <c r="AB99" s="0" t="n">
        <f aca="false">N99/F99</f>
        <v>2.27807015227827</v>
      </c>
      <c r="AC99" s="0" t="n">
        <f aca="false">L99/H99</f>
        <v>0.922569361557745</v>
      </c>
      <c r="AD99" s="0" t="n">
        <f aca="false">I99/H99</f>
        <v>2.65845191985076</v>
      </c>
      <c r="AE99" s="0" t="n">
        <f aca="false">AD99-1</f>
        <v>1.65845191985076</v>
      </c>
    </row>
    <row r="100" customFormat="false" ht="13.8" hidden="false" customHeight="false" outlineLevel="0" collapsed="false">
      <c r="B100" s="7" t="n">
        <v>96</v>
      </c>
      <c r="C100" s="8" t="n">
        <v>0.34312</v>
      </c>
      <c r="D100" s="9" t="n">
        <f aca="false">1-C100</f>
        <v>0.65688</v>
      </c>
      <c r="E100" s="8" t="n">
        <f aca="false">L$1^B100</f>
        <v>0.0585634196607301</v>
      </c>
      <c r="F100" s="5" t="n">
        <f aca="false">F99-G99</f>
        <v>14886.7274576671</v>
      </c>
      <c r="G100" s="5" t="n">
        <f aca="false">F100*C100</f>
        <v>5107.93392527475</v>
      </c>
      <c r="H100" s="4" t="n">
        <f aca="false">(L$1^B100)*F100</f>
        <v>871.817667478275</v>
      </c>
      <c r="I100" s="4" t="n">
        <f aca="false">I101+H100</f>
        <v>2179.9020959949</v>
      </c>
      <c r="J100" s="4" t="n">
        <f aca="false">I100+J101</f>
        <v>5055.86464580564</v>
      </c>
      <c r="K100" s="4" t="n">
        <f aca="false">E101*G100</f>
        <v>290.42531850985</v>
      </c>
      <c r="L100" s="4" t="n">
        <f aca="false">L101+K100</f>
        <v>808.325373420171</v>
      </c>
      <c r="M100" s="4" t="n">
        <f aca="false">(F100+F101)/2</f>
        <v>12332.7604950298</v>
      </c>
      <c r="N100" s="0" t="n">
        <f aca="false">M100+N101</f>
        <v>31301.9643118873</v>
      </c>
      <c r="AB100" s="0" t="n">
        <f aca="false">N100/F100</f>
        <v>2.10267598442301</v>
      </c>
      <c r="AC100" s="0" t="n">
        <f aca="false">L100/H100</f>
        <v>0.927172508167041</v>
      </c>
      <c r="AD100" s="0" t="n">
        <f aca="false">I100/H100</f>
        <v>2.50041055293161</v>
      </c>
      <c r="AE100" s="0" t="n">
        <f aca="false">AD100-1</f>
        <v>1.50041055293161</v>
      </c>
    </row>
    <row r="101" customFormat="false" ht="13.8" hidden="false" customHeight="false" outlineLevel="0" collapsed="false">
      <c r="B101" s="7" t="n">
        <v>97</v>
      </c>
      <c r="C101" s="8" t="n">
        <v>0.37097</v>
      </c>
      <c r="D101" s="9" t="n">
        <f aca="false">1-C101</f>
        <v>0.62903</v>
      </c>
      <c r="E101" s="8" t="n">
        <f aca="false">L$1^B101</f>
        <v>0.0568576889910001</v>
      </c>
      <c r="F101" s="5" t="n">
        <f aca="false">F100-G100</f>
        <v>9778.79353239239</v>
      </c>
      <c r="G101" s="5" t="n">
        <f aca="false">F101*C101</f>
        <v>3627.63903671161</v>
      </c>
      <c r="H101" s="4" t="n">
        <f aca="false">(L$1^B101)*F101</f>
        <v>555.99960137197</v>
      </c>
      <c r="I101" s="4" t="n">
        <f aca="false">I102+H101</f>
        <v>1308.08442851662</v>
      </c>
      <c r="J101" s="4" t="n">
        <f aca="false">I101+J102</f>
        <v>2875.96254981074</v>
      </c>
      <c r="K101" s="4" t="n">
        <f aca="false">E102*G101</f>
        <v>200.251623418408</v>
      </c>
      <c r="L101" s="4" t="n">
        <f aca="false">L102+K101</f>
        <v>517.900054910321</v>
      </c>
      <c r="M101" s="4" t="n">
        <f aca="false">(F101+F102)/2</f>
        <v>7964.97401403659</v>
      </c>
      <c r="N101" s="0" t="n">
        <f aca="false">M101+N102</f>
        <v>18969.2038168575</v>
      </c>
      <c r="AB101" s="0" t="n">
        <f aca="false">N101/F101</f>
        <v>1.93983069118105</v>
      </c>
      <c r="AC101" s="0" t="n">
        <f aca="false">L101/H101</f>
        <v>0.931475586731293</v>
      </c>
      <c r="AD101" s="0" t="n">
        <f aca="false">I101/H101</f>
        <v>2.3526715222256</v>
      </c>
      <c r="AE101" s="0" t="n">
        <f aca="false">AD101-1</f>
        <v>1.3526715222256</v>
      </c>
    </row>
    <row r="102" customFormat="false" ht="13.8" hidden="false" customHeight="false" outlineLevel="0" collapsed="false">
      <c r="B102" s="7" t="n">
        <v>98</v>
      </c>
      <c r="C102" s="8" t="n">
        <v>0.40035</v>
      </c>
      <c r="D102" s="9" t="n">
        <f aca="false">1-C102</f>
        <v>0.59965</v>
      </c>
      <c r="E102" s="8" t="n">
        <f aca="false">L$1^B102</f>
        <v>0.0552016397970875</v>
      </c>
      <c r="F102" s="5" t="n">
        <f aca="false">F101-G101</f>
        <v>6151.15449568079</v>
      </c>
      <c r="G102" s="5" t="n">
        <f aca="false">F102*C102</f>
        <v>2462.6147023458</v>
      </c>
      <c r="H102" s="4" t="n">
        <f aca="false">(L$1^B102)*F102</f>
        <v>339.553814806806</v>
      </c>
      <c r="I102" s="4" t="n">
        <f aca="false">I103+H102</f>
        <v>752.084827144652</v>
      </c>
      <c r="J102" s="4" t="n">
        <f aca="false">I102+J103</f>
        <v>1567.87812129412</v>
      </c>
      <c r="K102" s="4" t="n">
        <f aca="false">E103*G102</f>
        <v>131.980941512529</v>
      </c>
      <c r="L102" s="4" t="n">
        <f aca="false">L103+K102</f>
        <v>317.648431491914</v>
      </c>
      <c r="M102" s="4" t="n">
        <f aca="false">(F102+F103)/2</f>
        <v>4919.84714450788</v>
      </c>
      <c r="N102" s="0" t="n">
        <f aca="false">M102+N103</f>
        <v>11004.2298028209</v>
      </c>
      <c r="AB102" s="0" t="n">
        <f aca="false">N102/F102</f>
        <v>1.78896982843592</v>
      </c>
      <c r="AC102" s="0" t="n">
        <f aca="false">L102/H102</f>
        <v>0.93548774197293</v>
      </c>
      <c r="AD102" s="0" t="n">
        <f aca="false">I102/H102</f>
        <v>2.21492085892942</v>
      </c>
      <c r="AE102" s="0" t="n">
        <f aca="false">AD102-1</f>
        <v>1.21492085892942</v>
      </c>
    </row>
    <row r="103" customFormat="false" ht="13.8" hidden="false" customHeight="false" outlineLevel="0" collapsed="false">
      <c r="B103" s="7" t="n">
        <v>99</v>
      </c>
      <c r="C103" s="8" t="n">
        <v>0.4312</v>
      </c>
      <c r="D103" s="9" t="n">
        <f aca="false">1-C103</f>
        <v>0.5688</v>
      </c>
      <c r="E103" s="8" t="n">
        <f aca="false">L$1^B103</f>
        <v>0.053593825045716</v>
      </c>
      <c r="F103" s="5" t="n">
        <f aca="false">F102-G102</f>
        <v>3688.53979333498</v>
      </c>
      <c r="G103" s="5" t="n">
        <f aca="false">F103*C103</f>
        <v>1590.49835888605</v>
      </c>
      <c r="H103" s="4" t="n">
        <f aca="false">(L$1^B103)*F103</f>
        <v>197.682956358157</v>
      </c>
      <c r="I103" s="4" t="n">
        <f aca="false">I104+H103</f>
        <v>412.531012337846</v>
      </c>
      <c r="J103" s="4" t="n">
        <f aca="false">I103+J104</f>
        <v>815.793294149465</v>
      </c>
      <c r="K103" s="4" t="n">
        <f aca="false">E104*G103</f>
        <v>82.758146389939</v>
      </c>
      <c r="L103" s="4" t="n">
        <f aca="false">L104+K103</f>
        <v>185.667489979385</v>
      </c>
      <c r="M103" s="4" t="n">
        <f aca="false">(F103+F104)/2</f>
        <v>2893.29061389196</v>
      </c>
      <c r="N103" s="0" t="n">
        <f aca="false">M103+N104</f>
        <v>6084.38265831301</v>
      </c>
      <c r="AB103" s="0" t="n">
        <f aca="false">N103/F103</f>
        <v>1.64953694394383</v>
      </c>
      <c r="AC103" s="0" t="n">
        <f aca="false">L103/H103</f>
        <v>0.939218501179217</v>
      </c>
      <c r="AD103" s="0" t="n">
        <f aca="false">I103/H103</f>
        <v>2.08683145951355</v>
      </c>
      <c r="AE103" s="0" t="n">
        <f aca="false">AD103-1</f>
        <v>1.08683145951355</v>
      </c>
    </row>
    <row r="104" customFormat="false" ht="13.8" hidden="false" customHeight="false" outlineLevel="0" collapsed="false">
      <c r="B104" s="7" t="n">
        <v>100</v>
      </c>
      <c r="C104" s="8" t="n">
        <v>0.46342</v>
      </c>
      <c r="D104" s="9" t="n">
        <f aca="false">1-C104</f>
        <v>0.53658</v>
      </c>
      <c r="E104" s="8" t="n">
        <f aca="false">L$1^B104</f>
        <v>0.0520328398502098</v>
      </c>
      <c r="F104" s="5" t="n">
        <f aca="false">F103-G103</f>
        <v>2098.04143444894</v>
      </c>
      <c r="G104" s="5" t="n">
        <f aca="false">F104*C104</f>
        <v>972.274361552327</v>
      </c>
      <c r="H104" s="4" t="n">
        <f aca="false">(L$1^B104)*F104</f>
        <v>109.167053957786</v>
      </c>
      <c r="I104" s="4" t="n">
        <f aca="false">I105+H104</f>
        <v>214.848055979689</v>
      </c>
      <c r="J104" s="4" t="n">
        <f aca="false">I104+J105</f>
        <v>403.262281811619</v>
      </c>
      <c r="K104" s="4" t="n">
        <f aca="false">E105*G104</f>
        <v>49.1166952865216</v>
      </c>
      <c r="L104" s="4" t="n">
        <f aca="false">L105+K104</f>
        <v>102.909343589446</v>
      </c>
      <c r="M104" s="4" t="n">
        <f aca="false">(F104+F105)/2</f>
        <v>1611.90425367278</v>
      </c>
      <c r="N104" s="0" t="n">
        <f aca="false">M104+N105</f>
        <v>3191.09204442105</v>
      </c>
      <c r="AB104" s="11" t="n">
        <f aca="false">N104/F104</f>
        <v>1.5209861883682</v>
      </c>
      <c r="AC104" s="0" t="n">
        <f aca="false">L104/H104</f>
        <v>0.942677665637471</v>
      </c>
      <c r="AD104" s="0" t="n">
        <f aca="false">I104/H104</f>
        <v>1.9680668131135</v>
      </c>
      <c r="AE104" s="0" t="n">
        <f aca="false">AD104-1</f>
        <v>0.968066813113498</v>
      </c>
    </row>
    <row r="105" customFormat="false" ht="13.8" hidden="false" customHeight="false" outlineLevel="0" collapsed="false">
      <c r="B105" s="7" t="n">
        <v>101</v>
      </c>
      <c r="C105" s="8" t="n">
        <v>0.49687</v>
      </c>
      <c r="D105" s="9" t="n">
        <f aca="false">1-C105</f>
        <v>0.50313</v>
      </c>
      <c r="E105" s="8" t="n">
        <f aca="false">L$1^B105</f>
        <v>0.0505173202429221</v>
      </c>
      <c r="F105" s="5" t="n">
        <f aca="false">F104-G104</f>
        <v>1125.76707289661</v>
      </c>
      <c r="G105" s="5" t="n">
        <f aca="false">F105*C105</f>
        <v>559.359885510139</v>
      </c>
      <c r="H105" s="4" t="n">
        <f aca="false">(L$1^B105)*F105</f>
        <v>56.8707357404552</v>
      </c>
      <c r="I105" s="4" t="n">
        <f aca="false">I106+H105</f>
        <v>105.681002021903</v>
      </c>
      <c r="J105" s="4" t="n">
        <f aca="false">I105+J106</f>
        <v>188.41422583193</v>
      </c>
      <c r="K105" s="4" t="n">
        <f aca="false">E106*G105</f>
        <v>27.4343324925825</v>
      </c>
      <c r="L105" s="4" t="n">
        <f aca="false">L106+K105</f>
        <v>53.792648302924</v>
      </c>
      <c r="M105" s="4" t="n">
        <f aca="false">(F105+F106)/2</f>
        <v>846.087130141542</v>
      </c>
      <c r="N105" s="0" t="n">
        <f aca="false">M105+N106</f>
        <v>1579.18779074828</v>
      </c>
      <c r="AB105" s="0" t="n">
        <f aca="false">N105/F105</f>
        <v>1.40276601507362</v>
      </c>
      <c r="AC105" s="0" t="n">
        <f aca="false">L105/H105</f>
        <v>0.945875723296797</v>
      </c>
      <c r="AD105" s="0" t="n">
        <f aca="false">I105/H105</f>
        <v>1.85826683347665</v>
      </c>
      <c r="AE105" s="0" t="n">
        <f aca="false">AD105-1</f>
        <v>0.858266833476654</v>
      </c>
    </row>
    <row r="106" customFormat="false" ht="13.8" hidden="false" customHeight="false" outlineLevel="0" collapsed="false">
      <c r="B106" s="7" t="n">
        <v>102</v>
      </c>
      <c r="C106" s="8" t="n">
        <v>0.53139</v>
      </c>
      <c r="D106" s="9" t="n">
        <f aca="false">1-C106</f>
        <v>0.46861</v>
      </c>
      <c r="E106" s="8" t="n">
        <f aca="false">L$1^B106</f>
        <v>0.0490459419834195</v>
      </c>
      <c r="F106" s="5" t="n">
        <f aca="false">F105-G105</f>
        <v>566.407187386472</v>
      </c>
      <c r="G106" s="5" t="n">
        <f aca="false">F106*C106</f>
        <v>300.983115305297</v>
      </c>
      <c r="H106" s="4" t="n">
        <f aca="false">(L$1^B106)*F106</f>
        <v>27.7799740515487</v>
      </c>
      <c r="I106" s="4" t="n">
        <f aca="false">I107+H106</f>
        <v>48.810266281448</v>
      </c>
      <c r="J106" s="4" t="n">
        <f aca="false">I106+J107</f>
        <v>82.7332238100266</v>
      </c>
      <c r="K106" s="4" t="n">
        <f aca="false">E107*G106</f>
        <v>14.3320392342257</v>
      </c>
      <c r="L106" s="4" t="n">
        <f aca="false">L107+K106</f>
        <v>26.3583158103415</v>
      </c>
      <c r="M106" s="4" t="n">
        <f aca="false">(F106+F107)/2</f>
        <v>415.915629733823</v>
      </c>
      <c r="N106" s="0" t="n">
        <f aca="false">M106+N107</f>
        <v>733.100660606735</v>
      </c>
      <c r="AB106" s="0" t="n">
        <f aca="false">N106/F106</f>
        <v>1.29429971393799</v>
      </c>
      <c r="AC106" s="0" t="n">
        <f aca="false">L106/H106</f>
        <v>0.948824349563136</v>
      </c>
      <c r="AD106" s="0" t="n">
        <f aca="false">I106/H106</f>
        <v>1.75703066499901</v>
      </c>
      <c r="AE106" s="0" t="n">
        <f aca="false">AD106-1</f>
        <v>0.757030664999012</v>
      </c>
    </row>
    <row r="107" customFormat="false" ht="13.8" hidden="false" customHeight="false" outlineLevel="0" collapsed="false">
      <c r="B107" s="7" t="n">
        <v>103</v>
      </c>
      <c r="C107" s="8" t="n">
        <v>0.56676</v>
      </c>
      <c r="D107" s="9" t="n">
        <f aca="false">1-C107</f>
        <v>0.43324</v>
      </c>
      <c r="E107" s="8" t="n">
        <f aca="false">L$1^B107</f>
        <v>0.0476174194013782</v>
      </c>
      <c r="F107" s="5" t="n">
        <f aca="false">F106-G106</f>
        <v>265.424072081175</v>
      </c>
      <c r="G107" s="5" t="n">
        <f aca="false">F107*C107</f>
        <v>150.431747092727</v>
      </c>
      <c r="H107" s="4" t="n">
        <f aca="false">(L$1^B107)*F107</f>
        <v>12.6388093595109</v>
      </c>
      <c r="I107" s="4" t="n">
        <f aca="false">I108+H107</f>
        <v>21.0302922298993</v>
      </c>
      <c r="J107" s="4" t="n">
        <f aca="false">I107+J108</f>
        <v>33.9229575285786</v>
      </c>
      <c r="K107" s="4" t="n">
        <f aca="false">E108*G107</f>
        <v>6.95453552679264</v>
      </c>
      <c r="L107" s="4" t="n">
        <f aca="false">L108+K107</f>
        <v>12.0262765761158</v>
      </c>
      <c r="M107" s="4" t="n">
        <f aca="false">(F107+F108)/2</f>
        <v>190.208198534811</v>
      </c>
      <c r="N107" s="0" t="n">
        <f aca="false">M107+N108</f>
        <v>317.185030872911</v>
      </c>
      <c r="AB107" s="0" t="n">
        <f aca="false">N107/F107</f>
        <v>1.19501230007468</v>
      </c>
      <c r="AC107" s="0" t="n">
        <f aca="false">L107/H107</f>
        <v>0.951535562728131</v>
      </c>
      <c r="AD107" s="0" t="n">
        <f aca="false">I107/H107</f>
        <v>1.66394567966749</v>
      </c>
      <c r="AE107" s="0" t="n">
        <f aca="false">AD107-1</f>
        <v>0.663945679667491</v>
      </c>
    </row>
    <row r="108" customFormat="false" ht="13.8" hidden="false" customHeight="false" outlineLevel="0" collapsed="false">
      <c r="B108" s="7" t="n">
        <v>104</v>
      </c>
      <c r="C108" s="8" t="n">
        <v>0.60271</v>
      </c>
      <c r="D108" s="9" t="n">
        <f aca="false">1-C108</f>
        <v>0.39729</v>
      </c>
      <c r="E108" s="8" t="n">
        <f aca="false">L$1^B108</f>
        <v>0.0462305042731827</v>
      </c>
      <c r="F108" s="5" t="n">
        <f aca="false">F107-G107</f>
        <v>114.992324988448</v>
      </c>
      <c r="G108" s="5" t="n">
        <f aca="false">F108*C108</f>
        <v>69.3070241937876</v>
      </c>
      <c r="H108" s="4" t="n">
        <f aca="false">(L$1^B108)*F108</f>
        <v>5.31615317176167</v>
      </c>
      <c r="I108" s="4" t="n">
        <f aca="false">I109+H108</f>
        <v>8.39148287038833</v>
      </c>
      <c r="J108" s="4" t="n">
        <f aca="false">I108+J109</f>
        <v>12.8926652986794</v>
      </c>
      <c r="K108" s="4" t="n">
        <f aca="false">E109*G108</f>
        <v>3.11077541568201</v>
      </c>
      <c r="L108" s="4" t="n">
        <f aca="false">L109+K108</f>
        <v>5.07174104932317</v>
      </c>
      <c r="M108" s="4" t="n">
        <f aca="false">(F108+F109)/2</f>
        <v>80.3388128915543</v>
      </c>
      <c r="N108" s="0" t="n">
        <f aca="false">M108+N109</f>
        <v>126.9768323381</v>
      </c>
      <c r="AB108" s="0" t="n">
        <f aca="false">N108/F108</f>
        <v>1.10422006295512</v>
      </c>
      <c r="AC108" s="0" t="n">
        <f aca="false">L108/H108</f>
        <v>0.954024627481247</v>
      </c>
      <c r="AD108" s="0" t="n">
        <f aca="false">I108/H108</f>
        <v>1.57848778981053</v>
      </c>
      <c r="AE108" s="0" t="n">
        <f aca="false">AD108-1</f>
        <v>0.578487789810533</v>
      </c>
    </row>
    <row r="109" customFormat="false" ht="13.8" hidden="false" customHeight="false" outlineLevel="0" collapsed="false">
      <c r="B109" s="7" t="n">
        <v>105</v>
      </c>
      <c r="C109" s="8" t="n">
        <v>0.63896</v>
      </c>
      <c r="D109" s="9" t="n">
        <f aca="false">1-C109</f>
        <v>0.36104</v>
      </c>
      <c r="E109" s="8" t="n">
        <f aca="false">L$1^B109</f>
        <v>0.0448839847312454</v>
      </c>
      <c r="F109" s="5" t="n">
        <f aca="false">F108-G108</f>
        <v>45.6853007946605</v>
      </c>
      <c r="G109" s="5" t="n">
        <f aca="false">F109*C109</f>
        <v>29.1910797957563</v>
      </c>
      <c r="H109" s="4" t="n">
        <f aca="false">(L$1^B109)*F109</f>
        <v>2.05053834330989</v>
      </c>
      <c r="I109" s="4" t="n">
        <f aca="false">I110+H109</f>
        <v>3.07532969862666</v>
      </c>
      <c r="J109" s="4" t="n">
        <f aca="false">I109+J110</f>
        <v>4.50118242829106</v>
      </c>
      <c r="K109" s="4" t="n">
        <f aca="false">E110*G109</f>
        <v>1.27205046586533</v>
      </c>
      <c r="L109" s="4" t="n">
        <f aca="false">L110+K109</f>
        <v>1.96096563364116</v>
      </c>
      <c r="M109" s="4" t="n">
        <f aca="false">(F109+F110)/2</f>
        <v>31.0897608967824</v>
      </c>
      <c r="N109" s="0" t="n">
        <f aca="false">M109+N110</f>
        <v>46.6380194465458</v>
      </c>
      <c r="AB109" s="0" t="n">
        <f aca="false">N109/F109</f>
        <v>1.02085394285062</v>
      </c>
      <c r="AC109" s="0" t="n">
        <f aca="false">L109/H109</f>
        <v>0.956317466600428</v>
      </c>
      <c r="AD109" s="0" t="n">
        <f aca="false">I109/H109</f>
        <v>1.49976698005197</v>
      </c>
      <c r="AE109" s="0" t="n">
        <f aca="false">AD109-1</f>
        <v>0.499766980051974</v>
      </c>
    </row>
    <row r="110" customFormat="false" ht="13.8" hidden="false" customHeight="false" outlineLevel="0" collapsed="false">
      <c r="B110" s="7" t="n">
        <v>106</v>
      </c>
      <c r="C110" s="8" t="n">
        <v>0.67514</v>
      </c>
      <c r="D110" s="9" t="n">
        <f aca="false">1-C110</f>
        <v>0.32486</v>
      </c>
      <c r="E110" s="8" t="n">
        <f aca="false">L$1^B110</f>
        <v>0.0435766842050926</v>
      </c>
      <c r="F110" s="5" t="n">
        <f aca="false">F109-G109</f>
        <v>16.4942209989042</v>
      </c>
      <c r="G110" s="5" t="n">
        <f aca="false">F110*C110</f>
        <v>11.1359083652002</v>
      </c>
      <c r="H110" s="4" t="n">
        <f aca="false">(L$1^B110)*F110</f>
        <v>0.718763459678257</v>
      </c>
      <c r="I110" s="4" t="n">
        <f aca="false">I111+H110</f>
        <v>1.02479135531677</v>
      </c>
      <c r="J110" s="4" t="n">
        <f aca="false">I110+J111</f>
        <v>1.4258527296644</v>
      </c>
      <c r="K110" s="4" t="n">
        <f aca="false">E111*G110</f>
        <v>0.471132002104057</v>
      </c>
      <c r="L110" s="4" t="n">
        <f aca="false">L111+K110</f>
        <v>0.688915167775827</v>
      </c>
      <c r="M110" s="4" t="n">
        <f aca="false">(F110+F111)/2</f>
        <v>10.9262668163041</v>
      </c>
      <c r="N110" s="0" t="n">
        <f aca="false">M110+N111</f>
        <v>15.5482585497634</v>
      </c>
      <c r="AB110" s="0" t="n">
        <f aca="false">N110/F110</f>
        <v>0.94264885566868</v>
      </c>
      <c r="AC110" s="0" t="n">
        <f aca="false">L110/H110</f>
        <v>0.958472719361957</v>
      </c>
      <c r="AD110" s="0" t="n">
        <f aca="false">I110/H110</f>
        <v>1.42576996857283</v>
      </c>
      <c r="AE110" s="0" t="n">
        <f aca="false">AD110-1</f>
        <v>0.425769968572828</v>
      </c>
    </row>
    <row r="111" customFormat="false" ht="13.8" hidden="false" customHeight="false" outlineLevel="0" collapsed="false">
      <c r="B111" s="7" t="n">
        <v>107</v>
      </c>
      <c r="C111" s="8" t="n">
        <v>0.7109</v>
      </c>
      <c r="D111" s="9" t="n">
        <f aca="false">1-C111</f>
        <v>0.2891</v>
      </c>
      <c r="E111" s="8" t="n">
        <f aca="false">L$1^B111</f>
        <v>0.0423074603932938</v>
      </c>
      <c r="F111" s="5" t="n">
        <f aca="false">F110-G110</f>
        <v>5.35831263370403</v>
      </c>
      <c r="G111" s="5" t="n">
        <f aca="false">F111*C111</f>
        <v>3.80922445130019</v>
      </c>
      <c r="H111" s="4" t="n">
        <f aca="false">(L$1^B111)*F111</f>
        <v>0.226696599525319</v>
      </c>
      <c r="I111" s="4" t="n">
        <f aca="false">I112+H111</f>
        <v>0.306027895638508</v>
      </c>
      <c r="J111" s="4" t="n">
        <f aca="false">I111+J112</f>
        <v>0.401061374347634</v>
      </c>
      <c r="K111" s="4" t="n">
        <f aca="false">E112*G111</f>
        <v>0.156464672429659</v>
      </c>
      <c r="L111" s="4" t="n">
        <f aca="false">L112+K111</f>
        <v>0.21778316567177</v>
      </c>
      <c r="M111" s="4" t="n">
        <f aca="false">(F111+F112)/2</f>
        <v>3.45370040805393</v>
      </c>
      <c r="N111" s="0" t="n">
        <f aca="false">M111+N112</f>
        <v>4.62199173345926</v>
      </c>
      <c r="AB111" s="0" t="n">
        <f aca="false">N111/F111</f>
        <v>0.862583438</v>
      </c>
      <c r="AC111" s="0" t="n">
        <f aca="false">L111/H111</f>
        <v>0.960681219426261</v>
      </c>
      <c r="AD111" s="0" t="n">
        <f aca="false">I111/H111</f>
        <v>1.34994479969837</v>
      </c>
      <c r="AE111" s="0" t="n">
        <f aca="false">AD111-1</f>
        <v>0.349944799698369</v>
      </c>
    </row>
    <row r="112" customFormat="false" ht="13.8" hidden="false" customHeight="false" outlineLevel="0" collapsed="false">
      <c r="B112" s="7" t="n">
        <v>108</v>
      </c>
      <c r="C112" s="8" t="n">
        <v>0.74582</v>
      </c>
      <c r="D112" s="9" t="n">
        <f aca="false">1-C112</f>
        <v>0.25418</v>
      </c>
      <c r="E112" s="8" t="n">
        <f aca="false">L$1^B112</f>
        <v>0.0410752042653338</v>
      </c>
      <c r="F112" s="5" t="n">
        <f aca="false">F111-G111</f>
        <v>1.54908818240383</v>
      </c>
      <c r="G112" s="5" t="n">
        <f aca="false">F112*C112</f>
        <v>1.15534094820043</v>
      </c>
      <c r="H112" s="4" t="n">
        <f aca="false">(L$1^B112)*F112</f>
        <v>0.0636291135172521</v>
      </c>
      <c r="I112" s="4" t="n">
        <f aca="false">I113+H112</f>
        <v>0.0793312961131892</v>
      </c>
      <c r="J112" s="4" t="n">
        <f aca="false">I112+J113</f>
        <v>0.0950334787091262</v>
      </c>
      <c r="K112" s="4" t="n">
        <f aca="false">E113*G112</f>
        <v>0.0460736557703272</v>
      </c>
      <c r="L112" s="4" t="n">
        <f aca="false">L113+K112</f>
        <v>0.0613184932421107</v>
      </c>
      <c r="M112" s="4" t="n">
        <f aca="false">(F112+F113)/2</f>
        <v>0.971417708303621</v>
      </c>
      <c r="N112" s="0" t="n">
        <f aca="false">M112+N113</f>
        <v>1.16829132540532</v>
      </c>
      <c r="AB112" s="0" t="n">
        <f aca="false">N112/F112</f>
        <v>0.75418</v>
      </c>
      <c r="AC112" s="0" t="n">
        <f aca="false">L112/H112</f>
        <v>0.963686115562259</v>
      </c>
      <c r="AD112" s="0" t="n">
        <f aca="false">I112/H112</f>
        <v>1.24677669902913</v>
      </c>
      <c r="AE112" s="0" t="n">
        <f aca="false">AD112-1</f>
        <v>0.246776699029126</v>
      </c>
    </row>
    <row r="113" s="19" customFormat="true" ht="13.8" hidden="false" customHeight="false" outlineLevel="0" collapsed="false">
      <c r="B113" s="13" t="n">
        <v>109</v>
      </c>
      <c r="C113" s="14" t="n">
        <v>1</v>
      </c>
      <c r="D113" s="15" t="n">
        <f aca="false">1-C113</f>
        <v>0</v>
      </c>
      <c r="E113" s="14" t="n">
        <f aca="false">L$1^B113</f>
        <v>0.0398788390925571</v>
      </c>
      <c r="F113" s="20" t="n">
        <f aca="false">F112-G112</f>
        <v>0.393747234203407</v>
      </c>
      <c r="G113" s="20" t="n">
        <f aca="false">F113*C113</f>
        <v>0.393747234203407</v>
      </c>
      <c r="H113" s="17" t="n">
        <f aca="false">(L$1^B113)*F113</f>
        <v>0.015702182595937</v>
      </c>
      <c r="I113" s="17" t="n">
        <f aca="false">I114+H113</f>
        <v>0.015702182595937</v>
      </c>
      <c r="J113" s="17" t="n">
        <f aca="false">I113+J114</f>
        <v>0.015702182595937</v>
      </c>
      <c r="K113" s="17" t="n">
        <f aca="false">E114*G113</f>
        <v>0.0152448374717835</v>
      </c>
      <c r="L113" s="17" t="n">
        <f aca="false">L114+K113</f>
        <v>0.0152448374717835</v>
      </c>
      <c r="M113" s="17" t="n">
        <f aca="false">(F113+F114)/2</f>
        <v>0.196873617101703</v>
      </c>
      <c r="N113" s="21" t="n">
        <f aca="false">M113+N114</f>
        <v>0.196873617101703</v>
      </c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 t="n">
        <f aca="false">N113/F113</f>
        <v>0.5</v>
      </c>
      <c r="AC113" s="21" t="n">
        <f aca="false">L113/H113</f>
        <v>0.970873786407767</v>
      </c>
      <c r="AD113" s="21" t="n">
        <f aca="false">I113/H113</f>
        <v>1</v>
      </c>
      <c r="AE113" s="21" t="n">
        <f aca="false">AD113-1</f>
        <v>0</v>
      </c>
      <c r="AF113" s="21"/>
      <c r="AMJ113" s="21"/>
    </row>
    <row r="114" customFormat="false" ht="13.8" hidden="false" customHeight="false" outlineLevel="0" collapsed="false">
      <c r="B114" s="7" t="n">
        <v>110</v>
      </c>
      <c r="C114" s="8" t="n">
        <v>1</v>
      </c>
      <c r="D114" s="9" t="n">
        <f aca="false">1-C114</f>
        <v>0</v>
      </c>
      <c r="E114" s="8" t="n">
        <f aca="false">L$1^B114</f>
        <v>0.038717319507337</v>
      </c>
      <c r="F114" s="5" t="n">
        <f aca="false">F113-G113</f>
        <v>0</v>
      </c>
      <c r="G114" s="5" t="n">
        <f aca="false">F114*C114</f>
        <v>0</v>
      </c>
      <c r="H114" s="4" t="n">
        <f aca="false">(L$1^B114)*F114</f>
        <v>0</v>
      </c>
      <c r="I114" s="4" t="n">
        <f aca="false">I115+H114</f>
        <v>0</v>
      </c>
      <c r="J114" s="4" t="n">
        <f aca="false">I114+J115</f>
        <v>0</v>
      </c>
      <c r="K114" s="4" t="n">
        <f aca="false">E115*G114</f>
        <v>0</v>
      </c>
      <c r="L114" s="4" t="n">
        <f aca="false">L115+K114</f>
        <v>0</v>
      </c>
      <c r="M114" s="4" t="n">
        <f aca="false">(F114+F115)/2</f>
        <v>0</v>
      </c>
    </row>
    <row r="115" customFormat="false" ht="13.8" hidden="false" customHeight="false" outlineLevel="0" collapsed="false">
      <c r="B115" s="7" t="n">
        <v>111</v>
      </c>
      <c r="C115" s="8" t="n">
        <v>1</v>
      </c>
      <c r="D115" s="9" t="n">
        <f aca="false">1-C115</f>
        <v>0</v>
      </c>
      <c r="E115" s="8" t="n">
        <f aca="false">L$1^B115</f>
        <v>0.0375896305896475</v>
      </c>
      <c r="F115" s="5" t="n">
        <f aca="false">F114-G114</f>
        <v>0</v>
      </c>
      <c r="G115" s="5" t="n">
        <f aca="false">F115*C115</f>
        <v>0</v>
      </c>
      <c r="H115" s="4" t="n">
        <f aca="false">(L$1^B115)*F115</f>
        <v>0</v>
      </c>
      <c r="I115" s="4" t="n">
        <f aca="false">I116+H115</f>
        <v>0</v>
      </c>
      <c r="J115" s="4" t="n">
        <f aca="false">I115+J116</f>
        <v>0</v>
      </c>
      <c r="K115" s="4" t="n">
        <f aca="false">E116*G115</f>
        <v>0</v>
      </c>
      <c r="L115" s="4" t="n">
        <f aca="false">L116+K115</f>
        <v>0</v>
      </c>
      <c r="M115" s="4" t="n">
        <f aca="false">(F115+F116)/2</f>
        <v>0</v>
      </c>
    </row>
    <row r="116" customFormat="false" ht="13.8" hidden="false" customHeight="false" outlineLevel="0" collapsed="false">
      <c r="B116" s="7" t="n">
        <v>112</v>
      </c>
      <c r="C116" s="8" t="n">
        <v>1</v>
      </c>
      <c r="D116" s="9" t="n">
        <f aca="false">1-C116</f>
        <v>0</v>
      </c>
      <c r="E116" s="8" t="n">
        <f aca="false">L$1^B116</f>
        <v>0.0364947869802403</v>
      </c>
      <c r="F116" s="5" t="n">
        <f aca="false">F115-G115</f>
        <v>0</v>
      </c>
      <c r="G116" s="5" t="n">
        <f aca="false">F116*C116</f>
        <v>0</v>
      </c>
      <c r="H116" s="4" t="n">
        <f aca="false">(L$1^B116)*F116</f>
        <v>0</v>
      </c>
      <c r="I116" s="4" t="n">
        <f aca="false">I117+H116</f>
        <v>0</v>
      </c>
      <c r="J116" s="4" t="n">
        <f aca="false">I116+J117</f>
        <v>0</v>
      </c>
      <c r="K116" s="4" t="n">
        <f aca="false">E117*G116</f>
        <v>0</v>
      </c>
      <c r="L116" s="4" t="n">
        <f aca="false">L117+K116</f>
        <v>0</v>
      </c>
      <c r="M116" s="4" t="n">
        <f aca="false">(F116+F117)/2</f>
        <v>0</v>
      </c>
    </row>
    <row r="117" customFormat="false" ht="13.8" hidden="false" customHeight="false" outlineLevel="0" collapsed="false">
      <c r="B117" s="7" t="n">
        <v>113</v>
      </c>
      <c r="C117" s="8" t="n">
        <v>1</v>
      </c>
      <c r="D117" s="9" t="n">
        <f aca="false">1-C117</f>
        <v>0</v>
      </c>
      <c r="E117" s="8" t="n">
        <f aca="false">L$1^B117</f>
        <v>0.0354318320196508</v>
      </c>
      <c r="F117" s="5" t="n">
        <f aca="false">F116-G116</f>
        <v>0</v>
      </c>
      <c r="G117" s="5" t="n">
        <f aca="false">F117*C117</f>
        <v>0</v>
      </c>
      <c r="H117" s="4" t="n">
        <f aca="false">(L$1^B117)*F117</f>
        <v>0</v>
      </c>
      <c r="I117" s="4" t="n">
        <f aca="false">I118+H117</f>
        <v>0</v>
      </c>
      <c r="J117" s="4" t="n">
        <f aca="false">I117+J118</f>
        <v>0</v>
      </c>
      <c r="K117" s="4" t="n">
        <f aca="false">E118*G117</f>
        <v>0</v>
      </c>
      <c r="L117" s="4" t="n">
        <f aca="false">L118+K117</f>
        <v>0</v>
      </c>
      <c r="M117" s="4" t="n">
        <f aca="false">(F117+F118)/2</f>
        <v>0</v>
      </c>
    </row>
    <row r="118" customFormat="false" ht="13.8" hidden="false" customHeight="false" outlineLevel="0" collapsed="false">
      <c r="B118" s="7" t="n">
        <v>114</v>
      </c>
      <c r="C118" s="8" t="n">
        <v>1</v>
      </c>
      <c r="D118" s="9" t="n">
        <f aca="false">1-C118</f>
        <v>0</v>
      </c>
      <c r="E118" s="8" t="n">
        <f aca="false">L$1^B118</f>
        <v>0.0343998369122823</v>
      </c>
      <c r="F118" s="5" t="n">
        <f aca="false">F117-G117</f>
        <v>0</v>
      </c>
      <c r="G118" s="5" t="n">
        <f aca="false">F118*C118</f>
        <v>0</v>
      </c>
      <c r="H118" s="4" t="n">
        <f aca="false">(L$1^B118)*F118</f>
        <v>0</v>
      </c>
      <c r="I118" s="4" t="n">
        <f aca="false">I119+H118</f>
        <v>0</v>
      </c>
      <c r="J118" s="4" t="n">
        <f aca="false">I118+J119</f>
        <v>0</v>
      </c>
      <c r="K118" s="4" t="n">
        <f aca="false">E119*G118</f>
        <v>0</v>
      </c>
      <c r="L118" s="4" t="n">
        <f aca="false">L119+K118</f>
        <v>0</v>
      </c>
      <c r="M118" s="4" t="n">
        <f aca="false">(F118+F119)/2</f>
        <v>0</v>
      </c>
    </row>
    <row r="119" customFormat="false" ht="13.8" hidden="false" customHeight="false" outlineLevel="0" collapsed="false">
      <c r="B119" s="7" t="n">
        <v>115</v>
      </c>
      <c r="C119" s="8" t="n">
        <v>1</v>
      </c>
      <c r="D119" s="9" t="n">
        <f aca="false">1-C119</f>
        <v>0</v>
      </c>
      <c r="E119" s="8" t="n">
        <f aca="false">L$1^B119</f>
        <v>0.0333978999148372</v>
      </c>
      <c r="F119" s="5" t="n">
        <f aca="false">F118-G118</f>
        <v>0</v>
      </c>
      <c r="G119" s="5" t="n">
        <f aca="false">F119*C119</f>
        <v>0</v>
      </c>
      <c r="H119" s="4" t="n">
        <f aca="false">(L$1^B119)*F119</f>
        <v>0</v>
      </c>
      <c r="I119" s="4" t="n">
        <f aca="false">H119</f>
        <v>0</v>
      </c>
      <c r="J119" s="4" t="n">
        <f aca="false">I119</f>
        <v>0</v>
      </c>
      <c r="K119" s="4" t="n">
        <f aca="false">E120*G119</f>
        <v>0</v>
      </c>
      <c r="L119" s="4" t="n">
        <f aca="false">K119</f>
        <v>0</v>
      </c>
      <c r="M119" s="4" t="n">
        <f aca="false">(F119+F120)/2</f>
        <v>0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20"/>
  <sheetViews>
    <sheetView showFormulas="false" showGridLines="true" showRowColHeaders="true" showZeros="true" rightToLeft="false" tabSelected="false" showOutlineSymbols="true" defaultGridColor="true" view="normal" topLeftCell="A3" colorId="64" zoomScale="85" zoomScaleNormal="85" zoomScalePageLayoutView="100" workbookViewId="0">
      <pane xSplit="23433" ySplit="480" topLeftCell="M1" activePane="bottomLeft" state="split"/>
      <selection pane="topLeft" activeCell="A3" activeCellId="0" sqref="A3"/>
      <selection pane="topRight" activeCell="M3" activeCellId="0" sqref="M3"/>
      <selection pane="bottomLeft" activeCell="A119" activeCellId="0" sqref="A119"/>
      <selection pane="bottomRight" activeCell="M1" activeCellId="0" sqref="M1"/>
    </sheetView>
  </sheetViews>
  <sheetFormatPr defaultColWidth="8.6875" defaultRowHeight="14.4" zeroHeight="false" outlineLevelRow="0" outlineLevelCol="0"/>
  <cols>
    <col collapsed="false" customWidth="true" hidden="false" outlineLevel="0" max="4" min="4" style="0" width="11.33"/>
    <col collapsed="false" customWidth="true" hidden="false" outlineLevel="0" max="5" min="5" style="0" width="10.33"/>
    <col collapsed="false" customWidth="true" hidden="false" outlineLevel="0" max="7" min="7" style="22" width="11.33"/>
    <col collapsed="false" customWidth="true" hidden="false" outlineLevel="0" max="8" min="8" style="0" width="13.33"/>
    <col collapsed="false" customWidth="true" hidden="false" outlineLevel="0" max="9" min="9" style="0" width="14.35"/>
    <col collapsed="false" customWidth="true" hidden="false" outlineLevel="0" max="10" min="10" style="0" width="9.33"/>
    <col collapsed="false" customWidth="true" hidden="false" outlineLevel="0" max="11" min="11" style="22" width="11.33"/>
    <col collapsed="false" customWidth="true" hidden="false" outlineLevel="0" max="12" min="12" style="0" width="12.33"/>
    <col collapsed="false" customWidth="true" hidden="false" outlineLevel="0" max="15" min="15" style="0" width="12.33"/>
    <col collapsed="false" customWidth="true" hidden="false" outlineLevel="0" max="16" min="16" style="0" width="13.43"/>
    <col collapsed="false" customWidth="true" hidden="false" outlineLevel="0" max="17" min="17" style="0" width="12.89"/>
  </cols>
  <sheetData>
    <row r="1" customFormat="false" ht="14.4" hidden="false" customHeight="false" outlineLevel="0" collapsed="false">
      <c r="I1" s="12" t="s">
        <v>35</v>
      </c>
      <c r="J1" s="23" t="n">
        <v>0.04</v>
      </c>
      <c r="L1" s="12" t="s">
        <v>1</v>
      </c>
      <c r="M1" s="12" t="n">
        <f aca="false">1/(1+J1)</f>
        <v>0.961538461538462</v>
      </c>
      <c r="P1" s="0" t="s">
        <v>36</v>
      </c>
      <c r="Q1" s="0" t="n">
        <v>1</v>
      </c>
    </row>
    <row r="2" customFormat="false" ht="14.4" hidden="false" customHeight="false" outlineLevel="0" collapsed="false">
      <c r="A2" s="0" t="s">
        <v>3</v>
      </c>
    </row>
    <row r="3" customFormat="false" ht="14.4" hidden="false" customHeight="false" outlineLevel="0" collapsed="false">
      <c r="A3" s="5" t="s">
        <v>4</v>
      </c>
      <c r="B3" s="5" t="s">
        <v>5</v>
      </c>
      <c r="C3" s="5" t="s">
        <v>6</v>
      </c>
      <c r="D3" s="5" t="s">
        <v>8</v>
      </c>
      <c r="E3" s="5" t="s">
        <v>9</v>
      </c>
      <c r="F3" s="5" t="s">
        <v>7</v>
      </c>
      <c r="G3" s="24" t="s">
        <v>10</v>
      </c>
      <c r="H3" s="5" t="s">
        <v>11</v>
      </c>
      <c r="I3" s="5" t="s">
        <v>12</v>
      </c>
      <c r="J3" s="5" t="s">
        <v>13</v>
      </c>
      <c r="K3" s="24" t="s">
        <v>14</v>
      </c>
      <c r="L3" s="25" t="s">
        <v>37</v>
      </c>
      <c r="M3" s="26" t="s">
        <v>19</v>
      </c>
      <c r="N3" s="26" t="s">
        <v>38</v>
      </c>
      <c r="O3" s="26" t="s">
        <v>21</v>
      </c>
    </row>
    <row r="4" customFormat="false" ht="14.4" hidden="false" customHeight="false" outlineLevel="0" collapsed="false">
      <c r="A4" s="7" t="n">
        <v>0</v>
      </c>
      <c r="B4" s="0" t="n">
        <v>0.00404</v>
      </c>
      <c r="C4" s="10" t="n">
        <f aca="false">1-B4</f>
        <v>0.99596</v>
      </c>
      <c r="D4" s="0" t="n">
        <v>100000</v>
      </c>
      <c r="E4" s="0" t="n">
        <f aca="false">D4-D5</f>
        <v>404</v>
      </c>
      <c r="F4" s="0" t="n">
        <f aca="false">$M$1^A4</f>
        <v>1</v>
      </c>
      <c r="G4" s="22" t="n">
        <f aca="false">D4*F4</f>
        <v>100000</v>
      </c>
      <c r="H4" s="0" t="n">
        <f aca="false">H5+G4</f>
        <v>2407336.15143531</v>
      </c>
      <c r="I4" s="0" t="n">
        <f aca="false">I5+H4</f>
        <v>51825949.5537678</v>
      </c>
      <c r="J4" s="0" t="n">
        <f aca="false">F5*E4</f>
        <v>388.461538461538</v>
      </c>
      <c r="K4" s="22" t="n">
        <f aca="false">K5+J4</f>
        <v>7410.14802171883</v>
      </c>
      <c r="L4" s="0" t="n">
        <f aca="false">L5+K4</f>
        <v>414030.39936732</v>
      </c>
      <c r="M4" s="12" t="n">
        <f aca="false">(K4/G4)*$Q$1</f>
        <v>0.0741014802171883</v>
      </c>
      <c r="N4" s="12" t="n">
        <f aca="false">(H4/G4)*$Q$1</f>
        <v>24.0733615143531</v>
      </c>
      <c r="O4" s="12" t="n">
        <f aca="false">(H5/G4)*$Q$1</f>
        <v>23.0733615143531</v>
      </c>
    </row>
    <row r="5" customFormat="false" ht="14.4" hidden="false" customHeight="false" outlineLevel="0" collapsed="false">
      <c r="A5" s="7" t="n">
        <v>1</v>
      </c>
      <c r="B5" s="0" t="n">
        <v>0.00158</v>
      </c>
      <c r="C5" s="10" t="n">
        <f aca="false">1-B5</f>
        <v>0.99842</v>
      </c>
      <c r="D5" s="0" t="n">
        <f aca="false">D4*C4</f>
        <v>99596</v>
      </c>
      <c r="E5" s="0" t="n">
        <f aca="false">D5-D6</f>
        <v>157.361680000002</v>
      </c>
      <c r="F5" s="0" t="n">
        <f aca="false">$M$1^A5</f>
        <v>0.961538461538462</v>
      </c>
      <c r="G5" s="22" t="n">
        <f aca="false">D5*F5</f>
        <v>95765.3846153846</v>
      </c>
      <c r="H5" s="0" t="n">
        <f aca="false">H6+G5</f>
        <v>2307336.15143531</v>
      </c>
      <c r="I5" s="0" t="n">
        <f aca="false">I6+H5</f>
        <v>49418613.4023325</v>
      </c>
      <c r="J5" s="0" t="n">
        <f aca="false">F6*E5</f>
        <v>145.489718934913</v>
      </c>
      <c r="K5" s="22" t="n">
        <f aca="false">K6+J5</f>
        <v>7021.6864832573</v>
      </c>
      <c r="L5" s="0" t="n">
        <f aca="false">L6+K5</f>
        <v>406620.251345602</v>
      </c>
      <c r="M5" s="12" t="n">
        <f aca="false">(K5/G5)*$Q$1</f>
        <v>0.0733217593335835</v>
      </c>
      <c r="N5" s="12" t="n">
        <f aca="false">(H5/G5)*$Q$1</f>
        <v>24.0936342573268</v>
      </c>
      <c r="O5" s="12" t="n">
        <f aca="false">(H6/G5)*$Q$1</f>
        <v>23.0936342573268</v>
      </c>
    </row>
    <row r="6" customFormat="false" ht="14.4" hidden="false" customHeight="false" outlineLevel="0" collapsed="false">
      <c r="A6" s="7" t="n">
        <v>2</v>
      </c>
      <c r="B6" s="0" t="n">
        <v>0.00089</v>
      </c>
      <c r="C6" s="10" t="n">
        <f aca="false">1-B6</f>
        <v>0.99911</v>
      </c>
      <c r="D6" s="0" t="n">
        <f aca="false">D5*C5</f>
        <v>99438.63832</v>
      </c>
      <c r="E6" s="0" t="n">
        <f aca="false">D6-D7</f>
        <v>88.5003881047887</v>
      </c>
      <c r="F6" s="0" t="n">
        <f aca="false">$M$1^A6</f>
        <v>0.924556213017751</v>
      </c>
      <c r="G6" s="22" t="n">
        <f aca="false">D6*F6</f>
        <v>91936.6108727811</v>
      </c>
      <c r="H6" s="0" t="n">
        <f aca="false">H7+G6</f>
        <v>2211570.76681993</v>
      </c>
      <c r="I6" s="0" t="n">
        <f aca="false">I7+H6</f>
        <v>47111277.2508972</v>
      </c>
      <c r="J6" s="0" t="n">
        <f aca="false">F7*E6</f>
        <v>78.6765227661199</v>
      </c>
      <c r="K6" s="22" t="n">
        <f aca="false">K7+J6</f>
        <v>6876.19676432238</v>
      </c>
      <c r="L6" s="0" t="n">
        <f aca="false">L7+K6</f>
        <v>399598.564862344</v>
      </c>
      <c r="M6" s="12" t="n">
        <f aca="false">(K6/G6)*$Q$1</f>
        <v>0.0747928023346156</v>
      </c>
      <c r="N6" s="12" t="n">
        <f aca="false">(H6/G6)*$Q$1</f>
        <v>24.0553871393</v>
      </c>
      <c r="O6" s="12" t="n">
        <f aca="false">(H7/G6)*$Q$1</f>
        <v>23.0553871393</v>
      </c>
    </row>
    <row r="7" customFormat="false" ht="14.4" hidden="false" customHeight="false" outlineLevel="0" collapsed="false">
      <c r="A7" s="7" t="n">
        <v>3</v>
      </c>
      <c r="B7" s="0" t="n">
        <v>0.00072</v>
      </c>
      <c r="C7" s="10" t="n">
        <f aca="false">1-B7</f>
        <v>0.99928</v>
      </c>
      <c r="D7" s="0" t="n">
        <f aca="false">D6*C6</f>
        <v>99350.1379318952</v>
      </c>
      <c r="E7" s="0" t="n">
        <f aca="false">D7-D8</f>
        <v>71.5320993109635</v>
      </c>
      <c r="F7" s="0" t="n">
        <f aca="false">$M$1^A7</f>
        <v>0.888996358670915</v>
      </c>
      <c r="G7" s="22" t="n">
        <f aca="false">D7*F7</f>
        <v>88321.910854908</v>
      </c>
      <c r="H7" s="0" t="n">
        <f aca="false">H8+G7</f>
        <v>2119634.15594715</v>
      </c>
      <c r="I7" s="0" t="n">
        <f aca="false">I8+H7</f>
        <v>44899706.4840773</v>
      </c>
      <c r="J7" s="0" t="n">
        <f aca="false">F8*E7</f>
        <v>61.1459382841662</v>
      </c>
      <c r="K7" s="22" t="n">
        <f aca="false">K8+J7</f>
        <v>6797.52024155626</v>
      </c>
      <c r="L7" s="0" t="n">
        <f aca="false">L8+K7</f>
        <v>392722.368098022</v>
      </c>
      <c r="M7" s="12" t="n">
        <f aca="false">(K7/G7)*$Q$1</f>
        <v>0.0769630115082426</v>
      </c>
      <c r="N7" s="12" t="n">
        <f aca="false">(H7/G7)*$Q$1</f>
        <v>23.9989617007857</v>
      </c>
      <c r="O7" s="12" t="n">
        <f aca="false">(H8/G7)*$Q$1</f>
        <v>22.9989617007857</v>
      </c>
      <c r="R7" s="0" t="s">
        <v>39</v>
      </c>
    </row>
    <row r="8" customFormat="false" ht="14.4" hidden="false" customHeight="false" outlineLevel="0" collapsed="false">
      <c r="A8" s="7" t="n">
        <v>4</v>
      </c>
      <c r="B8" s="0" t="n">
        <v>0.00063</v>
      </c>
      <c r="C8" s="10" t="n">
        <f aca="false">1-B8</f>
        <v>0.99937</v>
      </c>
      <c r="D8" s="0" t="n">
        <f aca="false">D7*C7</f>
        <v>99278.6058325843</v>
      </c>
      <c r="E8" s="0" t="n">
        <f aca="false">D8-D9</f>
        <v>62.5455216745322</v>
      </c>
      <c r="F8" s="0" t="n">
        <f aca="false">$M$1^A8</f>
        <v>0.854804191029726</v>
      </c>
      <c r="G8" s="22" t="n">
        <f aca="false">D8*F8</f>
        <v>84863.7683452812</v>
      </c>
      <c r="H8" s="0" t="n">
        <f aca="false">H9+G8</f>
        <v>2031312.24509224</v>
      </c>
      <c r="I8" s="0" t="n">
        <f aca="false">I9+H8</f>
        <v>42780072.3281301</v>
      </c>
      <c r="J8" s="0" t="n">
        <f aca="false">F9*E8</f>
        <v>51.4078596707026</v>
      </c>
      <c r="K8" s="22" t="n">
        <f aca="false">K9+J8</f>
        <v>6736.3743032721</v>
      </c>
      <c r="L8" s="0" t="n">
        <f aca="false">L9+K8</f>
        <v>385924.847856466</v>
      </c>
      <c r="M8" s="12" t="n">
        <f aca="false">(K8/G8)*$Q$1</f>
        <v>0.0793786846214998</v>
      </c>
      <c r="N8" s="12" t="n">
        <f aca="false">(H8/G8)*$Q$1</f>
        <v>23.936154199841</v>
      </c>
      <c r="O8" s="12" t="n">
        <f aca="false">(H9/G8)*$Q$1</f>
        <v>22.936154199841</v>
      </c>
      <c r="R8" s="0" t="s">
        <v>35</v>
      </c>
      <c r="S8" s="27" t="n">
        <v>0.03</v>
      </c>
    </row>
    <row r="9" customFormat="false" ht="14.4" hidden="false" customHeight="false" outlineLevel="0" collapsed="false">
      <c r="A9" s="7" t="n">
        <v>5</v>
      </c>
      <c r="B9" s="0" t="n">
        <v>0.00057</v>
      </c>
      <c r="C9" s="10" t="n">
        <f aca="false">1-B9</f>
        <v>0.99943</v>
      </c>
      <c r="D9" s="0" t="n">
        <f aca="false">D8*C8</f>
        <v>99216.0603109097</v>
      </c>
      <c r="E9" s="0" t="n">
        <f aca="false">D9-D10</f>
        <v>56.5531543772086</v>
      </c>
      <c r="F9" s="0" t="n">
        <f aca="false">$M$1^A9</f>
        <v>0.821927106759352</v>
      </c>
      <c r="G9" s="22" t="n">
        <f aca="false">D9*F9</f>
        <v>81548.3693954074</v>
      </c>
      <c r="H9" s="0" t="n">
        <f aca="false">H10+G9</f>
        <v>1946448.47674696</v>
      </c>
      <c r="I9" s="0" t="n">
        <f aca="false">I10+H9</f>
        <v>40748760.0830379</v>
      </c>
      <c r="J9" s="0" t="n">
        <f aca="false">F10*E9</f>
        <v>44.6947793801673</v>
      </c>
      <c r="K9" s="22" t="n">
        <f aca="false">K10+J9</f>
        <v>6684.9664436014</v>
      </c>
      <c r="L9" s="0" t="n">
        <f aca="false">L10+K9</f>
        <v>379188.473553194</v>
      </c>
      <c r="M9" s="12" t="n">
        <f aca="false">(K9/G9)*$Q$1</f>
        <v>0.0819754765565904</v>
      </c>
      <c r="N9" s="12" t="n">
        <f aca="false">(H9/G9)*$Q$1</f>
        <v>23.8686376095287</v>
      </c>
      <c r="O9" s="12" t="n">
        <f aca="false">(H10/G9)*$Q$1</f>
        <v>22.8686376095287</v>
      </c>
    </row>
    <row r="10" customFormat="false" ht="14.4" hidden="false" customHeight="false" outlineLevel="0" collapsed="false">
      <c r="A10" s="7" t="n">
        <v>6</v>
      </c>
      <c r="B10" s="0" t="n">
        <v>0.00053</v>
      </c>
      <c r="C10" s="10" t="n">
        <f aca="false">1-B10</f>
        <v>0.99947</v>
      </c>
      <c r="D10" s="0" t="n">
        <f aca="false">D9*C9</f>
        <v>99159.5071565325</v>
      </c>
      <c r="E10" s="0" t="n">
        <f aca="false">D10-D11</f>
        <v>52.5545387929597</v>
      </c>
      <c r="F10" s="0" t="n">
        <f aca="false">$M$1^A10</f>
        <v>0.790314525730146</v>
      </c>
      <c r="G10" s="22" t="n">
        <f aca="false">D10*F10</f>
        <v>78367.19887005</v>
      </c>
      <c r="H10" s="0" t="n">
        <f aca="false">H11+G10</f>
        <v>1864900.10735155</v>
      </c>
      <c r="I10" s="0" t="n">
        <f aca="false">I11+H10</f>
        <v>38802311.6062909</v>
      </c>
      <c r="J10" s="0" t="n">
        <f aca="false">F11*E10</f>
        <v>39.9371301933889</v>
      </c>
      <c r="K10" s="22" t="n">
        <f aca="false">K11+J10</f>
        <v>6640.27166422123</v>
      </c>
      <c r="L10" s="0" t="n">
        <f aca="false">L11+K10</f>
        <v>372503.507109592</v>
      </c>
      <c r="M10" s="12" t="n">
        <f aca="false">(K10/G10)*$Q$1</f>
        <v>0.0847327933110414</v>
      </c>
      <c r="N10" s="12" t="n">
        <f aca="false">(H10/G10)*$Q$1</f>
        <v>23.7969473739129</v>
      </c>
      <c r="O10" s="12" t="n">
        <f aca="false">(H11/G10)*$Q$1</f>
        <v>22.7969473739129</v>
      </c>
    </row>
    <row r="11" customFormat="false" ht="14.4" hidden="false" customHeight="false" outlineLevel="0" collapsed="false">
      <c r="A11" s="7" t="n">
        <v>7</v>
      </c>
      <c r="B11" s="0" t="n">
        <v>0.0005</v>
      </c>
      <c r="C11" s="10" t="n">
        <f aca="false">1-B11</f>
        <v>0.9995</v>
      </c>
      <c r="D11" s="0" t="n">
        <f aca="false">D10*C10</f>
        <v>99106.9526177395</v>
      </c>
      <c r="E11" s="0" t="n">
        <f aca="false">D11-D12</f>
        <v>49.5534763088654</v>
      </c>
      <c r="F11" s="0" t="n">
        <f aca="false">$M$1^A11</f>
        <v>0.759917813202063</v>
      </c>
      <c r="G11" s="22" t="n">
        <f aca="false">D11*F11</f>
        <v>75313.1387063932</v>
      </c>
      <c r="H11" s="0" t="n">
        <f aca="false">H12+G11</f>
        <v>1786532.9084815</v>
      </c>
      <c r="I11" s="0" t="n">
        <f aca="false">I12+H11</f>
        <v>36937411.4989394</v>
      </c>
      <c r="J11" s="0" t="n">
        <f aca="false">F12*E11</f>
        <v>36.2082397626858</v>
      </c>
      <c r="K11" s="22" t="n">
        <f aca="false">K12+J11</f>
        <v>6600.33453402784</v>
      </c>
      <c r="L11" s="0" t="n">
        <f aca="false">L12+K11</f>
        <v>365863.235445371</v>
      </c>
      <c r="M11" s="12" t="n">
        <f aca="false">(K11/G11)*$Q$1</f>
        <v>0.0876385534768258</v>
      </c>
      <c r="N11" s="12" t="n">
        <f aca="false">(H11/G11)*$Q$1</f>
        <v>23.7213976096025</v>
      </c>
      <c r="O11" s="12" t="n">
        <f aca="false">(H12/G11)*$Q$1</f>
        <v>22.7213976096025</v>
      </c>
    </row>
    <row r="12" customFormat="false" ht="14.4" hidden="false" customHeight="false" outlineLevel="0" collapsed="false">
      <c r="A12" s="7" t="n">
        <v>8</v>
      </c>
      <c r="B12" s="0" t="n">
        <v>0.00049</v>
      </c>
      <c r="C12" s="10" t="n">
        <f aca="false">1-B12</f>
        <v>0.99951</v>
      </c>
      <c r="D12" s="0" t="n">
        <f aca="false">D11*C11</f>
        <v>99057.3991414307</v>
      </c>
      <c r="E12" s="0" t="n">
        <f aca="false">D12-D13</f>
        <v>48.5381255793036</v>
      </c>
      <c r="F12" s="0" t="n">
        <f aca="false">$M$1^A12</f>
        <v>0.730690205001984</v>
      </c>
      <c r="G12" s="22" t="n">
        <f aca="false">D12*F12</f>
        <v>72380.2712856154</v>
      </c>
      <c r="H12" s="0" t="n">
        <f aca="false">H13+G12</f>
        <v>1711219.76977511</v>
      </c>
      <c r="I12" s="0" t="n">
        <f aca="false">I13+H12</f>
        <v>35150878.5904579</v>
      </c>
      <c r="J12" s="0" t="n">
        <f aca="false">F13*E12</f>
        <v>34.1022432018783</v>
      </c>
      <c r="K12" s="22" t="n">
        <f aca="false">K13+J12</f>
        <v>6564.12629426515</v>
      </c>
      <c r="L12" s="0" t="n">
        <f aca="false">L13+K12</f>
        <v>359262.900911343</v>
      </c>
      <c r="M12" s="12" t="n">
        <f aca="false">(K12/G12)*$Q$1</f>
        <v>0.0906894403360669</v>
      </c>
      <c r="N12" s="12" t="n">
        <f aca="false">(H12/G12)*$Q$1</f>
        <v>23.6420745512623</v>
      </c>
      <c r="O12" s="12" t="n">
        <f aca="false">(H13/G12)*$Q$1</f>
        <v>22.6420745512623</v>
      </c>
    </row>
    <row r="13" customFormat="false" ht="14.4" hidden="false" customHeight="false" outlineLevel="0" collapsed="false">
      <c r="A13" s="7" t="n">
        <v>9</v>
      </c>
      <c r="B13" s="0" t="n">
        <v>0.00048</v>
      </c>
      <c r="C13" s="10" t="n">
        <f aca="false">1-B13</f>
        <v>0.99952</v>
      </c>
      <c r="D13" s="0" t="n">
        <f aca="false">D12*C12</f>
        <v>99008.8610158514</v>
      </c>
      <c r="E13" s="0" t="n">
        <f aca="false">D13-D14</f>
        <v>47.5242532876146</v>
      </c>
      <c r="F13" s="0" t="n">
        <f aca="false">$M$1^A13</f>
        <v>0.702586735578831</v>
      </c>
      <c r="G13" s="22" t="n">
        <f aca="false">D13*F13</f>
        <v>69562.3124545052</v>
      </c>
      <c r="H13" s="0" t="n">
        <f aca="false">H14+G13</f>
        <v>1638839.49848949</v>
      </c>
      <c r="I13" s="0" t="n">
        <f aca="false">I14+H13</f>
        <v>33439658.8206828</v>
      </c>
      <c r="J13" s="0" t="n">
        <f aca="false">F14*E13</f>
        <v>32.1056826713141</v>
      </c>
      <c r="K13" s="22" t="n">
        <f aca="false">K14+J13</f>
        <v>6530.02405106327</v>
      </c>
      <c r="L13" s="0" t="n">
        <f aca="false">L14+K13</f>
        <v>352698.774617078</v>
      </c>
      <c r="M13" s="12" t="n">
        <f aca="false">(K13/G13)*$Q$1</f>
        <v>0.0938730157272159</v>
      </c>
      <c r="N13" s="12" t="n">
        <f aca="false">(H13/G13)*$Q$1</f>
        <v>23.5593015910924</v>
      </c>
      <c r="O13" s="12" t="n">
        <f aca="false">(H14/G13)*$Q$1</f>
        <v>22.5593015910924</v>
      </c>
    </row>
    <row r="14" customFormat="false" ht="14.4" hidden="false" customHeight="false" outlineLevel="0" collapsed="false">
      <c r="A14" s="7" t="n">
        <v>10</v>
      </c>
      <c r="B14" s="0" t="n">
        <v>0.00048</v>
      </c>
      <c r="C14" s="10" t="n">
        <f aca="false">1-B14</f>
        <v>0.99952</v>
      </c>
      <c r="D14" s="0" t="n">
        <f aca="false">D13*C13</f>
        <v>98961.3367625638</v>
      </c>
      <c r="E14" s="0" t="n">
        <f aca="false">D14-D15</f>
        <v>47.5014416460326</v>
      </c>
      <c r="F14" s="0" t="n">
        <f aca="false">$M$1^A14</f>
        <v>0.675564168825799</v>
      </c>
      <c r="G14" s="22" t="n">
        <f aca="false">D14*F14</f>
        <v>66854.7332158914</v>
      </c>
      <c r="H14" s="0" t="n">
        <f aca="false">H15+G14</f>
        <v>1569277.18603499</v>
      </c>
      <c r="I14" s="0" t="n">
        <f aca="false">I15+H14</f>
        <v>31800819.3221933</v>
      </c>
      <c r="J14" s="0" t="n">
        <f aca="false">F15*E14</f>
        <v>30.8560307150281</v>
      </c>
      <c r="K14" s="22" t="n">
        <f aca="false">K15+J14</f>
        <v>6497.91836839196</v>
      </c>
      <c r="L14" s="0" t="n">
        <f aca="false">L15+K14</f>
        <v>346168.750566015</v>
      </c>
      <c r="M14" s="12" t="n">
        <f aca="false">(K14/G14)*$Q$1</f>
        <v>0.097194589759389</v>
      </c>
      <c r="N14" s="12" t="n">
        <f aca="false">(H14/G14)*$Q$1</f>
        <v>23.4729406662559</v>
      </c>
      <c r="O14" s="12" t="n">
        <f aca="false">(H15/G14)*$Q$1</f>
        <v>22.4729406662559</v>
      </c>
    </row>
    <row r="15" customFormat="false" ht="14.4" hidden="false" customHeight="false" outlineLevel="0" collapsed="false">
      <c r="A15" s="7" t="n">
        <v>11</v>
      </c>
      <c r="B15" s="0" t="n">
        <v>0.00049</v>
      </c>
      <c r="C15" s="10" t="n">
        <f aca="false">1-B15</f>
        <v>0.99951</v>
      </c>
      <c r="D15" s="0" t="n">
        <f aca="false">D14*C14</f>
        <v>98913.8353209177</v>
      </c>
      <c r="E15" s="0" t="n">
        <f aca="false">D15-D16</f>
        <v>48.4677793072478</v>
      </c>
      <c r="F15" s="0" t="n">
        <f aca="false">$M$1^A15</f>
        <v>0.649580931563268</v>
      </c>
      <c r="G15" s="22" t="n">
        <f aca="false">D15*F15</f>
        <v>64252.5412922575</v>
      </c>
      <c r="H15" s="0" t="n">
        <f aca="false">H16+G15</f>
        <v>1502422.45281909</v>
      </c>
      <c r="I15" s="0" t="n">
        <f aca="false">I16+H15</f>
        <v>30231542.1361583</v>
      </c>
      <c r="J15" s="0" t="n">
        <f aca="false">F16*E15</f>
        <v>30.2728319550048</v>
      </c>
      <c r="K15" s="22" t="n">
        <f aca="false">K16+J15</f>
        <v>6467.06233767693</v>
      </c>
      <c r="L15" s="0" t="n">
        <f aca="false">L16+K15</f>
        <v>339670.832197623</v>
      </c>
      <c r="M15" s="12" t="n">
        <f aca="false">(K15/G15)*$Q$1</f>
        <v>0.10065068567889</v>
      </c>
      <c r="N15" s="12" t="n">
        <f aca="false">(H15/G15)*$Q$1</f>
        <v>23.3830821723489</v>
      </c>
      <c r="O15" s="12" t="n">
        <f aca="false">(H16/G15)*$Q$1</f>
        <v>22.3830821723489</v>
      </c>
    </row>
    <row r="16" customFormat="false" ht="14.4" hidden="false" customHeight="false" outlineLevel="0" collapsed="false">
      <c r="A16" s="7" t="n">
        <v>12</v>
      </c>
      <c r="B16" s="0" t="n">
        <v>0.0005</v>
      </c>
      <c r="C16" s="10" t="n">
        <f aca="false">1-B16</f>
        <v>0.9995</v>
      </c>
      <c r="D16" s="0" t="n">
        <f aca="false">D15*C15</f>
        <v>98865.3675416105</v>
      </c>
      <c r="E16" s="0" t="n">
        <f aca="false">D16-D17</f>
        <v>49.4326837708068</v>
      </c>
      <c r="F16" s="0" t="n">
        <f aca="false">$M$1^A16</f>
        <v>0.624597049580066</v>
      </c>
      <c r="G16" s="22" t="n">
        <f aca="false">D16*F16</f>
        <v>61751.0168721387</v>
      </c>
      <c r="H16" s="0" t="n">
        <f aca="false">H17+G16</f>
        <v>1438169.91152684</v>
      </c>
      <c r="I16" s="0" t="n">
        <f aca="false">I17+H16</f>
        <v>28729119.6833392</v>
      </c>
      <c r="J16" s="0" t="n">
        <f aca="false">F17*E16</f>
        <v>29.6879888808368</v>
      </c>
      <c r="K16" s="22" t="n">
        <f aca="false">K17+J16</f>
        <v>6436.78950572193</v>
      </c>
      <c r="L16" s="0" t="n">
        <f aca="false">L17+K16</f>
        <v>333203.769859946</v>
      </c>
      <c r="M16" s="12" t="n">
        <f aca="false">(K16/G16)*$Q$1</f>
        <v>0.104237789622961</v>
      </c>
      <c r="N16" s="12" t="n">
        <f aca="false">(H16/G16)*$Q$1</f>
        <v>23.289817469803</v>
      </c>
      <c r="O16" s="12" t="n">
        <f aca="false">(H17/G16)*$Q$1</f>
        <v>22.289817469803</v>
      </c>
    </row>
    <row r="17" customFormat="false" ht="14.4" hidden="false" customHeight="false" outlineLevel="0" collapsed="false">
      <c r="A17" s="7" t="n">
        <v>13</v>
      </c>
      <c r="B17" s="0" t="n">
        <v>0.00051</v>
      </c>
      <c r="C17" s="10" t="n">
        <f aca="false">1-B17</f>
        <v>0.99949</v>
      </c>
      <c r="D17" s="0" t="n">
        <f aca="false">D16*C16</f>
        <v>98815.9348578397</v>
      </c>
      <c r="E17" s="0" t="n">
        <f aca="false">D17-D18</f>
        <v>50.3961267775012</v>
      </c>
      <c r="F17" s="0" t="n">
        <f aca="false">$M$1^A17</f>
        <v>0.600574086134679</v>
      </c>
      <c r="G17" s="22" t="n">
        <f aca="false">D17*F17</f>
        <v>59346.289772791</v>
      </c>
      <c r="H17" s="0" t="n">
        <f aca="false">H18+G17</f>
        <v>1376418.8946547</v>
      </c>
      <c r="I17" s="0" t="n">
        <f aca="false">I18+H17</f>
        <v>27290949.7718124</v>
      </c>
      <c r="J17" s="0" t="n">
        <f aca="false">F18*E17</f>
        <v>29.1025074847358</v>
      </c>
      <c r="K17" s="22" t="n">
        <f aca="false">K18+J17</f>
        <v>6407.10151684109</v>
      </c>
      <c r="L17" s="0" t="n">
        <f aca="false">L18+K17</f>
        <v>326766.980354224</v>
      </c>
      <c r="M17" s="12" t="n">
        <f aca="false">(K17/G17)*$Q$1</f>
        <v>0.107961281848804</v>
      </c>
      <c r="N17" s="12" t="n">
        <f aca="false">(H17/G17)*$Q$1</f>
        <v>23.1930066719311</v>
      </c>
      <c r="O17" s="12" t="n">
        <f aca="false">(H18/G17)*$Q$1</f>
        <v>22.1930066719311</v>
      </c>
    </row>
    <row r="18" customFormat="false" ht="14.4" hidden="false" customHeight="false" outlineLevel="0" collapsed="false">
      <c r="A18" s="7" t="n">
        <v>14</v>
      </c>
      <c r="B18" s="0" t="n">
        <v>0.00052</v>
      </c>
      <c r="C18" s="10" t="n">
        <f aca="false">1-B18</f>
        <v>0.99948</v>
      </c>
      <c r="D18" s="0" t="n">
        <f aca="false">D17*C17</f>
        <v>98765.5387310622</v>
      </c>
      <c r="E18" s="0" t="n">
        <f aca="false">D18-D19</f>
        <v>51.3580801401549</v>
      </c>
      <c r="F18" s="0" t="n">
        <f aca="false">$M$1^A18</f>
        <v>0.577475082821806</v>
      </c>
      <c r="G18" s="22" t="n">
        <f aca="false">D18*F18</f>
        <v>57034.6376586605</v>
      </c>
      <c r="H18" s="0" t="n">
        <f aca="false">H19+G18</f>
        <v>1317072.60488191</v>
      </c>
      <c r="I18" s="0" t="n">
        <f aca="false">I19+H18</f>
        <v>25914530.8771577</v>
      </c>
      <c r="J18" s="0" t="n">
        <f aca="false">F19*E18</f>
        <v>28.5173188293317</v>
      </c>
      <c r="K18" s="22" t="n">
        <f aca="false">K19+J18</f>
        <v>6377.99900935636</v>
      </c>
      <c r="L18" s="0" t="n">
        <f aca="false">L19+K18</f>
        <v>320359.878837383</v>
      </c>
      <c r="M18" s="12" t="n">
        <f aca="false">(K18/G18)*$Q$1</f>
        <v>0.11182676477279</v>
      </c>
      <c r="N18" s="12" t="n">
        <f aca="false">(H18/G18)*$Q$1</f>
        <v>23.0925041159075</v>
      </c>
      <c r="O18" s="12" t="n">
        <f aca="false">(H19/G18)*$Q$1</f>
        <v>22.0925041159075</v>
      </c>
    </row>
    <row r="19" customFormat="false" ht="14.4" hidden="false" customHeight="false" outlineLevel="0" collapsed="false">
      <c r="A19" s="7" t="n">
        <v>15</v>
      </c>
      <c r="B19" s="0" t="n">
        <v>0.00054</v>
      </c>
      <c r="C19" s="10" t="n">
        <f aca="false">1-B19</f>
        <v>0.99946</v>
      </c>
      <c r="D19" s="0" t="n">
        <f aca="false">D18*C18</f>
        <v>98714.180650922</v>
      </c>
      <c r="E19" s="0" t="n">
        <f aca="false">D19-D20</f>
        <v>53.3056575514929</v>
      </c>
      <c r="F19" s="0" t="n">
        <f aca="false">$M$1^A19</f>
        <v>0.555264502713275</v>
      </c>
      <c r="G19" s="22" t="n">
        <f aca="false">D19*F19</f>
        <v>54812.4804298826</v>
      </c>
      <c r="H19" s="0" t="n">
        <f aca="false">H20+G19</f>
        <v>1260037.96722325</v>
      </c>
      <c r="I19" s="0" t="n">
        <f aca="false">I20+H19</f>
        <v>24597458.2722757</v>
      </c>
      <c r="J19" s="0" t="n">
        <f aca="false">F20*E19</f>
        <v>28.4603263770518</v>
      </c>
      <c r="K19" s="22" t="n">
        <f aca="false">K20+J19</f>
        <v>6349.48169052702</v>
      </c>
      <c r="L19" s="0" t="n">
        <f aca="false">L20+K19</f>
        <v>313981.879828026</v>
      </c>
      <c r="M19" s="12" t="n">
        <f aca="false">(K19/G19)*$Q$1</f>
        <v>0.115840072201247</v>
      </c>
      <c r="N19" s="12" t="n">
        <f aca="false">(H19/G19)*$Q$1</f>
        <v>22.9881581227676</v>
      </c>
      <c r="O19" s="12" t="n">
        <f aca="false">(H20/G19)*$Q$1</f>
        <v>21.9881581227676</v>
      </c>
    </row>
    <row r="20" customFormat="false" ht="14.4" hidden="false" customHeight="false" outlineLevel="0" collapsed="false">
      <c r="A20" s="7" t="n">
        <v>16</v>
      </c>
      <c r="B20" s="0" t="n">
        <v>0.00055</v>
      </c>
      <c r="C20" s="10" t="n">
        <f aca="false">1-B20</f>
        <v>0.99945</v>
      </c>
      <c r="D20" s="0" t="n">
        <f aca="false">D19*C19</f>
        <v>98660.8749933705</v>
      </c>
      <c r="E20" s="0" t="n">
        <f aca="false">D20-D21</f>
        <v>54.2634812463657</v>
      </c>
      <c r="F20" s="0" t="n">
        <f aca="false">$M$1^A20</f>
        <v>0.533908175685842</v>
      </c>
      <c r="G20" s="22" t="n">
        <f aca="false">D20*F20</f>
        <v>52675.8477792793</v>
      </c>
      <c r="H20" s="0" t="n">
        <f aca="false">H21+G20</f>
        <v>1205225.48679336</v>
      </c>
      <c r="I20" s="0" t="n">
        <f aca="false">I21+H20</f>
        <v>23337420.3050525</v>
      </c>
      <c r="J20" s="0" t="n">
        <f aca="false">F21*E20</f>
        <v>27.8574194986635</v>
      </c>
      <c r="K20" s="22" t="n">
        <f aca="false">K21+J20</f>
        <v>6321.02136414997</v>
      </c>
      <c r="L20" s="0" t="n">
        <f aca="false">L21+K20</f>
        <v>307632.398137499</v>
      </c>
      <c r="M20" s="12" t="n">
        <f aca="false">(K20/G20)*$Q$1</f>
        <v>0.1199984742654</v>
      </c>
      <c r="N20" s="12" t="n">
        <f aca="false">(H20/G20)*$Q$1</f>
        <v>22.8800396690996</v>
      </c>
      <c r="O20" s="12" t="n">
        <f aca="false">(H21/G20)*$Q$1</f>
        <v>21.8800396690996</v>
      </c>
    </row>
    <row r="21" customFormat="false" ht="14.4" hidden="false" customHeight="false" outlineLevel="0" collapsed="false">
      <c r="A21" s="7" t="n">
        <v>17</v>
      </c>
      <c r="B21" s="0" t="n">
        <v>0.00057</v>
      </c>
      <c r="C21" s="10" t="n">
        <f aca="false">1-B21</f>
        <v>0.99943</v>
      </c>
      <c r="D21" s="0" t="n">
        <f aca="false">D20*C20</f>
        <v>98606.6115121242</v>
      </c>
      <c r="E21" s="0" t="n">
        <f aca="false">D21-D22</f>
        <v>56.2057685619075</v>
      </c>
      <c r="F21" s="0" t="n">
        <f aca="false">$M$1^A21</f>
        <v>0.513373245851771</v>
      </c>
      <c r="G21" s="22" t="n">
        <f aca="false">D21*F21</f>
        <v>50621.9962144238</v>
      </c>
      <c r="H21" s="0" t="n">
        <f aca="false">H22+G21</f>
        <v>1152549.63901409</v>
      </c>
      <c r="I21" s="0" t="n">
        <f aca="false">I22+H21</f>
        <v>22132194.8182591</v>
      </c>
      <c r="J21" s="0" t="n">
        <f aca="false">F22*E21</f>
        <v>27.7447479252114</v>
      </c>
      <c r="K21" s="22" t="n">
        <f aca="false">K22+J21</f>
        <v>6293.16394465131</v>
      </c>
      <c r="L21" s="0" t="n">
        <f aca="false">L22+K21</f>
        <v>301311.376773349</v>
      </c>
      <c r="M21" s="12" t="n">
        <f aca="false">(K21/G21)*$Q$1</f>
        <v>0.124316787469124</v>
      </c>
      <c r="N21" s="12" t="n">
        <f aca="false">(H21/G21)*$Q$1</f>
        <v>22.7677635258028</v>
      </c>
      <c r="O21" s="12" t="n">
        <f aca="false">(H22/G21)*$Q$1</f>
        <v>21.7677635258028</v>
      </c>
    </row>
    <row r="22" s="19" customFormat="true" ht="14.4" hidden="false" customHeight="false" outlineLevel="0" collapsed="false">
      <c r="A22" s="13" t="n">
        <v>18</v>
      </c>
      <c r="B22" s="19" t="n">
        <v>0.00058</v>
      </c>
      <c r="C22" s="28" t="n">
        <f aca="false">1-B22</f>
        <v>0.99942</v>
      </c>
      <c r="D22" s="19" t="n">
        <f aca="false">D21*C21</f>
        <v>98550.4057435623</v>
      </c>
      <c r="E22" s="19" t="n">
        <f aca="false">D22-D23</f>
        <v>57.1592353312735</v>
      </c>
      <c r="F22" s="19" t="n">
        <f aca="false">$M$1^A22</f>
        <v>0.493628121011318</v>
      </c>
      <c r="G22" s="29" t="n">
        <f aca="false">D22*F22</f>
        <v>48647.2516120977</v>
      </c>
      <c r="H22" s="19" t="n">
        <f aca="false">H23+G22</f>
        <v>1101927.64279966</v>
      </c>
      <c r="I22" s="19" t="n">
        <f aca="false">I23+H22</f>
        <v>20979645.1792451</v>
      </c>
      <c r="J22" s="19" t="n">
        <f aca="false">F23*E22</f>
        <v>27.1301980144426</v>
      </c>
      <c r="K22" s="29" t="n">
        <f aca="false">K23+J22</f>
        <v>6265.4191967261</v>
      </c>
      <c r="L22" s="19" t="n">
        <f aca="false">L23+K22</f>
        <v>295018.212828698</v>
      </c>
      <c r="M22" s="12" t="n">
        <f aca="false">(K22/G22)*$Q$1</f>
        <v>0.128792870904304</v>
      </c>
      <c r="N22" s="12" t="n">
        <f aca="false">(H22/G22)*$Q$1</f>
        <v>22.6513853564881</v>
      </c>
      <c r="O22" s="12" t="n">
        <f aca="false">(H23/G22)*$Q$1</f>
        <v>21.6513853564881</v>
      </c>
    </row>
    <row r="23" customFormat="false" ht="14.4" hidden="false" customHeight="false" outlineLevel="0" collapsed="false">
      <c r="A23" s="7" t="n">
        <v>19</v>
      </c>
      <c r="B23" s="0" t="n">
        <v>0.0006</v>
      </c>
      <c r="C23" s="10" t="n">
        <f aca="false">1-B23</f>
        <v>0.9994</v>
      </c>
      <c r="D23" s="0" t="n">
        <f aca="false">D22*C22</f>
        <v>98493.246508231</v>
      </c>
      <c r="E23" s="0" t="n">
        <f aca="false">D23-D24</f>
        <v>59.0959479049488</v>
      </c>
      <c r="F23" s="0" t="n">
        <f aca="false">$M$1^A23</f>
        <v>0.474642424049344</v>
      </c>
      <c r="G23" s="22" t="n">
        <f aca="false">D23*F23</f>
        <v>46749.0732751564</v>
      </c>
      <c r="H23" s="0" t="n">
        <f aca="false">H24+G23</f>
        <v>1053280.39118756</v>
      </c>
      <c r="I23" s="0" t="n">
        <f aca="false">I24+H23</f>
        <v>19877717.5364454</v>
      </c>
      <c r="J23" s="0" t="n">
        <f aca="false">F24*E23</f>
        <v>26.9706191972103</v>
      </c>
      <c r="K23" s="22" t="n">
        <f aca="false">K24+J23</f>
        <v>6238.28899871165</v>
      </c>
      <c r="L23" s="0" t="n">
        <f aca="false">L24+K23</f>
        <v>288752.793631972</v>
      </c>
      <c r="M23" s="12" t="n">
        <f aca="false">(K23/G23)*$Q$1</f>
        <v>0.133441982090089</v>
      </c>
      <c r="N23" s="12" t="n">
        <f aca="false">(H23/G23)*$Q$1</f>
        <v>22.5305084656577</v>
      </c>
      <c r="O23" s="12" t="n">
        <f aca="false">(H24/G23)*$Q$1</f>
        <v>21.5305084656577</v>
      </c>
    </row>
    <row r="24" customFormat="false" ht="14.4" hidden="false" customHeight="false" outlineLevel="0" collapsed="false">
      <c r="A24" s="7" t="n">
        <v>20</v>
      </c>
      <c r="B24" s="0" t="n">
        <v>0.00062</v>
      </c>
      <c r="C24" s="10" t="n">
        <f aca="false">1-B24</f>
        <v>0.99938</v>
      </c>
      <c r="D24" s="0" t="n">
        <f aca="false">D23*C23</f>
        <v>98434.150560326</v>
      </c>
      <c r="E24" s="0" t="n">
        <f aca="false">D24-D25</f>
        <v>61.0291733474005</v>
      </c>
      <c r="F24" s="0" t="n">
        <f aca="false">$M$1^A24</f>
        <v>0.456386946201293</v>
      </c>
      <c r="G24" s="22" t="n">
        <f aca="false">D24*F24</f>
        <v>44924.0613761455</v>
      </c>
      <c r="H24" s="0" t="n">
        <f aca="false">H25+G24</f>
        <v>1006531.31791241</v>
      </c>
      <c r="I24" s="0" t="n">
        <f aca="false">I25+H24</f>
        <v>18824437.1452578</v>
      </c>
      <c r="J24" s="0" t="n">
        <f aca="false">F25*E24</f>
        <v>26.7816519742398</v>
      </c>
      <c r="K24" s="22" t="n">
        <f aca="false">K25+J24</f>
        <v>6211.31837951444</v>
      </c>
      <c r="L24" s="0" t="n">
        <f aca="false">L25+K24</f>
        <v>282514.50463326</v>
      </c>
      <c r="M24" s="12" t="n">
        <f aca="false">(K24/G24)*$Q$1</f>
        <v>0.138262618945059</v>
      </c>
      <c r="N24" s="12" t="n">
        <f aca="false">(H24/G24)*$Q$1</f>
        <v>22.4051719074285</v>
      </c>
      <c r="O24" s="12" t="n">
        <f aca="false">(H25/G24)*$Q$1</f>
        <v>21.4051719074285</v>
      </c>
    </row>
    <row r="25" customFormat="false" ht="14.4" hidden="false" customHeight="false" outlineLevel="0" collapsed="false">
      <c r="A25" s="7" t="n">
        <v>21</v>
      </c>
      <c r="B25" s="0" t="n">
        <v>0.00065</v>
      </c>
      <c r="C25" s="10" t="n">
        <f aca="false">1-B25</f>
        <v>0.99935</v>
      </c>
      <c r="D25" s="0" t="n">
        <f aca="false">D24*C24</f>
        <v>98373.1213869786</v>
      </c>
      <c r="E25" s="0" t="n">
        <f aca="false">D25-D26</f>
        <v>63.9425289015344</v>
      </c>
      <c r="F25" s="0" t="n">
        <f aca="false">$M$1^A25</f>
        <v>0.438833602116628</v>
      </c>
      <c r="G25" s="22" t="n">
        <f aca="false">D25*F25</f>
        <v>43169.4312097041</v>
      </c>
      <c r="H25" s="0" t="n">
        <f aca="false">H26+G25</f>
        <v>961607.256536262</v>
      </c>
      <c r="I25" s="0" t="n">
        <f aca="false">I26+H25</f>
        <v>17817905.8273454</v>
      </c>
      <c r="J25" s="0" t="n">
        <f aca="false">F26*E25</f>
        <v>26.9808945060643</v>
      </c>
      <c r="K25" s="22" t="n">
        <f aca="false">K26+J25</f>
        <v>6184.5367275402</v>
      </c>
      <c r="L25" s="0" t="n">
        <f aca="false">L26+K25</f>
        <v>276303.186253746</v>
      </c>
      <c r="M25" s="12" t="n">
        <f aca="false">(K25/G25)*$Q$1</f>
        <v>0.143261946109449</v>
      </c>
      <c r="N25" s="12" t="n">
        <f aca="false">(H25/G25)*$Q$1</f>
        <v>22.2751894011543</v>
      </c>
      <c r="O25" s="12" t="n">
        <f aca="false">(H26/G25)*$Q$1</f>
        <v>21.2751894011543</v>
      </c>
    </row>
    <row r="26" s="31" customFormat="true" ht="14.4" hidden="false" customHeight="false" outlineLevel="0" collapsed="false">
      <c r="A26" s="30" t="n">
        <v>22</v>
      </c>
      <c r="B26" s="31" t="n">
        <v>0.00067</v>
      </c>
      <c r="C26" s="32" t="n">
        <f aca="false">1-B26</f>
        <v>0.99933</v>
      </c>
      <c r="D26" s="31" t="n">
        <f aca="false">D25*C25</f>
        <v>98309.1788580771</v>
      </c>
      <c r="E26" s="31" t="n">
        <f aca="false">D26-D27</f>
        <v>65.8671498348995</v>
      </c>
      <c r="F26" s="31" t="n">
        <f aca="false">$M$1^A26</f>
        <v>0.421955386650603</v>
      </c>
      <c r="G26" s="33" t="n">
        <f aca="false">D26*F26</f>
        <v>41482.0875763633</v>
      </c>
      <c r="H26" s="31" t="n">
        <f aca="false">H27+G26</f>
        <v>918437.825326557</v>
      </c>
      <c r="I26" s="31" t="n">
        <f aca="false">I27+H26</f>
        <v>16856298.5708092</v>
      </c>
      <c r="J26" s="31" t="n">
        <f aca="false">F27*E26</f>
        <v>26.7240371886137</v>
      </c>
      <c r="K26" s="33" t="n">
        <f aca="false">K27+J26</f>
        <v>6157.55583303414</v>
      </c>
      <c r="L26" s="31" t="n">
        <f aca="false">L27+K26</f>
        <v>270118.649526206</v>
      </c>
      <c r="M26" s="34" t="n">
        <f aca="false">(K26/G26)*$Q$1</f>
        <v>0.148438909244836</v>
      </c>
      <c r="N26" s="34" t="n">
        <f aca="false">(H26/G26)*$Q$1</f>
        <v>22.1405883596343</v>
      </c>
      <c r="O26" s="34" t="n">
        <f aca="false">(H27/G26)*$Q$1</f>
        <v>21.1405883596343</v>
      </c>
    </row>
    <row r="27" customFormat="false" ht="14.4" hidden="false" customHeight="false" outlineLevel="0" collapsed="false">
      <c r="A27" s="7" t="n">
        <v>23</v>
      </c>
      <c r="B27" s="0" t="n">
        <v>0.0007</v>
      </c>
      <c r="C27" s="10" t="n">
        <f aca="false">1-B27</f>
        <v>0.9993</v>
      </c>
      <c r="D27" s="0" t="n">
        <f aca="false">D26*C26</f>
        <v>98243.3117082422</v>
      </c>
      <c r="E27" s="0" t="n">
        <f aca="false">D27-D28</f>
        <v>68.7703181957768</v>
      </c>
      <c r="F27" s="0" t="n">
        <f aca="false">$M$1^A27</f>
        <v>0.405726333317888</v>
      </c>
      <c r="G27" s="22" t="n">
        <f aca="false">D27*F27</f>
        <v>39859.8986323914</v>
      </c>
      <c r="H27" s="0" t="n">
        <f aca="false">H28+G27</f>
        <v>876955.737750194</v>
      </c>
      <c r="I27" s="0" t="n">
        <f aca="false">I28+H27</f>
        <v>15937860.7454826</v>
      </c>
      <c r="J27" s="0" t="n">
        <f aca="false">F28*E27</f>
        <v>26.8287779256509</v>
      </c>
      <c r="K27" s="22" t="n">
        <f aca="false">K28+J27</f>
        <v>6130.83179584553</v>
      </c>
      <c r="L27" s="0" t="n">
        <f aca="false">L28+K27</f>
        <v>263961.093693171</v>
      </c>
      <c r="M27" s="12" t="n">
        <f aca="false">(K27/G27)*$Q$1</f>
        <v>0.153809517991684</v>
      </c>
      <c r="N27" s="12" t="n">
        <f aca="false">(H27/G27)*$Q$1</f>
        <v>22.0009525322162</v>
      </c>
      <c r="O27" s="12" t="n">
        <f aca="false">(H28/G27)*$Q$1</f>
        <v>21.0009525322162</v>
      </c>
      <c r="Q27" s="0" t="n">
        <f aca="false">(M34/N34)+0.001+0.005/(((H34-H44)/G34))</f>
        <v>0.0110404011324783</v>
      </c>
    </row>
    <row r="28" customFormat="false" ht="14.4" hidden="false" customHeight="false" outlineLevel="0" collapsed="false">
      <c r="A28" s="7" t="n">
        <v>24</v>
      </c>
      <c r="B28" s="0" t="n">
        <v>0.00073</v>
      </c>
      <c r="C28" s="10" t="n">
        <f aca="false">1-B28</f>
        <v>0.99927</v>
      </c>
      <c r="D28" s="0" t="n">
        <f aca="false">D27*C27</f>
        <v>98174.5413900464</v>
      </c>
      <c r="E28" s="0" t="n">
        <f aca="false">D28-D29</f>
        <v>71.6674152147316</v>
      </c>
      <c r="F28" s="0" t="n">
        <f aca="false">$M$1^A28</f>
        <v>0.390121474344123</v>
      </c>
      <c r="G28" s="22" t="n">
        <f aca="false">D28*F28</f>
        <v>38299.996830143</v>
      </c>
      <c r="H28" s="0" t="n">
        <f aca="false">H29+G28</f>
        <v>837095.839117803</v>
      </c>
      <c r="I28" s="0" t="n">
        <f aca="false">I29+H28</f>
        <v>15060905.0077324</v>
      </c>
      <c r="J28" s="0" t="n">
        <f aca="false">F29*E28</f>
        <v>26.8836516211572</v>
      </c>
      <c r="K28" s="22" t="n">
        <f aca="false">K29+J28</f>
        <v>6104.00301791988</v>
      </c>
      <c r="L28" s="0" t="n">
        <f aca="false">L29+K28</f>
        <v>257830.261897326</v>
      </c>
      <c r="M28" s="12" t="n">
        <f aca="false">(K28/G28)*$Q$1</f>
        <v>0.159373460133445</v>
      </c>
      <c r="N28" s="12" t="n">
        <f aca="false">(H28/G28)*$Q$1</f>
        <v>21.8562900365304</v>
      </c>
      <c r="O28" s="12" t="n">
        <f aca="false">(H29/G28)*$Q$1</f>
        <v>20.8562900365304</v>
      </c>
    </row>
    <row r="29" s="22" customFormat="true" ht="14.4" hidden="false" customHeight="false" outlineLevel="0" collapsed="false">
      <c r="A29" s="35" t="n">
        <v>25</v>
      </c>
      <c r="B29" s="22" t="n">
        <v>0.00077</v>
      </c>
      <c r="C29" s="36" t="n">
        <f aca="false">1-B29</f>
        <v>0.99923</v>
      </c>
      <c r="D29" s="22" t="n">
        <f aca="false">D28*C28</f>
        <v>98102.8739748317</v>
      </c>
      <c r="E29" s="22" t="n">
        <f aca="false">D29-D30</f>
        <v>75.5392129606189</v>
      </c>
      <c r="F29" s="22" t="n">
        <f aca="false">$M$1^A29</f>
        <v>0.375116802253964</v>
      </c>
      <c r="G29" s="22" t="n">
        <f aca="false">D29*F29</f>
        <v>36800.0363773625</v>
      </c>
      <c r="H29" s="22" t="n">
        <f aca="false">H30+G29</f>
        <v>798795.84228766</v>
      </c>
      <c r="I29" s="22" t="n">
        <f aca="false">I30+H29</f>
        <v>14223809.1686146</v>
      </c>
      <c r="J29" s="22" t="n">
        <f aca="false">F30*E29</f>
        <v>27.2461807793929</v>
      </c>
      <c r="K29" s="22" t="n">
        <f aca="false">K30+J29</f>
        <v>6077.11936629872</v>
      </c>
      <c r="L29" s="22" t="n">
        <f aca="false">L30+K29</f>
        <v>251726.258879406</v>
      </c>
      <c r="M29" s="37" t="n">
        <f aca="false">(K29/G29)*$Q$1</f>
        <v>0.165138949972263</v>
      </c>
      <c r="N29" s="37" t="n">
        <f aca="false">(H29/G29)*$Q$1</f>
        <v>21.7063873007212</v>
      </c>
      <c r="O29" s="37" t="n">
        <f aca="false">(H30/G29)*$Q$1</f>
        <v>20.7063873007212</v>
      </c>
      <c r="Q29" s="22" t="n">
        <f aca="false">M29</f>
        <v>0.165138949972262</v>
      </c>
    </row>
    <row r="30" customFormat="false" ht="14.4" hidden="false" customHeight="false" outlineLevel="0" collapsed="false">
      <c r="A30" s="7" t="n">
        <v>26</v>
      </c>
      <c r="B30" s="0" t="n">
        <v>0.00081</v>
      </c>
      <c r="C30" s="10" t="n">
        <f aca="false">1-B30</f>
        <v>0.99919</v>
      </c>
      <c r="D30" s="0" t="n">
        <f aca="false">D29*C29</f>
        <v>98027.3347618711</v>
      </c>
      <c r="E30" s="0" t="n">
        <f aca="false">D30-D31</f>
        <v>79.4021411571157</v>
      </c>
      <c r="F30" s="0" t="n">
        <f aca="false">$M$1^A30</f>
        <v>0.360689232936504</v>
      </c>
      <c r="G30" s="22" t="n">
        <f aca="false">D30*F30</f>
        <v>35357.4041820692</v>
      </c>
      <c r="H30" s="0" t="n">
        <f aca="false">H31+G30</f>
        <v>761995.805910297</v>
      </c>
      <c r="I30" s="0" t="n">
        <f aca="false">I31+H30</f>
        <v>13425013.3263269</v>
      </c>
      <c r="J30" s="0" t="n">
        <f aca="false">F31*E30</f>
        <v>27.5379782571886</v>
      </c>
      <c r="K30" s="22" t="n">
        <f aca="false">K31+J30</f>
        <v>6049.87318551933</v>
      </c>
      <c r="L30" s="0" t="n">
        <f aca="false">L31+K30</f>
        <v>245649.139513107</v>
      </c>
      <c r="M30" s="12" t="n">
        <f aca="false">(K30/G30)*$Q$1</f>
        <v>0.171106259791192</v>
      </c>
      <c r="N30" s="12" t="n">
        <f aca="false">(H30/G30)*$Q$1</f>
        <v>21.551237245429</v>
      </c>
      <c r="O30" s="12" t="n">
        <f aca="false">(H31/G30)*$Q$1</f>
        <v>20.551237245429</v>
      </c>
      <c r="Q30" s="0" t="n">
        <f aca="false">(H29-H39)/G29</f>
        <v>8.40409760665257</v>
      </c>
      <c r="R30" s="0" t="n">
        <f aca="false">500*Q30/Q29</f>
        <v>25445.5342245551</v>
      </c>
    </row>
    <row r="31" s="22" customFormat="true" ht="14.4" hidden="false" customHeight="false" outlineLevel="0" collapsed="false">
      <c r="A31" s="35" t="n">
        <v>27</v>
      </c>
      <c r="B31" s="22" t="n">
        <v>0.00085</v>
      </c>
      <c r="C31" s="36" t="n">
        <f aca="false">1-B31</f>
        <v>0.99915</v>
      </c>
      <c r="D31" s="22" t="n">
        <f aca="false">D30*C30</f>
        <v>97947.932620714</v>
      </c>
      <c r="E31" s="22" t="n">
        <f aca="false">D31-D32</f>
        <v>83.2557427276042</v>
      </c>
      <c r="F31" s="22" t="n">
        <f aca="false">$M$1^A31</f>
        <v>0.346816570131254</v>
      </c>
      <c r="G31" s="22" t="n">
        <f aca="false">D31*F31</f>
        <v>33969.9660429632</v>
      </c>
      <c r="H31" s="22" t="n">
        <f aca="false">H32+G31</f>
        <v>726638.401728228</v>
      </c>
      <c r="I31" s="22" t="n">
        <f aca="false">I32+H31</f>
        <v>12663017.5204166</v>
      </c>
      <c r="J31" s="22" t="n">
        <f aca="false">F32*E31</f>
        <v>27.763914554344</v>
      </c>
      <c r="K31" s="22" t="n">
        <f aca="false">K32+J31</f>
        <v>6022.33520726214</v>
      </c>
      <c r="L31" s="22" t="n">
        <f aca="false">L32+K31</f>
        <v>239599.266327588</v>
      </c>
      <c r="M31" s="37" t="n">
        <f aca="false">(K31/G31)*$Q$1</f>
        <v>0.177284110312193</v>
      </c>
      <c r="N31" s="37" t="n">
        <f aca="false">(H31/G31)*$Q$1</f>
        <v>21.390613131883</v>
      </c>
      <c r="O31" s="37" t="n">
        <f aca="false">(H32/G31)*$Q$1</f>
        <v>20.390613131883</v>
      </c>
    </row>
    <row r="32" customFormat="false" ht="14.4" hidden="false" customHeight="false" outlineLevel="0" collapsed="false">
      <c r="A32" s="7" t="n">
        <v>28</v>
      </c>
      <c r="B32" s="0" t="n">
        <v>0.0009</v>
      </c>
      <c r="C32" s="10" t="n">
        <f aca="false">1-B32</f>
        <v>0.9991</v>
      </c>
      <c r="D32" s="0" t="n">
        <f aca="false">D31*C31</f>
        <v>97864.6768779863</v>
      </c>
      <c r="E32" s="0" t="n">
        <f aca="false">D32-D33</f>
        <v>88.0782091901929</v>
      </c>
      <c r="F32" s="0" t="n">
        <f aca="false">$M$1^A32</f>
        <v>0.333477471280052</v>
      </c>
      <c r="G32" s="22" t="n">
        <f aca="false">D32*F32</f>
        <v>32635.6649729103</v>
      </c>
      <c r="H32" s="0" t="n">
        <f aca="false">H33+G32</f>
        <v>692668.435685265</v>
      </c>
      <c r="I32" s="0" t="n">
        <f aca="false">I33+H32</f>
        <v>11936379.1186884</v>
      </c>
      <c r="J32" s="0" t="n">
        <f aca="false">F33*E32</f>
        <v>28.2424023804048</v>
      </c>
      <c r="K32" s="22" t="n">
        <f aca="false">K33+J32</f>
        <v>5994.57129270779</v>
      </c>
      <c r="L32" s="0" t="n">
        <f aca="false">L33+K32</f>
        <v>233576.931120326</v>
      </c>
      <c r="M32" s="12" t="n">
        <f aca="false">(K32/G32)*$Q$1</f>
        <v>0.183681604088156</v>
      </c>
      <c r="N32" s="12" t="n">
        <f aca="false">(H32/G32)*$Q$1</f>
        <v>21.224278293708</v>
      </c>
      <c r="O32" s="12" t="n">
        <f aca="false">(H33/G32)*$Q$1</f>
        <v>20.224278293708</v>
      </c>
    </row>
    <row r="33" customFormat="false" ht="14.4" hidden="false" customHeight="false" outlineLevel="0" collapsed="false">
      <c r="A33" s="7" t="n">
        <v>29</v>
      </c>
      <c r="B33" s="0" t="n">
        <v>0.00095</v>
      </c>
      <c r="C33" s="10" t="n">
        <f aca="false">1-B33</f>
        <v>0.99905</v>
      </c>
      <c r="D33" s="0" t="n">
        <f aca="false">D32*C32</f>
        <v>97776.5986687962</v>
      </c>
      <c r="E33" s="0" t="n">
        <f aca="false">D33-D34</f>
        <v>92.8877687353524</v>
      </c>
      <c r="F33" s="0" t="n">
        <f aca="false">$M$1^A33</f>
        <v>0.320651414692358</v>
      </c>
      <c r="G33" s="22" t="n">
        <f aca="false">D33*F33</f>
        <v>31352.2046869564</v>
      </c>
      <c r="H33" s="0" t="n">
        <f aca="false">H34+G33</f>
        <v>660032.770712354</v>
      </c>
      <c r="I33" s="0" t="n">
        <f aca="false">I34+H33</f>
        <v>11243710.6830032</v>
      </c>
      <c r="J33" s="0" t="n">
        <f aca="false">F34*E33</f>
        <v>28.639033127507</v>
      </c>
      <c r="K33" s="22" t="n">
        <f aca="false">K34+J33</f>
        <v>5966.32889032739</v>
      </c>
      <c r="L33" s="0" t="n">
        <f aca="false">L34+K33</f>
        <v>227582.359827618</v>
      </c>
      <c r="M33" s="12" t="n">
        <f aca="false">(K33/G33)*$Q$1</f>
        <v>0.19030013837622</v>
      </c>
      <c r="N33" s="12" t="n">
        <f aca="false">(H33/G33)*$Q$1</f>
        <v>21.0521964022183</v>
      </c>
      <c r="O33" s="12" t="n">
        <f aca="false">(H34/G33)*$Q$1</f>
        <v>20.0521964022183</v>
      </c>
      <c r="R33" s="33" t="n">
        <v>0.00203</v>
      </c>
      <c r="S33" s="0" t="n">
        <f aca="false">$Q$36*R33</f>
        <v>0.00195192307692308</v>
      </c>
    </row>
    <row r="34" s="22" customFormat="true" ht="14.4" hidden="false" customHeight="false" outlineLevel="0" collapsed="false">
      <c r="A34" s="35" t="n">
        <v>30</v>
      </c>
      <c r="B34" s="22" t="n">
        <v>0.001</v>
      </c>
      <c r="C34" s="36" t="n">
        <f aca="false">1-B34</f>
        <v>0.999</v>
      </c>
      <c r="D34" s="22" t="n">
        <f aca="false">D33*C33</f>
        <v>97683.7109000608</v>
      </c>
      <c r="E34" s="22" t="n">
        <f aca="false">D34-D35</f>
        <v>97.6837109000626</v>
      </c>
      <c r="F34" s="22" t="n">
        <f aca="false">$M$1^A34</f>
        <v>0.308318667973421</v>
      </c>
      <c r="G34" s="22" t="n">
        <f aca="false">D34*F34</f>
        <v>30117.7116274075</v>
      </c>
      <c r="H34" s="22" t="n">
        <f aca="false">H35+G34</f>
        <v>628680.566025398</v>
      </c>
      <c r="I34" s="22" t="n">
        <f aca="false">I35+H34</f>
        <v>10583677.9122908</v>
      </c>
      <c r="J34" s="22" t="n">
        <f aca="false">F35*E34</f>
        <v>28.959338103277</v>
      </c>
      <c r="K34" s="22" t="n">
        <f aca="false">K35+J34</f>
        <v>5937.68985719988</v>
      </c>
      <c r="L34" s="22" t="n">
        <f aca="false">L35+K34</f>
        <v>221616.030937291</v>
      </c>
      <c r="M34" s="37" t="n">
        <f aca="false">(K34/G34)*$Q$1</f>
        <v>0.197149435875351</v>
      </c>
      <c r="N34" s="37" t="n">
        <f aca="false">(H34/G34)*$Q$1</f>
        <v>20.8741146672409</v>
      </c>
      <c r="O34" s="37" t="n">
        <f aca="false">(H35/G34)*$Q$1</f>
        <v>19.8741146672409</v>
      </c>
      <c r="R34" s="22" t="n">
        <v>0.00222</v>
      </c>
      <c r="S34" s="22" t="n">
        <f aca="false">$Q$36*R34</f>
        <v>0.00213461538461538</v>
      </c>
    </row>
    <row r="35" customFormat="false" ht="14.4" hidden="false" customHeight="false" outlineLevel="0" collapsed="false">
      <c r="A35" s="7" t="n">
        <v>31</v>
      </c>
      <c r="B35" s="0" t="n">
        <v>0.00107</v>
      </c>
      <c r="C35" s="10" t="n">
        <f aca="false">1-B35</f>
        <v>0.99893</v>
      </c>
      <c r="D35" s="0" t="n">
        <f aca="false">D34*C34</f>
        <v>97586.0271891608</v>
      </c>
      <c r="E35" s="0" t="n">
        <f aca="false">D35-D36</f>
        <v>104.417049092401</v>
      </c>
      <c r="F35" s="0" t="n">
        <f aca="false">$M$1^A35</f>
        <v>0.296460257666751</v>
      </c>
      <c r="G35" s="22" t="n">
        <f aca="false">D35*F35</f>
        <v>28930.3787651732</v>
      </c>
      <c r="H35" s="0" t="n">
        <f aca="false">H36+G35</f>
        <v>598562.854397991</v>
      </c>
      <c r="I35" s="0" t="n">
        <f aca="false">I36+H35</f>
        <v>9954997.3462654</v>
      </c>
      <c r="J35" s="0" t="n">
        <f aca="false">F36*E35</f>
        <v>29.7649089218605</v>
      </c>
      <c r="K35" s="22" t="n">
        <f aca="false">K36+J35</f>
        <v>5908.7305190966</v>
      </c>
      <c r="L35" s="0" t="n">
        <f aca="false">L36+K35</f>
        <v>215678.341080091</v>
      </c>
      <c r="M35" s="12" t="n">
        <f aca="false">(K35/G35)*$Q$1</f>
        <v>0.204239652963328</v>
      </c>
      <c r="N35" s="12" t="n">
        <f aca="false">(H35/G35)*$Q$1</f>
        <v>20.6897690229535</v>
      </c>
      <c r="O35" s="12" t="n">
        <f aca="false">(H36/G35)*$Q$1</f>
        <v>19.6897690229535</v>
      </c>
      <c r="R35" s="0" t="n">
        <v>0.00248</v>
      </c>
      <c r="S35" s="0" t="n">
        <f aca="false">$Q$36*R35</f>
        <v>0.00238461538461538</v>
      </c>
    </row>
    <row r="36" s="31" customFormat="true" ht="14.4" hidden="false" customHeight="false" outlineLevel="0" collapsed="false">
      <c r="A36" s="30" t="n">
        <v>32</v>
      </c>
      <c r="B36" s="31" t="n">
        <v>0.00114</v>
      </c>
      <c r="C36" s="32" t="n">
        <f aca="false">1-B36</f>
        <v>0.99886</v>
      </c>
      <c r="D36" s="31" t="n">
        <f aca="false">D35*C35</f>
        <v>97481.6101400683</v>
      </c>
      <c r="E36" s="31" t="n">
        <f aca="false">D36-D37</f>
        <v>111.129035559687</v>
      </c>
      <c r="F36" s="31" t="n">
        <f aca="false">$M$1^A36</f>
        <v>0.285057940064184</v>
      </c>
      <c r="G36" s="33" t="n">
        <f aca="false">D36*F36</f>
        <v>27787.9069806677</v>
      </c>
      <c r="H36" s="31" t="n">
        <f aca="false">H37+G36</f>
        <v>569632.475632818</v>
      </c>
      <c r="I36" s="31" t="n">
        <f aca="false">I37+H36</f>
        <v>9356434.49186741</v>
      </c>
      <c r="J36" s="31" t="n">
        <f aca="false">F37*E36</f>
        <v>30.4598211134266</v>
      </c>
      <c r="K36" s="33" t="n">
        <f aca="false">K37+J36</f>
        <v>5878.96561017474</v>
      </c>
      <c r="L36" s="31" t="n">
        <f aca="false">L37+K36</f>
        <v>209769.610560994</v>
      </c>
      <c r="M36" s="34" t="n">
        <f aca="false">(K36/G36)*$Q$1</f>
        <v>0.211565614289151</v>
      </c>
      <c r="N36" s="34" t="n">
        <f aca="false">(H36/G36)*$Q$1</f>
        <v>20.4992940284821</v>
      </c>
      <c r="O36" s="34" t="n">
        <f aca="false">(H37/G36)*$Q$1</f>
        <v>19.4992940284821</v>
      </c>
      <c r="Q36" s="31" t="n">
        <f aca="false">$M$1</f>
        <v>0.961538461538462</v>
      </c>
      <c r="R36" s="22" t="n">
        <v>0.0028</v>
      </c>
      <c r="S36" s="31" t="n">
        <f aca="false">$Q$36*R36</f>
        <v>0.00269230769230769</v>
      </c>
    </row>
    <row r="37" customFormat="false" ht="14.4" hidden="false" customHeight="false" outlineLevel="0" collapsed="false">
      <c r="A37" s="7" t="n">
        <v>33</v>
      </c>
      <c r="B37" s="0" t="n">
        <v>0.00121</v>
      </c>
      <c r="C37" s="10" t="n">
        <f aca="false">1-B37</f>
        <v>0.99879</v>
      </c>
      <c r="D37" s="0" t="n">
        <f aca="false">D36*C36</f>
        <v>97370.4811045087</v>
      </c>
      <c r="E37" s="0" t="n">
        <f aca="false">D37-D38</f>
        <v>117.818282136461</v>
      </c>
      <c r="F37" s="0" t="n">
        <f aca="false">$M$1^A37</f>
        <v>0.274094173138638</v>
      </c>
      <c r="G37" s="22" t="n">
        <f aca="false">D37*F37</f>
        <v>26688.6815064517</v>
      </c>
      <c r="H37" s="0" t="n">
        <f aca="false">H38+G37</f>
        <v>541844.56865215</v>
      </c>
      <c r="I37" s="0" t="n">
        <f aca="false">I38+H37</f>
        <v>8786802.0162346</v>
      </c>
      <c r="J37" s="0" t="n">
        <f aca="false">F38*E37</f>
        <v>31.0512544450077</v>
      </c>
      <c r="K37" s="22" t="n">
        <f aca="false">K38+J37</f>
        <v>5848.50578906132</v>
      </c>
      <c r="L37" s="0" t="n">
        <f aca="false">L38+K37</f>
        <v>203890.644950819</v>
      </c>
      <c r="M37" s="12" t="n">
        <f aca="false">(K37/G37)*$Q$1</f>
        <v>0.219138056244836</v>
      </c>
      <c r="N37" s="12" t="n">
        <f aca="false">(H37/G37)*$Q$1</f>
        <v>20.3024105376343</v>
      </c>
      <c r="O37" s="12" t="n">
        <f aca="false">(H38/G37)*$Q$1</f>
        <v>19.3024105376343</v>
      </c>
      <c r="R37" s="0" t="n">
        <v>0.00319</v>
      </c>
      <c r="S37" s="0" t="n">
        <f aca="false">$Q$36*R37</f>
        <v>0.00306730769230769</v>
      </c>
    </row>
    <row r="38" customFormat="false" ht="14.4" hidden="false" customHeight="false" outlineLevel="0" collapsed="false">
      <c r="A38" s="7" t="n">
        <v>34</v>
      </c>
      <c r="B38" s="0" t="n">
        <v>0.0013</v>
      </c>
      <c r="C38" s="10" t="n">
        <f aca="false">1-B38</f>
        <v>0.9987</v>
      </c>
      <c r="D38" s="0" t="n">
        <f aca="false">D37*C37</f>
        <v>97252.6628223722</v>
      </c>
      <c r="E38" s="0" t="n">
        <f aca="false">D38-D39</f>
        <v>126.428461669086</v>
      </c>
      <c r="F38" s="0" t="n">
        <f aca="false">$M$1^A38</f>
        <v>0.263552089556383</v>
      </c>
      <c r="G38" s="22" t="n">
        <f aca="false">D38*F38</f>
        <v>25631.1425017585</v>
      </c>
      <c r="H38" s="0" t="n">
        <f aca="false">H39+G38</f>
        <v>515155.887145698</v>
      </c>
      <c r="I38" s="0" t="n">
        <f aca="false">I39+H38</f>
        <v>8244957.44758245</v>
      </c>
      <c r="J38" s="0" t="n">
        <f aca="false">F39*E38</f>
        <v>32.0389281271986</v>
      </c>
      <c r="K38" s="22" t="n">
        <f aca="false">K39+J38</f>
        <v>5817.45453461631</v>
      </c>
      <c r="L38" s="0" t="n">
        <f aca="false">L39+K38</f>
        <v>198042.139161758</v>
      </c>
      <c r="M38" s="12" t="n">
        <f aca="false">(K38/G38)*$Q$1</f>
        <v>0.226968210028764</v>
      </c>
      <c r="N38" s="12" t="n">
        <f aca="false">(H38/G38)*$Q$1</f>
        <v>20.0988265392521</v>
      </c>
      <c r="O38" s="12" t="n">
        <f aca="false">(H39/G38)*$Q$1</f>
        <v>19.0988265392522</v>
      </c>
      <c r="S38" s="0" t="n">
        <f aca="false">AVERAGE(S33:S37)</f>
        <v>0.00244615384615385</v>
      </c>
    </row>
    <row r="39" customFormat="false" ht="14.4" hidden="false" customHeight="false" outlineLevel="0" collapsed="false">
      <c r="A39" s="7" t="n">
        <v>35</v>
      </c>
      <c r="B39" s="0" t="n">
        <v>0.00139</v>
      </c>
      <c r="C39" s="10" t="n">
        <f aca="false">1-B39</f>
        <v>0.99861</v>
      </c>
      <c r="D39" s="0" t="n">
        <f aca="false">D38*C38</f>
        <v>97126.2343607031</v>
      </c>
      <c r="E39" s="0" t="n">
        <f aca="false">D39-D40</f>
        <v>135.00546576138</v>
      </c>
      <c r="F39" s="0" t="n">
        <f aca="false">$M$1^A39</f>
        <v>0.253415470727291</v>
      </c>
      <c r="G39" s="22" t="n">
        <f aca="false">D39*F39</f>
        <v>24613.2904004868</v>
      </c>
      <c r="H39" s="0" t="n">
        <f aca="false">H40+G39</f>
        <v>489524.74464394</v>
      </c>
      <c r="I39" s="0" t="n">
        <f aca="false">I40+H39</f>
        <v>7729801.56043675</v>
      </c>
      <c r="J39" s="0" t="n">
        <f aca="false">F40*E39</f>
        <v>32.8966092852666</v>
      </c>
      <c r="K39" s="22" t="n">
        <f aca="false">K40+J39</f>
        <v>5785.41560648911</v>
      </c>
      <c r="L39" s="0" t="n">
        <f aca="false">L40+K39</f>
        <v>192224.684627142</v>
      </c>
      <c r="M39" s="12" t="n">
        <f aca="false">(K39/G39)*$Q$1</f>
        <v>0.23505250668861</v>
      </c>
      <c r="N39" s="12" t="n">
        <f aca="false">(H39/G39)*$Q$1</f>
        <v>19.8886348260962</v>
      </c>
      <c r="O39" s="12" t="n">
        <f aca="false">(H40/G39)*$Q$1</f>
        <v>18.8886348260962</v>
      </c>
    </row>
    <row r="40" customFormat="false" ht="14.4" hidden="false" customHeight="false" outlineLevel="0" collapsed="false">
      <c r="A40" s="7" t="n">
        <v>36</v>
      </c>
      <c r="B40" s="0" t="n">
        <v>0.00149</v>
      </c>
      <c r="C40" s="10" t="n">
        <f aca="false">1-B40</f>
        <v>0.99851</v>
      </c>
      <c r="D40" s="0" t="n">
        <f aca="false">D39*C39</f>
        <v>96991.2288949417</v>
      </c>
      <c r="E40" s="0" t="n">
        <f aca="false">D40-D41</f>
        <v>144.516931053469</v>
      </c>
      <c r="F40" s="0" t="n">
        <f aca="false">$M$1^A40</f>
        <v>0.243668721853165</v>
      </c>
      <c r="G40" s="22" t="n">
        <f aca="false">D40*F40</f>
        <v>23633.7287757982</v>
      </c>
      <c r="H40" s="0" t="n">
        <f aca="false">H41+G40</f>
        <v>464911.454243453</v>
      </c>
      <c r="I40" s="0" t="n">
        <f aca="false">I41+H40</f>
        <v>7240276.81579281</v>
      </c>
      <c r="J40" s="0" t="n">
        <f aca="false">F41*E40</f>
        <v>33.8598614191738</v>
      </c>
      <c r="K40" s="22" t="n">
        <f aca="false">K41+J40</f>
        <v>5752.51899720385</v>
      </c>
      <c r="L40" s="0" t="n">
        <f aca="false">L41+K40</f>
        <v>186439.269020653</v>
      </c>
      <c r="M40" s="12" t="n">
        <f aca="false">(K40/G40)*$Q$1</f>
        <v>0.243402937038638</v>
      </c>
      <c r="N40" s="12" t="n">
        <f aca="false">(H40/G40)*$Q$1</f>
        <v>19.6715236369954</v>
      </c>
      <c r="O40" s="12" t="n">
        <f aca="false">(H41/G40)*$Q$1</f>
        <v>18.6715236369954</v>
      </c>
    </row>
    <row r="41" customFormat="false" ht="14.4" hidden="false" customHeight="false" outlineLevel="0" collapsed="false">
      <c r="A41" s="7" t="n">
        <v>37</v>
      </c>
      <c r="B41" s="0" t="n">
        <v>0.00161</v>
      </c>
      <c r="C41" s="10" t="n">
        <f aca="false">1-B41</f>
        <v>0.99839</v>
      </c>
      <c r="D41" s="0" t="n">
        <f aca="false">D40*C40</f>
        <v>96846.7119638883</v>
      </c>
      <c r="E41" s="0" t="n">
        <f aca="false">D41-D42</f>
        <v>155.923206261854</v>
      </c>
      <c r="F41" s="0" t="n">
        <f aca="false">$M$1^A41</f>
        <v>0.234296847935735</v>
      </c>
      <c r="G41" s="22" t="n">
        <f aca="false">D41*F41</f>
        <v>22690.8793460791</v>
      </c>
      <c r="H41" s="0" t="n">
        <f aca="false">H42+G41</f>
        <v>441277.725467655</v>
      </c>
      <c r="I41" s="0" t="n">
        <f aca="false">I42+H41</f>
        <v>6775365.36154935</v>
      </c>
      <c r="J41" s="0" t="n">
        <f aca="false">F42*E41</f>
        <v>35.1272266799864</v>
      </c>
      <c r="K41" s="22" t="n">
        <f aca="false">K42+J41</f>
        <v>5718.65913578467</v>
      </c>
      <c r="L41" s="0" t="n">
        <f aca="false">L42+K41</f>
        <v>180686.750023449</v>
      </c>
      <c r="M41" s="12" t="n">
        <f aca="false">(K41/G41)*$Q$1</f>
        <v>0.252024571131169</v>
      </c>
      <c r="N41" s="12" t="n">
        <f aca="false">(H41/G41)*$Q$1</f>
        <v>19.4473611505896</v>
      </c>
      <c r="O41" s="12" t="n">
        <f aca="false">(H42/G41)*$Q$1</f>
        <v>18.4473611505896</v>
      </c>
    </row>
    <row r="42" customFormat="false" ht="14.4" hidden="false" customHeight="false" outlineLevel="0" collapsed="false">
      <c r="A42" s="7" t="n">
        <v>38</v>
      </c>
      <c r="B42" s="0" t="n">
        <v>0.00173</v>
      </c>
      <c r="C42" s="10" t="n">
        <f aca="false">1-B42</f>
        <v>0.99827</v>
      </c>
      <c r="D42" s="0" t="n">
        <f aca="false">D41*C41</f>
        <v>96690.7887576264</v>
      </c>
      <c r="E42" s="0" t="n">
        <f aca="false">D42-D43</f>
        <v>167.275064550689</v>
      </c>
      <c r="F42" s="0" t="n">
        <f aca="false">$M$1^A42</f>
        <v>0.225285430707438</v>
      </c>
      <c r="G42" s="22" t="n">
        <f aca="false">D42*F42</f>
        <v>21783.0259907037</v>
      </c>
      <c r="H42" s="0" t="n">
        <f aca="false">H43+G42</f>
        <v>418586.846121576</v>
      </c>
      <c r="I42" s="0" t="n">
        <f aca="false">I43+H42</f>
        <v>6334087.6360817</v>
      </c>
      <c r="J42" s="0" t="n">
        <f aca="false">F43*E42</f>
        <v>36.2352259268428</v>
      </c>
      <c r="K42" s="22" t="n">
        <f aca="false">K43+J42</f>
        <v>5683.53190910469</v>
      </c>
      <c r="L42" s="0" t="n">
        <f aca="false">L43+K42</f>
        <v>174968.090887664</v>
      </c>
      <c r="M42" s="12" t="n">
        <f aca="false">(K42/G42)*$Q$1</f>
        <v>0.260915628137717</v>
      </c>
      <c r="N42" s="12" t="n">
        <f aca="false">(H42/G42)*$Q$1</f>
        <v>19.2161936684194</v>
      </c>
      <c r="O42" s="12" t="n">
        <f aca="false">(H43/G42)*$Q$1</f>
        <v>18.2161936684194</v>
      </c>
    </row>
    <row r="43" customFormat="false" ht="14.4" hidden="false" customHeight="false" outlineLevel="0" collapsed="false">
      <c r="A43" s="7" t="n">
        <v>39</v>
      </c>
      <c r="B43" s="0" t="n">
        <v>0.00187</v>
      </c>
      <c r="C43" s="10" t="n">
        <f aca="false">1-B43</f>
        <v>0.99813</v>
      </c>
      <c r="D43" s="0" t="n">
        <f aca="false">D42*C42</f>
        <v>96523.5136930757</v>
      </c>
      <c r="E43" s="0" t="n">
        <f aca="false">D43-D44</f>
        <v>180.498970606059</v>
      </c>
      <c r="F43" s="0" t="n">
        <f aca="false">$M$1^A43</f>
        <v>0.216620606449459</v>
      </c>
      <c r="G43" s="22" t="n">
        <f aca="false">D43*F43</f>
        <v>20908.9820728268</v>
      </c>
      <c r="H43" s="0" t="n">
        <f aca="false">H44+G43</f>
        <v>396803.820130872</v>
      </c>
      <c r="I43" s="0" t="n">
        <f aca="false">I44+H43</f>
        <v>5915500.78996012</v>
      </c>
      <c r="J43" s="0" t="n">
        <f aca="false">F44*E43</f>
        <v>37.5959581501804</v>
      </c>
      <c r="K43" s="22" t="n">
        <f aca="false">K44+J43</f>
        <v>5647.29668317784</v>
      </c>
      <c r="L43" s="0" t="n">
        <f aca="false">L44+K43</f>
        <v>169284.558978559</v>
      </c>
      <c r="M43" s="12" t="n">
        <f aca="false">(K43/G43)*$Q$1</f>
        <v>0.27008950811226</v>
      </c>
      <c r="N43" s="12" t="n">
        <f aca="false">(H43/G43)*$Q$1</f>
        <v>18.9776727890812</v>
      </c>
      <c r="O43" s="12" t="n">
        <f aca="false">(H44/G43)*$Q$1</f>
        <v>17.9776727890812</v>
      </c>
      <c r="Q43" s="0" t="s">
        <v>40</v>
      </c>
      <c r="R43" s="0" t="n">
        <f aca="false">(K44-K49)/G44</f>
        <v>0.0111700509705501</v>
      </c>
      <c r="S43" s="0" t="n">
        <f aca="false">(H44-H49)/G44</f>
        <v>4.60993116516888</v>
      </c>
    </row>
    <row r="44" s="33" customFormat="true" ht="14.4" hidden="false" customHeight="false" outlineLevel="0" collapsed="false">
      <c r="A44" s="38" t="n">
        <v>40</v>
      </c>
      <c r="B44" s="33" t="n">
        <v>0.00203</v>
      </c>
      <c r="C44" s="39" t="n">
        <f aca="false">1-B44</f>
        <v>0.99797</v>
      </c>
      <c r="D44" s="33" t="n">
        <f aca="false">D43*C43</f>
        <v>96343.0147224697</v>
      </c>
      <c r="E44" s="33" t="n">
        <f aca="false">D44-D45</f>
        <v>195.576319886604</v>
      </c>
      <c r="F44" s="33" t="n">
        <f aca="false">$M$1^A44</f>
        <v>0.208289044662942</v>
      </c>
      <c r="G44" s="33" t="n">
        <f aca="false">D44*F44</f>
        <v>20067.1944964909</v>
      </c>
      <c r="H44" s="33" t="n">
        <f aca="false">H45+G44</f>
        <v>375894.838058045</v>
      </c>
      <c r="I44" s="33" t="n">
        <f aca="false">I45+H44</f>
        <v>5518696.96982925</v>
      </c>
      <c r="J44" s="33" t="n">
        <f aca="false">F45*E44</f>
        <v>39.1696200268026</v>
      </c>
      <c r="K44" s="33" t="n">
        <f aca="false">K45+J44</f>
        <v>5609.70072502766</v>
      </c>
      <c r="L44" s="33" t="n">
        <f aca="false">L45+K44</f>
        <v>163637.262295382</v>
      </c>
      <c r="M44" s="40" t="n">
        <f aca="false">(K44/G44)*$Q$1</f>
        <v>0.279545839155972</v>
      </c>
      <c r="N44" s="40" t="n">
        <f aca="false">(H44/G44)*$Q$1</f>
        <v>18.7318081819447</v>
      </c>
      <c r="O44" s="40" t="n">
        <f aca="false">(H45/G44)*$Q$1</f>
        <v>17.7318081819447</v>
      </c>
      <c r="R44" s="33" t="n">
        <f aca="false">R43/S43</f>
        <v>0.00242304072888276</v>
      </c>
    </row>
    <row r="45" customFormat="false" ht="14.4" hidden="false" customHeight="false" outlineLevel="0" collapsed="false">
      <c r="A45" s="7" t="n">
        <v>41</v>
      </c>
      <c r="B45" s="0" t="n">
        <v>0.00222</v>
      </c>
      <c r="C45" s="10" t="n">
        <f aca="false">1-B45</f>
        <v>0.99778</v>
      </c>
      <c r="D45" s="0" t="n">
        <f aca="false">D44*C44</f>
        <v>96147.438402583</v>
      </c>
      <c r="E45" s="0" t="n">
        <f aca="false">D45-D46</f>
        <v>213.447313253739</v>
      </c>
      <c r="F45" s="0" t="n">
        <f aca="false">$M$1^A45</f>
        <v>0.200277927560521</v>
      </c>
      <c r="G45" s="22" t="n">
        <f aca="false">D45*F45</f>
        <v>19256.2097035222</v>
      </c>
      <c r="H45" s="0" t="n">
        <f aca="false">H46+G45</f>
        <v>355827.643561554</v>
      </c>
      <c r="I45" s="0" t="n">
        <f aca="false">I46+H45</f>
        <v>5142802.13177121</v>
      </c>
      <c r="J45" s="0" t="n">
        <f aca="false">F46*E45</f>
        <v>41.1046014825193</v>
      </c>
      <c r="K45" s="22" t="n">
        <f aca="false">K46+J45</f>
        <v>5570.53110500086</v>
      </c>
      <c r="L45" s="0" t="n">
        <f aca="false">L46+K45</f>
        <v>158027.561570354</v>
      </c>
      <c r="M45" s="12" t="n">
        <f aca="false">(K45/G45)*$Q$1</f>
        <v>0.289284921112069</v>
      </c>
      <c r="N45" s="12" t="n">
        <f aca="false">(H45/G45)*$Q$1</f>
        <v>18.4785920510862</v>
      </c>
      <c r="O45" s="12" t="n">
        <f aca="false">(H46/G45)*$Q$1</f>
        <v>17.4785920510862</v>
      </c>
    </row>
    <row r="46" customFormat="false" ht="14.4" hidden="false" customHeight="false" outlineLevel="0" collapsed="false">
      <c r="A46" s="13" t="n">
        <v>42</v>
      </c>
      <c r="B46" s="0" t="n">
        <v>0.00248</v>
      </c>
      <c r="C46" s="10" t="n">
        <f aca="false">1-B46</f>
        <v>0.99752</v>
      </c>
      <c r="D46" s="0" t="n">
        <f aca="false">D45*C45</f>
        <v>95933.9910893293</v>
      </c>
      <c r="E46" s="0" t="n">
        <f aca="false">D46-D47</f>
        <v>237.916297901538</v>
      </c>
      <c r="F46" s="0" t="n">
        <f aca="false">$M$1^A46</f>
        <v>0.192574930346655</v>
      </c>
      <c r="G46" s="22" t="n">
        <f aca="false">D46*F46</f>
        <v>18474.4816519042</v>
      </c>
      <c r="H46" s="0" t="n">
        <f aca="false">H47+G46</f>
        <v>336571.433858032</v>
      </c>
      <c r="I46" s="0" t="n">
        <f aca="false">I47+H46</f>
        <v>4786974.48820965</v>
      </c>
      <c r="J46" s="0" t="n">
        <f aca="false">F47*E46</f>
        <v>44.0545331699256</v>
      </c>
      <c r="K46" s="22" t="n">
        <f aca="false">K47+J46</f>
        <v>5529.42650351834</v>
      </c>
      <c r="L46" s="0" t="n">
        <f aca="false">L47+K46</f>
        <v>152457.030465353</v>
      </c>
      <c r="M46" s="12" t="n">
        <f aca="false">(K46/G46)*$Q$1</f>
        <v>0.299300765656308</v>
      </c>
      <c r="N46" s="12" t="n">
        <f aca="false">(H46/G46)*$Q$1</f>
        <v>18.218180092936</v>
      </c>
      <c r="O46" s="12" t="n">
        <f aca="false">(H47/G46)*$Q$1</f>
        <v>17.218180092936</v>
      </c>
    </row>
    <row r="47" s="22" customFormat="true" ht="14.4" hidden="false" customHeight="false" outlineLevel="0" collapsed="false">
      <c r="A47" s="35" t="n">
        <v>43</v>
      </c>
      <c r="B47" s="22" t="n">
        <v>0.0028</v>
      </c>
      <c r="C47" s="36" t="n">
        <f aca="false">1-B47</f>
        <v>0.9972</v>
      </c>
      <c r="D47" s="22" t="n">
        <f aca="false">D46*C46</f>
        <v>95696.0747914278</v>
      </c>
      <c r="E47" s="22" t="n">
        <f aca="false">D47-D48</f>
        <v>267.949009415999</v>
      </c>
      <c r="F47" s="22" t="n">
        <f aca="false">$M$1^A47</f>
        <v>0.185168202256399</v>
      </c>
      <c r="G47" s="22" t="n">
        <f aca="false">D47*F47</f>
        <v>17719.8701321226</v>
      </c>
      <c r="H47" s="22" t="n">
        <f aca="false">H48+G47</f>
        <v>318096.952206128</v>
      </c>
      <c r="I47" s="22" t="n">
        <f aca="false">I48+H47</f>
        <v>4450403.05435162</v>
      </c>
      <c r="J47" s="22" t="n">
        <f aca="false">F48*E47</f>
        <v>47.7073426634071</v>
      </c>
      <c r="K47" s="22" t="n">
        <f aca="false">K48+J47</f>
        <v>5485.37197034841</v>
      </c>
      <c r="L47" s="22" t="n">
        <f aca="false">L48+K47</f>
        <v>146927.603961835</v>
      </c>
      <c r="M47" s="37" t="n">
        <f aca="false">(K47/G47)*$Q$1</f>
        <v>0.309560506338279</v>
      </c>
      <c r="N47" s="37" t="n">
        <f aca="false">(H47/G47)*$Q$1</f>
        <v>17.9514268352047</v>
      </c>
      <c r="O47" s="37" t="n">
        <f aca="false">(H48/G47)*$Q$1</f>
        <v>16.9514268352047</v>
      </c>
      <c r="P47" s="22" t="n">
        <f aca="false">Q47/R47</f>
        <v>0.00255354672204557</v>
      </c>
      <c r="Q47" s="22" t="n">
        <f aca="false">(K45-$K$49)/G45</f>
        <v>0.00960635390780507</v>
      </c>
      <c r="R47" s="22" t="n">
        <f aca="false">(H45-$H$49)/G45</f>
        <v>3.76196520113393</v>
      </c>
      <c r="S47" s="22" t="n">
        <f aca="false">Q47-$R$44*R47</f>
        <v>0.000490959004817937</v>
      </c>
    </row>
    <row r="48" customFormat="false" ht="14.4" hidden="false" customHeight="false" outlineLevel="0" collapsed="false">
      <c r="A48" s="7" t="n">
        <v>44</v>
      </c>
      <c r="B48" s="0" t="n">
        <v>0.00319</v>
      </c>
      <c r="C48" s="10" t="n">
        <f aca="false">1-B48</f>
        <v>0.99681</v>
      </c>
      <c r="D48" s="0" t="n">
        <f aca="false">D47*C47</f>
        <v>95428.1257820118</v>
      </c>
      <c r="E48" s="0" t="n">
        <f aca="false">D48-D49</f>
        <v>304.415721244615</v>
      </c>
      <c r="F48" s="0" t="n">
        <f aca="false">$M$1^A48</f>
        <v>0.17804634832346</v>
      </c>
      <c r="G48" s="22" t="n">
        <f aca="false">D48*F48</f>
        <v>16990.6293228391</v>
      </c>
      <c r="H48" s="0" t="n">
        <f aca="false">H49+G48</f>
        <v>300377.082074005</v>
      </c>
      <c r="I48" s="0" t="n">
        <f aca="false">I49+H48</f>
        <v>4132306.10214549</v>
      </c>
      <c r="J48" s="0" t="n">
        <f aca="false">F49*E48</f>
        <v>52.1154880190925</v>
      </c>
      <c r="K48" s="22" t="n">
        <f aca="false">K49+J48</f>
        <v>5437.66462768501</v>
      </c>
      <c r="L48" s="0" t="n">
        <f aca="false">L49+K48</f>
        <v>141442.231991486</v>
      </c>
      <c r="M48" s="12" t="n">
        <f aca="false">(K48/G48)*$Q$1</f>
        <v>0.320039035892309</v>
      </c>
      <c r="N48" s="12" t="n">
        <f aca="false">(H48/G48)*$Q$1</f>
        <v>17.6789850668</v>
      </c>
      <c r="O48" s="12" t="n">
        <f aca="false">(H49/G48)*$Q$1</f>
        <v>16.6789850668</v>
      </c>
      <c r="P48" s="22" t="n">
        <f aca="false">Q48/R48</f>
        <v>0.00270522543880065</v>
      </c>
      <c r="Q48" s="0" t="n">
        <f aca="false">(K46-$K$49)/G46</f>
        <v>0.00778789719589213</v>
      </c>
      <c r="R48" s="0" t="n">
        <f aca="false">(H46-$H$49)/G46</f>
        <v>2.87883482248521</v>
      </c>
      <c r="S48" s="22" t="n">
        <f aca="false">Q48-$R$44*R48</f>
        <v>0.000812363169284508</v>
      </c>
    </row>
    <row r="49" s="31" customFormat="true" ht="14.4" hidden="false" customHeight="false" outlineLevel="0" collapsed="false">
      <c r="A49" s="41" t="n">
        <v>45</v>
      </c>
      <c r="B49" s="31" t="n">
        <v>0.00363</v>
      </c>
      <c r="C49" s="32" t="n">
        <f aca="false">1-B49</f>
        <v>0.99637</v>
      </c>
      <c r="D49" s="31" t="n">
        <f aca="false">D48*C48</f>
        <v>95123.7100607672</v>
      </c>
      <c r="E49" s="31" t="n">
        <f aca="false">D49-D50</f>
        <v>345.29906752058</v>
      </c>
      <c r="F49" s="31" t="n">
        <f aca="false">$M$1^A49</f>
        <v>0.171198411849481</v>
      </c>
      <c r="G49" s="33" t="n">
        <f aca="false">D49*F49</f>
        <v>16285.0280916338</v>
      </c>
      <c r="H49" s="31" t="n">
        <f aca="false">H50+G49</f>
        <v>283386.452751166</v>
      </c>
      <c r="I49" s="31" t="n">
        <f aca="false">I50+H49</f>
        <v>3831929.02007149</v>
      </c>
      <c r="J49" s="31" t="n">
        <f aca="false">F50*E49</f>
        <v>56.8410115121443</v>
      </c>
      <c r="K49" s="33" t="n">
        <f aca="false">K50+J49</f>
        <v>5385.54913966591</v>
      </c>
      <c r="L49" s="31" t="n">
        <f aca="false">L50+K49</f>
        <v>136004.567363801</v>
      </c>
      <c r="M49" s="34" t="n">
        <f aca="false">(K49/G49)*$Q$1</f>
        <v>0.330705548026205</v>
      </c>
      <c r="N49" s="34" t="n">
        <f aca="false">(H49/G49)*$Q$1</f>
        <v>17.4016557513187</v>
      </c>
      <c r="O49" s="34" t="n">
        <f aca="false">(H50/G49)*$Q$1</f>
        <v>16.4016557513187</v>
      </c>
      <c r="P49" s="22" t="n">
        <f aca="false">Q49/R49</f>
        <v>0.00287586846199158</v>
      </c>
      <c r="Q49" s="31" t="n">
        <f aca="false">(K47-$K$49)/G47</f>
        <v>0.00563338387573966</v>
      </c>
      <c r="R49" s="31" t="n">
        <f aca="false">(H47-$H$49)/G47</f>
        <v>1.95884615384616</v>
      </c>
      <c r="S49" s="22" t="n">
        <f aca="false">Q49-$R$44*R49</f>
        <v>0.000887019863355083</v>
      </c>
    </row>
    <row r="50" s="22" customFormat="true" ht="14.4" hidden="false" customHeight="false" outlineLevel="0" collapsed="false">
      <c r="A50" s="35" t="n">
        <v>46</v>
      </c>
      <c r="B50" s="22" t="n">
        <v>0.00412</v>
      </c>
      <c r="C50" s="36" t="n">
        <f aca="false">1-B50</f>
        <v>0.99588</v>
      </c>
      <c r="D50" s="22" t="n">
        <f aca="false">D49*C49</f>
        <v>94778.4109932466</v>
      </c>
      <c r="E50" s="22" t="n">
        <f aca="false">D50-D51</f>
        <v>390.487053292178</v>
      </c>
      <c r="F50" s="22" t="n">
        <f aca="false">$M$1^A50</f>
        <v>0.164613857547578</v>
      </c>
      <c r="G50" s="22" t="n">
        <f aca="false">D50*F50</f>
        <v>15601.8398458281</v>
      </c>
      <c r="H50" s="22" t="n">
        <f aca="false">H51+G50</f>
        <v>267101.424659532</v>
      </c>
      <c r="I50" s="22" t="n">
        <f aca="false">I51+H50</f>
        <v>3548542.56732032</v>
      </c>
      <c r="J50" s="22" t="n">
        <f aca="false">F51*E50</f>
        <v>61.8072886200116</v>
      </c>
      <c r="K50" s="22" t="n">
        <f aca="false">K51+J50</f>
        <v>5328.70812815377</v>
      </c>
      <c r="L50" s="22" t="n">
        <f aca="false">L51+K50</f>
        <v>130619.018224135</v>
      </c>
      <c r="M50" s="37" t="n">
        <f aca="false">(K50/G50)*$Q$1</f>
        <v>0.34154357311767</v>
      </c>
      <c r="N50" s="37" t="n">
        <f aca="false">(H50/G50)*$Q$1</f>
        <v>17.1198670989406</v>
      </c>
      <c r="O50" s="37" t="n">
        <f aca="false">(H51/G50)*$Q$1</f>
        <v>16.1198670989406</v>
      </c>
      <c r="P50" s="22" t="n">
        <f aca="false">Q50/R50</f>
        <v>0.00306730769230768</v>
      </c>
      <c r="Q50" s="22" t="n">
        <f aca="false">(K48-$K$49)/G48</f>
        <v>0.00306730769230769</v>
      </c>
      <c r="R50" s="22" t="n">
        <f aca="false">(H48-$H$49)/G48</f>
        <v>1</v>
      </c>
      <c r="S50" s="22" t="n">
        <f aca="false">Q50-$R$44*R50</f>
        <v>0.000644266963424927</v>
      </c>
    </row>
    <row r="51" customFormat="false" ht="14.4" hidden="false" customHeight="false" outlineLevel="0" collapsed="false">
      <c r="A51" s="7" t="n">
        <v>47</v>
      </c>
      <c r="B51" s="0" t="n">
        <v>0.00466</v>
      </c>
      <c r="C51" s="10" t="n">
        <f aca="false">1-B51</f>
        <v>0.99534</v>
      </c>
      <c r="D51" s="0" t="n">
        <f aca="false">D50*C50</f>
        <v>94387.9239399544</v>
      </c>
      <c r="E51" s="0" t="n">
        <f aca="false">D51-D52</f>
        <v>439.84772556019</v>
      </c>
      <c r="F51" s="0" t="n">
        <f aca="false">$M$1^A51</f>
        <v>0.15828255533421</v>
      </c>
      <c r="G51" s="22" t="n">
        <f aca="false">D51*F51</f>
        <v>14939.961793907</v>
      </c>
      <c r="H51" s="0" t="n">
        <f aca="false">H52+G51</f>
        <v>251499.584813704</v>
      </c>
      <c r="I51" s="0" t="n">
        <f aca="false">I52+H51</f>
        <v>3281441.14266079</v>
      </c>
      <c r="J51" s="0" t="n">
        <f aca="false">F52*E51</f>
        <v>66.9425211150068</v>
      </c>
      <c r="K51" s="22" t="n">
        <f aca="false">K52+J51</f>
        <v>5266.90083953376</v>
      </c>
      <c r="L51" s="0" t="n">
        <f aca="false">L52+K51</f>
        <v>125290.310095982</v>
      </c>
      <c r="M51" s="12" t="n">
        <f aca="false">(K51/G51)*$Q$1</f>
        <v>0.352537771661623</v>
      </c>
      <c r="N51" s="12" t="n">
        <f aca="false">(H51/G51)*$Q$1</f>
        <v>16.8340179367978</v>
      </c>
      <c r="O51" s="12" t="n">
        <f aca="false">(H52/G51)*$Q$1</f>
        <v>15.8340179367978</v>
      </c>
      <c r="Q51" s="0" t="n">
        <f aca="false">(K49-$K$49)/G49</f>
        <v>0</v>
      </c>
      <c r="S51" s="22" t="n">
        <f aca="false">Q51-$R$44*R51</f>
        <v>0</v>
      </c>
    </row>
    <row r="52" customFormat="false" ht="14.4" hidden="false" customHeight="false" outlineLevel="0" collapsed="false">
      <c r="A52" s="7" t="n">
        <v>48</v>
      </c>
      <c r="B52" s="0" t="n">
        <v>0.00525</v>
      </c>
      <c r="C52" s="10" t="n">
        <f aca="false">1-B52</f>
        <v>0.99475</v>
      </c>
      <c r="D52" s="0" t="n">
        <f aca="false">D51*C51</f>
        <v>93948.0762143942</v>
      </c>
      <c r="E52" s="0" t="n">
        <f aca="false">D52-D53</f>
        <v>493.227400125572</v>
      </c>
      <c r="F52" s="0" t="n">
        <f aca="false">$M$1^A52</f>
        <v>0.152194764744432</v>
      </c>
      <c r="G52" s="22" t="n">
        <f aca="false">D52*F52</f>
        <v>14298.4053576417</v>
      </c>
      <c r="H52" s="0" t="n">
        <f aca="false">H53+G52</f>
        <v>236559.623019797</v>
      </c>
      <c r="I52" s="0" t="n">
        <f aca="false">I53+H52</f>
        <v>3029941.55784708</v>
      </c>
      <c r="J52" s="0" t="n">
        <f aca="false">F53*E52</f>
        <v>72.1794501227109</v>
      </c>
      <c r="K52" s="22" t="n">
        <f aca="false">K53+J52</f>
        <v>5199.95831841875</v>
      </c>
      <c r="L52" s="0" t="n">
        <f aca="false">L53+K52</f>
        <v>120023.409256448</v>
      </c>
      <c r="M52" s="12" t="n">
        <f aca="false">(K52/G52)*$Q$1</f>
        <v>0.363674003383857</v>
      </c>
      <c r="N52" s="12" t="n">
        <f aca="false">(H52/G52)*$Q$1</f>
        <v>16.5444759120197</v>
      </c>
      <c r="O52" s="12" t="n">
        <f aca="false">(H53/G52)*$Q$1</f>
        <v>15.5444759120197</v>
      </c>
    </row>
    <row r="53" customFormat="false" ht="14.4" hidden="false" customHeight="false" outlineLevel="0" collapsed="false">
      <c r="A53" s="7" t="n">
        <v>49</v>
      </c>
      <c r="B53" s="0" t="n">
        <v>0.00588</v>
      </c>
      <c r="C53" s="10" t="n">
        <f aca="false">1-B53</f>
        <v>0.99412</v>
      </c>
      <c r="D53" s="0" t="n">
        <f aca="false">D52*C52</f>
        <v>93454.8488142687</v>
      </c>
      <c r="E53" s="0" t="n">
        <f aca="false">D53-D54</f>
        <v>549.514511027897</v>
      </c>
      <c r="F53" s="0" t="n">
        <f aca="false">$M$1^A53</f>
        <v>0.146341119946569</v>
      </c>
      <c r="G53" s="22" t="n">
        <f aca="false">D53*F53</f>
        <v>13676.2872399174</v>
      </c>
      <c r="H53" s="0" t="n">
        <f aca="false">H54+G53</f>
        <v>222261.217662156</v>
      </c>
      <c r="I53" s="0" t="n">
        <f aca="false">I54+H53</f>
        <v>2793381.93482729</v>
      </c>
      <c r="J53" s="0" t="n">
        <f aca="false">F54*E53</f>
        <v>77.3236240103019</v>
      </c>
      <c r="K53" s="22" t="n">
        <f aca="false">K54+J53</f>
        <v>5127.77886829604</v>
      </c>
      <c r="L53" s="0" t="n">
        <f aca="false">L54+K53</f>
        <v>114823.450938029</v>
      </c>
      <c r="M53" s="12" t="n">
        <f aca="false">(K53/G53)*$Q$1</f>
        <v>0.374939395344771</v>
      </c>
      <c r="N53" s="12" t="n">
        <f aca="false">(H53/G53)*$Q$1</f>
        <v>16.251575721036</v>
      </c>
      <c r="O53" s="12" t="n">
        <f aca="false">(H54/G53)*$Q$1</f>
        <v>15.251575721036</v>
      </c>
    </row>
    <row r="54" customFormat="false" ht="14.4" hidden="false" customHeight="false" outlineLevel="0" collapsed="false">
      <c r="A54" s="7" t="n">
        <v>50</v>
      </c>
      <c r="B54" s="0" t="n">
        <v>0.00656</v>
      </c>
      <c r="C54" s="10" t="n">
        <f aca="false">1-B54</f>
        <v>0.99344</v>
      </c>
      <c r="D54" s="0" t="n">
        <f aca="false">D53*C53</f>
        <v>92905.3343032408</v>
      </c>
      <c r="E54" s="0" t="n">
        <f aca="false">D54-D55</f>
        <v>609.458993029257</v>
      </c>
      <c r="F54" s="0" t="n">
        <f aca="false">$M$1^A54</f>
        <v>0.14071261533324</v>
      </c>
      <c r="G54" s="22" t="n">
        <f aca="false">D54*F54</f>
        <v>13072.952568218</v>
      </c>
      <c r="H54" s="0" t="n">
        <f aca="false">H55+G54</f>
        <v>208584.930422238</v>
      </c>
      <c r="I54" s="0" t="n">
        <f aca="false">I55+H54</f>
        <v>2571120.71716513</v>
      </c>
      <c r="J54" s="0" t="n">
        <f aca="false">F55*E54</f>
        <v>82.4601623533746</v>
      </c>
      <c r="K54" s="22" t="n">
        <f aca="false">K55+J54</f>
        <v>5050.45524428574</v>
      </c>
      <c r="L54" s="0" t="n">
        <f aca="false">L55+K54</f>
        <v>109695.672069733</v>
      </c>
      <c r="M54" s="12" t="n">
        <f aca="false">(K54/G54)*$Q$1</f>
        <v>0.386328583227942</v>
      </c>
      <c r="N54" s="12" t="n">
        <f aca="false">(H54/G54)*$Q$1</f>
        <v>15.9554568360735</v>
      </c>
      <c r="O54" s="12" t="n">
        <f aca="false">(H55/G54)*$Q$1</f>
        <v>14.9554568360735</v>
      </c>
    </row>
    <row r="55" s="19" customFormat="true" ht="14.4" hidden="false" customHeight="false" outlineLevel="0" collapsed="false">
      <c r="A55" s="13" t="n">
        <v>51</v>
      </c>
      <c r="B55" s="19" t="n">
        <v>0.00728</v>
      </c>
      <c r="C55" s="28" t="n">
        <f aca="false">1-B55</f>
        <v>0.99272</v>
      </c>
      <c r="D55" s="19" t="n">
        <f aca="false">D54*C54</f>
        <v>92295.8753102115</v>
      </c>
      <c r="E55" s="19" t="n">
        <f aca="false">D55-D56</f>
        <v>671.913972258335</v>
      </c>
      <c r="F55" s="19" t="n">
        <f aca="false">$M$1^A55</f>
        <v>0.135300591666577</v>
      </c>
      <c r="G55" s="29" t="n">
        <f aca="false">D55*F55</f>
        <v>12487.6865378562</v>
      </c>
      <c r="H55" s="19" t="n">
        <f aca="false">H56+G55</f>
        <v>195511.97785402</v>
      </c>
      <c r="I55" s="19" t="n">
        <f aca="false">I56+H55</f>
        <v>2362535.78674289</v>
      </c>
      <c r="J55" s="19" t="n">
        <f aca="false">F56*E55</f>
        <v>87.4138057649929</v>
      </c>
      <c r="K55" s="29" t="n">
        <f aca="false">K56+J55</f>
        <v>4967.99508193237</v>
      </c>
      <c r="L55" s="19" t="n">
        <f aca="false">L56+K55</f>
        <v>104645.216825447</v>
      </c>
      <c r="M55" s="12" t="n">
        <f aca="false">(K55/G55)*$Q$1</f>
        <v>0.397831501204965</v>
      </c>
      <c r="N55" s="12" t="n">
        <f aca="false">(H55/G55)*$Q$1</f>
        <v>15.6563809686709</v>
      </c>
      <c r="O55" s="12" t="n">
        <f aca="false">(H56/G55)*$Q$1</f>
        <v>14.6563809686709</v>
      </c>
    </row>
    <row r="56" customFormat="false" ht="14.4" hidden="false" customHeight="false" outlineLevel="0" collapsed="false">
      <c r="A56" s="7" t="n">
        <v>52</v>
      </c>
      <c r="B56" s="0" t="n">
        <v>0.00804</v>
      </c>
      <c r="C56" s="10" t="n">
        <f aca="false">1-B56</f>
        <v>0.99196</v>
      </c>
      <c r="D56" s="0" t="n">
        <f aca="false">D55*C55</f>
        <v>91623.9613379532</v>
      </c>
      <c r="E56" s="0" t="n">
        <f aca="false">D56-D57</f>
        <v>736.656649157143</v>
      </c>
      <c r="F56" s="0" t="n">
        <f aca="false">$M$1^A56</f>
        <v>0.130096722756324</v>
      </c>
      <c r="G56" s="22" t="n">
        <f aca="false">D56*F56</f>
        <v>11919.9770960198</v>
      </c>
      <c r="H56" s="0" t="n">
        <f aca="false">H57+G56</f>
        <v>183024.291316164</v>
      </c>
      <c r="I56" s="0" t="n">
        <f aca="false">I57+H56</f>
        <v>2167023.80888887</v>
      </c>
      <c r="J56" s="0" t="n">
        <f aca="false">F57*E56</f>
        <v>92.150592165384</v>
      </c>
      <c r="K56" s="22" t="n">
        <f aca="false">K57+J56</f>
        <v>4880.58127616737</v>
      </c>
      <c r="L56" s="0" t="n">
        <f aca="false">L57+K56</f>
        <v>99677.2217435151</v>
      </c>
      <c r="M56" s="12" t="n">
        <f aca="false">(K56/G56)*$Q$1</f>
        <v>0.409445524672781</v>
      </c>
      <c r="N56" s="12" t="n">
        <f aca="false">(H56/G56)*$Q$1</f>
        <v>15.3544163585077</v>
      </c>
      <c r="O56" s="12" t="n">
        <f aca="false">(H57/G56)*$Q$1</f>
        <v>14.3544163585077</v>
      </c>
      <c r="P56" s="0" t="n">
        <v>0.535076054724776</v>
      </c>
      <c r="Q56" s="0" t="n">
        <f aca="false">M44</f>
        <v>0.279545839155971</v>
      </c>
    </row>
    <row r="57" customFormat="false" ht="14.4" hidden="false" customHeight="false" outlineLevel="0" collapsed="false">
      <c r="A57" s="7" t="n">
        <v>53</v>
      </c>
      <c r="B57" s="0" t="n">
        <v>0.00884</v>
      </c>
      <c r="C57" s="10" t="n">
        <f aca="false">1-B57</f>
        <v>0.99116</v>
      </c>
      <c r="D57" s="0" t="n">
        <f aca="false">D56*C56</f>
        <v>90887.304688796</v>
      </c>
      <c r="E57" s="0" t="n">
        <f aca="false">D57-D58</f>
        <v>803.443773448947</v>
      </c>
      <c r="F57" s="0" t="n">
        <f aca="false">$M$1^A57</f>
        <v>0.125093002650311</v>
      </c>
      <c r="G57" s="22" t="n">
        <f aca="false">D57*F57</f>
        <v>11369.3658463152</v>
      </c>
      <c r="H57" s="0" t="n">
        <f aca="false">H58+G57</f>
        <v>171104.314220144</v>
      </c>
      <c r="I57" s="0" t="n">
        <f aca="false">I58+H57</f>
        <v>1983999.51757271</v>
      </c>
      <c r="J57" s="0" t="n">
        <f aca="false">F58*E57</f>
        <v>96.6396096936783</v>
      </c>
      <c r="K57" s="22" t="n">
        <f aca="false">K58+J57</f>
        <v>4788.43068400199</v>
      </c>
      <c r="L57" s="0" t="n">
        <f aca="false">L58+K57</f>
        <v>94796.6404673477</v>
      </c>
      <c r="M57" s="12" t="n">
        <f aca="false">(K57/G57)*$Q$1</f>
        <v>0.421169548832304</v>
      </c>
      <c r="N57" s="12" t="n">
        <f aca="false">(H57/G57)*$Q$1</f>
        <v>15.0495917303601</v>
      </c>
      <c r="O57" s="12" t="n">
        <f aca="false">(H58/G57)*$Q$1</f>
        <v>14.0495917303601</v>
      </c>
      <c r="Q57" s="0" t="n">
        <f aca="false">(H44-H55)/G44</f>
        <v>8.98894263647904</v>
      </c>
    </row>
    <row r="58" customFormat="false" ht="14.4" hidden="false" customHeight="false" outlineLevel="0" collapsed="false">
      <c r="A58" s="7" t="n">
        <v>54</v>
      </c>
      <c r="B58" s="0" t="n">
        <v>0.00968</v>
      </c>
      <c r="C58" s="10" t="n">
        <f aca="false">1-B58</f>
        <v>0.99032</v>
      </c>
      <c r="D58" s="0" t="n">
        <f aca="false">D57*C57</f>
        <v>90083.8609153471</v>
      </c>
      <c r="E58" s="0" t="n">
        <f aca="false">D58-D59</f>
        <v>872.011773660561</v>
      </c>
      <c r="F58" s="0" t="n">
        <f aca="false">$M$1^A58</f>
        <v>0.120281733317607</v>
      </c>
      <c r="G58" s="22" t="n">
        <f aca="false">D58*F58</f>
        <v>10835.4429348402</v>
      </c>
      <c r="H58" s="0" t="n">
        <f aca="false">H59+G58</f>
        <v>159734.948373829</v>
      </c>
      <c r="I58" s="0" t="n">
        <f aca="false">I59+H58</f>
        <v>1812895.20335256</v>
      </c>
      <c r="J58" s="0" t="n">
        <f aca="false">F59*E58</f>
        <v>100.852968855051</v>
      </c>
      <c r="K58" s="22" t="n">
        <f aca="false">K59+J58</f>
        <v>4691.79107430831</v>
      </c>
      <c r="L58" s="0" t="n">
        <f aca="false">L59+K58</f>
        <v>90008.2097833457</v>
      </c>
      <c r="M58" s="12" t="n">
        <f aca="false">(K58/G58)*$Q$1</f>
        <v>0.433004086913915</v>
      </c>
      <c r="N58" s="12" t="n">
        <f aca="false">(H58/G58)*$Q$1</f>
        <v>14.7418937402382</v>
      </c>
      <c r="O58" s="12" t="n">
        <f aca="false">(H59/G58)*$Q$1</f>
        <v>13.7418937402382</v>
      </c>
      <c r="Q58" s="0" t="n">
        <f aca="false">Q56/Q57</f>
        <v>0.0310988567244288</v>
      </c>
    </row>
    <row r="59" customFormat="false" ht="14.4" hidden="false" customHeight="false" outlineLevel="0" collapsed="false">
      <c r="A59" s="7" t="n">
        <v>55</v>
      </c>
      <c r="B59" s="0" t="n">
        <v>0.01057</v>
      </c>
      <c r="C59" s="10" t="n">
        <f aca="false">1-B59</f>
        <v>0.98943</v>
      </c>
      <c r="D59" s="0" t="n">
        <f aca="false">D58*C58</f>
        <v>89211.8491416865</v>
      </c>
      <c r="E59" s="0" t="n">
        <f aca="false">D59-D60</f>
        <v>942.969245427623</v>
      </c>
      <c r="F59" s="0" t="n">
        <f aca="false">$M$1^A59</f>
        <v>0.115655512805391</v>
      </c>
      <c r="G59" s="22" t="n">
        <f aca="false">D59*F59</f>
        <v>10317.842160799</v>
      </c>
      <c r="H59" s="0" t="n">
        <f aca="false">H60+G59</f>
        <v>148899.505438989</v>
      </c>
      <c r="I59" s="0" t="n">
        <f aca="false">I60+H59</f>
        <v>1653160.25497874</v>
      </c>
      <c r="J59" s="0" t="n">
        <f aca="false">F60*E59</f>
        <v>104.864991961197</v>
      </c>
      <c r="K59" s="22" t="n">
        <f aca="false">K60+J59</f>
        <v>4590.93810545326</v>
      </c>
      <c r="L59" s="0" t="n">
        <f aca="false">L60+K59</f>
        <v>85316.4187090374</v>
      </c>
      <c r="M59" s="12" t="n">
        <f aca="false">(K59/G59)*$Q$1</f>
        <v>0.444951379746417</v>
      </c>
      <c r="N59" s="12" t="n">
        <f aca="false">(H59/G59)*$Q$1</f>
        <v>14.4312641265932</v>
      </c>
      <c r="O59" s="12" t="n">
        <f aca="false">(H60/G59)*$Q$1</f>
        <v>13.4312641265932</v>
      </c>
    </row>
    <row r="60" customFormat="false" ht="14.4" hidden="false" customHeight="false" outlineLevel="0" collapsed="false">
      <c r="A60" s="7" t="n">
        <v>56</v>
      </c>
      <c r="B60" s="0" t="n">
        <v>0.01149</v>
      </c>
      <c r="C60" s="10" t="n">
        <f aca="false">1-B60</f>
        <v>0.98851</v>
      </c>
      <c r="D60" s="0" t="n">
        <f aca="false">D59*C59</f>
        <v>88268.8798962589</v>
      </c>
      <c r="E60" s="0" t="n">
        <f aca="false">D60-D61</f>
        <v>1014.20943000802</v>
      </c>
      <c r="F60" s="0" t="n">
        <f aca="false">$M$1^A60</f>
        <v>0.111207223851338</v>
      </c>
      <c r="G60" s="22" t="n">
        <f aca="false">D60*F60</f>
        <v>9816.13708573013</v>
      </c>
      <c r="H60" s="0" t="n">
        <f aca="false">H61+G60</f>
        <v>138581.66327819</v>
      </c>
      <c r="I60" s="0" t="n">
        <f aca="false">I61+H60</f>
        <v>1504260.74953975</v>
      </c>
      <c r="J60" s="0" t="n">
        <f aca="false">F61*E60</f>
        <v>108.449437610615</v>
      </c>
      <c r="K60" s="22" t="n">
        <f aca="false">K61+J60</f>
        <v>4486.07311349206</v>
      </c>
      <c r="L60" s="0" t="n">
        <f aca="false">L61+K60</f>
        <v>80725.4806035841</v>
      </c>
      <c r="M60" s="12" t="n">
        <f aca="false">(K60/G60)*$Q$1</f>
        <v>0.457010030963559</v>
      </c>
      <c r="N60" s="12" t="n">
        <f aca="false">(H60/G60)*$Q$1</f>
        <v>14.1177391949475</v>
      </c>
      <c r="O60" s="12" t="n">
        <f aca="false">(H61/G60)*$Q$1</f>
        <v>13.1177391949475</v>
      </c>
      <c r="P60" s="0" t="n">
        <f aca="false">M49</f>
        <v>0.330705548026204</v>
      </c>
      <c r="Q60" s="0" t="n">
        <f aca="false">(H49-H55)/G49</f>
        <v>5.39602845034637</v>
      </c>
      <c r="R60" s="0" t="n">
        <f aca="false">P60-$Q$58*Q60</f>
        <v>0.162895232367941</v>
      </c>
    </row>
    <row r="61" customFormat="false" ht="14.4" hidden="false" customHeight="false" outlineLevel="0" collapsed="false">
      <c r="A61" s="7" t="n">
        <v>57</v>
      </c>
      <c r="B61" s="0" t="n">
        <v>0.01246</v>
      </c>
      <c r="C61" s="10" t="n">
        <f aca="false">1-B61</f>
        <v>0.98754</v>
      </c>
      <c r="D61" s="0" t="n">
        <f aca="false">D60*C60</f>
        <v>87254.6704662509</v>
      </c>
      <c r="E61" s="0" t="n">
        <f aca="false">D61-D62</f>
        <v>1087.19319400949</v>
      </c>
      <c r="F61" s="0" t="n">
        <f aca="false">$M$1^A61</f>
        <v>0.106930022933979</v>
      </c>
      <c r="G61" s="22" t="n">
        <f aca="false">D61*F61</f>
        <v>9330.14391405297</v>
      </c>
      <c r="H61" s="0" t="n">
        <f aca="false">H62+G61</f>
        <v>128765.52619246</v>
      </c>
      <c r="I61" s="0" t="n">
        <f aca="false">I62+H61</f>
        <v>1365679.08626156</v>
      </c>
      <c r="J61" s="0" t="n">
        <f aca="false">F62*E61</f>
        <v>111.782301124136</v>
      </c>
      <c r="K61" s="22" t="n">
        <f aca="false">K62+J61</f>
        <v>4377.62367588145</v>
      </c>
      <c r="L61" s="0" t="n">
        <f aca="false">L62+K61</f>
        <v>76239.4074900921</v>
      </c>
      <c r="M61" s="12" t="n">
        <f aca="false">(K61/G61)*$Q$1</f>
        <v>0.469191441869178</v>
      </c>
      <c r="N61" s="12" t="n">
        <f aca="false">(H61/G61)*$Q$1</f>
        <v>13.8010225114014</v>
      </c>
      <c r="O61" s="12" t="n">
        <f aca="false">(H62/G61)*$Q$1</f>
        <v>12.8010225114014</v>
      </c>
      <c r="P61" s="0" t="n">
        <f aca="false">M59</f>
        <v>0.444951379746416</v>
      </c>
      <c r="Q61" s="0" t="n">
        <f aca="false">(H54-H55)/G54</f>
        <v>0.999999999999999</v>
      </c>
      <c r="R61" s="0" t="n">
        <f aca="false">P61-Q58</f>
        <v>0.413852523021987</v>
      </c>
    </row>
    <row r="62" customFormat="false" ht="14.4" hidden="false" customHeight="false" outlineLevel="0" collapsed="false">
      <c r="A62" s="7" t="n">
        <v>58</v>
      </c>
      <c r="B62" s="0" t="n">
        <v>0.01348</v>
      </c>
      <c r="C62" s="10" t="n">
        <f aca="false">1-B62</f>
        <v>0.98652</v>
      </c>
      <c r="D62" s="0" t="n">
        <f aca="false">D61*C61</f>
        <v>86167.4772722414</v>
      </c>
      <c r="E62" s="0" t="n">
        <f aca="false">D62-D63</f>
        <v>1161.53759362982</v>
      </c>
      <c r="F62" s="0" t="n">
        <f aca="false">$M$1^A62</f>
        <v>0.10281732974421</v>
      </c>
      <c r="G62" s="22" t="n">
        <f aca="false">D62*F62</f>
        <v>8859.5099239268</v>
      </c>
      <c r="H62" s="0" t="n">
        <f aca="false">H63+G62</f>
        <v>119435.382278407</v>
      </c>
      <c r="I62" s="0" t="n">
        <f aca="false">I63+H62</f>
        <v>1236913.5600691</v>
      </c>
      <c r="J62" s="0" t="n">
        <f aca="false">F63*E62</f>
        <v>114.83287862936</v>
      </c>
      <c r="K62" s="22" t="n">
        <f aca="false">K63+J62</f>
        <v>4265.84137475731</v>
      </c>
      <c r="L62" s="0" t="n">
        <f aca="false">L63+K62</f>
        <v>71861.7838142106</v>
      </c>
      <c r="M62" s="12" t="n">
        <f aca="false">(K62/G62)*$Q$1</f>
        <v>0.481498571747924</v>
      </c>
      <c r="N62" s="12" t="n">
        <f aca="false">(H62/G62)*$Q$1</f>
        <v>13.481037134554</v>
      </c>
      <c r="O62" s="12" t="n">
        <f aca="false">(H63/G62)*$Q$1</f>
        <v>12.481037134554</v>
      </c>
    </row>
    <row r="63" customFormat="false" ht="14.4" hidden="false" customHeight="false" outlineLevel="0" collapsed="false">
      <c r="A63" s="7" t="n">
        <v>59</v>
      </c>
      <c r="B63" s="0" t="n">
        <v>0.01454</v>
      </c>
      <c r="C63" s="10" t="n">
        <f aca="false">1-B63</f>
        <v>0.98546</v>
      </c>
      <c r="D63" s="0" t="n">
        <f aca="false">D62*C62</f>
        <v>85005.9396786115</v>
      </c>
      <c r="E63" s="0" t="n">
        <f aca="false">D63-D64</f>
        <v>1235.98636292701</v>
      </c>
      <c r="F63" s="0" t="n">
        <f aca="false">$M$1^A63</f>
        <v>0.0988628170617408</v>
      </c>
      <c r="G63" s="22" t="n">
        <f aca="false">D63*F63</f>
        <v>8403.92666360794</v>
      </c>
      <c r="H63" s="0" t="n">
        <f aca="false">H64+G63</f>
        <v>110575.87235448</v>
      </c>
      <c r="I63" s="0" t="n">
        <f aca="false">I64+H63</f>
        <v>1117478.17779069</v>
      </c>
      <c r="J63" s="0" t="n">
        <f aca="false">F64*E63</f>
        <v>117.493359316211</v>
      </c>
      <c r="K63" s="22" t="n">
        <f aca="false">K64+J63</f>
        <v>4151.00849612795</v>
      </c>
      <c r="L63" s="0" t="n">
        <f aca="false">L64+K63</f>
        <v>67595.9424394533</v>
      </c>
      <c r="M63" s="12" t="n">
        <f aca="false">(K63/G63)*$Q$1</f>
        <v>0.493936782445202</v>
      </c>
      <c r="N63" s="12" t="n">
        <f aca="false">(H63/G63)*$Q$1</f>
        <v>13.1576436564247</v>
      </c>
      <c r="O63" s="12" t="n">
        <f aca="false">(H64/G63)*$Q$1</f>
        <v>12.1576436564247</v>
      </c>
    </row>
    <row r="64" customFormat="false" ht="14.4" hidden="false" customHeight="false" outlineLevel="0" collapsed="false">
      <c r="A64" s="7" t="n">
        <v>60</v>
      </c>
      <c r="B64" s="0" t="n">
        <v>0.01566</v>
      </c>
      <c r="C64" s="10" t="n">
        <f aca="false">1-B64</f>
        <v>0.98434</v>
      </c>
      <c r="D64" s="0" t="n">
        <f aca="false">D63*C63</f>
        <v>83769.9533156845</v>
      </c>
      <c r="E64" s="0" t="n">
        <f aca="false">D64-D65</f>
        <v>1311.83746892362</v>
      </c>
      <c r="F64" s="0" t="n">
        <f aca="false">$M$1^A64</f>
        <v>0.0950604010209046</v>
      </c>
      <c r="G64" s="22" t="n">
        <f aca="false">D64*F64</f>
        <v>7963.20535569143</v>
      </c>
      <c r="H64" s="0" t="n">
        <f aca="false">H65+G64</f>
        <v>102171.945690872</v>
      </c>
      <c r="I64" s="0" t="n">
        <f aca="false">I65+H64</f>
        <v>1006902.30543621</v>
      </c>
      <c r="J64" s="0" t="n">
        <f aca="false">F65*E64</f>
        <v>119.907496028969</v>
      </c>
      <c r="K64" s="22" t="n">
        <f aca="false">K65+J64</f>
        <v>4033.51513681174</v>
      </c>
      <c r="L64" s="0" t="n">
        <f aca="false">L65+K64</f>
        <v>63444.9339433254</v>
      </c>
      <c r="M64" s="12" t="n">
        <f aca="false">(K64/G64)*$Q$1</f>
        <v>0.506519040593236</v>
      </c>
      <c r="N64" s="12" t="n">
        <f aca="false">(H64/G64)*$Q$1</f>
        <v>12.8305049445759</v>
      </c>
      <c r="O64" s="12" t="n">
        <f aca="false">(H65/G64)*$Q$1</f>
        <v>11.8305049445759</v>
      </c>
      <c r="Q64" s="0" t="n">
        <f aca="false">(H64/G44)</f>
        <v>5.09149127491329</v>
      </c>
      <c r="R64" s="0" t="n">
        <f aca="false">Q64/Q65</f>
        <v>0.373267814055602</v>
      </c>
    </row>
    <row r="65" customFormat="false" ht="14.4" hidden="false" customHeight="false" outlineLevel="0" collapsed="false">
      <c r="A65" s="7" t="n">
        <v>61</v>
      </c>
      <c r="B65" s="0" t="n">
        <v>0.01687</v>
      </c>
      <c r="C65" s="10" t="n">
        <f aca="false">1-B65</f>
        <v>0.98313</v>
      </c>
      <c r="D65" s="0" t="n">
        <f aca="false">D64*C64</f>
        <v>82458.1158467609</v>
      </c>
      <c r="E65" s="0" t="n">
        <f aca="false">D65-D66</f>
        <v>1391.06841433486</v>
      </c>
      <c r="F65" s="0" t="n">
        <f aca="false">$M$1^A65</f>
        <v>0.0914042317508698</v>
      </c>
      <c r="G65" s="22" t="n">
        <f aca="false">D65*F65</f>
        <v>7537.02073059741</v>
      </c>
      <c r="H65" s="0" t="n">
        <f aca="false">H66+G65</f>
        <v>94208.7403351805</v>
      </c>
      <c r="I65" s="0" t="n">
        <f aca="false">I66+H65</f>
        <v>904730.359745339</v>
      </c>
      <c r="J65" s="0" t="n">
        <f aca="false">F66*E65</f>
        <v>122.259172812672</v>
      </c>
      <c r="K65" s="22" t="n">
        <f aca="false">K66+J65</f>
        <v>3913.60764078277</v>
      </c>
      <c r="L65" s="0" t="n">
        <f aca="false">L66+K65</f>
        <v>59411.4188065136</v>
      </c>
      <c r="M65" s="12" t="n">
        <f aca="false">(K65/G65)*$Q$1</f>
        <v>0.519251277218203</v>
      </c>
      <c r="N65" s="12" t="n">
        <f aca="false">(H65/G65)*$Q$1</f>
        <v>12.4994667923267</v>
      </c>
      <c r="O65" s="12" t="n">
        <f aca="false">(H66/G65)*$Q$1</f>
        <v>11.4994667923267</v>
      </c>
      <c r="Q65" s="0" t="n">
        <f aca="false">(H44-H64)/G44</f>
        <v>13.6403169070314</v>
      </c>
    </row>
    <row r="66" customFormat="false" ht="14.4" hidden="false" customHeight="false" outlineLevel="0" collapsed="false">
      <c r="A66" s="7" t="n">
        <v>62</v>
      </c>
      <c r="B66" s="0" t="n">
        <v>0.0182</v>
      </c>
      <c r="C66" s="10" t="n">
        <f aca="false">1-B66</f>
        <v>0.9818</v>
      </c>
      <c r="D66" s="0" t="n">
        <f aca="false">D65*C65</f>
        <v>81067.047432426</v>
      </c>
      <c r="E66" s="0" t="n">
        <f aca="false">D66-D67</f>
        <v>1475.42026327015</v>
      </c>
      <c r="F66" s="0" t="n">
        <f aca="false">$M$1^A66</f>
        <v>0.0878886843758364</v>
      </c>
      <c r="G66" s="22" t="n">
        <f aca="false">D66*F66</f>
        <v>7124.87614506945</v>
      </c>
      <c r="H66" s="0" t="n">
        <f aca="false">H67+G66</f>
        <v>86671.7196045831</v>
      </c>
      <c r="I66" s="0" t="n">
        <f aca="false">I67+H66</f>
        <v>810521.619410159</v>
      </c>
      <c r="J66" s="0" t="n">
        <f aca="false">F67*E66</f>
        <v>124.685332538715</v>
      </c>
      <c r="K66" s="22" t="n">
        <f aca="false">K67+J66</f>
        <v>3791.3484679701</v>
      </c>
      <c r="L66" s="0" t="n">
        <f aca="false">L67+K66</f>
        <v>55497.8111657308</v>
      </c>
      <c r="M66" s="12" t="n">
        <f aca="false">(K66/G66)*$Q$1</f>
        <v>0.532128333289525</v>
      </c>
      <c r="N66" s="12" t="n">
        <f aca="false">(H66/G66)*$Q$1</f>
        <v>12.1646633344724</v>
      </c>
      <c r="O66" s="12" t="n">
        <f aca="false">(H67/G66)*$Q$1</f>
        <v>11.1646633344724</v>
      </c>
    </row>
    <row r="67" customFormat="false" ht="14.4" hidden="false" customHeight="false" outlineLevel="0" collapsed="false">
      <c r="A67" s="7" t="n">
        <v>63</v>
      </c>
      <c r="B67" s="0" t="n">
        <v>0.01967</v>
      </c>
      <c r="C67" s="10" t="n">
        <f aca="false">1-B67</f>
        <v>0.98033</v>
      </c>
      <c r="D67" s="0" t="n">
        <f aca="false">D66*C66</f>
        <v>79591.6271691559</v>
      </c>
      <c r="E67" s="0" t="n">
        <f aca="false">D67-D68</f>
        <v>1565.56730641729</v>
      </c>
      <c r="F67" s="0" t="n">
        <f aca="false">$M$1^A67</f>
        <v>0.0845083503613811</v>
      </c>
      <c r="G67" s="22" t="n">
        <f aca="false">D67*F67</f>
        <v>6726.15711464345</v>
      </c>
      <c r="H67" s="0" t="n">
        <f aca="false">H68+G67</f>
        <v>79546.8434595136</v>
      </c>
      <c r="I67" s="0" t="n">
        <f aca="false">I68+H67</f>
        <v>723849.899805576</v>
      </c>
      <c r="J67" s="0" t="n">
        <f aca="false">F68*E67</f>
        <v>127.214913889458</v>
      </c>
      <c r="K67" s="22" t="n">
        <f aca="false">K68+J67</f>
        <v>3666.66313543138</v>
      </c>
      <c r="L67" s="0" t="n">
        <f aca="false">L68+K67</f>
        <v>51706.4626977607</v>
      </c>
      <c r="M67" s="12" t="n">
        <f aca="false">(K67/G67)*$Q$1</f>
        <v>0.545134922205241</v>
      </c>
      <c r="N67" s="12" t="n">
        <f aca="false">(H67/G67)*$Q$1</f>
        <v>11.8264920226637</v>
      </c>
      <c r="O67" s="12" t="n">
        <f aca="false">(H68/G67)*$Q$1</f>
        <v>10.8264920226637</v>
      </c>
    </row>
    <row r="68" customFormat="false" ht="14.4" hidden="false" customHeight="false" outlineLevel="0" collapsed="false">
      <c r="A68" s="7" t="n">
        <v>64</v>
      </c>
      <c r="B68" s="0" t="n">
        <v>0.02128</v>
      </c>
      <c r="C68" s="10" t="n">
        <f aca="false">1-B68</f>
        <v>0.97872</v>
      </c>
      <c r="D68" s="0" t="n">
        <f aca="false">D67*C67</f>
        <v>78026.0598627386</v>
      </c>
      <c r="E68" s="0" t="n">
        <f aca="false">D68-D69</f>
        <v>1660.39455387907</v>
      </c>
      <c r="F68" s="0" t="n">
        <f aca="false">$M$1^A68</f>
        <v>0.0812580291936357</v>
      </c>
      <c r="G68" s="22" t="n">
        <f aca="false">D68*F68</f>
        <v>6340.24385019078</v>
      </c>
      <c r="H68" s="0" t="n">
        <f aca="false">H69+G68</f>
        <v>72820.6863448702</v>
      </c>
      <c r="I68" s="0" t="n">
        <f aca="false">I69+H68</f>
        <v>644303.056346062</v>
      </c>
      <c r="J68" s="0" t="n">
        <f aca="false">F69*E68</f>
        <v>129.731143396211</v>
      </c>
      <c r="K68" s="22" t="n">
        <f aca="false">K69+J68</f>
        <v>3539.44822154193</v>
      </c>
      <c r="L68" s="0" t="n">
        <f aca="false">L69+K68</f>
        <v>48039.7995623294</v>
      </c>
      <c r="M68" s="12" t="n">
        <f aca="false">(K68/G68)*$Q$1</f>
        <v>0.558251118596239</v>
      </c>
      <c r="N68" s="12" t="n">
        <f aca="false">(H68/G68)*$Q$1</f>
        <v>11.4854709164978</v>
      </c>
      <c r="O68" s="12" t="n">
        <f aca="false">(H69/G68)*$Q$1</f>
        <v>10.4854709164978</v>
      </c>
      <c r="P68" s="0" t="n">
        <f aca="false">(G69/G54)*200000</f>
        <v>91282.4726160275</v>
      </c>
    </row>
    <row r="69" customFormat="false" ht="14.4" hidden="false" customHeight="false" outlineLevel="0" collapsed="false">
      <c r="A69" s="7" t="n">
        <v>65</v>
      </c>
      <c r="B69" s="0" t="n">
        <v>0.02307</v>
      </c>
      <c r="C69" s="10" t="n">
        <f aca="false">1-B69</f>
        <v>0.97693</v>
      </c>
      <c r="D69" s="0" t="n">
        <f aca="false">D68*C68</f>
        <v>76365.6653088595</v>
      </c>
      <c r="E69" s="0" t="n">
        <f aca="false">D69-D70</f>
        <v>1761.75589867539</v>
      </c>
      <c r="F69" s="0" t="n">
        <f aca="false">$M$1^A69</f>
        <v>0.0781327203784959</v>
      </c>
      <c r="G69" s="22" t="n">
        <f aca="false">D69*F69</f>
        <v>5966.65717409492</v>
      </c>
      <c r="H69" s="0" t="n">
        <f aca="false">H70+G69</f>
        <v>66480.4424946794</v>
      </c>
      <c r="I69" s="0" t="n">
        <f aca="false">I70+H69</f>
        <v>571482.370001192</v>
      </c>
      <c r="J69" s="0" t="n">
        <f aca="false">F70*E69</f>
        <v>132.356520198432</v>
      </c>
      <c r="K69" s="22" t="n">
        <f aca="false">K70+J69</f>
        <v>3409.71707814572</v>
      </c>
      <c r="L69" s="0" t="n">
        <f aca="false">L70+K69</f>
        <v>44500.3513407874</v>
      </c>
      <c r="M69" s="12" t="n">
        <f aca="false">(K69/G69)*$Q$1</f>
        <v>0.571461871975732</v>
      </c>
      <c r="N69" s="12" t="n">
        <f aca="false">(H69/G69)*$Q$1</f>
        <v>11.141991328631</v>
      </c>
      <c r="O69" s="12" t="n">
        <f aca="false">(H70/G69)*$Q$1</f>
        <v>10.141991328631</v>
      </c>
    </row>
    <row r="70" customFormat="false" ht="14.4" hidden="false" customHeight="false" outlineLevel="0" collapsed="false">
      <c r="A70" s="7" t="n">
        <v>66</v>
      </c>
      <c r="B70" s="0" t="n">
        <v>0.02503</v>
      </c>
      <c r="C70" s="10" t="n">
        <f aca="false">1-B70</f>
        <v>0.97497</v>
      </c>
      <c r="D70" s="0" t="n">
        <f aca="false">D69*C69</f>
        <v>74603.9094101841</v>
      </c>
      <c r="E70" s="0" t="n">
        <f aca="false">D70-D71</f>
        <v>1867.33585253691</v>
      </c>
      <c r="F70" s="0" t="n">
        <f aca="false">$M$1^A70</f>
        <v>0.0751276157485537</v>
      </c>
      <c r="G70" s="22" t="n">
        <f aca="false">D70*F70</f>
        <v>5604.81383950823</v>
      </c>
      <c r="H70" s="0" t="n">
        <f aca="false">H71+G70</f>
        <v>60513.7853205845</v>
      </c>
      <c r="I70" s="0" t="n">
        <f aca="false">I71+H70</f>
        <v>505001.927506513</v>
      </c>
      <c r="J70" s="0" t="n">
        <f aca="false">F71*E70</f>
        <v>134.892779233549</v>
      </c>
      <c r="K70" s="22" t="n">
        <f aca="false">K71+J70</f>
        <v>3277.36055794728</v>
      </c>
      <c r="L70" s="0" t="n">
        <f aca="false">L71+K70</f>
        <v>41090.6342626417</v>
      </c>
      <c r="M70" s="12" t="n">
        <f aca="false">(K70/G70)*$Q$1</f>
        <v>0.584740305707432</v>
      </c>
      <c r="N70" s="12" t="n">
        <f aca="false">(H70/G70)*$Q$1</f>
        <v>10.7967520516068</v>
      </c>
      <c r="O70" s="12" t="n">
        <f aca="false">(H71/G70)*$Q$1</f>
        <v>9.79675205160678</v>
      </c>
    </row>
    <row r="71" customFormat="false" ht="14.4" hidden="false" customHeight="false" outlineLevel="0" collapsed="false">
      <c r="A71" s="7" t="n">
        <v>67</v>
      </c>
      <c r="B71" s="0" t="n">
        <v>0.02719</v>
      </c>
      <c r="C71" s="10" t="n">
        <f aca="false">1-B71</f>
        <v>0.97281</v>
      </c>
      <c r="D71" s="0" t="n">
        <f aca="false">D70*C70</f>
        <v>72736.5735576472</v>
      </c>
      <c r="E71" s="0" t="n">
        <f aca="false">D71-D72</f>
        <v>1977.70743503243</v>
      </c>
      <c r="F71" s="0" t="n">
        <f aca="false">$M$1^A71</f>
        <v>0.072238092065917</v>
      </c>
      <c r="G71" s="22" t="n">
        <f aca="false">D71*F71</f>
        <v>5254.35129721667</v>
      </c>
      <c r="H71" s="0" t="n">
        <f aca="false">H72+G71</f>
        <v>54908.9714810763</v>
      </c>
      <c r="I71" s="0" t="n">
        <f aca="false">I72+H71</f>
        <v>444488.142185928</v>
      </c>
      <c r="J71" s="0" t="n">
        <f aca="false">F72*E71</f>
        <v>137.370972857039</v>
      </c>
      <c r="K71" s="22" t="n">
        <f aca="false">K72+J71</f>
        <v>3142.46777871374</v>
      </c>
      <c r="L71" s="0" t="n">
        <f aca="false">L72+K71</f>
        <v>37813.2737046944</v>
      </c>
      <c r="M71" s="12" t="n">
        <f aca="false">(K71/G71)*$Q$1</f>
        <v>0.598069600024338</v>
      </c>
      <c r="N71" s="12" t="n">
        <f aca="false">(H71/G71)*$Q$1</f>
        <v>10.4501903993672</v>
      </c>
      <c r="O71" s="12" t="n">
        <f aca="false">(H72/G71)*$Q$1</f>
        <v>9.45019039936721</v>
      </c>
    </row>
    <row r="72" customFormat="false" ht="14.4" hidden="false" customHeight="false" outlineLevel="0" collapsed="false">
      <c r="A72" s="7" t="n">
        <v>68</v>
      </c>
      <c r="B72" s="0" t="n">
        <v>0.02958</v>
      </c>
      <c r="C72" s="10" t="n">
        <f aca="false">1-B72</f>
        <v>0.97042</v>
      </c>
      <c r="D72" s="0" t="n">
        <f aca="false">D71*C71</f>
        <v>70758.8661226148</v>
      </c>
      <c r="E72" s="0" t="n">
        <f aca="false">D72-D73</f>
        <v>2093.04725990695</v>
      </c>
      <c r="F72" s="0" t="n">
        <f aca="false">$M$1^A72</f>
        <v>0.0694597039095356</v>
      </c>
      <c r="G72" s="22" t="n">
        <f aca="false">D72*F72</f>
        <v>4914.8898898513</v>
      </c>
      <c r="H72" s="0" t="n">
        <f aca="false">H73+G72</f>
        <v>49654.6201838596</v>
      </c>
      <c r="I72" s="0" t="n">
        <f aca="false">I73+H72</f>
        <v>389579.170704852</v>
      </c>
      <c r="J72" s="0" t="n">
        <f aca="false">F73*E72</f>
        <v>139.790810520963</v>
      </c>
      <c r="K72" s="22" t="n">
        <f aca="false">K73+J72</f>
        <v>3005.0968058567</v>
      </c>
      <c r="L72" s="0" t="n">
        <f aca="false">L73+K72</f>
        <v>34670.8059259807</v>
      </c>
      <c r="M72" s="12" t="n">
        <f aca="false">(K72/G72)*$Q$1</f>
        <v>0.611427086507449</v>
      </c>
      <c r="N72" s="12" t="n">
        <f aca="false">(H72/G72)*$Q$1</f>
        <v>10.1028957508063</v>
      </c>
      <c r="O72" s="12" t="n">
        <f aca="false">(H73/G72)*$Q$1</f>
        <v>9.10289575080632</v>
      </c>
    </row>
    <row r="73" s="31" customFormat="true" ht="14.4" hidden="false" customHeight="false" outlineLevel="0" collapsed="false">
      <c r="A73" s="30" t="n">
        <v>69</v>
      </c>
      <c r="B73" s="31" t="n">
        <v>0.0322</v>
      </c>
      <c r="C73" s="32" t="n">
        <f aca="false">1-B73</f>
        <v>0.9678</v>
      </c>
      <c r="D73" s="31" t="n">
        <f aca="false">D72*C72</f>
        <v>68665.8188627079</v>
      </c>
      <c r="E73" s="31" t="n">
        <f aca="false">D73-D74</f>
        <v>2211.0393673792</v>
      </c>
      <c r="F73" s="31" t="n">
        <f aca="false">$M$1^A73</f>
        <v>0.0667881768360919</v>
      </c>
      <c r="G73" s="33" t="n">
        <f aca="false">D73*F73</f>
        <v>4586.06485279759</v>
      </c>
      <c r="H73" s="31" t="n">
        <f aca="false">H74+G73</f>
        <v>44739.7302940083</v>
      </c>
      <c r="I73" s="31" t="n">
        <f aca="false">I74+H73</f>
        <v>339924.550520992</v>
      </c>
      <c r="J73" s="31" t="n">
        <f aca="false">F74*E73</f>
        <v>141.991623327003</v>
      </c>
      <c r="K73" s="33" t="n">
        <f aca="false">K74+J73</f>
        <v>2865.30599533573</v>
      </c>
      <c r="L73" s="31" t="n">
        <f aca="false">L74+K73</f>
        <v>31665.709120124</v>
      </c>
      <c r="M73" s="34" t="n">
        <f aca="false">(K73/G73)*$Q$1</f>
        <v>0.624785319725219</v>
      </c>
      <c r="N73" s="34" t="n">
        <f aca="false">(H73/G73)*$Q$1</f>
        <v>9.7555816871443</v>
      </c>
      <c r="O73" s="34" t="n">
        <f aca="false">(H74/G73)*$Q$1</f>
        <v>8.7555816871443</v>
      </c>
      <c r="Q73" s="31" t="n">
        <f aca="false">(H73-H74)/G73</f>
        <v>1</v>
      </c>
      <c r="R73" s="31" t="n">
        <f aca="false">(K73-K74)/G73</f>
        <v>0.0309615384615385</v>
      </c>
    </row>
    <row r="74" customFormat="false" ht="14.4" hidden="false" customHeight="false" outlineLevel="0" collapsed="false">
      <c r="A74" s="7" t="n">
        <v>70</v>
      </c>
      <c r="B74" s="0" t="n">
        <v>0.03509</v>
      </c>
      <c r="C74" s="10" t="n">
        <f aca="false">1-B74</f>
        <v>0.96491</v>
      </c>
      <c r="D74" s="0" t="n">
        <f aca="false">D73*C73</f>
        <v>66454.7794953287</v>
      </c>
      <c r="E74" s="0" t="n">
        <f aca="false">D74-D75</f>
        <v>2331.89821249108</v>
      </c>
      <c r="F74" s="0" t="n">
        <f aca="false">$M$1^A74</f>
        <v>0.0642194008039346</v>
      </c>
      <c r="G74" s="22" t="n">
        <f aca="false">D74*F74</f>
        <v>4267.6861197476</v>
      </c>
      <c r="H74" s="0" t="n">
        <f aca="false">H75+G74</f>
        <v>40153.6654412107</v>
      </c>
      <c r="I74" s="0" t="n">
        <f aca="false">I75+H74</f>
        <v>295184.820226984</v>
      </c>
      <c r="J74" s="0" t="n">
        <f aca="false">F75*E74</f>
        <v>143.993371098022</v>
      </c>
      <c r="K74" s="22" t="n">
        <f aca="false">K75+J74</f>
        <v>2723.31437200873</v>
      </c>
      <c r="L74" s="0" t="n">
        <f aca="false">L75+K74</f>
        <v>28800.4031247883</v>
      </c>
      <c r="M74" s="12" t="n">
        <f aca="false">(K74/G74)*$Q$1</f>
        <v>0.638124336137867</v>
      </c>
      <c r="N74" s="12" t="n">
        <f aca="false">(H74/G74)*$Q$1</f>
        <v>9.40876726041546</v>
      </c>
      <c r="O74" s="12" t="n">
        <f aca="false">(H75/G74)*$Q$1</f>
        <v>8.40876726041546</v>
      </c>
      <c r="R74" s="0" t="n">
        <f aca="false">(M1)*B73</f>
        <v>0.0309615384615385</v>
      </c>
    </row>
    <row r="75" customFormat="false" ht="14.4" hidden="false" customHeight="false" outlineLevel="0" collapsed="false">
      <c r="A75" s="7" t="n">
        <v>71</v>
      </c>
      <c r="B75" s="0" t="n">
        <v>0.03827</v>
      </c>
      <c r="C75" s="10" t="n">
        <f aca="false">1-B75</f>
        <v>0.96173</v>
      </c>
      <c r="D75" s="0" t="n">
        <f aca="false">D74*C74</f>
        <v>64122.8812828376</v>
      </c>
      <c r="E75" s="0" t="n">
        <f aca="false">D75-D76</f>
        <v>2453.9826666942</v>
      </c>
      <c r="F75" s="0" t="n">
        <f aca="false">$M$1^A75</f>
        <v>0.0617494238499371</v>
      </c>
      <c r="G75" s="22" t="n">
        <f aca="false">D75*F75</f>
        <v>3959.55097481313</v>
      </c>
      <c r="H75" s="0" t="n">
        <f aca="false">H76+G75</f>
        <v>35885.9793214631</v>
      </c>
      <c r="I75" s="0" t="n">
        <f aca="false">I76+H75</f>
        <v>255031.154785773</v>
      </c>
      <c r="J75" s="0" t="n">
        <f aca="false">F76*E75</f>
        <v>145.703861352018</v>
      </c>
      <c r="K75" s="22" t="n">
        <f aca="false">K76+J75</f>
        <v>2579.32100091071</v>
      </c>
      <c r="L75" s="0" t="n">
        <f aca="false">L76+K75</f>
        <v>26077.0887527795</v>
      </c>
      <c r="M75" s="12" t="n">
        <f aca="false">(K75/G75)*$Q$1</f>
        <v>0.651417551464263</v>
      </c>
      <c r="N75" s="12" t="n">
        <f aca="false">(H75/G75)*$Q$1</f>
        <v>9.06314366192917</v>
      </c>
      <c r="O75" s="12" t="n">
        <f aca="false">(H76/G75)*$Q$1</f>
        <v>8.06314366192917</v>
      </c>
    </row>
    <row r="76" customFormat="false" ht="14.4" hidden="false" customHeight="false" outlineLevel="0" collapsed="false">
      <c r="A76" s="7" t="n">
        <v>72</v>
      </c>
      <c r="B76" s="0" t="n">
        <v>0.04177</v>
      </c>
      <c r="C76" s="10" t="n">
        <f aca="false">1-B76</f>
        <v>0.95823</v>
      </c>
      <c r="D76" s="0" t="n">
        <f aca="false">D75*C75</f>
        <v>61668.8986161434</v>
      </c>
      <c r="E76" s="0" t="n">
        <f aca="false">D76-D77</f>
        <v>2575.90989519631</v>
      </c>
      <c r="F76" s="0" t="n">
        <f aca="false">$M$1^A76</f>
        <v>0.0593744460095549</v>
      </c>
      <c r="G76" s="22" t="n">
        <f aca="false">D76*F76</f>
        <v>3661.55669135292</v>
      </c>
      <c r="H76" s="0" t="n">
        <f aca="false">H77+G76</f>
        <v>31926.42834665</v>
      </c>
      <c r="I76" s="0" t="n">
        <f aca="false">I77+H76</f>
        <v>219145.17546431</v>
      </c>
      <c r="J76" s="0" t="n">
        <f aca="false">F77*E76</f>
        <v>147.060791344049</v>
      </c>
      <c r="K76" s="22" t="n">
        <f aca="false">K77+J76</f>
        <v>2433.61713955869</v>
      </c>
      <c r="L76" s="0" t="n">
        <f aca="false">L77+K76</f>
        <v>23497.7677518688</v>
      </c>
      <c r="M76" s="12" t="n">
        <f aca="false">(K76/G76)*$Q$1</f>
        <v>0.664640027370295</v>
      </c>
      <c r="N76" s="12" t="n">
        <f aca="false">(H76/G76)*$Q$1</f>
        <v>8.71935928837234</v>
      </c>
      <c r="O76" s="12" t="n">
        <f aca="false">(H77/G76)*$Q$1</f>
        <v>7.71935928837234</v>
      </c>
    </row>
    <row r="77" customFormat="false" ht="14.4" hidden="false" customHeight="false" outlineLevel="0" collapsed="false">
      <c r="A77" s="7" t="n">
        <v>73</v>
      </c>
      <c r="B77" s="0" t="n">
        <v>0.04562</v>
      </c>
      <c r="C77" s="10" t="n">
        <f aca="false">1-B77</f>
        <v>0.95438</v>
      </c>
      <c r="D77" s="0" t="n">
        <f aca="false">D76*C76</f>
        <v>59092.9887209471</v>
      </c>
      <c r="E77" s="0" t="n">
        <f aca="false">D77-D78</f>
        <v>2695.82214544961</v>
      </c>
      <c r="F77" s="0" t="n">
        <f aca="false">$M$1^A77</f>
        <v>0.0570908134707258</v>
      </c>
      <c r="G77" s="22" t="n">
        <f aca="false">D77*F77</f>
        <v>3373.6667964953</v>
      </c>
      <c r="H77" s="0" t="n">
        <f aca="false">H78+G77</f>
        <v>28264.8716552971</v>
      </c>
      <c r="I77" s="0" t="n">
        <f aca="false">I78+H77</f>
        <v>187218.74711766</v>
      </c>
      <c r="J77" s="0" t="n">
        <f aca="false">F78*E77</f>
        <v>147.987191592419</v>
      </c>
      <c r="K77" s="22" t="n">
        <f aca="false">K78+J77</f>
        <v>2286.55634821464</v>
      </c>
      <c r="L77" s="0" t="n">
        <f aca="false">L78+K77</f>
        <v>21064.1506123101</v>
      </c>
      <c r="M77" s="12" t="n">
        <f aca="false">(K77/G77)*$Q$1</f>
        <v>0.677765910548727</v>
      </c>
      <c r="N77" s="12" t="n">
        <f aca="false">(H77/G77)*$Q$1</f>
        <v>8.37808632573311</v>
      </c>
      <c r="O77" s="12" t="n">
        <f aca="false">(H78/G77)*$Q$1</f>
        <v>7.37808632573311</v>
      </c>
    </row>
    <row r="78" customFormat="false" ht="14.4" hidden="false" customHeight="false" outlineLevel="0" collapsed="false">
      <c r="A78" s="7" t="n">
        <v>74</v>
      </c>
      <c r="B78" s="0" t="n">
        <v>0.04985</v>
      </c>
      <c r="C78" s="10" t="n">
        <f aca="false">1-B78</f>
        <v>0.95015</v>
      </c>
      <c r="D78" s="0" t="n">
        <f aca="false">D77*C77</f>
        <v>56397.1665754975</v>
      </c>
      <c r="E78" s="0" t="n">
        <f aca="false">D78-D79</f>
        <v>2811.39875378855</v>
      </c>
      <c r="F78" s="0" t="n">
        <f aca="false">$M$1^A78</f>
        <v>0.054895012952621</v>
      </c>
      <c r="G78" s="22" t="n">
        <f aca="false">D78*F78</f>
        <v>3095.92318965306</v>
      </c>
      <c r="H78" s="0" t="n">
        <f aca="false">H79+G78</f>
        <v>24891.2048588018</v>
      </c>
      <c r="I78" s="0" t="n">
        <f aca="false">I79+H78</f>
        <v>158953.875462363</v>
      </c>
      <c r="J78" s="0" t="n">
        <f aca="false">F79*E78</f>
        <v>148.395933657889</v>
      </c>
      <c r="K78" s="22" t="n">
        <f aca="false">K79+J78</f>
        <v>2138.56915662222</v>
      </c>
      <c r="L78" s="0" t="n">
        <f aca="false">L79+K78</f>
        <v>18777.5942640955</v>
      </c>
      <c r="M78" s="12" t="n">
        <f aca="false">(K78/G78)*$Q$1</f>
        <v>0.690769449245244</v>
      </c>
      <c r="N78" s="12" t="n">
        <f aca="false">(H78/G78)*$Q$1</f>
        <v>8.03999431962366</v>
      </c>
      <c r="O78" s="12" t="n">
        <f aca="false">(H79/G78)*$Q$1</f>
        <v>7.03999431962366</v>
      </c>
    </row>
    <row r="79" customFormat="false" ht="14.4" hidden="false" customHeight="false" outlineLevel="0" collapsed="false">
      <c r="A79" s="7" t="n">
        <v>75</v>
      </c>
      <c r="B79" s="0" t="n">
        <v>0.0545</v>
      </c>
      <c r="C79" s="10" t="n">
        <f aca="false">1-B79</f>
        <v>0.9455</v>
      </c>
      <c r="D79" s="0" t="n">
        <f aca="false">D78*C78</f>
        <v>53585.7678217089</v>
      </c>
      <c r="E79" s="0" t="n">
        <f aca="false">D79-D80</f>
        <v>2920.42434628314</v>
      </c>
      <c r="F79" s="0" t="n">
        <f aca="false">$M$1^A79</f>
        <v>0.0527836663005971</v>
      </c>
      <c r="G79" s="22" t="n">
        <f aca="false">D79*F79</f>
        <v>2828.45328716236</v>
      </c>
      <c r="H79" s="0" t="n">
        <f aca="false">H80+G79</f>
        <v>21795.2816691487</v>
      </c>
      <c r="I79" s="0" t="n">
        <f aca="false">I80+H79</f>
        <v>134062.670603562</v>
      </c>
      <c r="J79" s="0" t="n">
        <f aca="false">F80*E79</f>
        <v>148.221830913797</v>
      </c>
      <c r="K79" s="22" t="n">
        <f aca="false">K80+J79</f>
        <v>1990.17322296433</v>
      </c>
      <c r="L79" s="0" t="n">
        <f aca="false">L80+K79</f>
        <v>16639.0251074733</v>
      </c>
      <c r="M79" s="12" t="n">
        <f aca="false">(K79/G79)*$Q$1</f>
        <v>0.703625982439671</v>
      </c>
      <c r="N79" s="12" t="n">
        <f aca="false">(H79/G79)*$Q$1</f>
        <v>7.70572445656855</v>
      </c>
      <c r="O79" s="12" t="n">
        <f aca="false">(H80/G79)*$Q$1</f>
        <v>6.70572445656855</v>
      </c>
    </row>
    <row r="80" customFormat="false" ht="14.4" hidden="false" customHeight="false" outlineLevel="0" collapsed="false">
      <c r="A80" s="7" t="n">
        <v>76</v>
      </c>
      <c r="B80" s="0" t="n">
        <v>0.05961</v>
      </c>
      <c r="C80" s="10" t="n">
        <f aca="false">1-B80</f>
        <v>0.94039</v>
      </c>
      <c r="D80" s="0" t="n">
        <f aca="false">D79*C79</f>
        <v>50665.3434754258</v>
      </c>
      <c r="E80" s="0" t="n">
        <f aca="false">D80-D81</f>
        <v>3020.16112457013</v>
      </c>
      <c r="F80" s="0" t="n">
        <f aca="false">$M$1^A80</f>
        <v>0.0507535252890357</v>
      </c>
      <c r="G80" s="22" t="n">
        <f aca="false">D80*F80</f>
        <v>2571.4447913577</v>
      </c>
      <c r="H80" s="0" t="n">
        <f aca="false">H81+G80</f>
        <v>18966.8283819863</v>
      </c>
      <c r="I80" s="0" t="n">
        <f aca="false">I81+H80</f>
        <v>112267.388934413</v>
      </c>
      <c r="J80" s="0" t="n">
        <f aca="false">F81*E80</f>
        <v>147.388292320032</v>
      </c>
      <c r="K80" s="22" t="n">
        <f aca="false">K81+J80</f>
        <v>1841.95139205054</v>
      </c>
      <c r="L80" s="0" t="n">
        <f aca="false">L81+K80</f>
        <v>14648.8518845089</v>
      </c>
      <c r="M80" s="12" t="n">
        <f aca="false">(K80/G80)*$Q$1</f>
        <v>0.716309911937872</v>
      </c>
      <c r="N80" s="12" t="n">
        <f aca="false">(H80/G80)*$Q$1</f>
        <v>7.37594228961533</v>
      </c>
      <c r="O80" s="12" t="n">
        <f aca="false">(H81/G80)*$Q$1</f>
        <v>6.37594228961533</v>
      </c>
    </row>
    <row r="81" customFormat="false" ht="14.4" hidden="false" customHeight="false" outlineLevel="0" collapsed="false">
      <c r="A81" s="7" t="n">
        <v>77</v>
      </c>
      <c r="B81" s="0" t="n">
        <v>0.06522</v>
      </c>
      <c r="C81" s="10" t="n">
        <f aca="false">1-B81</f>
        <v>0.93478</v>
      </c>
      <c r="D81" s="0" t="n">
        <f aca="false">D80*C80</f>
        <v>47645.1823508557</v>
      </c>
      <c r="E81" s="0" t="n">
        <f aca="false">D81-D82</f>
        <v>3107.41879292281</v>
      </c>
      <c r="F81" s="0" t="n">
        <f aca="false">$M$1^A81</f>
        <v>0.0488014666240728</v>
      </c>
      <c r="G81" s="22" t="n">
        <f aca="false">D81*F81</f>
        <v>2325.15477629314</v>
      </c>
      <c r="H81" s="0" t="n">
        <f aca="false">H82+G81</f>
        <v>16395.3835906286</v>
      </c>
      <c r="I81" s="0" t="n">
        <f aca="false">I82+H81</f>
        <v>93300.5605524265</v>
      </c>
      <c r="J81" s="0" t="n">
        <f aca="false">F82*E81</f>
        <v>145.814033182537</v>
      </c>
      <c r="K81" s="22" t="n">
        <f aca="false">K82+J81</f>
        <v>1694.5630997305</v>
      </c>
      <c r="L81" s="0" t="n">
        <f aca="false">L82+K81</f>
        <v>12806.9004924584</v>
      </c>
      <c r="M81" s="12" t="n">
        <f aca="false">(K81/G81)*$Q$1</f>
        <v>0.728795827704874</v>
      </c>
      <c r="N81" s="12" t="n">
        <f aca="false">(H81/G81)*$Q$1</f>
        <v>7.05130847967327</v>
      </c>
      <c r="O81" s="12" t="n">
        <f aca="false">(H82/G81)*$Q$1</f>
        <v>6.05130847967327</v>
      </c>
    </row>
    <row r="82" customFormat="false" ht="14.4" hidden="false" customHeight="false" outlineLevel="0" collapsed="false">
      <c r="A82" s="7" t="n">
        <v>78</v>
      </c>
      <c r="B82" s="0" t="n">
        <v>0.07137</v>
      </c>
      <c r="C82" s="10" t="n">
        <f aca="false">1-B82</f>
        <v>0.92863</v>
      </c>
      <c r="D82" s="0" t="n">
        <f aca="false">D81*C81</f>
        <v>44537.7635579329</v>
      </c>
      <c r="E82" s="0" t="n">
        <f aca="false">D82-D83</f>
        <v>3178.66018512967</v>
      </c>
      <c r="F82" s="0" t="n">
        <f aca="false">$M$1^A82</f>
        <v>0.0469244871385315</v>
      </c>
      <c r="G82" s="22" t="n">
        <f aca="false">D82*F82</f>
        <v>2089.91171325318</v>
      </c>
      <c r="H82" s="0" t="n">
        <f aca="false">H83+G82</f>
        <v>14070.2288143355</v>
      </c>
      <c r="I82" s="0" t="n">
        <f aca="false">I83+H82</f>
        <v>76905.1769617979</v>
      </c>
      <c r="J82" s="0" t="n">
        <f aca="false">F83*E82</f>
        <v>143.420191322</v>
      </c>
      <c r="K82" s="22" t="n">
        <f aca="false">K83+J82</f>
        <v>1548.74906654797</v>
      </c>
      <c r="L82" s="0" t="n">
        <f aca="false">L83+K82</f>
        <v>11112.3373927279</v>
      </c>
      <c r="M82" s="12" t="n">
        <f aca="false">(K82/G82)*$Q$1</f>
        <v>0.741059565687188</v>
      </c>
      <c r="N82" s="12" t="n">
        <f aca="false">(H82/G82)*$Q$1</f>
        <v>6.73245129213312</v>
      </c>
      <c r="O82" s="12" t="n">
        <f aca="false">(H83/G82)*$Q$1</f>
        <v>5.73245129213312</v>
      </c>
    </row>
    <row r="83" customFormat="false" ht="14.4" hidden="false" customHeight="false" outlineLevel="0" collapsed="false">
      <c r="A83" s="7" t="n">
        <v>79</v>
      </c>
      <c r="B83" s="0" t="n">
        <v>0.07811</v>
      </c>
      <c r="C83" s="10" t="n">
        <f aca="false">1-B83</f>
        <v>0.92189</v>
      </c>
      <c r="D83" s="0" t="n">
        <f aca="false">D82*C82</f>
        <v>41359.1033728032</v>
      </c>
      <c r="E83" s="0" t="n">
        <f aca="false">D83-D84</f>
        <v>3230.55956444966</v>
      </c>
      <c r="F83" s="0" t="n">
        <f aca="false">$M$1^A83</f>
        <v>0.0451196991716649</v>
      </c>
      <c r="G83" s="22" t="n">
        <f aca="false">D83*F83</f>
        <v>1866.11030219067</v>
      </c>
      <c r="H83" s="0" t="n">
        <f aca="false">H84+G83</f>
        <v>11980.3171010823</v>
      </c>
      <c r="I83" s="0" t="n">
        <f aca="false">I84+H83</f>
        <v>62834.9481474624</v>
      </c>
      <c r="J83" s="0" t="n">
        <f aca="false">F84*E83</f>
        <v>140.155649715494</v>
      </c>
      <c r="K83" s="22" t="n">
        <f aca="false">K84+J83</f>
        <v>1405.32887522597</v>
      </c>
      <c r="L83" s="0" t="n">
        <f aca="false">L84+K83</f>
        <v>9563.58832617993</v>
      </c>
      <c r="M83" s="12" t="n">
        <f aca="false">(K83/G83)*$Q$1</f>
        <v>0.753079211650146</v>
      </c>
      <c r="N83" s="12" t="n">
        <f aca="false">(H83/G83)*$Q$1</f>
        <v>6.4199404970962</v>
      </c>
      <c r="O83" s="12" t="n">
        <f aca="false">(H84/G83)*$Q$1</f>
        <v>5.4199404970962</v>
      </c>
    </row>
    <row r="84" customFormat="false" ht="14.4" hidden="false" customHeight="false" outlineLevel="0" collapsed="false">
      <c r="A84" s="7" t="n">
        <v>80</v>
      </c>
      <c r="B84" s="0" t="n">
        <v>0.0855</v>
      </c>
      <c r="C84" s="10" t="n">
        <f aca="false">1-B84</f>
        <v>0.9145</v>
      </c>
      <c r="D84" s="0" t="n">
        <f aca="false">D83*C83</f>
        <v>38128.5438083535</v>
      </c>
      <c r="E84" s="0" t="n">
        <f aca="false">D84-D85</f>
        <v>3259.99049561423</v>
      </c>
      <c r="F84" s="0" t="n">
        <f aca="false">$M$1^A84</f>
        <v>0.0433843261266009</v>
      </c>
      <c r="G84" s="22" t="n">
        <f aca="false">D84*F84</f>
        <v>1654.181179314</v>
      </c>
      <c r="H84" s="0" t="n">
        <f aca="false">H85+G84</f>
        <v>10114.2067988917</v>
      </c>
      <c r="I84" s="0" t="n">
        <f aca="false">I85+H84</f>
        <v>50854.63104638</v>
      </c>
      <c r="J84" s="0" t="n">
        <f aca="false">F85*E84</f>
        <v>135.992779645526</v>
      </c>
      <c r="K84" s="22" t="n">
        <f aca="false">K85+J84</f>
        <v>1265.17322551047</v>
      </c>
      <c r="L84" s="0" t="n">
        <f aca="false">L85+K84</f>
        <v>8158.25945095396</v>
      </c>
      <c r="M84" s="12" t="n">
        <f aca="false">(K84/G84)*$Q$1</f>
        <v>0.764833526902507</v>
      </c>
      <c r="N84" s="12" t="n">
        <f aca="false">(H84/G84)*$Q$1</f>
        <v>6.11432830053482</v>
      </c>
      <c r="O84" s="12" t="n">
        <f aca="false">(H85/G84)*$Q$1</f>
        <v>5.11432830053482</v>
      </c>
    </row>
    <row r="85" customFormat="false" ht="14.4" hidden="false" customHeight="false" outlineLevel="0" collapsed="false">
      <c r="A85" s="7" t="n">
        <v>81</v>
      </c>
      <c r="B85" s="0" t="n">
        <v>0.09359</v>
      </c>
      <c r="C85" s="10" t="n">
        <f aca="false">1-B85</f>
        <v>0.90641</v>
      </c>
      <c r="D85" s="0" t="n">
        <f aca="false">D84*C84</f>
        <v>34868.5533127393</v>
      </c>
      <c r="E85" s="0" t="n">
        <f aca="false">D85-D86</f>
        <v>3263.34790453927</v>
      </c>
      <c r="F85" s="0" t="n">
        <f aca="false">$M$1^A85</f>
        <v>0.0417156981986547</v>
      </c>
      <c r="G85" s="22" t="n">
        <f aca="false">D85*F85</f>
        <v>1454.56604661793</v>
      </c>
      <c r="H85" s="0" t="n">
        <f aca="false">H86+G85</f>
        <v>8460.02561957765</v>
      </c>
      <c r="I85" s="0" t="n">
        <f aca="false">I86+H85</f>
        <v>40740.4242474884</v>
      </c>
      <c r="J85" s="0" t="n">
        <f aca="false">F86*E85</f>
        <v>130.896957983628</v>
      </c>
      <c r="K85" s="22" t="n">
        <f aca="false">K86+J85</f>
        <v>1129.18044586495</v>
      </c>
      <c r="L85" s="0" t="n">
        <f aca="false">L86+K85</f>
        <v>6893.08622544348</v>
      </c>
      <c r="M85" s="12" t="n">
        <f aca="false">(K85/G85)*$Q$1</f>
        <v>0.77630056640635</v>
      </c>
      <c r="N85" s="12" t="n">
        <f aca="false">(H85/G85)*$Q$1</f>
        <v>5.8161852734349</v>
      </c>
      <c r="O85" s="12" t="n">
        <f aca="false">(H86/G85)*$Q$1</f>
        <v>4.8161852734349</v>
      </c>
    </row>
    <row r="86" customFormat="false" ht="14.4" hidden="false" customHeight="false" outlineLevel="0" collapsed="false">
      <c r="A86" s="7" t="n">
        <v>82</v>
      </c>
      <c r="B86" s="0" t="n">
        <v>0.10244</v>
      </c>
      <c r="C86" s="10" t="n">
        <f aca="false">1-B86</f>
        <v>0.89756</v>
      </c>
      <c r="D86" s="0" t="n">
        <f aca="false">D85*C85</f>
        <v>31605.2054082</v>
      </c>
      <c r="E86" s="0" t="n">
        <f aca="false">D86-D87</f>
        <v>3237.63724201601</v>
      </c>
      <c r="F86" s="0" t="n">
        <f aca="false">$M$1^A86</f>
        <v>0.0401112482679372</v>
      </c>
      <c r="G86" s="22" t="n">
        <f aca="false">D86*F86</f>
        <v>1267.72424068746</v>
      </c>
      <c r="H86" s="0" t="n">
        <f aca="false">H87+G86</f>
        <v>7005.45957295972</v>
      </c>
      <c r="I86" s="0" t="n">
        <f aca="false">I87+H86</f>
        <v>32280.3986279107</v>
      </c>
      <c r="J86" s="0" t="n">
        <f aca="false">F87*E86</f>
        <v>124.870837707715</v>
      </c>
      <c r="K86" s="22" t="n">
        <f aca="false">K87+J86</f>
        <v>998.28348788132</v>
      </c>
      <c r="L86" s="0" t="n">
        <f aca="false">L87+K86</f>
        <v>5763.90577957854</v>
      </c>
      <c r="M86" s="12" t="n">
        <f aca="false">(K86/G86)*$Q$1</f>
        <v>0.787461070666259</v>
      </c>
      <c r="N86" s="12" t="n">
        <f aca="false">(H86/G86)*$Q$1</f>
        <v>5.52601216267726</v>
      </c>
      <c r="O86" s="12" t="n">
        <f aca="false">(H87/G86)*$Q$1</f>
        <v>4.52601216267726</v>
      </c>
    </row>
    <row r="87" customFormat="false" ht="14.4" hidden="false" customHeight="false" outlineLevel="0" collapsed="false">
      <c r="A87" s="7" t="n">
        <v>83</v>
      </c>
      <c r="B87" s="0" t="n">
        <v>0.11211</v>
      </c>
      <c r="C87" s="10" t="n">
        <f aca="false">1-B87</f>
        <v>0.88789</v>
      </c>
      <c r="D87" s="0" t="n">
        <f aca="false">D86*C86</f>
        <v>28367.568166184</v>
      </c>
      <c r="E87" s="0" t="n">
        <f aca="false">D87-D88</f>
        <v>3180.28806711089</v>
      </c>
      <c r="F87" s="0" t="n">
        <f aca="false">$M$1^A87</f>
        <v>0.0385685079499396</v>
      </c>
      <c r="G87" s="22" t="n">
        <f aca="false">D87*F87</f>
        <v>1094.09477833792</v>
      </c>
      <c r="H87" s="0" t="n">
        <f aca="false">H88+G87</f>
        <v>5737.73533227226</v>
      </c>
      <c r="I87" s="0" t="n">
        <f aca="false">I88+H87</f>
        <v>25274.939054951</v>
      </c>
      <c r="J87" s="0" t="n">
        <f aca="false">F88*E87</f>
        <v>117.941313076408</v>
      </c>
      <c r="K87" s="22" t="n">
        <f aca="false">K88+J87</f>
        <v>873.412650173605</v>
      </c>
      <c r="L87" s="0" t="n">
        <f aca="false">L88+K87</f>
        <v>4765.62229169722</v>
      </c>
      <c r="M87" s="12" t="n">
        <f aca="false">(K87/G87)*$Q$1</f>
        <v>0.798297064812279</v>
      </c>
      <c r="N87" s="12" t="n">
        <f aca="false">(H87/G87)*$Q$1</f>
        <v>5.24427631488074</v>
      </c>
      <c r="O87" s="12" t="n">
        <f aca="false">(H88/G87)*$Q$1</f>
        <v>4.24427631488074</v>
      </c>
    </row>
    <row r="88" customFormat="false" ht="14.4" hidden="false" customHeight="false" outlineLevel="0" collapsed="false">
      <c r="A88" s="7" t="n">
        <v>84</v>
      </c>
      <c r="B88" s="0" t="n">
        <v>0.12267</v>
      </c>
      <c r="C88" s="10" t="n">
        <f aca="false">1-B88</f>
        <v>0.87733</v>
      </c>
      <c r="D88" s="0" t="n">
        <f aca="false">D87*C87</f>
        <v>25187.2800990731</v>
      </c>
      <c r="E88" s="0" t="n">
        <f aca="false">D88-D89</f>
        <v>3089.7236497533</v>
      </c>
      <c r="F88" s="0" t="n">
        <f aca="false">$M$1^A88</f>
        <v>0.0370851037980189</v>
      </c>
      <c r="G88" s="22" t="n">
        <f aca="false">D88*F88</f>
        <v>934.072896863902</v>
      </c>
      <c r="H88" s="0" t="n">
        <f aca="false">H89+G88</f>
        <v>4643.64055393433</v>
      </c>
      <c r="I88" s="0" t="n">
        <f aca="false">I89+H88</f>
        <v>19537.2037226788</v>
      </c>
      <c r="J88" s="0" t="n">
        <f aca="false">F89*E88</f>
        <v>110.17569447913</v>
      </c>
      <c r="K88" s="22" t="n">
        <f aca="false">K89+J88</f>
        <v>755.471337097197</v>
      </c>
      <c r="L88" s="0" t="n">
        <f aca="false">L89+K88</f>
        <v>3892.20964152361</v>
      </c>
      <c r="M88" s="12" t="n">
        <f aca="false">(K88/G88)*$Q$1</f>
        <v>0.808792696623197</v>
      </c>
      <c r="N88" s="12" t="n">
        <f aca="false">(H88/G88)*$Q$1</f>
        <v>4.97138988779687</v>
      </c>
      <c r="O88" s="12" t="n">
        <f aca="false">(H89/G88)*$Q$1</f>
        <v>3.97138988779687</v>
      </c>
    </row>
    <row r="89" customFormat="false" ht="14.4" hidden="false" customHeight="false" outlineLevel="0" collapsed="false">
      <c r="A89" s="7" t="n">
        <v>85</v>
      </c>
      <c r="B89" s="0" t="n">
        <v>0.13418</v>
      </c>
      <c r="C89" s="10" t="n">
        <f aca="false">1-B89</f>
        <v>0.86582</v>
      </c>
      <c r="D89" s="0" t="n">
        <f aca="false">D88*C88</f>
        <v>22097.5564493198</v>
      </c>
      <c r="E89" s="0" t="n">
        <f aca="false">D89-D90</f>
        <v>2965.05012436973</v>
      </c>
      <c r="F89" s="0" t="n">
        <f aca="false">$M$1^A89</f>
        <v>0.0356587536519412</v>
      </c>
      <c r="G89" s="22" t="n">
        <f aca="false">D89*F89</f>
        <v>787.971321736161</v>
      </c>
      <c r="H89" s="0" t="n">
        <f aca="false">H90+G89</f>
        <v>3709.56765707043</v>
      </c>
      <c r="I89" s="0" t="n">
        <f aca="false">I90+H89</f>
        <v>14893.5631687444</v>
      </c>
      <c r="J89" s="0" t="n">
        <f aca="false">F90*E89</f>
        <v>101.663453798613</v>
      </c>
      <c r="K89" s="22" t="n">
        <f aca="false">K90+J89</f>
        <v>645.295642618067</v>
      </c>
      <c r="L89" s="0" t="n">
        <f aca="false">L90+K89</f>
        <v>3136.73830442641</v>
      </c>
      <c r="M89" s="12" t="n">
        <f aca="false">(K89/G89)*$Q$1</f>
        <v>0.81893290379689</v>
      </c>
      <c r="N89" s="12" t="n">
        <f aca="false">(H89/G89)*$Q$1</f>
        <v>4.70774450128087</v>
      </c>
      <c r="O89" s="12" t="n">
        <f aca="false">(H90/G89)*$Q$1</f>
        <v>3.70774450128087</v>
      </c>
    </row>
    <row r="90" customFormat="false" ht="14.4" hidden="false" customHeight="false" outlineLevel="0" collapsed="false">
      <c r="A90" s="7" t="n">
        <v>86</v>
      </c>
      <c r="B90" s="0" t="n">
        <v>0.14671</v>
      </c>
      <c r="C90" s="10" t="n">
        <f aca="false">1-B90</f>
        <v>0.85329</v>
      </c>
      <c r="D90" s="0" t="n">
        <f aca="false">D89*C89</f>
        <v>19132.5063249501</v>
      </c>
      <c r="E90" s="0" t="n">
        <f aca="false">D90-D91</f>
        <v>2806.93000293343</v>
      </c>
      <c r="F90" s="0" t="n">
        <f aca="false">$M$1^A90</f>
        <v>0.0342872631268666</v>
      </c>
      <c r="G90" s="22" t="n">
        <f aca="false">D90*F90</f>
        <v>656.001278640003</v>
      </c>
      <c r="H90" s="0" t="n">
        <f aca="false">H91+G90</f>
        <v>2921.59633533427</v>
      </c>
      <c r="I90" s="0" t="n">
        <f aca="false">I91+H90</f>
        <v>11183.995511674</v>
      </c>
      <c r="J90" s="0" t="n">
        <f aca="false">F91*E90</f>
        <v>92.5403342204565</v>
      </c>
      <c r="K90" s="22" t="n">
        <f aca="false">K91+J90</f>
        <v>543.632188819454</v>
      </c>
      <c r="L90" s="0" t="n">
        <f aca="false">L91+K90</f>
        <v>2491.44266180835</v>
      </c>
      <c r="M90" s="12" t="n">
        <f aca="false">(K90/G90)*$Q$1</f>
        <v>0.828705989638453</v>
      </c>
      <c r="N90" s="12" t="n">
        <f aca="false">(H90/G90)*$Q$1</f>
        <v>4.45364426940023</v>
      </c>
      <c r="O90" s="12" t="n">
        <f aca="false">(H91/G90)*$Q$1</f>
        <v>3.45364426940023</v>
      </c>
    </row>
    <row r="91" customFormat="false" ht="14.4" hidden="false" customHeight="false" outlineLevel="0" collapsed="false">
      <c r="A91" s="7" t="n">
        <v>87</v>
      </c>
      <c r="B91" s="0" t="n">
        <v>0.16033</v>
      </c>
      <c r="C91" s="10" t="n">
        <f aca="false">1-B91</f>
        <v>0.83967</v>
      </c>
      <c r="D91" s="0" t="n">
        <f aca="false">D90*C90</f>
        <v>16325.5763220167</v>
      </c>
      <c r="E91" s="0" t="n">
        <f aca="false">D91-D92</f>
        <v>2617.47965170893</v>
      </c>
      <c r="F91" s="0" t="n">
        <f aca="false">$M$1^A91</f>
        <v>0.0329685222373717</v>
      </c>
      <c r="G91" s="22" t="n">
        <f aca="false">D91*F91</f>
        <v>538.230126010315</v>
      </c>
      <c r="H91" s="0" t="n">
        <f aca="false">H92+G91</f>
        <v>2265.59505669427</v>
      </c>
      <c r="I91" s="0" t="n">
        <f aca="false">I92+H91</f>
        <v>8262.39917633972</v>
      </c>
      <c r="J91" s="0" t="n">
        <f aca="false">F92*E91</f>
        <v>82.9754193300325</v>
      </c>
      <c r="K91" s="22" t="n">
        <f aca="false">K92+J91</f>
        <v>451.091854598997</v>
      </c>
      <c r="L91" s="0" t="n">
        <f aca="false">L92+K91</f>
        <v>1947.81047298889</v>
      </c>
      <c r="M91" s="12" t="n">
        <f aca="false">(K91/G91)*$Q$1</f>
        <v>0.838102203499386</v>
      </c>
      <c r="N91" s="12" t="n">
        <f aca="false">(H91/G91)*$Q$1</f>
        <v>4.20934270901597</v>
      </c>
      <c r="O91" s="12" t="n">
        <f aca="false">(H92/G91)*$Q$1</f>
        <v>3.20934270901597</v>
      </c>
    </row>
    <row r="92" customFormat="false" ht="14.4" hidden="false" customHeight="false" outlineLevel="0" collapsed="false">
      <c r="A92" s="7" t="n">
        <v>88</v>
      </c>
      <c r="B92" s="0" t="n">
        <v>0.17512</v>
      </c>
      <c r="C92" s="10" t="n">
        <f aca="false">1-B92</f>
        <v>0.82488</v>
      </c>
      <c r="D92" s="0" t="n">
        <f aca="false">D91*C91</f>
        <v>13708.0966703077</v>
      </c>
      <c r="E92" s="0" t="n">
        <f aca="false">D92-D93</f>
        <v>2400.56188890429</v>
      </c>
      <c r="F92" s="0" t="n">
        <f aca="false">$M$1^A92</f>
        <v>0.0317005021513189</v>
      </c>
      <c r="G92" s="22" t="n">
        <f aca="false">D92*F92</f>
        <v>434.553547987578</v>
      </c>
      <c r="H92" s="0" t="n">
        <f aca="false">H93+G92</f>
        <v>1727.36493068395</v>
      </c>
      <c r="I92" s="0" t="n">
        <f aca="false">I93+H92</f>
        <v>5996.80411964546</v>
      </c>
      <c r="J92" s="0" t="n">
        <f aca="false">F93*E92</f>
        <v>73.1721320419084</v>
      </c>
      <c r="K92" s="22" t="n">
        <f aca="false">K93+J92</f>
        <v>368.116435268965</v>
      </c>
      <c r="L92" s="0" t="n">
        <f aca="false">L93+K92</f>
        <v>1496.7186183899</v>
      </c>
      <c r="M92" s="12" t="n">
        <f aca="false">(K92/G92)*$Q$1</f>
        <v>0.847114094393466</v>
      </c>
      <c r="N92" s="12" t="n">
        <f aca="false">(H92/G92)*$Q$1</f>
        <v>3.9750335457699</v>
      </c>
      <c r="O92" s="12" t="n">
        <f aca="false">(H93/G92)*$Q$1</f>
        <v>2.9750335457699</v>
      </c>
    </row>
    <row r="93" customFormat="false" ht="14.4" hidden="false" customHeight="false" outlineLevel="0" collapsed="false">
      <c r="A93" s="7" t="n">
        <v>89</v>
      </c>
      <c r="B93" s="0" t="n">
        <v>0.19115</v>
      </c>
      <c r="C93" s="10" t="n">
        <f aca="false">1-B93</f>
        <v>0.80885</v>
      </c>
      <c r="D93" s="0" t="n">
        <f aca="false">D92*C92</f>
        <v>11307.5347814034</v>
      </c>
      <c r="E93" s="0" t="n">
        <f aca="false">D93-D94</f>
        <v>2161.43527346527</v>
      </c>
      <c r="F93" s="0" t="n">
        <f aca="false">$M$1^A93</f>
        <v>0.0304812520685759</v>
      </c>
      <c r="G93" s="22" t="n">
        <f aca="false">D93*F93</f>
        <v>344.667817946148</v>
      </c>
      <c r="H93" s="0" t="n">
        <f aca="false">H94+G93</f>
        <v>1292.81138269637</v>
      </c>
      <c r="I93" s="0" t="n">
        <f aca="false">I94+H93</f>
        <v>4269.4391889615</v>
      </c>
      <c r="J93" s="0" t="n">
        <f aca="false">F94*E93</f>
        <v>63.3492821157751</v>
      </c>
      <c r="K93" s="22" t="n">
        <f aca="false">K94+J93</f>
        <v>294.944303227056</v>
      </c>
      <c r="L93" s="0" t="n">
        <f aca="false">L94+K93</f>
        <v>1128.60218312093</v>
      </c>
      <c r="M93" s="12" t="n">
        <f aca="false">(K93/G93)*$Q$1</f>
        <v>0.855734965290956</v>
      </c>
      <c r="N93" s="12" t="n">
        <f aca="false">(H93/G93)*$Q$1</f>
        <v>3.75089090243513</v>
      </c>
      <c r="O93" s="12" t="n">
        <f aca="false">(H94/G93)*$Q$1</f>
        <v>2.75089090243513</v>
      </c>
    </row>
    <row r="94" customFormat="false" ht="14.4" hidden="false" customHeight="false" outlineLevel="0" collapsed="false">
      <c r="A94" s="7" t="n">
        <v>90</v>
      </c>
      <c r="B94" s="0" t="n">
        <v>0.20849</v>
      </c>
      <c r="C94" s="10" t="n">
        <f aca="false">1-B94</f>
        <v>0.79151</v>
      </c>
      <c r="D94" s="0" t="n">
        <f aca="false">D93*C93</f>
        <v>9146.09950793817</v>
      </c>
      <c r="E94" s="0" t="n">
        <f aca="false">D94-D95</f>
        <v>1906.87028641003</v>
      </c>
      <c r="F94" s="0" t="n">
        <f aca="false">$M$1^A94</f>
        <v>0.0293088962197845</v>
      </c>
      <c r="G94" s="22" t="n">
        <f aca="false">D94*F94</f>
        <v>268.062081293982</v>
      </c>
      <c r="H94" s="0" t="n">
        <f aca="false">H95+G94</f>
        <v>948.143564750227</v>
      </c>
      <c r="I94" s="0" t="n">
        <f aca="false">I95+H94</f>
        <v>2976.62780626513</v>
      </c>
      <c r="J94" s="0" t="n">
        <f aca="false">F95*E94</f>
        <v>53.7387147394061</v>
      </c>
      <c r="K94" s="22" t="n">
        <f aca="false">K95+J94</f>
        <v>231.595021111281</v>
      </c>
      <c r="L94" s="0" t="n">
        <f aca="false">L95+K94</f>
        <v>833.657879893876</v>
      </c>
      <c r="M94" s="12" t="n">
        <f aca="false">(K94/G94)*$Q$1</f>
        <v>0.863960393030345</v>
      </c>
      <c r="N94" s="12" t="n">
        <f aca="false">(H94/G94)*$Q$1</f>
        <v>3.53702978121103</v>
      </c>
      <c r="O94" s="12" t="n">
        <f aca="false">(H95/G94)*$Q$1</f>
        <v>2.53702978121103</v>
      </c>
    </row>
    <row r="95" customFormat="false" ht="14.4" hidden="false" customHeight="false" outlineLevel="0" collapsed="false">
      <c r="A95" s="7" t="n">
        <v>91</v>
      </c>
      <c r="B95" s="0" t="n">
        <v>0.22719</v>
      </c>
      <c r="C95" s="10" t="n">
        <f aca="false">1-B95</f>
        <v>0.77281</v>
      </c>
      <c r="D95" s="0" t="n">
        <f aca="false">D94*C94</f>
        <v>7239.22922152814</v>
      </c>
      <c r="E95" s="0" t="n">
        <f aca="false">D95-D96</f>
        <v>1644.68048683898</v>
      </c>
      <c r="F95" s="0" t="n">
        <f aca="false">$M$1^A95</f>
        <v>0.0281816309805621</v>
      </c>
      <c r="G95" s="22" t="n">
        <f aca="false">D95*F95</f>
        <v>204.013286504808</v>
      </c>
      <c r="H95" s="0" t="n">
        <f aca="false">H96+G95</f>
        <v>680.081483456244</v>
      </c>
      <c r="I95" s="0" t="n">
        <f aca="false">I96+H95</f>
        <v>2028.4842415149</v>
      </c>
      <c r="J95" s="0" t="n">
        <f aca="false">F96*E95</f>
        <v>44.5670947702185</v>
      </c>
      <c r="K95" s="22" t="n">
        <f aca="false">K96+J95</f>
        <v>177.856306371875</v>
      </c>
      <c r="L95" s="0" t="n">
        <f aca="false">L96+K95</f>
        <v>602.062858782594</v>
      </c>
      <c r="M95" s="12" t="n">
        <f aca="false">(K95/G95)*$Q$1</f>
        <v>0.871787859599448</v>
      </c>
      <c r="N95" s="12" t="n">
        <f aca="false">(H95/G95)*$Q$1</f>
        <v>3.33351565041436</v>
      </c>
      <c r="O95" s="12" t="n">
        <f aca="false">(H96/G95)*$Q$1</f>
        <v>2.33351565041436</v>
      </c>
    </row>
    <row r="96" customFormat="false" ht="14.4" hidden="false" customHeight="false" outlineLevel="0" collapsed="false">
      <c r="A96" s="7" t="n">
        <v>92</v>
      </c>
      <c r="B96" s="0" t="n">
        <v>0.24733</v>
      </c>
      <c r="C96" s="10" t="n">
        <f aca="false">1-B96</f>
        <v>0.75267</v>
      </c>
      <c r="D96" s="0" t="n">
        <f aca="false">D95*C95</f>
        <v>5594.54873468916</v>
      </c>
      <c r="E96" s="0" t="n">
        <f aca="false">D96-D97</f>
        <v>1383.69973855067</v>
      </c>
      <c r="F96" s="0" t="n">
        <f aca="false">$M$1^A96</f>
        <v>0.0270977220966943</v>
      </c>
      <c r="G96" s="22" t="n">
        <f aca="false">D96*F96</f>
        <v>151.59952686902</v>
      </c>
      <c r="H96" s="0" t="n">
        <f aca="false">H97+G96</f>
        <v>476.068196951437</v>
      </c>
      <c r="I96" s="0" t="n">
        <f aca="false">I97+H96</f>
        <v>1348.40275805866</v>
      </c>
      <c r="J96" s="0" t="n">
        <f aca="false">F97*E96</f>
        <v>36.0529913274179</v>
      </c>
      <c r="K96" s="22" t="n">
        <f aca="false">K97+J96</f>
        <v>133.289211601657</v>
      </c>
      <c r="L96" s="0" t="n">
        <f aca="false">L97+K96</f>
        <v>424.206552410719</v>
      </c>
      <c r="M96" s="12" t="n">
        <f aca="false">(K96/G96)*$Q$1</f>
        <v>0.879219179336998</v>
      </c>
      <c r="N96" s="12" t="n">
        <f aca="false">(H96/G96)*$Q$1</f>
        <v>3.14030133723804</v>
      </c>
      <c r="O96" s="12" t="n">
        <f aca="false">(H97/G96)*$Q$1</f>
        <v>2.14030133723804</v>
      </c>
    </row>
    <row r="97" customFormat="false" ht="14.4" hidden="false" customHeight="false" outlineLevel="0" collapsed="false">
      <c r="A97" s="7" t="n">
        <v>93</v>
      </c>
      <c r="B97" s="0" t="n">
        <v>0.26896</v>
      </c>
      <c r="C97" s="10" t="n">
        <f aca="false">1-B97</f>
        <v>0.73104</v>
      </c>
      <c r="D97" s="0" t="n">
        <f aca="false">D96*C96</f>
        <v>4210.84899613849</v>
      </c>
      <c r="E97" s="0" t="n">
        <f aca="false">D97-D98</f>
        <v>1132.54994600141</v>
      </c>
      <c r="F97" s="0" t="n">
        <f aca="false">$M$1^A97</f>
        <v>0.0260555020160522</v>
      </c>
      <c r="G97" s="22" t="n">
        <f aca="false">D97*F97</f>
        <v>109.715784508178</v>
      </c>
      <c r="H97" s="0" t="n">
        <f aca="false">H98+G97</f>
        <v>324.468670082417</v>
      </c>
      <c r="I97" s="0" t="n">
        <f aca="false">I98+H97</f>
        <v>872.33456110722</v>
      </c>
      <c r="J97" s="0" t="n">
        <f aca="false">F98*E97</f>
        <v>28.3741898089611</v>
      </c>
      <c r="K97" s="22" t="n">
        <f aca="false">K98+J97</f>
        <v>97.2362202742387</v>
      </c>
      <c r="L97" s="0" t="n">
        <f aca="false">L98+K97</f>
        <v>290.917340809063</v>
      </c>
      <c r="M97" s="12" t="n">
        <f aca="false">(K97/G97)*$Q$1</f>
        <v>0.886255525675898</v>
      </c>
      <c r="N97" s="12" t="n">
        <f aca="false">(H97/G97)*$Q$1</f>
        <v>2.95735633242665</v>
      </c>
      <c r="O97" s="12" t="n">
        <f aca="false">(H98/G97)*$Q$1</f>
        <v>1.95735633242665</v>
      </c>
    </row>
    <row r="98" customFormat="false" ht="14.4" hidden="false" customHeight="false" outlineLevel="0" collapsed="false">
      <c r="A98" s="7" t="n">
        <v>94</v>
      </c>
      <c r="B98" s="0" t="n">
        <v>0.29212</v>
      </c>
      <c r="C98" s="10" t="n">
        <f aca="false">1-B98</f>
        <v>0.70788</v>
      </c>
      <c r="D98" s="0" t="n">
        <f aca="false">D97*C97</f>
        <v>3078.29905013708</v>
      </c>
      <c r="E98" s="0" t="n">
        <f aca="false">D98-D99</f>
        <v>899.232718526045</v>
      </c>
      <c r="F98" s="0" t="n">
        <f aca="false">$M$1^A98</f>
        <v>0.0250533673231271</v>
      </c>
      <c r="G98" s="22" t="n">
        <f aca="false">D98*F98</f>
        <v>77.1217568335176</v>
      </c>
      <c r="H98" s="0" t="n">
        <f aca="false">H99+G98</f>
        <v>214.752885574239</v>
      </c>
      <c r="I98" s="0" t="n">
        <f aca="false">I99+H98</f>
        <v>547.865891024803</v>
      </c>
      <c r="J98" s="0" t="n">
        <f aca="false">F99*E98</f>
        <v>21.6623150059684</v>
      </c>
      <c r="K98" s="22" t="n">
        <f aca="false">K99+J98</f>
        <v>68.8620304652776</v>
      </c>
      <c r="L98" s="0" t="n">
        <f aca="false">L99+K98</f>
        <v>193.681120534824</v>
      </c>
      <c r="M98" s="12" t="n">
        <f aca="false">(K98/G98)*$Q$1</f>
        <v>0.8929001787904</v>
      </c>
      <c r="N98" s="12" t="n">
        <f aca="false">(H98/G98)*$Q$1</f>
        <v>2.7845953514496</v>
      </c>
      <c r="O98" s="12" t="n">
        <f aca="false">(H99/G98)*$Q$1</f>
        <v>1.7845953514496</v>
      </c>
    </row>
    <row r="99" customFormat="false" ht="14.4" hidden="false" customHeight="false" outlineLevel="0" collapsed="false">
      <c r="A99" s="7" t="n">
        <v>95</v>
      </c>
      <c r="B99" s="0" t="n">
        <v>0.31683</v>
      </c>
      <c r="C99" s="10" t="n">
        <f aca="false">1-B99</f>
        <v>0.68317</v>
      </c>
      <c r="D99" s="0" t="n">
        <f aca="false">D98*C98</f>
        <v>2179.06633161104</v>
      </c>
      <c r="E99" s="0" t="n">
        <f aca="false">D99-D100</f>
        <v>690.393585844325</v>
      </c>
      <c r="F99" s="0" t="n">
        <f aca="false">$M$1^A99</f>
        <v>0.0240897762722376</v>
      </c>
      <c r="G99" s="22" t="n">
        <f aca="false">D99*F99</f>
        <v>52.4932204108754</v>
      </c>
      <c r="H99" s="0" t="n">
        <f aca="false">H100+G99</f>
        <v>137.631128740722</v>
      </c>
      <c r="I99" s="0" t="n">
        <f aca="false">I100+H99</f>
        <v>333.113005450563</v>
      </c>
      <c r="J99" s="0" t="n">
        <f aca="false">F100*E99</f>
        <v>15.9917567526708</v>
      </c>
      <c r="K99" s="22" t="n">
        <f aca="false">K100+J99</f>
        <v>47.1997154593092</v>
      </c>
      <c r="L99" s="0" t="n">
        <f aca="false">L100+K99</f>
        <v>124.819090069546</v>
      </c>
      <c r="M99" s="12" t="n">
        <f aca="false">(K99/G99)*$Q$1</f>
        <v>0.899158312061389</v>
      </c>
      <c r="N99" s="12" t="n">
        <f aca="false">(H99/G99)*$Q$1</f>
        <v>2.62188388640389</v>
      </c>
      <c r="O99" s="12" t="n">
        <f aca="false">(H100/G99)*$Q$1</f>
        <v>1.62188388640389</v>
      </c>
    </row>
    <row r="100" customFormat="false" ht="14.4" hidden="false" customHeight="false" outlineLevel="0" collapsed="false">
      <c r="A100" s="7" t="n">
        <v>96</v>
      </c>
      <c r="B100" s="0" t="n">
        <v>0.34312</v>
      </c>
      <c r="C100" s="10" t="n">
        <f aca="false">1-B100</f>
        <v>0.65688</v>
      </c>
      <c r="D100" s="0" t="n">
        <f aca="false">D99*C99</f>
        <v>1488.67274576671</v>
      </c>
      <c r="E100" s="0" t="n">
        <f aca="false">D100-D101</f>
        <v>510.793392527475</v>
      </c>
      <c r="F100" s="0" t="n">
        <f aca="false">$M$1^A100</f>
        <v>0.0231632464156131</v>
      </c>
      <c r="G100" s="22" t="n">
        <f aca="false">D100*F100</f>
        <v>34.4824936424017</v>
      </c>
      <c r="H100" s="0" t="n">
        <f aca="false">H101+G100</f>
        <v>85.1379083298465</v>
      </c>
      <c r="I100" s="0" t="n">
        <f aca="false">I101+H100</f>
        <v>195.481876709841</v>
      </c>
      <c r="J100" s="0" t="n">
        <f aca="false">F101*E100</f>
        <v>11.3765704024816</v>
      </c>
      <c r="K100" s="22" t="n">
        <f aca="false">K101+J100</f>
        <v>31.2079587066384</v>
      </c>
      <c r="L100" s="0" t="n">
        <f aca="false">L101+K100</f>
        <v>77.6193746102372</v>
      </c>
      <c r="M100" s="12" t="n">
        <f aca="false">(K100/G100)*$Q$1</f>
        <v>0.90503775713782</v>
      </c>
      <c r="N100" s="12" t="n">
        <f aca="false">(H100/G100)*$Q$1</f>
        <v>2.46901831441668</v>
      </c>
      <c r="O100" s="12" t="n">
        <f aca="false">(H101/G100)*$Q$1</f>
        <v>1.46901831441668</v>
      </c>
    </row>
    <row r="101" customFormat="false" ht="14.4" hidden="false" customHeight="false" outlineLevel="0" collapsed="false">
      <c r="A101" s="7" t="n">
        <v>97</v>
      </c>
      <c r="B101" s="0" t="n">
        <v>0.37097</v>
      </c>
      <c r="C101" s="10" t="n">
        <f aca="false">1-B101</f>
        <v>0.62903</v>
      </c>
      <c r="D101" s="0" t="n">
        <f aca="false">D100*C100</f>
        <v>977.879353239238</v>
      </c>
      <c r="E101" s="0" t="n">
        <f aca="false">D101-D102</f>
        <v>362.76390367116</v>
      </c>
      <c r="F101" s="0" t="n">
        <f aca="false">$M$1^A101</f>
        <v>0.0222723523227049</v>
      </c>
      <c r="G101" s="22" t="n">
        <f aca="false">D101*F101</f>
        <v>21.7796734844431</v>
      </c>
      <c r="H101" s="0" t="n">
        <f aca="false">H102+G101</f>
        <v>50.6554146874448</v>
      </c>
      <c r="I101" s="0" t="n">
        <f aca="false">I102+H101</f>
        <v>110.343968379995</v>
      </c>
      <c r="J101" s="0" t="n">
        <f aca="false">F102*E101</f>
        <v>7.76885141588832</v>
      </c>
      <c r="K101" s="22" t="n">
        <f aca="false">K102+J101</f>
        <v>19.8313883041568</v>
      </c>
      <c r="L101" s="0" t="n">
        <f aca="false">L102+K101</f>
        <v>46.4114159035989</v>
      </c>
      <c r="M101" s="12" t="n">
        <f aca="false">(K101/G101)*$Q$1</f>
        <v>0.910545712189948</v>
      </c>
      <c r="N101" s="12" t="n">
        <f aca="false">(H101/G101)*$Q$1</f>
        <v>2.32581148306136</v>
      </c>
      <c r="O101" s="12" t="n">
        <f aca="false">(H102/G101)*$Q$1</f>
        <v>1.32581148306136</v>
      </c>
    </row>
    <row r="102" customFormat="false" ht="14.4" hidden="false" customHeight="false" outlineLevel="0" collapsed="false">
      <c r="A102" s="7" t="n">
        <v>98</v>
      </c>
      <c r="B102" s="0" t="n">
        <v>0.40035</v>
      </c>
      <c r="C102" s="10" t="n">
        <f aca="false">1-B102</f>
        <v>0.59965</v>
      </c>
      <c r="D102" s="0" t="n">
        <f aca="false">D101*C101</f>
        <v>615.115449568078</v>
      </c>
      <c r="E102" s="0" t="n">
        <f aca="false">D102-D103</f>
        <v>246.26147023458</v>
      </c>
      <c r="F102" s="0" t="n">
        <f aca="false">$M$1^A102</f>
        <v>0.0214157233872162</v>
      </c>
      <c r="G102" s="22" t="n">
        <f aca="false">D102*F102</f>
        <v>13.1731423191531</v>
      </c>
      <c r="H102" s="0" t="n">
        <f aca="false">H103+G102</f>
        <v>28.8757412030017</v>
      </c>
      <c r="I102" s="0" t="n">
        <f aca="false">I103+H102</f>
        <v>59.6885536925499</v>
      </c>
      <c r="J102" s="0" t="n">
        <f aca="false">F103*E102</f>
        <v>5.07102646872399</v>
      </c>
      <c r="K102" s="22" t="n">
        <f aca="false">K103+J102</f>
        <v>12.0625368882684</v>
      </c>
      <c r="L102" s="0" t="n">
        <f aca="false">L103+K102</f>
        <v>26.5800275994421</v>
      </c>
      <c r="M102" s="12" t="n">
        <f aca="false">(K102/G102)*$Q$1</f>
        <v>0.915691685098557</v>
      </c>
      <c r="N102" s="12" t="n">
        <f aca="false">(H102/G102)*$Q$1</f>
        <v>2.19201618743751</v>
      </c>
      <c r="O102" s="12" t="n">
        <f aca="false">(H103/G102)*$Q$1</f>
        <v>1.19201618743751</v>
      </c>
    </row>
    <row r="103" customFormat="false" ht="14.4" hidden="false" customHeight="false" outlineLevel="0" collapsed="false">
      <c r="A103" s="7" t="n">
        <v>99</v>
      </c>
      <c r="B103" s="0" t="n">
        <v>0.4312</v>
      </c>
      <c r="C103" s="10" t="n">
        <f aca="false">1-B103</f>
        <v>0.5688</v>
      </c>
      <c r="D103" s="0" t="n">
        <f aca="false">D102*C102</f>
        <v>368.853979333498</v>
      </c>
      <c r="E103" s="0" t="n">
        <f aca="false">D103-D104</f>
        <v>159.049835888604</v>
      </c>
      <c r="F103" s="0" t="n">
        <f aca="false">$M$1^A103</f>
        <v>0.0205920417184772</v>
      </c>
      <c r="G103" s="22" t="n">
        <f aca="false">D103*F103</f>
        <v>7.5954565304617</v>
      </c>
      <c r="H103" s="0" t="n">
        <f aca="false">H104+G103</f>
        <v>15.7025988838486</v>
      </c>
      <c r="I103" s="0" t="n">
        <f aca="false">I104+H103</f>
        <v>30.8128124895482</v>
      </c>
      <c r="J103" s="0" t="n">
        <f aca="false">F104*E103</f>
        <v>3.14919313070681</v>
      </c>
      <c r="K103" s="22" t="n">
        <f aca="false">K104+J103</f>
        <v>6.99151041954445</v>
      </c>
      <c r="L103" s="0" t="n">
        <f aca="false">L104+K103</f>
        <v>14.5174907111736</v>
      </c>
      <c r="M103" s="12" t="n">
        <f aca="false">(K103/G103)*$Q$1</f>
        <v>0.920485870928875</v>
      </c>
      <c r="N103" s="12" t="n">
        <f aca="false">(H103/G103)*$Q$1</f>
        <v>2.06736735584926</v>
      </c>
      <c r="O103" s="12" t="n">
        <f aca="false">(H104/G103)*$Q$1</f>
        <v>1.06736735584926</v>
      </c>
    </row>
    <row r="104" customFormat="false" ht="14.4" hidden="false" customHeight="false" outlineLevel="0" collapsed="false">
      <c r="A104" s="7" t="n">
        <v>100</v>
      </c>
      <c r="B104" s="0" t="n">
        <v>0.46342</v>
      </c>
      <c r="C104" s="10" t="n">
        <f aca="false">1-B104</f>
        <v>0.53658</v>
      </c>
      <c r="D104" s="0" t="n">
        <f aca="false">D103*C103</f>
        <v>209.804143444894</v>
      </c>
      <c r="E104" s="0" t="n">
        <f aca="false">D104-D105</f>
        <v>97.2274361552326</v>
      </c>
      <c r="F104" s="0" t="n">
        <f aca="false">$M$1^A104</f>
        <v>0.0198000401139203</v>
      </c>
      <c r="G104" s="22" t="n">
        <f aca="false">D104*F104</f>
        <v>4.15413045627559</v>
      </c>
      <c r="H104" s="0" t="n">
        <f aca="false">H105+G104</f>
        <v>8.10714235338687</v>
      </c>
      <c r="I104" s="0" t="n">
        <f aca="false">I105+H104</f>
        <v>15.1102136056996</v>
      </c>
      <c r="J104" s="0" t="n">
        <f aca="false">F105*E104</f>
        <v>1.85106455389157</v>
      </c>
      <c r="K104" s="22" t="n">
        <f aca="false">K105+J104</f>
        <v>3.84231728883763</v>
      </c>
      <c r="L104" s="0" t="n">
        <f aca="false">L105+K104</f>
        <v>7.5259802916292</v>
      </c>
      <c r="M104" s="12" t="n">
        <f aca="false">(K104/G104)*$Q$1</f>
        <v>0.924939004511304</v>
      </c>
      <c r="N104" s="12" t="n">
        <f aca="false">(H104/G104)*$Q$1</f>
        <v>1.9515858827061</v>
      </c>
      <c r="O104" s="12" t="n">
        <f aca="false">(H105/G104)*$Q$1</f>
        <v>0.951585882706095</v>
      </c>
    </row>
    <row r="105" customFormat="false" ht="14.4" hidden="false" customHeight="false" outlineLevel="0" collapsed="false">
      <c r="A105" s="7" t="n">
        <v>101</v>
      </c>
      <c r="B105" s="0" t="n">
        <v>0.49687</v>
      </c>
      <c r="C105" s="10" t="n">
        <f aca="false">1-B105</f>
        <v>0.50313</v>
      </c>
      <c r="D105" s="0" t="n">
        <f aca="false">D104*C104</f>
        <v>112.576707289661</v>
      </c>
      <c r="E105" s="0" t="n">
        <f aca="false">D105-D106</f>
        <v>55.9359885510139</v>
      </c>
      <c r="F105" s="0" t="n">
        <f aca="false">$M$1^A105</f>
        <v>0.0190385001095388</v>
      </c>
      <c r="G105" s="22" t="n">
        <f aca="false">D105*F105</f>
        <v>2.14329165406573</v>
      </c>
      <c r="H105" s="0" t="n">
        <f aca="false">H106+G105</f>
        <v>3.95301189711128</v>
      </c>
      <c r="I105" s="0" t="n">
        <f aca="false">I106+H105</f>
        <v>7.00307125231276</v>
      </c>
      <c r="J105" s="0" t="n">
        <f aca="false">F106*E105</f>
        <v>1.0239781963035</v>
      </c>
      <c r="K105" s="22" t="n">
        <f aca="false">K106+J105</f>
        <v>1.99125273494606</v>
      </c>
      <c r="L105" s="0" t="n">
        <f aca="false">L106+K105</f>
        <v>3.68366300279156</v>
      </c>
      <c r="M105" s="12" t="n">
        <f aca="false">(K105/G105)*$Q$1</f>
        <v>0.929062888463521</v>
      </c>
      <c r="N105" s="12" t="n">
        <f aca="false">(H105/G105)*$Q$1</f>
        <v>1.84436489994845</v>
      </c>
      <c r="O105" s="12" t="n">
        <f aca="false">(H106/G105)*$Q$1</f>
        <v>0.84436489994845</v>
      </c>
    </row>
    <row r="106" customFormat="false" ht="14.4" hidden="false" customHeight="false" outlineLevel="0" collapsed="false">
      <c r="A106" s="7" t="n">
        <v>102</v>
      </c>
      <c r="B106" s="0" t="n">
        <v>0.53139</v>
      </c>
      <c r="C106" s="10" t="n">
        <f aca="false">1-B106</f>
        <v>0.46861</v>
      </c>
      <c r="D106" s="0" t="n">
        <f aca="false">D105*C105</f>
        <v>56.6407187386471</v>
      </c>
      <c r="E106" s="0" t="n">
        <f aca="false">D106-D107</f>
        <v>30.0983115305297</v>
      </c>
      <c r="F106" s="0" t="n">
        <f aca="false">$M$1^A106</f>
        <v>0.0183062501053258</v>
      </c>
      <c r="G106" s="22" t="n">
        <f aca="false">D106*F106</f>
        <v>1.03687916337509</v>
      </c>
      <c r="H106" s="0" t="n">
        <f aca="false">H107+G106</f>
        <v>1.80972024304556</v>
      </c>
      <c r="I106" s="0" t="n">
        <f aca="false">I107+H106</f>
        <v>3.05005935520148</v>
      </c>
      <c r="J106" s="0" t="n">
        <f aca="false">F107*E106</f>
        <v>0.529795402524891</v>
      </c>
      <c r="K106" s="22" t="n">
        <f aca="false">K107+J106</f>
        <v>0.967274538642565</v>
      </c>
      <c r="L106" s="0" t="n">
        <f aca="false">L107+K106</f>
        <v>1.6924102678455</v>
      </c>
      <c r="M106" s="12" t="n">
        <f aca="false">(K106/G106)*$Q$1</f>
        <v>0.932871035323002</v>
      </c>
      <c r="N106" s="12" t="n">
        <f aca="false">(H106/G106)*$Q$1</f>
        <v>1.74535308160195</v>
      </c>
      <c r="O106" s="12" t="n">
        <f aca="false">(H107/G106)*$Q$1</f>
        <v>0.745353081601947</v>
      </c>
    </row>
    <row r="107" customFormat="false" ht="14.4" hidden="false" customHeight="false" outlineLevel="0" collapsed="false">
      <c r="A107" s="7" t="n">
        <v>103</v>
      </c>
      <c r="B107" s="0" t="n">
        <v>0.56676</v>
      </c>
      <c r="C107" s="10" t="n">
        <f aca="false">1-B107</f>
        <v>0.43324</v>
      </c>
      <c r="D107" s="0" t="n">
        <f aca="false">D106*C106</f>
        <v>26.5424072081174</v>
      </c>
      <c r="E107" s="0" t="n">
        <f aca="false">D107-D108</f>
        <v>15.0431747092726</v>
      </c>
      <c r="F107" s="0" t="n">
        <f aca="false">$M$1^A107</f>
        <v>0.0176021635628132</v>
      </c>
      <c r="G107" s="22" t="n">
        <f aca="false">D107*F107</f>
        <v>0.467203793028076</v>
      </c>
      <c r="H107" s="0" t="n">
        <f aca="false">H108+G107</f>
        <v>0.772841079670469</v>
      </c>
      <c r="I107" s="0" t="n">
        <f aca="false">I108+H107</f>
        <v>1.24033911215592</v>
      </c>
      <c r="J107" s="0" t="n">
        <f aca="false">F108*E107</f>
        <v>0.254608097823647</v>
      </c>
      <c r="K107" s="22" t="n">
        <f aca="false">K108+J107</f>
        <v>0.437479136117673</v>
      </c>
      <c r="L107" s="0" t="n">
        <f aca="false">L108+K107</f>
        <v>0.725135729202934</v>
      </c>
      <c r="M107" s="12" t="n">
        <f aca="false">(K107/G107)*$Q$1</f>
        <v>0.936377535127125</v>
      </c>
      <c r="N107" s="12" t="n">
        <f aca="false">(H107/G107)*$Q$1</f>
        <v>1.65418408669475</v>
      </c>
      <c r="O107" s="12" t="n">
        <f aca="false">(H108/G107)*$Q$1</f>
        <v>0.654184086694746</v>
      </c>
    </row>
    <row r="108" customFormat="false" ht="14.4" hidden="false" customHeight="false" outlineLevel="0" collapsed="false">
      <c r="A108" s="7" t="n">
        <v>104</v>
      </c>
      <c r="B108" s="0" t="n">
        <v>0.60271</v>
      </c>
      <c r="C108" s="10" t="n">
        <f aca="false">1-B108</f>
        <v>0.39729</v>
      </c>
      <c r="D108" s="0" t="n">
        <f aca="false">D107*C107</f>
        <v>11.4992324988448</v>
      </c>
      <c r="E108" s="0" t="n">
        <f aca="false">D108-D109</f>
        <v>6.93070241937875</v>
      </c>
      <c r="F108" s="0" t="n">
        <f aca="false">$M$1^A108</f>
        <v>0.0169251572719358</v>
      </c>
      <c r="G108" s="22" t="n">
        <f aca="false">D108*F108</f>
        <v>0.194626318549504</v>
      </c>
      <c r="H108" s="0" t="n">
        <f aca="false">H109+G108</f>
        <v>0.305637286642393</v>
      </c>
      <c r="I108" s="0" t="n">
        <f aca="false">I109+H108</f>
        <v>0.467498032485456</v>
      </c>
      <c r="J108" s="0" t="n">
        <f aca="false">F109*E108</f>
        <v>0.112791565820165</v>
      </c>
      <c r="K108" s="22" t="n">
        <f aca="false">K109+J108</f>
        <v>0.182871038294027</v>
      </c>
      <c r="L108" s="0" t="n">
        <f aca="false">L109+K108</f>
        <v>0.28765659308526</v>
      </c>
      <c r="M108" s="12" t="n">
        <f aca="false">(K108/G108)*$Q$1</f>
        <v>0.939600767547341</v>
      </c>
      <c r="N108" s="12" t="n">
        <f aca="false">(H108/G108)*$Q$1</f>
        <v>1.57038004376913</v>
      </c>
      <c r="O108" s="12" t="n">
        <f aca="false">(H109/G108)*$Q$1</f>
        <v>0.570380043769125</v>
      </c>
    </row>
    <row r="109" customFormat="false" ht="14.4" hidden="false" customHeight="false" outlineLevel="0" collapsed="false">
      <c r="A109" s="7" t="n">
        <v>105</v>
      </c>
      <c r="B109" s="0" t="n">
        <v>0.63896</v>
      </c>
      <c r="C109" s="10" t="n">
        <f aca="false">1-B109</f>
        <v>0.36104</v>
      </c>
      <c r="D109" s="0" t="n">
        <f aca="false">D108*C108</f>
        <v>4.56853007946605</v>
      </c>
      <c r="E109" s="0" t="n">
        <f aca="false">D109-D110</f>
        <v>2.91910797957563</v>
      </c>
      <c r="F109" s="0" t="n">
        <f aca="false">$M$1^A109</f>
        <v>0.0162741896845537</v>
      </c>
      <c r="G109" s="22" t="n">
        <f aca="false">D109*F109</f>
        <v>0.0743491250928195</v>
      </c>
      <c r="H109" s="0" t="n">
        <f aca="false">H110+G109</f>
        <v>0.11101096809289</v>
      </c>
      <c r="I109" s="0" t="n">
        <f aca="false">I110+H109</f>
        <v>0.161860745843063</v>
      </c>
      <c r="J109" s="0" t="n">
        <f aca="false">F110*E109</f>
        <v>0.0456789586243345</v>
      </c>
      <c r="K109" s="22" t="n">
        <f aca="false">K110+J109</f>
        <v>0.0700794724738622</v>
      </c>
      <c r="L109" s="0" t="n">
        <f aca="false">L110+K109</f>
        <v>0.104785554791233</v>
      </c>
      <c r="M109" s="12" t="n">
        <f aca="false">(K109/G109)*$Q$1</f>
        <v>0.942572927204901</v>
      </c>
      <c r="N109" s="12" t="n">
        <f aca="false">(H109/G109)*$Q$1</f>
        <v>1.49310389267258</v>
      </c>
      <c r="O109" s="12" t="n">
        <f aca="false">(H110/G109)*$Q$1</f>
        <v>0.493103892672582</v>
      </c>
    </row>
    <row r="110" customFormat="false" ht="14.4" hidden="false" customHeight="false" outlineLevel="0" collapsed="false">
      <c r="A110" s="7" t="n">
        <v>106</v>
      </c>
      <c r="B110" s="0" t="n">
        <v>0.67514</v>
      </c>
      <c r="C110" s="10" t="n">
        <f aca="false">1-B110</f>
        <v>0.32486</v>
      </c>
      <c r="D110" s="0" t="n">
        <f aca="false">D109*C109</f>
        <v>1.64942209989042</v>
      </c>
      <c r="E110" s="0" t="n">
        <f aca="false">D110-D111</f>
        <v>1.11359083652002</v>
      </c>
      <c r="F110" s="0" t="n">
        <f aca="false">$M$1^A110</f>
        <v>0.0156482593120708</v>
      </c>
      <c r="G110" s="22" t="n">
        <f aca="false">D110*F110</f>
        <v>0.0258105847341457</v>
      </c>
      <c r="H110" s="0" t="n">
        <f aca="false">H111+G110</f>
        <v>0.03666184300007</v>
      </c>
      <c r="I110" s="0" t="n">
        <f aca="false">I111+H110</f>
        <v>0.0508497777501731</v>
      </c>
      <c r="J110" s="0" t="n">
        <f aca="false">F111*E110</f>
        <v>0.0167555367090492</v>
      </c>
      <c r="K110" s="22" t="n">
        <f aca="false">K111+J110</f>
        <v>0.0244005138495276</v>
      </c>
      <c r="L110" s="0" t="n">
        <f aca="false">L111+K110</f>
        <v>0.0347060823173711</v>
      </c>
      <c r="M110" s="12" t="n">
        <f aca="false">(K110/G110)*$Q$1</f>
        <v>0.945368502916842</v>
      </c>
      <c r="N110" s="42" t="n">
        <f aca="false">(H110/G110)*$Q$1</f>
        <v>1.4204189241621</v>
      </c>
      <c r="O110" s="12" t="n">
        <f aca="false">(H111/G110)*$Q$1</f>
        <v>0.420418924162103</v>
      </c>
    </row>
    <row r="111" customFormat="false" ht="14.4" hidden="false" customHeight="false" outlineLevel="0" collapsed="false">
      <c r="A111" s="7" t="n">
        <v>107</v>
      </c>
      <c r="B111" s="0" t="n">
        <v>0.7109</v>
      </c>
      <c r="C111" s="10" t="n">
        <f aca="false">1-B111</f>
        <v>0.2891</v>
      </c>
      <c r="D111" s="0" t="n">
        <f aca="false">D110*C110</f>
        <v>0.535831263370402</v>
      </c>
      <c r="E111" s="0" t="n">
        <f aca="false">D111-D112</f>
        <v>0.380922445130019</v>
      </c>
      <c r="F111" s="0" t="n">
        <f aca="false">$M$1^A111</f>
        <v>0.0150464031846835</v>
      </c>
      <c r="G111" s="22" t="n">
        <f aca="false">D111*F111</f>
        <v>0.0080623332276294</v>
      </c>
      <c r="H111" s="0" t="n">
        <f aca="false">H112+G111</f>
        <v>0.0108512582659243</v>
      </c>
      <c r="I111" s="0" t="n">
        <f aca="false">I112+H111</f>
        <v>0.014187934750103</v>
      </c>
      <c r="J111" s="0" t="n">
        <f aca="false">F112*E111</f>
        <v>0.00551106989569398</v>
      </c>
      <c r="K111" s="22" t="n">
        <f aca="false">K112+J111</f>
        <v>0.00764497714047846</v>
      </c>
      <c r="L111" s="0" t="n">
        <f aca="false">L112+K111</f>
        <v>0.0103055684678435</v>
      </c>
      <c r="M111" s="12" t="n">
        <f aca="false">(K111/G111)*$Q$1</f>
        <v>0.948233833138939</v>
      </c>
      <c r="N111" s="12" t="n">
        <f aca="false">(H111/G111)*$Q$1</f>
        <v>1.34592033838757</v>
      </c>
      <c r="O111" s="12" t="n">
        <f aca="false">(H112/G111)*$Q$1</f>
        <v>0.345920338387574</v>
      </c>
    </row>
    <row r="112" customFormat="false" ht="14.4" hidden="false" customHeight="false" outlineLevel="0" collapsed="false">
      <c r="A112" s="7" t="n">
        <v>108</v>
      </c>
      <c r="B112" s="0" t="n">
        <v>0.74582</v>
      </c>
      <c r="C112" s="10" t="n">
        <f aca="false">1-B112</f>
        <v>0.25418</v>
      </c>
      <c r="D112" s="0" t="n">
        <f aca="false">D111*C111</f>
        <v>0.154908818240383</v>
      </c>
      <c r="E112" s="0" t="n">
        <f aca="false">D112-D113</f>
        <v>0.115534094820043</v>
      </c>
      <c r="F112" s="0" t="n">
        <f aca="false">$M$1^A112</f>
        <v>0.014467695369888</v>
      </c>
      <c r="G112" s="22" t="n">
        <f aca="false">D112*F112</f>
        <v>0.00224117359241121</v>
      </c>
      <c r="H112" s="0" t="n">
        <f aca="false">H113+G112</f>
        <v>0.00278892503829494</v>
      </c>
      <c r="I112" s="0" t="n">
        <f aca="false">I113+H112</f>
        <v>0.00333667648417867</v>
      </c>
      <c r="J112" s="0" t="n">
        <f aca="false">F113*E112</f>
        <v>0.00160722316220397</v>
      </c>
      <c r="K112" s="22" t="n">
        <f aca="false">K113+J112</f>
        <v>0.00213390724478448</v>
      </c>
      <c r="L112" s="0" t="n">
        <f aca="false">L113+K112</f>
        <v>0.00266059132736499</v>
      </c>
      <c r="M112" s="12" t="n">
        <f aca="false">(K112/G112)*$Q$1</f>
        <v>0.952138313609467</v>
      </c>
      <c r="N112" s="12" t="n">
        <f aca="false">(H112/G112)*$Q$1</f>
        <v>1.24440384615385</v>
      </c>
      <c r="O112" s="12" t="n">
        <f aca="false">(H113/G112)*$Q$1</f>
        <v>0.244403846153846</v>
      </c>
    </row>
    <row r="113" customFormat="false" ht="14.4" hidden="false" customHeight="false" outlineLevel="0" collapsed="false">
      <c r="A113" s="7" t="n">
        <v>109</v>
      </c>
      <c r="B113" s="43" t="n">
        <v>1</v>
      </c>
      <c r="C113" s="10" t="n">
        <f aca="false">1-B113</f>
        <v>0</v>
      </c>
      <c r="D113" s="0" t="n">
        <f aca="false">D112*C112</f>
        <v>0.0393747234203406</v>
      </c>
      <c r="E113" s="0" t="n">
        <f aca="false">D113-D114</f>
        <v>0.0393747234203406</v>
      </c>
      <c r="F113" s="0" t="n">
        <f aca="false">$M$1^A113</f>
        <v>0.0139112455479692</v>
      </c>
      <c r="G113" s="22" t="n">
        <f aca="false">D113*F113</f>
        <v>0.000547751445883732</v>
      </c>
      <c r="H113" s="0" t="n">
        <f aca="false">H114+G113</f>
        <v>0.000547751445883732</v>
      </c>
      <c r="I113" s="0" t="n">
        <f aca="false">I114+H113</f>
        <v>0.000547751445883732</v>
      </c>
      <c r="J113" s="0" t="n">
        <f aca="false">F114*E113</f>
        <v>0.000526684082580511</v>
      </c>
      <c r="K113" s="22" t="n">
        <f aca="false">K114+J113</f>
        <v>0.000526684082580511</v>
      </c>
      <c r="L113" s="0" t="n">
        <f aca="false">L114+K113</f>
        <v>0.000526684082580511</v>
      </c>
      <c r="M113" s="12" t="n">
        <f aca="false">(K113/G113)*$Q$1</f>
        <v>0.961538461538462</v>
      </c>
      <c r="N113" s="12" t="n">
        <f aca="false">(H113/G113)*$Q$1</f>
        <v>1</v>
      </c>
      <c r="O113" s="12" t="n">
        <f aca="false">(H114/G113)*$Q$1</f>
        <v>0</v>
      </c>
    </row>
    <row r="114" customFormat="false" ht="14.4" hidden="false" customHeight="false" outlineLevel="0" collapsed="false">
      <c r="A114" s="7" t="n">
        <v>110</v>
      </c>
      <c r="B114" s="43" t="n">
        <v>1</v>
      </c>
      <c r="C114" s="10" t="n">
        <f aca="false">1-B114</f>
        <v>0</v>
      </c>
      <c r="D114" s="0" t="n">
        <f aca="false">D113*C113</f>
        <v>0</v>
      </c>
      <c r="E114" s="0" t="n">
        <f aca="false">D114-D115</f>
        <v>0</v>
      </c>
      <c r="F114" s="0" t="n">
        <f aca="false">$M$1^A114</f>
        <v>0.0133761976422781</v>
      </c>
      <c r="G114" s="22" t="n">
        <f aca="false">D114*F114</f>
        <v>0</v>
      </c>
      <c r="H114" s="0" t="n">
        <f aca="false">H115+G114</f>
        <v>0</v>
      </c>
      <c r="I114" s="0" t="n">
        <f aca="false">I115+H114</f>
        <v>0</v>
      </c>
      <c r="J114" s="0" t="n">
        <f aca="false">F115*E114</f>
        <v>0</v>
      </c>
      <c r="K114" s="22" t="n">
        <f aca="false">K115+J114</f>
        <v>0</v>
      </c>
      <c r="L114" s="0" t="n">
        <f aca="false">L115+K114</f>
        <v>0</v>
      </c>
      <c r="M114" s="12" t="e">
        <f aca="false">(K114/G114)*$Q$1</f>
        <v>#DIV/0!</v>
      </c>
      <c r="N114" s="12" t="e">
        <f aca="false">(H114/G114)*$Q$1</f>
        <v>#DIV/0!</v>
      </c>
      <c r="O114" s="12" t="e">
        <f aca="false">(H115/G114)*$Q$1</f>
        <v>#DIV/0!</v>
      </c>
    </row>
    <row r="115" customFormat="false" ht="14.4" hidden="false" customHeight="false" outlineLevel="0" collapsed="false">
      <c r="A115" s="7" t="n">
        <v>111</v>
      </c>
      <c r="B115" s="43" t="n">
        <v>1</v>
      </c>
      <c r="C115" s="10" t="n">
        <f aca="false">1-B115</f>
        <v>0</v>
      </c>
      <c r="D115" s="0" t="n">
        <f aca="false">D114*C114</f>
        <v>0</v>
      </c>
      <c r="E115" s="0" t="n">
        <f aca="false">D115-D116</f>
        <v>0</v>
      </c>
      <c r="F115" s="0" t="n">
        <f aca="false">$M$1^A115</f>
        <v>0.0128617285021905</v>
      </c>
      <c r="G115" s="22" t="n">
        <f aca="false">D115*F115</f>
        <v>0</v>
      </c>
      <c r="H115" s="0" t="n">
        <f aca="false">H116+G115</f>
        <v>0</v>
      </c>
      <c r="I115" s="0" t="n">
        <f aca="false">I116+H115</f>
        <v>0</v>
      </c>
      <c r="J115" s="0" t="n">
        <f aca="false">F116*E115</f>
        <v>0</v>
      </c>
      <c r="K115" s="22" t="n">
        <f aca="false">K116+J115</f>
        <v>0</v>
      </c>
      <c r="L115" s="0" t="n">
        <f aca="false">L116+K115</f>
        <v>0</v>
      </c>
      <c r="M115" s="12" t="e">
        <f aca="false">(K115/G115)*$Q$1</f>
        <v>#DIV/0!</v>
      </c>
      <c r="N115" s="12" t="e">
        <f aca="false">(H115/G115)*$Q$1</f>
        <v>#DIV/0!</v>
      </c>
      <c r="O115" s="12" t="e">
        <f aca="false">(H116/G115)*$Q$1</f>
        <v>#DIV/0!</v>
      </c>
    </row>
    <row r="116" customFormat="false" ht="14.4" hidden="false" customHeight="false" outlineLevel="0" collapsed="false">
      <c r="A116" s="7" t="n">
        <v>112</v>
      </c>
      <c r="B116" s="43" t="n">
        <v>1</v>
      </c>
      <c r="C116" s="10" t="n">
        <f aca="false">1-B116</f>
        <v>0</v>
      </c>
      <c r="D116" s="0" t="n">
        <f aca="false">D115*C115</f>
        <v>0</v>
      </c>
      <c r="E116" s="0" t="n">
        <f aca="false">D116-D117</f>
        <v>0</v>
      </c>
      <c r="F116" s="0" t="n">
        <f aca="false">$M$1^A116</f>
        <v>0.0123670466367216</v>
      </c>
      <c r="G116" s="22" t="n">
        <f aca="false">D116*F116</f>
        <v>0</v>
      </c>
      <c r="H116" s="0" t="n">
        <f aca="false">H117+G116</f>
        <v>0</v>
      </c>
      <c r="I116" s="0" t="n">
        <f aca="false">I117+H116</f>
        <v>0</v>
      </c>
      <c r="J116" s="0" t="n">
        <f aca="false">F117*E116</f>
        <v>0</v>
      </c>
      <c r="K116" s="22" t="n">
        <f aca="false">K117+J116</f>
        <v>0</v>
      </c>
      <c r="L116" s="0" t="n">
        <f aca="false">L117+K116</f>
        <v>0</v>
      </c>
      <c r="M116" s="12" t="e">
        <f aca="false">(K116/G116)*$Q$1</f>
        <v>#DIV/0!</v>
      </c>
      <c r="N116" s="12" t="e">
        <f aca="false">(H116/G116)*$Q$1</f>
        <v>#DIV/0!</v>
      </c>
      <c r="O116" s="12" t="e">
        <f aca="false">(H117/G116)*$Q$1</f>
        <v>#DIV/0!</v>
      </c>
    </row>
    <row r="117" customFormat="false" ht="14.4" hidden="false" customHeight="false" outlineLevel="0" collapsed="false">
      <c r="A117" s="7" t="n">
        <v>113</v>
      </c>
      <c r="B117" s="43" t="n">
        <v>1</v>
      </c>
      <c r="C117" s="10" t="n">
        <f aca="false">1-B117</f>
        <v>0</v>
      </c>
      <c r="D117" s="0" t="n">
        <f aca="false">D116*C116</f>
        <v>0</v>
      </c>
      <c r="E117" s="0" t="n">
        <f aca="false">D117-D118</f>
        <v>0</v>
      </c>
      <c r="F117" s="0" t="n">
        <f aca="false">$M$1^A117</f>
        <v>0.0118913909968477</v>
      </c>
      <c r="G117" s="22" t="n">
        <f aca="false">D117*F117</f>
        <v>0</v>
      </c>
      <c r="H117" s="0" t="n">
        <f aca="false">H118+G117</f>
        <v>0</v>
      </c>
      <c r="I117" s="0" t="n">
        <f aca="false">I118+H117</f>
        <v>0</v>
      </c>
      <c r="J117" s="0" t="n">
        <f aca="false">F118*E117</f>
        <v>0</v>
      </c>
      <c r="K117" s="22" t="n">
        <f aca="false">K118+J117</f>
        <v>0</v>
      </c>
      <c r="L117" s="0" t="n">
        <f aca="false">L118+K117</f>
        <v>0</v>
      </c>
      <c r="M117" s="12" t="e">
        <f aca="false">(K117/G117)*$Q$1</f>
        <v>#DIV/0!</v>
      </c>
      <c r="N117" s="12" t="e">
        <f aca="false">(H117/G117)*$Q$1</f>
        <v>#DIV/0!</v>
      </c>
      <c r="O117" s="12" t="e">
        <f aca="false">(H118/G117)*$Q$1</f>
        <v>#DIV/0!</v>
      </c>
    </row>
    <row r="118" customFormat="false" ht="14.4" hidden="false" customHeight="false" outlineLevel="0" collapsed="false">
      <c r="A118" s="7" t="n">
        <v>114</v>
      </c>
      <c r="B118" s="43" t="n">
        <v>1</v>
      </c>
      <c r="C118" s="10" t="n">
        <f aca="false">1-B118</f>
        <v>0</v>
      </c>
      <c r="D118" s="0" t="n">
        <f aca="false">D117*C117</f>
        <v>0</v>
      </c>
      <c r="E118" s="0" t="n">
        <f aca="false">D118-D119</f>
        <v>0</v>
      </c>
      <c r="F118" s="0" t="n">
        <f aca="false">$M$1^A118</f>
        <v>0.0114340298046612</v>
      </c>
      <c r="G118" s="22" t="n">
        <f aca="false">D118*F118</f>
        <v>0</v>
      </c>
      <c r="H118" s="0" t="n">
        <f aca="false">H119+G118</f>
        <v>0</v>
      </c>
      <c r="I118" s="0" t="n">
        <f aca="false">I119+H118</f>
        <v>0</v>
      </c>
      <c r="J118" s="0" t="n">
        <f aca="false">F119*E118</f>
        <v>0</v>
      </c>
      <c r="K118" s="22" t="n">
        <f aca="false">K119+J118</f>
        <v>0</v>
      </c>
      <c r="L118" s="0" t="n">
        <f aca="false">L119+K118</f>
        <v>0</v>
      </c>
      <c r="M118" s="12" t="e">
        <f aca="false">(K118/G118)*$Q$1</f>
        <v>#DIV/0!</v>
      </c>
      <c r="N118" s="12" t="e">
        <f aca="false">(H118/G118)*$Q$1</f>
        <v>#DIV/0!</v>
      </c>
      <c r="O118" s="12" t="e">
        <f aca="false">(H119/G118)*$Q$1</f>
        <v>#DIV/0!</v>
      </c>
    </row>
    <row r="119" customFormat="false" ht="14.4" hidden="false" customHeight="false" outlineLevel="0" collapsed="false">
      <c r="A119" s="7" t="n">
        <v>115</v>
      </c>
      <c r="B119" s="43" t="n">
        <v>1</v>
      </c>
      <c r="C119" s="10" t="n">
        <f aca="false">1-B119</f>
        <v>0</v>
      </c>
      <c r="D119" s="0" t="n">
        <f aca="false">D118*C118</f>
        <v>0</v>
      </c>
      <c r="E119" s="0" t="n">
        <f aca="false">D119-D120</f>
        <v>0</v>
      </c>
      <c r="F119" s="0" t="n">
        <f aca="false">$M$1^A119</f>
        <v>0.0109942594275589</v>
      </c>
      <c r="G119" s="22" t="n">
        <f aca="false">D119*F119</f>
        <v>0</v>
      </c>
      <c r="H119" s="0" t="n">
        <f aca="false">H120+G119</f>
        <v>0</v>
      </c>
      <c r="I119" s="0" t="n">
        <f aca="false">I120+H119</f>
        <v>0</v>
      </c>
      <c r="J119" s="0" t="n">
        <f aca="false">F120*E119</f>
        <v>0</v>
      </c>
      <c r="K119" s="22" t="n">
        <f aca="false">K120+J119</f>
        <v>0</v>
      </c>
      <c r="L119" s="0" t="n">
        <f aca="false">L120+K119</f>
        <v>0</v>
      </c>
      <c r="M119" s="12" t="e">
        <f aca="false">(K119/G119)*$Q$1</f>
        <v>#DIV/0!</v>
      </c>
      <c r="N119" s="12" t="e">
        <f aca="false">(H119/G119)*$Q$1</f>
        <v>#DIV/0!</v>
      </c>
      <c r="O119" s="12" t="e">
        <f aca="false">(H120/G119)*$Q$1</f>
        <v>#DIV/0!</v>
      </c>
    </row>
    <row r="120" customFormat="false" ht="14.4" hidden="false" customHeight="false" outlineLevel="0" collapsed="false">
      <c r="B120" s="43" t="n">
        <v>1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6875" defaultRowHeight="14.4" zeroHeight="false" outlineLevelRow="0" outlineLevelCol="0"/>
  <sheetData>
    <row r="1" customFormat="false" ht="14.4" hidden="false" customHeight="false" outlineLevel="0" collapsed="false">
      <c r="A1" s="5" t="s">
        <v>4</v>
      </c>
      <c r="B1" s="0" t="s">
        <v>41</v>
      </c>
      <c r="C1" s="0" t="s">
        <v>8</v>
      </c>
      <c r="D1" s="5" t="s">
        <v>8</v>
      </c>
      <c r="E1" s="0" t="s">
        <v>8</v>
      </c>
    </row>
    <row r="2" customFormat="false" ht="14.4" hidden="false" customHeight="false" outlineLevel="0" collapsed="false">
      <c r="A2" s="7" t="n">
        <v>0</v>
      </c>
      <c r="B2" s="0" t="n">
        <v>100000</v>
      </c>
      <c r="C2" s="0" t="n">
        <v>100000</v>
      </c>
      <c r="D2" s="0" t="n">
        <v>100000</v>
      </c>
      <c r="E2" s="0" t="n">
        <v>100000</v>
      </c>
    </row>
    <row r="3" customFormat="false" ht="14.4" hidden="false" customHeight="false" outlineLevel="0" collapsed="false">
      <c r="A3" s="7" t="n">
        <v>1</v>
      </c>
      <c r="B3" s="0" t="n">
        <v>99596</v>
      </c>
      <c r="C3" s="0" t="n">
        <v>99731</v>
      </c>
      <c r="D3" s="0" t="n">
        <v>99769</v>
      </c>
      <c r="E3" s="0" t="n">
        <v>99821</v>
      </c>
    </row>
    <row r="4" customFormat="false" ht="14.4" hidden="false" customHeight="false" outlineLevel="0" collapsed="false">
      <c r="A4" s="7" t="n">
        <v>2</v>
      </c>
      <c r="B4" s="0" t="n">
        <v>99438.63832</v>
      </c>
      <c r="C4" s="0" t="n">
        <v>99626.28245</v>
      </c>
      <c r="D4" s="0" t="n">
        <v>99678.21021</v>
      </c>
      <c r="E4" s="0" t="n">
        <v>99745.13604</v>
      </c>
    </row>
    <row r="5" customFormat="false" ht="14.4" hidden="false" customHeight="false" outlineLevel="0" collapsed="false">
      <c r="A5" s="7" t="n">
        <v>3</v>
      </c>
      <c r="B5" s="0" t="n">
        <v>99350.1379318952</v>
      </c>
      <c r="C5" s="0" t="n">
        <v>99567.5029433545</v>
      </c>
      <c r="D5" s="0" t="n">
        <v>99628.371104895</v>
      </c>
      <c r="E5" s="0" t="n">
        <v>99706.2354369444</v>
      </c>
    </row>
    <row r="6" customFormat="false" ht="14.4" hidden="false" customHeight="false" outlineLevel="0" collapsed="false">
      <c r="A6" s="7" t="n">
        <v>4</v>
      </c>
      <c r="B6" s="0" t="n">
        <v>99278.6058325843</v>
      </c>
      <c r="C6" s="0" t="n">
        <v>99519.7105419417</v>
      </c>
      <c r="D6" s="0" t="n">
        <v>99587.523472742</v>
      </c>
      <c r="E6" s="0" t="n">
        <v>99677.3206286677</v>
      </c>
    </row>
    <row r="7" customFormat="false" ht="14.4" hidden="false" customHeight="false" outlineLevel="0" collapsed="false">
      <c r="A7" s="7" t="n">
        <v>5</v>
      </c>
      <c r="B7" s="0" t="n">
        <v>99216.0603109097</v>
      </c>
      <c r="C7" s="0" t="n">
        <v>99477.9122635141</v>
      </c>
      <c r="D7" s="0" t="n">
        <v>99551.6719642918</v>
      </c>
      <c r="E7" s="0" t="n">
        <v>99654.3948449231</v>
      </c>
    </row>
    <row r="8" customFormat="false" ht="14.4" hidden="false" customHeight="false" outlineLevel="0" collapsed="false">
      <c r="A8" s="7" t="n">
        <v>6</v>
      </c>
      <c r="B8" s="0" t="n">
        <v>99159.5071565325</v>
      </c>
      <c r="C8" s="0" t="n">
        <v>99440.1106568539</v>
      </c>
      <c r="D8" s="0" t="n">
        <v>99519.8154292632</v>
      </c>
      <c r="E8" s="0" t="n">
        <v>99635.4605099026</v>
      </c>
    </row>
    <row r="9" customFormat="false" ht="14.4" hidden="false" customHeight="false" outlineLevel="0" collapsed="false">
      <c r="A9" s="7" t="n">
        <v>7</v>
      </c>
      <c r="B9" s="0" t="n">
        <v>99106.9526177395</v>
      </c>
      <c r="C9" s="0" t="n">
        <v>99405.3066181241</v>
      </c>
      <c r="D9" s="0" t="n">
        <v>99489.9594846345</v>
      </c>
      <c r="E9" s="0" t="n">
        <v>99619.518836221</v>
      </c>
    </row>
    <row r="10" customFormat="false" ht="14.4" hidden="false" customHeight="false" outlineLevel="0" collapsed="false">
      <c r="A10" s="7" t="n">
        <v>8</v>
      </c>
      <c r="B10" s="0" t="n">
        <v>99057.3991414307</v>
      </c>
      <c r="C10" s="0" t="n">
        <v>99372.5028669401</v>
      </c>
      <c r="D10" s="0" t="n">
        <v>99461.1073963839</v>
      </c>
      <c r="E10" s="0" t="n">
        <v>99606.5682987723</v>
      </c>
    </row>
    <row r="11" customFormat="false" ht="14.4" hidden="false" customHeight="false" outlineLevel="0" collapsed="false">
      <c r="A11" s="7" t="n">
        <v>9</v>
      </c>
      <c r="B11" s="0" t="n">
        <v>99008.8610158514</v>
      </c>
      <c r="C11" s="0" t="n">
        <v>99337.7224909366</v>
      </c>
      <c r="D11" s="0" t="n">
        <v>99428.2852309431</v>
      </c>
      <c r="E11" s="0" t="n">
        <v>99593.6194448934</v>
      </c>
    </row>
    <row r="12" customFormat="false" ht="14.4" hidden="false" customHeight="false" outlineLevel="0" collapsed="false">
      <c r="A12" s="7" t="n">
        <v>10</v>
      </c>
      <c r="B12" s="0" t="n">
        <v>98961.3367625638</v>
      </c>
      <c r="C12" s="0" t="n">
        <v>99300.967533615</v>
      </c>
      <c r="D12" s="0" t="n">
        <v>99392.49104826</v>
      </c>
      <c r="E12" s="0" t="n">
        <v>99580.6722743656</v>
      </c>
    </row>
    <row r="13" customFormat="false" ht="14.4" hidden="false" customHeight="false" outlineLevel="0" collapsed="false">
      <c r="A13" s="7" t="n">
        <v>11</v>
      </c>
      <c r="B13" s="0" t="n">
        <v>98913.8353209177</v>
      </c>
      <c r="C13" s="0" t="n">
        <v>99263.2331659522</v>
      </c>
      <c r="D13" s="0" t="n">
        <v>99353.7279767512</v>
      </c>
      <c r="E13" s="0" t="n">
        <v>99566.7309802472</v>
      </c>
    </row>
    <row r="14" customFormat="false" ht="14.4" hidden="false" customHeight="false" outlineLevel="0" collapsed="false">
      <c r="A14" s="7" t="n">
        <v>12</v>
      </c>
      <c r="B14" s="0" t="n">
        <v>98865.3675416105</v>
      </c>
      <c r="C14" s="0" t="n">
        <v>99224.5205050175</v>
      </c>
      <c r="D14" s="0" t="n">
        <v>99312.9929482807</v>
      </c>
      <c r="E14" s="0" t="n">
        <v>99551.7959706002</v>
      </c>
    </row>
    <row r="15" customFormat="false" ht="14.4" hidden="false" customHeight="false" outlineLevel="0" collapsed="false">
      <c r="A15" s="7" t="n">
        <v>13</v>
      </c>
      <c r="B15" s="0" t="n">
        <v>98815.9348578397</v>
      </c>
      <c r="C15" s="0" t="n">
        <v>99183.8384516104</v>
      </c>
      <c r="D15" s="0" t="n">
        <v>99270.2883613129</v>
      </c>
      <c r="E15" s="0" t="n">
        <v>99535.8676832448</v>
      </c>
    </row>
    <row r="16" customFormat="false" ht="14.4" hidden="false" customHeight="false" outlineLevel="0" collapsed="false">
      <c r="A16" s="7" t="n">
        <v>14</v>
      </c>
      <c r="B16" s="0" t="n">
        <v>98765.5387310622</v>
      </c>
      <c r="C16" s="0" t="n">
        <v>99142.1812394608</v>
      </c>
      <c r="D16" s="0" t="n">
        <v>99225.6167315503</v>
      </c>
      <c r="E16" s="0" t="n">
        <v>99518.9465857387</v>
      </c>
    </row>
    <row r="17" customFormat="false" ht="14.4" hidden="false" customHeight="false" outlineLevel="0" collapsed="false">
      <c r="A17" s="7" t="n">
        <v>15</v>
      </c>
      <c r="B17" s="0" t="n">
        <v>98714.180650922</v>
      </c>
      <c r="C17" s="0" t="n">
        <v>99099.5501015278</v>
      </c>
      <c r="D17" s="0" t="n">
        <v>99179.9729478538</v>
      </c>
      <c r="E17" s="0" t="n">
        <v>99501.0331753532</v>
      </c>
    </row>
    <row r="18" customFormat="false" ht="14.4" hidden="false" customHeight="false" outlineLevel="0" collapsed="false">
      <c r="A18" s="7" t="n">
        <v>16</v>
      </c>
      <c r="B18" s="0" t="n">
        <v>98660.8749933705</v>
      </c>
      <c r="C18" s="0" t="n">
        <v>99055.9462994831</v>
      </c>
      <c r="D18" s="0" t="n">
        <v>99133.3583605683</v>
      </c>
      <c r="E18" s="0" t="n">
        <v>99481.1329687182</v>
      </c>
    </row>
    <row r="19" customFormat="false" ht="14.4" hidden="false" customHeight="false" outlineLevel="0" collapsed="false">
      <c r="A19" s="7" t="n">
        <v>17</v>
      </c>
      <c r="B19" s="0" t="n">
        <v>98606.6115121242</v>
      </c>
      <c r="C19" s="0" t="n">
        <v>99011.3711236484</v>
      </c>
      <c r="D19" s="0" t="n">
        <v>99085.7743485553</v>
      </c>
      <c r="E19" s="0" t="n">
        <v>99460.2419307948</v>
      </c>
    </row>
    <row r="20" customFormat="false" ht="14.4" hidden="false" customHeight="false" outlineLevel="0" collapsed="false">
      <c r="A20" s="7" t="n">
        <v>18</v>
      </c>
      <c r="B20" s="0" t="n">
        <v>98550.4057435623</v>
      </c>
      <c r="C20" s="0" t="n">
        <v>98965.8258929315</v>
      </c>
      <c r="D20" s="0" t="n">
        <v>99036.231461381</v>
      </c>
      <c r="E20" s="0" t="n">
        <v>99437.3660751507</v>
      </c>
    </row>
    <row r="21" customFormat="false" ht="14.4" hidden="false" customHeight="false" outlineLevel="0" collapsed="false">
      <c r="A21" s="7" t="n">
        <v>19</v>
      </c>
      <c r="B21" s="0" t="n">
        <v>98493.246508231</v>
      </c>
      <c r="C21" s="0" t="n">
        <v>98919.3119547618</v>
      </c>
      <c r="D21" s="0" t="n">
        <v>98985.7229833357</v>
      </c>
      <c r="E21" s="0" t="n">
        <v>99413.5011072926</v>
      </c>
    </row>
    <row r="22" customFormat="false" ht="14.4" hidden="false" customHeight="false" outlineLevel="0" collapsed="false">
      <c r="A22" s="7" t="n">
        <v>20</v>
      </c>
      <c r="B22" s="0" t="n">
        <v>98434.150560326</v>
      </c>
      <c r="C22" s="0" t="n">
        <v>98870.841491904</v>
      </c>
      <c r="D22" s="0" t="n">
        <v>98933.2605501545</v>
      </c>
      <c r="E22" s="0" t="n">
        <v>99387.6535970047</v>
      </c>
    </row>
    <row r="23" customFormat="false" ht="14.4" hidden="false" customHeight="false" outlineLevel="0" collapsed="false">
      <c r="A23" s="7" t="n">
        <v>21</v>
      </c>
      <c r="B23" s="0" t="n">
        <v>98373.1213869786</v>
      </c>
      <c r="C23" s="0" t="n">
        <v>98820.4173627431</v>
      </c>
      <c r="D23" s="0" t="n">
        <v>98878.8472568519</v>
      </c>
      <c r="E23" s="0" t="n">
        <v>99359.8250539976</v>
      </c>
    </row>
    <row r="24" customFormat="false" ht="14.4" hidden="false" customHeight="false" outlineLevel="0" collapsed="false">
      <c r="A24" s="7" t="n">
        <v>22</v>
      </c>
      <c r="B24" s="0" t="n">
        <v>98309.1788580771</v>
      </c>
      <c r="C24" s="0" t="n">
        <v>98768.0425415408</v>
      </c>
      <c r="D24" s="0" t="n">
        <v>98822.4863139155</v>
      </c>
      <c r="E24" s="0" t="n">
        <v>99331.0107047319</v>
      </c>
    </row>
    <row r="25" customFormat="false" ht="14.4" hidden="false" customHeight="false" outlineLevel="0" collapsed="false">
      <c r="A25" s="7" t="n">
        <v>23</v>
      </c>
      <c r="B25" s="0" t="n">
        <v>98243.3117082422</v>
      </c>
      <c r="C25" s="0" t="n">
        <v>98713.720118143</v>
      </c>
      <c r="D25" s="0" t="n">
        <v>98763.1928221272</v>
      </c>
      <c r="E25" s="0" t="n">
        <v>99300.2180914135</v>
      </c>
    </row>
    <row r="26" customFormat="false" ht="14.4" hidden="false" customHeight="false" outlineLevel="0" collapsed="false">
      <c r="A26" s="7" t="n">
        <v>24</v>
      </c>
      <c r="B26" s="0" t="n">
        <v>98174.5413900464</v>
      </c>
      <c r="C26" s="0" t="n">
        <v>98657.4532976757</v>
      </c>
      <c r="D26" s="0" t="n">
        <v>98700.9720106492</v>
      </c>
      <c r="E26" s="0" t="n">
        <v>99267.4490194433</v>
      </c>
    </row>
    <row r="27" customFormat="false" ht="14.4" hidden="false" customHeight="false" outlineLevel="0" collapsed="false">
      <c r="A27" s="7" t="n">
        <v>25</v>
      </c>
      <c r="B27" s="0" t="n">
        <v>98102.8739748317</v>
      </c>
      <c r="C27" s="0" t="n">
        <v>98598.258825697</v>
      </c>
      <c r="D27" s="22" t="n">
        <v>98635.8293691222</v>
      </c>
      <c r="E27" s="0" t="n">
        <v>99232.7054122865</v>
      </c>
    </row>
    <row r="28" customFormat="false" ht="14.4" hidden="false" customHeight="false" outlineLevel="0" collapsed="false">
      <c r="A28" s="7" t="n">
        <v>26</v>
      </c>
      <c r="B28" s="0" t="n">
        <v>98027.3347618711</v>
      </c>
      <c r="C28" s="0" t="n">
        <v>98537.1279052251</v>
      </c>
      <c r="D28" s="0" t="n">
        <v>98567.7706468575</v>
      </c>
      <c r="E28" s="0" t="n">
        <v>99195.9893112839</v>
      </c>
    </row>
    <row r="29" customFormat="false" ht="14.4" hidden="false" customHeight="false" outlineLevel="0" collapsed="false">
      <c r="A29" s="7" t="n">
        <v>27</v>
      </c>
      <c r="B29" s="0" t="n">
        <v>97947.932620714</v>
      </c>
      <c r="C29" s="0" t="n">
        <v>98473.0787720867</v>
      </c>
      <c r="D29" s="0" t="n">
        <v>98497.7875296983</v>
      </c>
      <c r="E29" s="0" t="n">
        <v>99157.3028754525</v>
      </c>
    </row>
    <row r="30" customFormat="false" ht="14.4" hidden="false" customHeight="false" outlineLevel="0" collapsed="false">
      <c r="A30" s="7" t="n">
        <v>28</v>
      </c>
      <c r="B30" s="0" t="n">
        <v>97864.6768779863</v>
      </c>
      <c r="C30" s="0" t="n">
        <v>98406.1170785217</v>
      </c>
      <c r="D30" s="0" t="n">
        <v>98424.8991669263</v>
      </c>
      <c r="E30" s="0" t="n">
        <v>99117.6399543024</v>
      </c>
    </row>
    <row r="31" customFormat="false" ht="14.4" hidden="false" customHeight="false" outlineLevel="0" collapsed="false">
      <c r="A31" s="7" t="n">
        <v>29</v>
      </c>
      <c r="B31" s="0" t="n">
        <v>97776.5986687962</v>
      </c>
      <c r="C31" s="0" t="n">
        <v>98337.2327965667</v>
      </c>
      <c r="D31" s="0" t="n">
        <v>98350.0962435594</v>
      </c>
      <c r="E31" s="0" t="n">
        <v>99076.0105455215</v>
      </c>
    </row>
    <row r="32" customFormat="false" ht="14.4" hidden="false" customHeight="false" outlineLevel="0" collapsed="false">
      <c r="A32" s="7" t="n">
        <v>30</v>
      </c>
      <c r="B32" s="0" t="n">
        <v>97683.7109000608</v>
      </c>
      <c r="C32" s="0" t="n">
        <v>98265.4466166252</v>
      </c>
      <c r="D32" s="0" t="n">
        <v>98274.3666694519</v>
      </c>
      <c r="E32" s="0" t="n">
        <v>99032.4171008815</v>
      </c>
    </row>
    <row r="33" customFormat="false" ht="14.4" hidden="false" customHeight="false" outlineLevel="0" collapsed="false">
      <c r="A33" s="7" t="n">
        <v>31</v>
      </c>
      <c r="B33" s="0" t="n">
        <v>97586.0271891608</v>
      </c>
      <c r="C33" s="0" t="n">
        <v>98190.7648771966</v>
      </c>
      <c r="D33" s="0" t="n">
        <v>98197.7126634497</v>
      </c>
      <c r="E33" s="0" t="n">
        <v>98987.8525131861</v>
      </c>
    </row>
    <row r="34" customFormat="false" ht="14.4" hidden="false" customHeight="false" outlineLevel="0" collapsed="false">
      <c r="A34" s="7" t="n">
        <v>32</v>
      </c>
      <c r="B34" s="0" t="n">
        <v>97481.6101400683</v>
      </c>
      <c r="C34" s="0" t="n">
        <v>98113.1941729436</v>
      </c>
      <c r="D34" s="0" t="n">
        <v>98120.1364704456</v>
      </c>
      <c r="E34" s="0" t="n">
        <v>98942.3181010301</v>
      </c>
    </row>
    <row r="35" customFormat="false" ht="14.4" hidden="false" customHeight="false" outlineLevel="0" collapsed="false">
      <c r="A35" s="7" t="n">
        <v>33</v>
      </c>
      <c r="B35" s="0" t="n">
        <v>97370.4811045087</v>
      </c>
      <c r="C35" s="0" t="n">
        <v>98033.7224856635</v>
      </c>
      <c r="D35" s="0" t="n">
        <v>98042.6215626339</v>
      </c>
      <c r="E35" s="0" t="n">
        <v>98894.8257883416</v>
      </c>
    </row>
    <row r="36" customFormat="false" ht="14.4" hidden="false" customHeight="false" outlineLevel="0" collapsed="false">
      <c r="A36" s="7" t="n">
        <v>34</v>
      </c>
      <c r="B36" s="0" t="n">
        <v>97252.6628223722</v>
      </c>
      <c r="C36" s="0" t="n">
        <v>97951.3741587756</v>
      </c>
      <c r="D36" s="0" t="n">
        <v>97965.1678915995</v>
      </c>
      <c r="E36" s="0" t="n">
        <v>98846.3673237053</v>
      </c>
    </row>
    <row r="37" customFormat="false" ht="14.4" hidden="false" customHeight="false" outlineLevel="0" collapsed="false">
      <c r="A37" s="7" t="n">
        <v>35</v>
      </c>
      <c r="B37" s="0" t="n">
        <v>97126.2343607031</v>
      </c>
      <c r="C37" s="0" t="n">
        <v>97865.1769495158</v>
      </c>
      <c r="D37" s="0" t="n">
        <v>97887.7754089651</v>
      </c>
      <c r="E37" s="0" t="n">
        <v>98796.9441400434</v>
      </c>
    </row>
    <row r="38" customFormat="false" ht="14.4" hidden="false" customHeight="false" outlineLevel="0" collapsed="false">
      <c r="A38" s="7" t="n">
        <v>36</v>
      </c>
      <c r="B38" s="0" t="n">
        <v>96991.2288949417</v>
      </c>
      <c r="C38" s="0" t="n">
        <v>97775.1409867223</v>
      </c>
      <c r="D38" s="0" t="n">
        <v>97810.444066392</v>
      </c>
      <c r="E38" s="0" t="n">
        <v>98745.5697290906</v>
      </c>
    </row>
    <row r="39" customFormat="false" ht="14.4" hidden="false" customHeight="false" outlineLevel="0" collapsed="false">
      <c r="A39" s="7" t="n">
        <v>37</v>
      </c>
      <c r="B39" s="0" t="n">
        <v>96846.7119638883</v>
      </c>
      <c r="C39" s="0" t="n">
        <v>97680.2990999652</v>
      </c>
      <c r="D39" s="0" t="n">
        <v>97733.1738155796</v>
      </c>
      <c r="E39" s="0" t="n">
        <v>98693.2345771342</v>
      </c>
    </row>
    <row r="40" customFormat="false" ht="14.4" hidden="false" customHeight="false" outlineLevel="0" collapsed="false">
      <c r="A40" s="7" t="n">
        <v>38</v>
      </c>
      <c r="B40" s="0" t="n">
        <v>96690.7887576264</v>
      </c>
      <c r="C40" s="0" t="n">
        <v>97579.6883918922</v>
      </c>
      <c r="D40" s="0" t="n">
        <v>97653.0326130508</v>
      </c>
      <c r="E40" s="0" t="n">
        <v>98637.966365771</v>
      </c>
    </row>
    <row r="41" customFormat="false" ht="14.4" hidden="false" customHeight="false" outlineLevel="0" collapsed="false">
      <c r="A41" s="7" t="n">
        <v>39</v>
      </c>
      <c r="B41" s="0" t="n">
        <v>96523.5136930757</v>
      </c>
      <c r="C41" s="0" t="n">
        <v>97471.3749377772</v>
      </c>
      <c r="D41" s="0" t="n">
        <v>97568.0744746774</v>
      </c>
      <c r="E41" s="0" t="n">
        <v>98579.7699656152</v>
      </c>
    </row>
    <row r="42" customFormat="false" ht="14.4" hidden="false" customHeight="false" outlineLevel="0" collapsed="false">
      <c r="A42" s="7" t="n">
        <v>40</v>
      </c>
      <c r="B42" s="0" t="n">
        <v>96343.0147224697</v>
      </c>
      <c r="C42" s="0" t="n">
        <v>97352.4598603531</v>
      </c>
      <c r="D42" s="0" t="n">
        <v>97475.3848039265</v>
      </c>
      <c r="E42" s="0" t="n">
        <v>98517.6647105368</v>
      </c>
    </row>
    <row r="43" customFormat="false" ht="14.4" hidden="false" customHeight="false" outlineLevel="0" collapsed="false">
      <c r="A43" s="7" t="n">
        <v>41</v>
      </c>
      <c r="B43" s="0" t="n">
        <v>96147.438402583</v>
      </c>
      <c r="C43" s="0" t="n">
        <v>97222.0075641403</v>
      </c>
      <c r="D43" s="0" t="n">
        <v>97374.0104037304</v>
      </c>
      <c r="E43" s="0" t="n">
        <v>98450.6726985337</v>
      </c>
    </row>
    <row r="44" customFormat="false" ht="14.4" hidden="false" customHeight="false" outlineLevel="0" collapsed="false">
      <c r="A44" s="13" t="n">
        <v>42</v>
      </c>
      <c r="B44" s="0" t="n">
        <v>95933.9910893293</v>
      </c>
      <c r="C44" s="0" t="n">
        <v>97077.1467728697</v>
      </c>
      <c r="D44" s="0" t="n">
        <v>97260.082811558</v>
      </c>
      <c r="E44" s="0" t="n">
        <v>98378.8037074638</v>
      </c>
    </row>
    <row r="45" customFormat="false" ht="14.4" hidden="false" customHeight="false" outlineLevel="0" collapsed="false">
      <c r="A45" s="7" t="n">
        <v>43</v>
      </c>
      <c r="B45" s="0" t="n">
        <v>95696.0747914278</v>
      </c>
      <c r="C45" s="0" t="n">
        <v>96915.027937759</v>
      </c>
      <c r="D45" s="0" t="n">
        <v>97131.6995022468</v>
      </c>
      <c r="E45" s="0" t="n">
        <v>98300.1006644978</v>
      </c>
    </row>
    <row r="46" customFormat="false" ht="14.4" hidden="false" customHeight="false" outlineLevel="0" collapsed="false">
      <c r="A46" s="7" t="n">
        <v>44</v>
      </c>
      <c r="B46" s="0" t="n">
        <v>95428.1257820118</v>
      </c>
      <c r="C46" s="0" t="n">
        <v>96731.8585349566</v>
      </c>
      <c r="D46" s="0" t="n">
        <v>96985.0306359984</v>
      </c>
      <c r="E46" s="0" t="n">
        <v>98214.5795769197</v>
      </c>
    </row>
    <row r="47" customFormat="false" ht="14.4" hidden="false" customHeight="false" outlineLevel="0" collapsed="false">
      <c r="A47" s="13" t="n">
        <v>45</v>
      </c>
      <c r="B47" s="0" t="n">
        <v>95123.7100607672</v>
      </c>
      <c r="C47" s="0" t="n">
        <v>96525.8196762772</v>
      </c>
      <c r="D47" s="0" t="n">
        <v>96818.2163833044</v>
      </c>
      <c r="E47" s="0" t="n">
        <v>98121.2757263216</v>
      </c>
    </row>
    <row r="48" customFormat="false" ht="14.4" hidden="false" customHeight="false" outlineLevel="0" collapsed="false">
      <c r="A48" s="7" t="n">
        <v>46</v>
      </c>
      <c r="B48" s="0" t="n">
        <v>94778.4109932466</v>
      </c>
      <c r="C48" s="0" t="n">
        <v>96294.1577090541</v>
      </c>
      <c r="D48" s="0" t="n">
        <v>96629.420861357</v>
      </c>
      <c r="E48" s="0" t="n">
        <v>98019.2295995662</v>
      </c>
    </row>
    <row r="49" customFormat="false" ht="14.4" hidden="false" customHeight="false" outlineLevel="0" collapsed="false">
      <c r="A49" s="7" t="n">
        <v>47</v>
      </c>
      <c r="B49" s="0" t="n">
        <v>94387.9239399544</v>
      </c>
      <c r="C49" s="0" t="n">
        <v>96035.1264248168</v>
      </c>
      <c r="D49" s="0" t="n">
        <v>96416.836135462</v>
      </c>
      <c r="E49" s="0" t="n">
        <v>97906.5074855267</v>
      </c>
    </row>
    <row r="50" customFormat="false" ht="14.4" hidden="false" customHeight="false" outlineLevel="0" collapsed="false">
      <c r="A50" s="7" t="n">
        <v>48</v>
      </c>
      <c r="B50" s="0" t="n">
        <v>93948.0762143942</v>
      </c>
      <c r="C50" s="0" t="n">
        <v>95746.0606942781</v>
      </c>
      <c r="D50" s="0" t="n">
        <v>96179.6507185688</v>
      </c>
      <c r="E50" s="0" t="n">
        <v>97782.1662210201</v>
      </c>
    </row>
    <row r="51" customFormat="false" ht="14.4" hidden="false" customHeight="false" outlineLevel="0" collapsed="false">
      <c r="A51" s="7" t="n">
        <v>49</v>
      </c>
      <c r="B51" s="0" t="n">
        <v>93454.8488142687</v>
      </c>
      <c r="C51" s="0" t="n">
        <v>95426.2688515592</v>
      </c>
      <c r="D51" s="0" t="n">
        <v>95916.1184755999</v>
      </c>
      <c r="E51" s="0" t="n">
        <v>97645.2711883107</v>
      </c>
    </row>
    <row r="52" customFormat="false" ht="14.4" hidden="false" customHeight="false" outlineLevel="0" collapsed="false">
      <c r="A52" s="7" t="n">
        <v>50</v>
      </c>
      <c r="B52" s="0" t="n">
        <v>92905.3343032408</v>
      </c>
      <c r="C52" s="0" t="n">
        <v>95074.1459194969</v>
      </c>
      <c r="D52" s="0" t="n">
        <v>95625.4926366188</v>
      </c>
      <c r="E52" s="0" t="n">
        <v>97493.9210179688</v>
      </c>
    </row>
    <row r="53" customFormat="false" ht="14.4" hidden="false" customHeight="false" outlineLevel="0" collapsed="false">
      <c r="A53" s="7" t="n">
        <v>51</v>
      </c>
      <c r="B53" s="0" t="n">
        <v>92295.8753102115</v>
      </c>
      <c r="C53" s="0" t="n">
        <v>94688.1448870638</v>
      </c>
      <c r="D53" s="0" t="n">
        <v>95307.0597461389</v>
      </c>
      <c r="E53" s="0" t="n">
        <v>97327.2064130281</v>
      </c>
    </row>
    <row r="54" customFormat="false" ht="14.4" hidden="false" customHeight="false" outlineLevel="0" collapsed="false">
      <c r="A54" s="7" t="n">
        <v>52</v>
      </c>
      <c r="B54" s="0" t="n">
        <v>91623.9613379532</v>
      </c>
      <c r="C54" s="0" t="n">
        <v>94268.6764052141</v>
      </c>
      <c r="D54" s="0" t="n">
        <v>94959.1889780655</v>
      </c>
      <c r="E54" s="0" t="n">
        <v>97143.2579929074</v>
      </c>
    </row>
    <row r="55" customFormat="false" ht="14.4" hidden="false" customHeight="false" outlineLevel="0" collapsed="false">
      <c r="A55" s="7" t="n">
        <v>53</v>
      </c>
      <c r="B55" s="0" t="n">
        <v>90887.304688796</v>
      </c>
      <c r="C55" s="0" t="n">
        <v>93815.244071705</v>
      </c>
      <c r="D55" s="0" t="n">
        <v>94581.2514059328</v>
      </c>
      <c r="E55" s="0" t="n">
        <v>96941.2000162822</v>
      </c>
    </row>
    <row r="56" customFormat="false" ht="14.4" hidden="false" customHeight="false" outlineLevel="0" collapsed="false">
      <c r="A56" s="7" t="n">
        <v>54</v>
      </c>
      <c r="B56" s="0" t="n">
        <v>90083.8609153471</v>
      </c>
      <c r="C56" s="0" t="n">
        <v>93327.4048025322</v>
      </c>
      <c r="D56" s="0" t="n">
        <v>94171.7145873451</v>
      </c>
      <c r="E56" s="0" t="n">
        <v>96719.2046682449</v>
      </c>
    </row>
    <row r="57" customFormat="false" ht="14.4" hidden="false" customHeight="false" outlineLevel="0" collapsed="false">
      <c r="A57" s="7" t="n">
        <v>55</v>
      </c>
      <c r="B57" s="0" t="n">
        <v>89211.8491416865</v>
      </c>
      <c r="C57" s="0" t="n">
        <v>92805.704609686</v>
      </c>
      <c r="D57" s="0" t="n">
        <v>93729.1075287846</v>
      </c>
      <c r="E57" s="0" t="n">
        <v>96476.4394645276</v>
      </c>
    </row>
    <row r="58" customFormat="false" ht="14.4" hidden="false" customHeight="false" outlineLevel="0" collapsed="false">
      <c r="A58" s="7" t="n">
        <v>56</v>
      </c>
      <c r="B58" s="0" t="n">
        <v>88268.8798962589</v>
      </c>
      <c r="C58" s="0" t="n">
        <v>92249.798439074</v>
      </c>
      <c r="D58" s="0" t="n">
        <v>93252.9636625384</v>
      </c>
      <c r="E58" s="0" t="n">
        <v>96211.1292560001</v>
      </c>
    </row>
    <row r="59" customFormat="false" ht="14.4" hidden="false" customHeight="false" outlineLevel="0" collapsed="false">
      <c r="A59" s="7" t="n">
        <v>57</v>
      </c>
      <c r="B59" s="0" t="n">
        <v>87254.6704662509</v>
      </c>
      <c r="C59" s="0" t="n">
        <v>91658.4772310795</v>
      </c>
      <c r="D59" s="0" t="n">
        <v>92742.8699513043</v>
      </c>
      <c r="E59" s="0" t="n">
        <v>95922.4958682321</v>
      </c>
    </row>
    <row r="60" customFormat="false" ht="14.4" hidden="false" customHeight="false" outlineLevel="0" collapsed="false">
      <c r="A60" s="7" t="n">
        <v>58</v>
      </c>
      <c r="B60" s="0" t="n">
        <v>86167.4772722414</v>
      </c>
      <c r="C60" s="0" t="n">
        <v>91031.5332468189</v>
      </c>
      <c r="D60" s="0" t="n">
        <v>92199.3967333897</v>
      </c>
      <c r="E60" s="0" t="n">
        <v>95607.8700817843</v>
      </c>
    </row>
    <row r="61" customFormat="false" ht="14.4" hidden="false" customHeight="false" outlineLevel="0" collapsed="false">
      <c r="A61" s="7" t="n">
        <v>59</v>
      </c>
      <c r="B61" s="0" t="n">
        <v>85005.9396786115</v>
      </c>
      <c r="C61" s="0" t="n">
        <v>90367.9133694496</v>
      </c>
      <c r="D61" s="0" t="n">
        <v>91621.3065158713</v>
      </c>
      <c r="E61" s="0" t="n">
        <v>95265.5939068915</v>
      </c>
    </row>
    <row r="62" customFormat="false" ht="14.4" hidden="false" customHeight="false" outlineLevel="0" collapsed="false">
      <c r="A62" s="7" t="n">
        <v>60</v>
      </c>
      <c r="B62" s="0" t="n">
        <v>83769.9533156845</v>
      </c>
      <c r="C62" s="0" t="n">
        <v>89664.8510034353</v>
      </c>
      <c r="D62" s="0" t="n">
        <v>91008.3599752801</v>
      </c>
      <c r="E62" s="0" t="n">
        <v>94893.1054347156</v>
      </c>
    </row>
    <row r="63" customFormat="false" ht="14.4" hidden="false" customHeight="false" outlineLevel="0" collapsed="false">
      <c r="A63" s="7" t="n">
        <v>61</v>
      </c>
      <c r="B63" s="0" t="n">
        <v>82458.1158467609</v>
      </c>
      <c r="C63" s="0" t="n">
        <v>88917.0461460667</v>
      </c>
      <c r="D63" s="0" t="n">
        <v>90355.8300342574</v>
      </c>
      <c r="E63" s="0" t="n">
        <v>94486.962943455</v>
      </c>
    </row>
    <row r="64" customFormat="false" ht="14.4" hidden="false" customHeight="false" outlineLevel="0" collapsed="false">
      <c r="A64" s="7" t="n">
        <v>62</v>
      </c>
      <c r="B64" s="0" t="n">
        <v>81067.0474324261</v>
      </c>
      <c r="C64" s="0" t="n">
        <v>88118.571071675</v>
      </c>
      <c r="D64" s="0" t="n">
        <v>89659.1865846932</v>
      </c>
      <c r="E64" s="0" t="n">
        <v>94042.8742176208</v>
      </c>
    </row>
    <row r="65" customFormat="false" ht="14.4" hidden="false" customHeight="false" outlineLevel="0" collapsed="false">
      <c r="A65" s="7" t="n">
        <v>63</v>
      </c>
      <c r="B65" s="0" t="n">
        <v>79591.6271691559</v>
      </c>
      <c r="C65" s="0" t="n">
        <v>87260.2961894368</v>
      </c>
      <c r="D65" s="0" t="n">
        <v>88910.5323767111</v>
      </c>
      <c r="E65" s="0" t="n">
        <v>93555.7321291735</v>
      </c>
    </row>
    <row r="66" customFormat="false" ht="14.4" hidden="false" customHeight="false" outlineLevel="0" collapsed="false">
      <c r="A66" s="7" t="n">
        <v>64</v>
      </c>
      <c r="B66" s="0" t="n">
        <v>78026.0598627386</v>
      </c>
      <c r="C66" s="0" t="n">
        <v>86332.7192409431</v>
      </c>
      <c r="D66" s="0" t="n">
        <v>88102.3356374068</v>
      </c>
      <c r="E66" s="0" t="n">
        <v>93019.6577840734</v>
      </c>
    </row>
    <row r="67" customFormat="false" ht="14.4" hidden="false" customHeight="false" outlineLevel="0" collapsed="false">
      <c r="A67" s="7" t="n">
        <v>65</v>
      </c>
      <c r="B67" s="0" t="n">
        <v>76365.6653088596</v>
      </c>
      <c r="C67" s="0" t="n">
        <v>85326.0797345937</v>
      </c>
      <c r="D67" s="0" t="n">
        <v>87223.9553511018</v>
      </c>
      <c r="E67" s="0" t="n">
        <v>92428.9829571445</v>
      </c>
    </row>
    <row r="68" customFormat="false" ht="14.4" hidden="false" customHeight="false" outlineLevel="0" collapsed="false">
      <c r="A68" s="7" t="n">
        <v>66</v>
      </c>
      <c r="B68" s="0" t="n">
        <v>74603.9094101842</v>
      </c>
      <c r="C68" s="0" t="n">
        <v>84229.6396100042</v>
      </c>
      <c r="D68" s="0" t="n">
        <v>86265.3640817932</v>
      </c>
      <c r="E68" s="0" t="n">
        <v>91780.1314967853</v>
      </c>
    </row>
    <row r="69" customFormat="false" ht="14.4" hidden="false" customHeight="false" outlineLevel="0" collapsed="false">
      <c r="A69" s="7" t="n">
        <v>67</v>
      </c>
      <c r="B69" s="0" t="n">
        <v>72736.5735576473</v>
      </c>
      <c r="C69" s="0" t="n">
        <v>83033.5787275421</v>
      </c>
      <c r="D69" s="0" t="n">
        <v>85213.7892936361</v>
      </c>
      <c r="E69" s="0" t="n">
        <v>91070.6710803152</v>
      </c>
    </row>
    <row r="70" customFormat="false" ht="14.4" hidden="false" customHeight="false" outlineLevel="0" collapsed="false">
      <c r="A70" s="7" t="n">
        <v>68</v>
      </c>
      <c r="B70" s="0" t="n">
        <v>70758.8661226148</v>
      </c>
      <c r="C70" s="0" t="n">
        <v>81728.2908699452</v>
      </c>
      <c r="D70" s="0" t="n">
        <v>84057.4381729215</v>
      </c>
      <c r="E70" s="0" t="n">
        <v>90297.4810828433</v>
      </c>
    </row>
    <row r="71" customFormat="false" ht="14.4" hidden="false" customHeight="false" outlineLevel="0" collapsed="false">
      <c r="A71" s="7" t="n">
        <v>69</v>
      </c>
      <c r="B71" s="0" t="n">
        <v>68665.8188627079</v>
      </c>
      <c r="C71" s="0" t="n">
        <v>80305.4013258994</v>
      </c>
      <c r="D71" s="0" t="n">
        <v>82783.12741022</v>
      </c>
      <c r="E71" s="0" t="n">
        <v>89458.6174835837</v>
      </c>
    </row>
    <row r="72" customFormat="false" ht="14.4" hidden="false" customHeight="false" outlineLevel="0" collapsed="false">
      <c r="A72" s="7" t="n">
        <v>70</v>
      </c>
      <c r="B72" s="0" t="n">
        <v>66454.7794953287</v>
      </c>
      <c r="C72" s="0" t="n">
        <v>78755.5070803096</v>
      </c>
      <c r="D72" s="0" t="n">
        <v>81379.9534006168</v>
      </c>
      <c r="E72" s="0" t="n">
        <v>88549.7179299505</v>
      </c>
    </row>
    <row r="73" customFormat="false" ht="14.4" hidden="false" customHeight="false" outlineLevel="0" collapsed="false">
      <c r="A73" s="7" t="n">
        <v>71</v>
      </c>
      <c r="B73" s="0" t="n">
        <v>64122.8812828376</v>
      </c>
      <c r="C73" s="0" t="n">
        <v>77072.5018940034</v>
      </c>
      <c r="D73" s="0" t="n">
        <v>79840.2446822771</v>
      </c>
      <c r="E73" s="0" t="n">
        <v>87560.617580673</v>
      </c>
    </row>
    <row r="74" customFormat="false" ht="14.4" hidden="false" customHeight="false" outlineLevel="0" collapsed="false">
      <c r="A74" s="7" t="n">
        <v>72</v>
      </c>
      <c r="B74" s="0" t="n">
        <v>61668.8986161434</v>
      </c>
      <c r="C74" s="0" t="n">
        <v>75249.7372242102</v>
      </c>
      <c r="D74" s="0" t="n">
        <v>78158.0107268215</v>
      </c>
      <c r="E74" s="0" t="n">
        <v>86480.1195597274</v>
      </c>
    </row>
    <row r="75" customFormat="false" ht="14.4" hidden="false" customHeight="false" outlineLevel="0" collapsed="false">
      <c r="A75" s="7" t="n">
        <v>73</v>
      </c>
      <c r="B75" s="0" t="n">
        <v>59092.9887209471</v>
      </c>
      <c r="C75" s="0" t="n">
        <v>73283.4615905416</v>
      </c>
      <c r="D75" s="0" t="n">
        <v>76329.8948559212</v>
      </c>
      <c r="E75" s="0" t="n">
        <v>85292.7475181724</v>
      </c>
    </row>
    <row r="76" customFormat="false" ht="14.4" hidden="false" customHeight="false" outlineLevel="0" collapsed="false">
      <c r="A76" s="7" t="n">
        <v>74</v>
      </c>
      <c r="B76" s="0" t="n">
        <v>56397.1665754975</v>
      </c>
      <c r="C76" s="0" t="n">
        <v>71169.9665582704</v>
      </c>
      <c r="D76" s="0" t="n">
        <v>74355.2404759985</v>
      </c>
      <c r="E76" s="0" t="n">
        <v>83980.0921338677</v>
      </c>
    </row>
    <row r="77" customFormat="false" ht="14.4" hidden="false" customHeight="false" outlineLevel="0" collapsed="false">
      <c r="A77" s="7" t="n">
        <v>75</v>
      </c>
      <c r="B77" s="0" t="n">
        <v>53585.7678217089</v>
      </c>
      <c r="C77" s="0" t="n">
        <v>68907.473321383</v>
      </c>
      <c r="D77" s="0" t="n">
        <v>72232.3983604087</v>
      </c>
      <c r="E77" s="0" t="n">
        <v>82524.7171371878</v>
      </c>
    </row>
    <row r="78" customFormat="false" ht="14.4" hidden="false" customHeight="false" outlineLevel="0" collapsed="false">
      <c r="A78" s="7" t="n">
        <v>76</v>
      </c>
      <c r="B78" s="0" t="n">
        <v>50665.3434754258</v>
      </c>
      <c r="C78" s="0" t="n">
        <v>66492.2663814685</v>
      </c>
      <c r="D78" s="0" t="n">
        <v>69958.5224600231</v>
      </c>
      <c r="E78" s="0" t="n">
        <v>80911.3589171558</v>
      </c>
    </row>
    <row r="79" customFormat="false" ht="14.4" hidden="false" customHeight="false" outlineLevel="0" collapsed="false">
      <c r="A79" s="7" t="n">
        <v>77</v>
      </c>
      <c r="B79" s="0" t="n">
        <v>47645.1823508557</v>
      </c>
      <c r="C79" s="0" t="n">
        <v>63923.6701311524</v>
      </c>
      <c r="D79" s="0" t="n">
        <v>67531.6613158849</v>
      </c>
      <c r="E79" s="0" t="n">
        <v>79124.836112265</v>
      </c>
    </row>
    <row r="80" customFormat="false" ht="14.4" hidden="false" customHeight="false" outlineLevel="0" collapsed="false">
      <c r="A80" s="7" t="n">
        <v>78</v>
      </c>
      <c r="B80" s="0" t="n">
        <v>44537.7635579329</v>
      </c>
      <c r="C80" s="0" t="n">
        <v>61201.1610202666</v>
      </c>
      <c r="D80" s="0" t="n">
        <v>64949.9259037786</v>
      </c>
      <c r="E80" s="0" t="n">
        <v>77153.8364447084</v>
      </c>
    </row>
    <row r="81" customFormat="false" ht="14.4" hidden="false" customHeight="false" outlineLevel="0" collapsed="false">
      <c r="A81" s="7" t="n">
        <v>79</v>
      </c>
      <c r="B81" s="0" t="n">
        <v>41359.1033728032</v>
      </c>
      <c r="C81" s="0" t="n">
        <v>58327.7665103651</v>
      </c>
      <c r="D81" s="0" t="n">
        <v>62213.5855254524</v>
      </c>
      <c r="E81" s="0" t="n">
        <v>74988.1282557055</v>
      </c>
    </row>
    <row r="82" customFormat="false" ht="14.4" hidden="false" customHeight="false" outlineLevel="0" collapsed="false">
      <c r="A82" s="7" t="n">
        <v>80</v>
      </c>
      <c r="B82" s="0" t="n">
        <v>38128.5438083535</v>
      </c>
      <c r="C82" s="0" t="n">
        <v>55308.7213157886</v>
      </c>
      <c r="D82" s="0" t="n">
        <v>59325.0087495057</v>
      </c>
      <c r="E82" s="0" t="n">
        <v>72617.7535215426</v>
      </c>
    </row>
    <row r="83" customFormat="false" ht="14.4" hidden="false" customHeight="false" outlineLevel="0" collapsed="false">
      <c r="A83" s="7" t="n">
        <v>81</v>
      </c>
      <c r="B83" s="0" t="n">
        <v>34868.5533127393</v>
      </c>
      <c r="C83" s="0" t="n">
        <v>52154.4649391491</v>
      </c>
      <c r="D83" s="0" t="n">
        <v>56291.7210521434</v>
      </c>
      <c r="E83" s="0" t="n">
        <v>70034.0138512461</v>
      </c>
    </row>
    <row r="84" customFormat="false" ht="14.4" hidden="false" customHeight="false" outlineLevel="0" collapsed="false">
      <c r="A84" s="7" t="n">
        <v>82</v>
      </c>
      <c r="B84" s="0" t="n">
        <v>31605.2054082</v>
      </c>
      <c r="C84" s="0" t="n">
        <v>48879.68608562</v>
      </c>
      <c r="D84" s="0" t="n">
        <v>53125.3117429604</v>
      </c>
      <c r="E84" s="0" t="n">
        <v>67230.5522767808</v>
      </c>
    </row>
    <row r="85" customFormat="false" ht="14.4" hidden="false" customHeight="false" outlineLevel="0" collapsed="false">
      <c r="A85" s="7" t="n">
        <v>83</v>
      </c>
      <c r="B85" s="0" t="n">
        <v>28367.568166184</v>
      </c>
      <c r="C85" s="0" t="n">
        <v>45503.0773708253</v>
      </c>
      <c r="D85" s="0" t="n">
        <v>49841.636224128</v>
      </c>
      <c r="E85" s="0" t="n">
        <v>64203.8328132801</v>
      </c>
    </row>
    <row r="86" customFormat="false" ht="14.4" hidden="false" customHeight="false" outlineLevel="0" collapsed="false">
      <c r="A86" s="7" t="n">
        <v>84</v>
      </c>
      <c r="B86" s="0" t="n">
        <v>25187.2800990731</v>
      </c>
      <c r="C86" s="0" t="n">
        <v>42048.938767606</v>
      </c>
      <c r="D86" s="0" t="n">
        <v>46460.8780390454</v>
      </c>
      <c r="E86" s="0" t="n">
        <v>60955.1188729281</v>
      </c>
    </row>
    <row r="87" customFormat="false" ht="14.4" hidden="false" customHeight="false" outlineLevel="0" collapsed="false">
      <c r="A87" s="7" t="n">
        <v>85</v>
      </c>
      <c r="B87" s="0" t="n">
        <v>22097.5564493198</v>
      </c>
      <c r="C87" s="0" t="n">
        <v>38549.2055939781</v>
      </c>
      <c r="D87" s="0" t="n">
        <v>43007.9055831835</v>
      </c>
      <c r="E87" s="0" t="n">
        <v>57488.6012626247</v>
      </c>
    </row>
    <row r="88" customFormat="false" ht="14.4" hidden="false" customHeight="false" outlineLevel="0" collapsed="false">
      <c r="A88" s="7" t="n">
        <v>86</v>
      </c>
      <c r="B88" s="0" t="n">
        <v>19132.5063249501</v>
      </c>
      <c r="C88" s="0" t="n">
        <v>35041.6133769821</v>
      </c>
      <c r="D88" s="0" t="n">
        <v>39510.0726221032</v>
      </c>
      <c r="E88" s="0" t="n">
        <v>53814.5047559304</v>
      </c>
    </row>
    <row r="89" customFormat="false" ht="14.4" hidden="false" customHeight="false" outlineLevel="0" collapsed="false">
      <c r="A89" s="7" t="n">
        <v>87</v>
      </c>
      <c r="B89" s="0" t="n">
        <v>16325.5763220167</v>
      </c>
      <c r="C89" s="0" t="n">
        <v>31568.2886590556</v>
      </c>
      <c r="D89" s="0" t="n">
        <v>35999.2075689031</v>
      </c>
      <c r="E89" s="0" t="n">
        <v>49949.5470243594</v>
      </c>
    </row>
    <row r="90" customFormat="false" ht="14.4" hidden="false" customHeight="false" outlineLevel="0" collapsed="false">
      <c r="A90" s="7" t="n">
        <v>88</v>
      </c>
      <c r="B90" s="0" t="n">
        <v>13708.0966703077</v>
      </c>
      <c r="C90" s="0" t="n">
        <v>28172.1721651144</v>
      </c>
      <c r="D90" s="0" t="n">
        <v>32508.7244030223</v>
      </c>
      <c r="E90" s="0" t="n">
        <v>45919.6175704341</v>
      </c>
    </row>
    <row r="91" customFormat="false" ht="14.4" hidden="false" customHeight="false" outlineLevel="0" collapsed="false">
      <c r="A91" s="7" t="n">
        <v>89</v>
      </c>
      <c r="B91" s="0" t="n">
        <v>11307.5347814034</v>
      </c>
      <c r="C91" s="0" t="n">
        <v>24895.1850988683</v>
      </c>
      <c r="D91" s="0" t="n">
        <v>29074.827844331</v>
      </c>
      <c r="E91" s="0" t="n">
        <v>41761.1370032556</v>
      </c>
    </row>
    <row r="92" customFormat="false" ht="14.4" hidden="false" customHeight="false" outlineLevel="0" collapsed="false">
      <c r="A92" s="7" t="n">
        <v>90</v>
      </c>
      <c r="B92" s="0" t="n">
        <v>9146.09950793817</v>
      </c>
      <c r="C92" s="0" t="n">
        <v>21773.5778393212</v>
      </c>
      <c r="D92" s="0" t="n">
        <v>25735.2931181312</v>
      </c>
      <c r="E92" s="0" t="n">
        <v>37530.3162134558</v>
      </c>
    </row>
    <row r="93" customFormat="false" ht="14.4" hidden="false" customHeight="false" outlineLevel="0" collapsed="false">
      <c r="A93" s="7" t="n">
        <v>91</v>
      </c>
      <c r="B93" s="0" t="n">
        <v>7239.22922152814</v>
      </c>
      <c r="C93" s="0" t="n">
        <v>18836.5399245752</v>
      </c>
      <c r="D93" s="0" t="n">
        <v>22528.4182426808</v>
      </c>
      <c r="E93" s="0" t="n">
        <v>33298.3977572265</v>
      </c>
    </row>
    <row r="94" customFormat="false" ht="14.4" hidden="false" customHeight="false" outlineLevel="0" collapsed="false">
      <c r="A94" s="7" t="n">
        <v>92</v>
      </c>
      <c r="B94" s="0" t="n">
        <v>5594.54873468916</v>
      </c>
      <c r="C94" s="0" t="n">
        <v>16107.690385702</v>
      </c>
      <c r="D94" s="0" t="n">
        <v>19490.2357584729</v>
      </c>
      <c r="E94" s="0" t="n">
        <v>29145.0886049676</v>
      </c>
    </row>
    <row r="95" customFormat="false" ht="14.4" hidden="false" customHeight="false" outlineLevel="0" collapsed="false">
      <c r="A95" s="7" t="n">
        <v>93</v>
      </c>
      <c r="B95" s="0" t="n">
        <v>4210.84899613849</v>
      </c>
      <c r="C95" s="0" t="n">
        <v>13604.0720690523</v>
      </c>
      <c r="D95" s="0" t="n">
        <v>16652.8472367544</v>
      </c>
      <c r="E95" s="0" t="n">
        <v>25150.7542116568</v>
      </c>
    </row>
    <row r="96" customFormat="false" ht="14.4" hidden="false" customHeight="false" outlineLevel="0" collapsed="false">
      <c r="A96" s="7" t="n">
        <v>94</v>
      </c>
      <c r="B96" s="0" t="n">
        <v>3078.29905013708</v>
      </c>
      <c r="C96" s="0" t="n">
        <v>11337.2255401861</v>
      </c>
      <c r="D96" s="0" t="n">
        <v>14042.8464893379</v>
      </c>
      <c r="E96" s="0" t="n">
        <v>21389.4589193035</v>
      </c>
    </row>
    <row r="97" customFormat="false" ht="14.4" hidden="false" customHeight="false" outlineLevel="0" collapsed="false">
      <c r="A97" s="7" t="n">
        <v>95</v>
      </c>
      <c r="B97" s="0" t="n">
        <v>2179.06633161104</v>
      </c>
      <c r="C97" s="0" t="n">
        <v>9313.07729224129</v>
      </c>
      <c r="D97" s="0" t="n">
        <v>11679.5758536472</v>
      </c>
      <c r="E97" s="0" t="n">
        <v>17922.6554176628</v>
      </c>
    </row>
    <row r="98" customFormat="false" ht="14.4" hidden="false" customHeight="false" outlineLevel="0" collapsed="false">
      <c r="A98" s="7" t="n">
        <v>96</v>
      </c>
      <c r="B98" s="0" t="n">
        <v>1488.67274576671</v>
      </c>
      <c r="C98" s="0" t="n">
        <v>7532.32378319183</v>
      </c>
      <c r="D98" s="0" t="n">
        <v>9574.33230602731</v>
      </c>
      <c r="E98" s="0" t="n">
        <v>14795.3312738348</v>
      </c>
    </row>
    <row r="99" customFormat="false" ht="14.4" hidden="false" customHeight="false" outlineLevel="0" collapsed="false">
      <c r="A99" s="7" t="n">
        <v>97</v>
      </c>
      <c r="B99" s="0" t="n">
        <v>977.879353239239</v>
      </c>
      <c r="C99" s="0" t="n">
        <v>5990.3064582968</v>
      </c>
      <c r="D99" s="0" t="n">
        <v>7730.60313385563</v>
      </c>
      <c r="E99" s="0" t="n">
        <v>12033.7826915736</v>
      </c>
    </row>
    <row r="100" customFormat="false" ht="14.4" hidden="false" customHeight="false" outlineLevel="0" collapsed="false">
      <c r="A100" s="7" t="n">
        <v>98</v>
      </c>
      <c r="B100" s="0" t="n">
        <v>615.115449568079</v>
      </c>
      <c r="C100" s="0" t="n">
        <v>4677.7105071548</v>
      </c>
      <c r="D100" s="0" t="n">
        <v>6144.05145269444</v>
      </c>
      <c r="E100" s="0" t="n">
        <v>9646.28020556537</v>
      </c>
    </row>
    <row r="101" customFormat="false" ht="14.4" hidden="false" customHeight="false" outlineLevel="0" collapsed="false">
      <c r="A101" s="7" t="n">
        <v>99</v>
      </c>
      <c r="B101" s="0" t="n">
        <v>368.853979333498</v>
      </c>
      <c r="C101" s="0" t="n">
        <v>3579.66474270529</v>
      </c>
      <c r="D101" s="0" t="n">
        <v>4800.47028101922</v>
      </c>
      <c r="E101" s="0" t="n">
        <v>7617.28162712675</v>
      </c>
    </row>
    <row r="102" customFormat="false" ht="14.4" hidden="false" customHeight="false" outlineLevel="0" collapsed="false">
      <c r="A102" s="7" t="n">
        <v>100</v>
      </c>
      <c r="B102" s="0" t="n">
        <v>209.804143444894</v>
      </c>
      <c r="C102" s="0" t="n">
        <v>2677.98299066525</v>
      </c>
      <c r="D102" s="0" t="n">
        <v>3680.18453153776</v>
      </c>
      <c r="E102" s="0" t="n">
        <v>5918.39930582867</v>
      </c>
    </row>
    <row r="103" customFormat="false" ht="14.4" hidden="false" customHeight="false" outlineLevel="0" collapsed="false">
      <c r="A103" s="7" t="n">
        <v>101</v>
      </c>
      <c r="B103" s="0" t="n">
        <v>112.576707289661</v>
      </c>
      <c r="C103" s="0" t="n">
        <v>1952.49061866413</v>
      </c>
      <c r="D103" s="0" t="n">
        <v>2761.09524663152</v>
      </c>
      <c r="E103" s="0" t="n">
        <v>4515.44275038199</v>
      </c>
    </row>
    <row r="104" customFormat="false" ht="14.4" hidden="false" customHeight="false" outlineLevel="0" collapsed="false">
      <c r="A104" s="7" t="n">
        <v>102</v>
      </c>
      <c r="B104" s="0" t="n">
        <v>56.6407187386472</v>
      </c>
      <c r="C104" s="0" t="n">
        <v>1382.14858404615</v>
      </c>
      <c r="D104" s="0" t="n">
        <v>2020.45905767508</v>
      </c>
      <c r="E104" s="0" t="n">
        <v>3373.08088896285</v>
      </c>
    </row>
    <row r="105" customFormat="false" ht="14.4" hidden="false" customHeight="false" outlineLevel="0" collapsed="false">
      <c r="A105" s="7" t="n">
        <v>103</v>
      </c>
      <c r="B105" s="0" t="n">
        <v>26.5424072081175</v>
      </c>
      <c r="C105" s="0" t="n">
        <v>945.624596746854</v>
      </c>
      <c r="D105" s="0" t="n">
        <v>1435.92004769911</v>
      </c>
      <c r="E105" s="0" t="n">
        <v>2457.59300488944</v>
      </c>
    </row>
    <row r="106" customFormat="false" ht="14.4" hidden="false" customHeight="false" outlineLevel="0" collapsed="false">
      <c r="A106" s="7" t="n">
        <v>104</v>
      </c>
      <c r="B106" s="0" t="n">
        <v>11.4992324988448</v>
      </c>
      <c r="C106" s="0" t="n">
        <v>621.861647312666</v>
      </c>
      <c r="D106" s="0" t="n">
        <v>985.917063950683</v>
      </c>
      <c r="E106" s="0" t="n">
        <v>1737.78858968737</v>
      </c>
    </row>
    <row r="107" customFormat="false" ht="14.4" hidden="false" customHeight="false" outlineLevel="0" collapsed="false">
      <c r="A107" s="7" t="n">
        <v>105</v>
      </c>
      <c r="B107" s="0" t="n">
        <v>4.56853007946606</v>
      </c>
      <c r="C107" s="0" t="n">
        <v>390.473146964096</v>
      </c>
      <c r="D107" s="0" t="n">
        <v>649.778500167337</v>
      </c>
      <c r="E107" s="0" t="n">
        <v>1185.13706239499</v>
      </c>
    </row>
    <row r="108" customFormat="false" ht="14.4" hidden="false" customHeight="false" outlineLevel="0" collapsed="false">
      <c r="A108" s="7" t="n">
        <v>106</v>
      </c>
      <c r="B108" s="0" t="n">
        <v>1.64942209989042</v>
      </c>
      <c r="C108" s="0" t="n">
        <v>232.222189962487</v>
      </c>
      <c r="D108" s="0" t="n">
        <v>407.800986705021</v>
      </c>
      <c r="E108" s="0" t="n">
        <v>773.456001030845</v>
      </c>
    </row>
    <row r="109" customFormat="false" ht="14.4" hidden="false" customHeight="false" outlineLevel="0" collapsed="false">
      <c r="A109" s="7" t="n">
        <v>107</v>
      </c>
      <c r="B109" s="0" t="n">
        <v>0.535831263370403</v>
      </c>
      <c r="C109" s="0" t="n">
        <v>129.514959785878</v>
      </c>
      <c r="D109" s="0" t="n">
        <v>241.332545922164</v>
      </c>
      <c r="E109" s="0" t="n">
        <v>478.367067517557</v>
      </c>
    </row>
    <row r="110" customFormat="false" ht="14.4" hidden="false" customHeight="false" outlineLevel="0" collapsed="false">
      <c r="A110" s="7" t="n">
        <v>108</v>
      </c>
      <c r="B110" s="0" t="n">
        <v>0.154908818240384</v>
      </c>
      <c r="C110" s="0" t="n">
        <v>66.9061330757869</v>
      </c>
      <c r="D110" s="0" t="n">
        <v>133.017672661378</v>
      </c>
      <c r="E110" s="0" t="n">
        <v>276.955397409965</v>
      </c>
    </row>
    <row r="111" customFormat="false" ht="14.4" hidden="false" customHeight="false" outlineLevel="0" collapsed="false">
      <c r="A111" s="7" t="n">
        <v>109</v>
      </c>
      <c r="B111" s="0" t="n">
        <v>0.0393747234203407</v>
      </c>
      <c r="C111" s="0" t="n">
        <v>31.5134577400264</v>
      </c>
      <c r="D111" s="0" t="n">
        <v>67.2164903492478</v>
      </c>
      <c r="E111" s="0" t="n">
        <v>147.750165410268</v>
      </c>
    </row>
    <row r="112" customFormat="false" ht="14.4" hidden="false" customHeight="false" outlineLevel="0" collapsed="false">
      <c r="A112" s="7" t="n">
        <v>110</v>
      </c>
      <c r="B112" s="0" t="n">
        <v>0</v>
      </c>
      <c r="C112" s="0" t="n">
        <v>13.2561359983421</v>
      </c>
      <c r="D112" s="0" t="n">
        <v>30.5008268257782</v>
      </c>
      <c r="E112" s="0" t="n">
        <v>71.1387496417359</v>
      </c>
    </row>
    <row r="113" customFormat="false" ht="14.4" hidden="false" customHeight="false" outlineLevel="0" collapsed="false">
      <c r="A113" s="7" t="n">
        <v>111</v>
      </c>
      <c r="B113" s="0" t="n">
        <v>0</v>
      </c>
      <c r="C113" s="0" t="n">
        <v>4.84100830523455</v>
      </c>
      <c r="D113" s="0" t="n">
        <v>12.0807674891542</v>
      </c>
      <c r="E113" s="0" t="n">
        <v>30.04687368618</v>
      </c>
    </row>
    <row r="114" customFormat="false" ht="14.4" hidden="false" customHeight="false" outlineLevel="0" collapsed="false">
      <c r="A114" s="7" t="n">
        <v>112</v>
      </c>
      <c r="B114" s="0" t="n">
        <v>0</v>
      </c>
      <c r="C114" s="0" t="n">
        <v>1.47311882728288</v>
      </c>
      <c r="D114" s="0" t="n">
        <v>4.00851946057626</v>
      </c>
      <c r="E114" s="0" t="n">
        <v>10.683766876595</v>
      </c>
    </row>
    <row r="115" customFormat="false" ht="14.4" hidden="false" customHeight="false" outlineLevel="0" collapsed="false">
      <c r="A115" s="7" t="n">
        <v>113</v>
      </c>
      <c r="B115" s="0" t="n">
        <v>0</v>
      </c>
      <c r="C115" s="0" t="n">
        <v>0.350101420492048</v>
      </c>
      <c r="D115" s="0" t="n">
        <v>1.04429948986933</v>
      </c>
      <c r="E115" s="0" t="n">
        <v>2.99701028422243</v>
      </c>
    </row>
    <row r="116" customFormat="false" ht="14.4" hidden="false" customHeight="false" outlineLevel="0" collapsed="false">
      <c r="A116" s="7" t="n">
        <v>114</v>
      </c>
      <c r="B116" s="0" t="n">
        <v>0</v>
      </c>
      <c r="C116" s="0" t="n">
        <v>0.0577457282959584</v>
      </c>
      <c r="D116" s="0" t="n">
        <v>0.18980143228375</v>
      </c>
      <c r="E116" s="0" t="n">
        <v>0.589272162083815</v>
      </c>
    </row>
    <row r="117" customFormat="false" ht="14.4" hidden="false" customHeight="false" outlineLevel="0" collapsed="false">
      <c r="A117" s="7" t="n">
        <v>115</v>
      </c>
      <c r="B117" s="0" t="n">
        <v>0</v>
      </c>
      <c r="C117" s="0" t="n">
        <v>0.00495631585964211</v>
      </c>
      <c r="D117" s="0" t="n">
        <v>0.0180406261385704</v>
      </c>
      <c r="E117" s="0" t="n">
        <v>0.0608777070648789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8"/>
  <sheetViews>
    <sheetView showFormulas="false" showGridLines="true" showRowColHeaders="true" showZeros="true" rightToLeft="false" tabSelected="false" showOutlineSymbols="true" defaultGridColor="true" view="normal" topLeftCell="A90" colorId="64" zoomScale="100" zoomScaleNormal="100" zoomScalePageLayoutView="100" workbookViewId="0">
      <selection pane="topLeft" activeCell="B2" activeCellId="0" sqref="B2"/>
    </sheetView>
  </sheetViews>
  <sheetFormatPr defaultColWidth="8.6875" defaultRowHeight="14.4" zeroHeight="false" outlineLevelRow="0" outlineLevelCol="0"/>
  <cols>
    <col collapsed="false" customWidth="true" hidden="false" outlineLevel="0" max="3" min="2" style="0" width="9"/>
    <col collapsed="false" customWidth="true" hidden="false" outlineLevel="0" max="4" min="4" style="0" width="14.88"/>
  </cols>
  <sheetData>
    <row r="1" customFormat="false" ht="14.4" hidden="false" customHeight="false" outlineLevel="0" collapsed="false">
      <c r="A1" s="0" t="s">
        <v>42</v>
      </c>
      <c r="B1" s="0" t="s">
        <v>43</v>
      </c>
      <c r="C1" s="0" t="s">
        <v>44</v>
      </c>
      <c r="D1" s="0" t="s">
        <v>45</v>
      </c>
      <c r="E1" s="0" t="s">
        <v>46</v>
      </c>
    </row>
    <row r="2" customFormat="false" ht="14.4" hidden="false" customHeight="false" outlineLevel="0" collapsed="false">
      <c r="A2" s="0" t="n">
        <v>0</v>
      </c>
      <c r="B2" s="0" t="n">
        <v>0.00404</v>
      </c>
      <c r="C2" s="0" t="n">
        <v>0.00269</v>
      </c>
      <c r="D2" s="0" t="n">
        <v>0.00231</v>
      </c>
      <c r="E2" s="0" t="n">
        <v>0.00179</v>
      </c>
    </row>
    <row r="3" customFormat="false" ht="14.4" hidden="false" customHeight="false" outlineLevel="0" collapsed="false">
      <c r="A3" s="0" t="n">
        <v>1</v>
      </c>
      <c r="B3" s="0" t="n">
        <v>0.00158</v>
      </c>
      <c r="C3" s="0" t="n">
        <v>0.00105</v>
      </c>
      <c r="D3" s="0" t="n">
        <v>0.00091</v>
      </c>
      <c r="E3" s="0" t="n">
        <v>0.00076</v>
      </c>
    </row>
    <row r="4" customFormat="false" ht="14.4" hidden="false" customHeight="false" outlineLevel="0" collapsed="false">
      <c r="A4" s="0" t="n">
        <v>2</v>
      </c>
      <c r="B4" s="0" t="n">
        <v>0.00089</v>
      </c>
      <c r="C4" s="0" t="n">
        <v>0.00059</v>
      </c>
      <c r="D4" s="0" t="n">
        <v>0.0005</v>
      </c>
      <c r="E4" s="0" t="n">
        <v>0.00039</v>
      </c>
    </row>
    <row r="5" customFormat="false" ht="14.4" hidden="false" customHeight="false" outlineLevel="0" collapsed="false">
      <c r="A5" s="0" t="n">
        <v>3</v>
      </c>
      <c r="B5" s="0" t="n">
        <v>0.00072</v>
      </c>
      <c r="C5" s="0" t="n">
        <v>0.00048</v>
      </c>
      <c r="D5" s="0" t="n">
        <v>0.00041</v>
      </c>
      <c r="E5" s="0" t="n">
        <v>0.00029</v>
      </c>
    </row>
    <row r="6" customFormat="false" ht="14.4" hidden="false" customHeight="false" outlineLevel="0" collapsed="false">
      <c r="A6" s="0" t="n">
        <v>4</v>
      </c>
      <c r="B6" s="0" t="n">
        <v>0.00063</v>
      </c>
      <c r="C6" s="0" t="n">
        <v>0.00042</v>
      </c>
      <c r="D6" s="0" t="n">
        <v>0.00036</v>
      </c>
      <c r="E6" s="0" t="n">
        <v>0.00023</v>
      </c>
    </row>
    <row r="7" customFormat="false" ht="14.4" hidden="false" customHeight="false" outlineLevel="0" collapsed="false">
      <c r="A7" s="0" t="n">
        <v>5</v>
      </c>
      <c r="B7" s="0" t="n">
        <v>0.00057</v>
      </c>
      <c r="C7" s="0" t="n">
        <v>0.00038</v>
      </c>
      <c r="D7" s="0" t="n">
        <v>0.00032</v>
      </c>
      <c r="E7" s="0" t="n">
        <v>0.00019</v>
      </c>
    </row>
    <row r="8" customFormat="false" ht="14.4" hidden="false" customHeight="false" outlineLevel="0" collapsed="false">
      <c r="A8" s="0" t="n">
        <v>6</v>
      </c>
      <c r="B8" s="0" t="n">
        <v>0.00053</v>
      </c>
      <c r="C8" s="0" t="n">
        <v>0.00035</v>
      </c>
      <c r="D8" s="0" t="n">
        <v>0.0003</v>
      </c>
      <c r="E8" s="0" t="n">
        <v>0.00016</v>
      </c>
    </row>
    <row r="9" customFormat="false" ht="14.4" hidden="false" customHeight="false" outlineLevel="0" collapsed="false">
      <c r="A9" s="0" t="n">
        <v>7</v>
      </c>
      <c r="B9" s="0" t="n">
        <v>0.0005</v>
      </c>
      <c r="C9" s="0" t="n">
        <v>0.00033</v>
      </c>
      <c r="D9" s="0" t="n">
        <v>0.00029</v>
      </c>
      <c r="E9" s="0" t="n">
        <v>0.00013</v>
      </c>
    </row>
    <row r="10" customFormat="false" ht="14.4" hidden="false" customHeight="false" outlineLevel="0" collapsed="false">
      <c r="A10" s="0" t="n">
        <v>8</v>
      </c>
      <c r="B10" s="0" t="n">
        <v>0.00049</v>
      </c>
      <c r="C10" s="0" t="n">
        <v>0.00035</v>
      </c>
      <c r="D10" s="0" t="n">
        <v>0.00033</v>
      </c>
      <c r="E10" s="0" t="n">
        <v>0.00013</v>
      </c>
    </row>
    <row r="11" customFormat="false" ht="14.4" hidden="false" customHeight="false" outlineLevel="0" collapsed="false">
      <c r="A11" s="0" t="n">
        <v>9</v>
      </c>
      <c r="B11" s="0" t="n">
        <v>0.00048</v>
      </c>
      <c r="C11" s="0" t="n">
        <v>0.00037</v>
      </c>
      <c r="D11" s="0" t="n">
        <v>0.00036</v>
      </c>
      <c r="E11" s="0" t="n">
        <v>0.00013</v>
      </c>
    </row>
    <row r="12" customFormat="false" ht="14.4" hidden="false" customHeight="false" outlineLevel="0" collapsed="false">
      <c r="A12" s="0" t="n">
        <v>10</v>
      </c>
      <c r="B12" s="0" t="n">
        <v>0.00048</v>
      </c>
      <c r="C12" s="0" t="n">
        <v>0.00038</v>
      </c>
      <c r="D12" s="0" t="n">
        <v>0.00039</v>
      </c>
      <c r="E12" s="0" t="n">
        <v>0.00014</v>
      </c>
    </row>
    <row r="13" customFormat="false" ht="14.4" hidden="false" customHeight="false" outlineLevel="0" collapsed="false">
      <c r="A13" s="0" t="n">
        <v>11</v>
      </c>
      <c r="B13" s="0" t="n">
        <v>0.00049</v>
      </c>
      <c r="C13" s="0" t="n">
        <v>0.00039</v>
      </c>
      <c r="D13" s="0" t="n">
        <v>0.00041</v>
      </c>
      <c r="E13" s="0" t="n">
        <v>0.00015</v>
      </c>
    </row>
    <row r="14" customFormat="false" ht="14.4" hidden="false" customHeight="false" outlineLevel="0" collapsed="false">
      <c r="A14" s="0" t="n">
        <v>12</v>
      </c>
      <c r="B14" s="0" t="n">
        <v>0.0005</v>
      </c>
      <c r="C14" s="0" t="n">
        <v>0.00041</v>
      </c>
      <c r="D14" s="0" t="n">
        <v>0.00043</v>
      </c>
      <c r="E14" s="0" t="n">
        <v>0.00016</v>
      </c>
    </row>
    <row r="15" customFormat="false" ht="14.4" hidden="false" customHeight="false" outlineLevel="0" collapsed="false">
      <c r="A15" s="0" t="n">
        <v>13</v>
      </c>
      <c r="B15" s="0" t="n">
        <v>0.00051</v>
      </c>
      <c r="C15" s="0" t="n">
        <v>0.00042</v>
      </c>
      <c r="D15" s="0" t="n">
        <v>0.00045</v>
      </c>
      <c r="E15" s="0" t="n">
        <v>0.00017</v>
      </c>
    </row>
    <row r="16" customFormat="false" ht="14.4" hidden="false" customHeight="false" outlineLevel="0" collapsed="false">
      <c r="A16" s="0" t="n">
        <v>14</v>
      </c>
      <c r="B16" s="0" t="n">
        <v>0.00052</v>
      </c>
      <c r="C16" s="0" t="n">
        <v>0.00043</v>
      </c>
      <c r="D16" s="0" t="n">
        <v>0.00046</v>
      </c>
      <c r="E16" s="0" t="n">
        <v>0.00018</v>
      </c>
    </row>
    <row r="17" customFormat="false" ht="14.4" hidden="false" customHeight="false" outlineLevel="0" collapsed="false">
      <c r="A17" s="0" t="n">
        <v>15</v>
      </c>
      <c r="B17" s="0" t="n">
        <v>0.00054</v>
      </c>
      <c r="C17" s="0" t="n">
        <v>0.00044</v>
      </c>
      <c r="D17" s="0" t="n">
        <v>0.00047</v>
      </c>
      <c r="E17" s="0" t="n">
        <v>0.0002</v>
      </c>
    </row>
    <row r="18" customFormat="false" ht="14.4" hidden="false" customHeight="false" outlineLevel="0" collapsed="false">
      <c r="A18" s="0" t="n">
        <v>16</v>
      </c>
      <c r="B18" s="0" t="n">
        <v>0.00055</v>
      </c>
      <c r="C18" s="0" t="n">
        <v>0.00045</v>
      </c>
      <c r="D18" s="0" t="n">
        <v>0.00048</v>
      </c>
      <c r="E18" s="0" t="n">
        <v>0.00021</v>
      </c>
    </row>
    <row r="19" customFormat="false" ht="14.4" hidden="false" customHeight="false" outlineLevel="0" collapsed="false">
      <c r="A19" s="0" t="n">
        <v>17</v>
      </c>
      <c r="B19" s="0" t="n">
        <v>0.00057</v>
      </c>
      <c r="C19" s="0" t="n">
        <v>0.00046</v>
      </c>
      <c r="D19" s="0" t="n">
        <v>0.0005</v>
      </c>
      <c r="E19" s="0" t="n">
        <v>0.00023</v>
      </c>
    </row>
    <row r="20" customFormat="false" ht="14.4" hidden="false" customHeight="false" outlineLevel="0" collapsed="false">
      <c r="A20" s="0" t="n">
        <v>18</v>
      </c>
      <c r="B20" s="0" t="n">
        <v>0.00058</v>
      </c>
      <c r="C20" s="0" t="n">
        <v>0.00047</v>
      </c>
      <c r="D20" s="0" t="n">
        <v>0.00051</v>
      </c>
      <c r="E20" s="0" t="n">
        <v>0.00024</v>
      </c>
    </row>
    <row r="21" customFormat="false" ht="14.4" hidden="false" customHeight="false" outlineLevel="0" collapsed="false">
      <c r="A21" s="0" t="n">
        <v>19</v>
      </c>
      <c r="B21" s="0" t="n">
        <v>0.0006</v>
      </c>
      <c r="C21" s="0" t="n">
        <v>0.00049</v>
      </c>
      <c r="D21" s="0" t="n">
        <v>0.00053</v>
      </c>
      <c r="E21" s="0" t="n">
        <v>0.00026</v>
      </c>
    </row>
    <row r="22" customFormat="false" ht="14.4" hidden="false" customHeight="false" outlineLevel="0" collapsed="false">
      <c r="A22" s="0" t="n">
        <v>20</v>
      </c>
      <c r="B22" s="0" t="n">
        <v>0.00062</v>
      </c>
      <c r="C22" s="0" t="n">
        <v>0.00051</v>
      </c>
      <c r="D22" s="0" t="n">
        <v>0.00055</v>
      </c>
      <c r="E22" s="0" t="n">
        <v>0.00028</v>
      </c>
    </row>
    <row r="23" customFormat="false" ht="14.4" hidden="false" customHeight="false" outlineLevel="0" collapsed="false">
      <c r="A23" s="0" t="n">
        <v>21</v>
      </c>
      <c r="B23" s="0" t="n">
        <v>0.00065</v>
      </c>
      <c r="C23" s="0" t="n">
        <v>0.00053</v>
      </c>
      <c r="D23" s="0" t="n">
        <v>0.00057</v>
      </c>
      <c r="E23" s="0" t="n">
        <v>0.00029</v>
      </c>
    </row>
    <row r="24" customFormat="false" ht="14.4" hidden="false" customHeight="false" outlineLevel="0" collapsed="false">
      <c r="A24" s="0" t="n">
        <v>22</v>
      </c>
      <c r="B24" s="0" t="n">
        <v>0.00067</v>
      </c>
      <c r="C24" s="0" t="n">
        <v>0.00055</v>
      </c>
      <c r="D24" s="0" t="n">
        <v>0.0006</v>
      </c>
      <c r="E24" s="0" t="n">
        <v>0.00031</v>
      </c>
    </row>
    <row r="25" customFormat="false" ht="14.4" hidden="false" customHeight="false" outlineLevel="0" collapsed="false">
      <c r="A25" s="0" t="n">
        <v>23</v>
      </c>
      <c r="B25" s="0" t="n">
        <v>0.0007</v>
      </c>
      <c r="C25" s="0" t="n">
        <v>0.00057</v>
      </c>
      <c r="D25" s="0" t="n">
        <v>0.00063</v>
      </c>
      <c r="E25" s="0" t="n">
        <v>0.00033</v>
      </c>
    </row>
    <row r="26" customFormat="false" ht="14.4" hidden="false" customHeight="false" outlineLevel="0" collapsed="false">
      <c r="A26" s="0" t="n">
        <v>24</v>
      </c>
      <c r="B26" s="0" t="n">
        <v>0.00073</v>
      </c>
      <c r="C26" s="0" t="n">
        <v>0.0006</v>
      </c>
      <c r="D26" s="0" t="n">
        <v>0.00066</v>
      </c>
      <c r="E26" s="0" t="n">
        <v>0.00035</v>
      </c>
    </row>
    <row r="27" customFormat="false" ht="14.4" hidden="false" customHeight="false" outlineLevel="0" collapsed="false">
      <c r="A27" s="0" t="n">
        <v>25</v>
      </c>
      <c r="B27" s="0" t="n">
        <v>0.00077</v>
      </c>
      <c r="C27" s="0" t="n">
        <v>0.00062</v>
      </c>
      <c r="D27" s="0" t="n">
        <v>0.00069</v>
      </c>
      <c r="E27" s="0" t="n">
        <v>0.00037</v>
      </c>
    </row>
    <row r="28" customFormat="false" ht="14.4" hidden="false" customHeight="false" outlineLevel="0" collapsed="false">
      <c r="A28" s="0" t="n">
        <v>26</v>
      </c>
      <c r="B28" s="0" t="n">
        <v>0.00081</v>
      </c>
      <c r="C28" s="0" t="n">
        <v>0.00065</v>
      </c>
      <c r="D28" s="0" t="n">
        <v>0.00071</v>
      </c>
      <c r="E28" s="0" t="n">
        <v>0.00039</v>
      </c>
    </row>
    <row r="29" customFormat="false" ht="14.4" hidden="false" customHeight="false" outlineLevel="0" collapsed="false">
      <c r="A29" s="0" t="n">
        <v>27</v>
      </c>
      <c r="B29" s="0" t="n">
        <v>0.00085</v>
      </c>
      <c r="C29" s="0" t="n">
        <v>0.00068</v>
      </c>
      <c r="D29" s="0" t="n">
        <v>0.00074</v>
      </c>
      <c r="E29" s="0" t="n">
        <v>0.0004</v>
      </c>
    </row>
    <row r="30" customFormat="false" ht="14.4" hidden="false" customHeight="false" outlineLevel="0" collapsed="false">
      <c r="A30" s="0" t="n">
        <v>28</v>
      </c>
      <c r="B30" s="0" t="n">
        <v>0.0009</v>
      </c>
      <c r="C30" s="0" t="n">
        <v>0.0007</v>
      </c>
      <c r="D30" s="0" t="n">
        <v>0.00076</v>
      </c>
      <c r="E30" s="0" t="n">
        <v>0.00042</v>
      </c>
    </row>
    <row r="31" customFormat="false" ht="14.4" hidden="false" customHeight="false" outlineLevel="0" collapsed="false">
      <c r="A31" s="0" t="n">
        <v>29</v>
      </c>
      <c r="B31" s="0" t="n">
        <v>0.00095</v>
      </c>
      <c r="C31" s="0" t="n">
        <v>0.00073</v>
      </c>
      <c r="D31" s="0" t="n">
        <v>0.00077</v>
      </c>
      <c r="E31" s="0" t="n">
        <v>0.00044</v>
      </c>
    </row>
    <row r="32" customFormat="false" ht="14.4" hidden="false" customHeight="false" outlineLevel="0" collapsed="false">
      <c r="A32" s="0" t="n">
        <v>30</v>
      </c>
      <c r="B32" s="0" t="n">
        <v>0.001</v>
      </c>
      <c r="C32" s="0" t="n">
        <v>0.00076</v>
      </c>
      <c r="D32" s="0" t="n">
        <v>0.00078</v>
      </c>
      <c r="E32" s="0" t="n">
        <v>0.00045</v>
      </c>
    </row>
    <row r="33" customFormat="false" ht="14.4" hidden="false" customHeight="false" outlineLevel="0" collapsed="false">
      <c r="A33" s="0" t="n">
        <v>31</v>
      </c>
      <c r="B33" s="0" t="n">
        <v>0.00107</v>
      </c>
      <c r="C33" s="0" t="n">
        <v>0.00079</v>
      </c>
      <c r="D33" s="0" t="n">
        <v>0.00079</v>
      </c>
      <c r="E33" s="0" t="n">
        <v>0.00046</v>
      </c>
    </row>
    <row r="34" customFormat="false" ht="14.4" hidden="false" customHeight="false" outlineLevel="0" collapsed="false">
      <c r="A34" s="0" t="n">
        <v>32</v>
      </c>
      <c r="B34" s="0" t="n">
        <v>0.00114</v>
      </c>
      <c r="C34" s="0" t="n">
        <v>0.00081</v>
      </c>
      <c r="D34" s="0" t="n">
        <v>0.00079</v>
      </c>
      <c r="E34" s="0" t="n">
        <v>0.00048</v>
      </c>
    </row>
    <row r="35" customFormat="false" ht="14.4" hidden="false" customHeight="false" outlineLevel="0" collapsed="false">
      <c r="A35" s="0" t="n">
        <v>33</v>
      </c>
      <c r="B35" s="0" t="n">
        <v>0.00121</v>
      </c>
      <c r="C35" s="0" t="n">
        <v>0.00084</v>
      </c>
      <c r="D35" s="0" t="n">
        <v>0.00079</v>
      </c>
      <c r="E35" s="0" t="n">
        <v>0.00049</v>
      </c>
    </row>
    <row r="36" customFormat="false" ht="14.4" hidden="false" customHeight="false" outlineLevel="0" collapsed="false">
      <c r="A36" s="0" t="n">
        <v>34</v>
      </c>
      <c r="B36" s="0" t="n">
        <v>0.0013</v>
      </c>
      <c r="C36" s="0" t="n">
        <v>0.00088</v>
      </c>
      <c r="D36" s="0" t="n">
        <v>0.00079</v>
      </c>
      <c r="E36" s="0" t="n">
        <v>0.0005</v>
      </c>
    </row>
    <row r="37" customFormat="false" ht="14.4" hidden="false" customHeight="false" outlineLevel="0" collapsed="false">
      <c r="A37" s="0" t="n">
        <v>35</v>
      </c>
      <c r="B37" s="0" t="n">
        <v>0.00139</v>
      </c>
      <c r="C37" s="0" t="n">
        <v>0.00092</v>
      </c>
      <c r="D37" s="0" t="n">
        <v>0.00079</v>
      </c>
      <c r="E37" s="0" t="n">
        <v>0.00052</v>
      </c>
    </row>
    <row r="38" customFormat="false" ht="14.4" hidden="false" customHeight="false" outlineLevel="0" collapsed="false">
      <c r="A38" s="0" t="n">
        <v>36</v>
      </c>
      <c r="B38" s="0" t="n">
        <v>0.00149</v>
      </c>
      <c r="C38" s="0" t="n">
        <v>0.00097</v>
      </c>
      <c r="D38" s="0" t="n">
        <v>0.00079</v>
      </c>
      <c r="E38" s="0" t="n">
        <v>0.00053</v>
      </c>
    </row>
    <row r="39" customFormat="false" ht="14.4" hidden="false" customHeight="false" outlineLevel="0" collapsed="false">
      <c r="A39" s="0" t="n">
        <v>37</v>
      </c>
      <c r="B39" s="0" t="n">
        <v>0.00161</v>
      </c>
      <c r="C39" s="0" t="n">
        <v>0.00103</v>
      </c>
      <c r="D39" s="0" t="n">
        <v>0.00082</v>
      </c>
      <c r="E39" s="0" t="n">
        <v>0.00056</v>
      </c>
    </row>
    <row r="40" customFormat="false" ht="14.4" hidden="false" customHeight="false" outlineLevel="0" collapsed="false">
      <c r="A40" s="0" t="n">
        <v>38</v>
      </c>
      <c r="B40" s="0" t="n">
        <v>0.00173</v>
      </c>
      <c r="C40" s="0" t="n">
        <v>0.00111</v>
      </c>
      <c r="D40" s="0" t="n">
        <v>0.00087</v>
      </c>
      <c r="E40" s="0" t="n">
        <v>0.00059</v>
      </c>
    </row>
    <row r="41" customFormat="false" ht="14.4" hidden="false" customHeight="false" outlineLevel="0" collapsed="false">
      <c r="A41" s="0" t="n">
        <v>39</v>
      </c>
      <c r="B41" s="0" t="n">
        <v>0.00187</v>
      </c>
      <c r="C41" s="0" t="n">
        <v>0.00122</v>
      </c>
      <c r="D41" s="0" t="n">
        <v>0.00095</v>
      </c>
      <c r="E41" s="0" t="n">
        <v>0.00063</v>
      </c>
    </row>
    <row r="42" customFormat="false" ht="14.4" hidden="false" customHeight="false" outlineLevel="0" collapsed="false">
      <c r="A42" s="0" t="n">
        <v>40</v>
      </c>
      <c r="B42" s="0" t="n">
        <v>0.00203</v>
      </c>
      <c r="C42" s="0" t="n">
        <v>0.00134</v>
      </c>
      <c r="D42" s="0" t="n">
        <v>0.00104</v>
      </c>
      <c r="E42" s="0" t="n">
        <v>0.00068</v>
      </c>
    </row>
    <row r="43" customFormat="false" ht="14.4" hidden="false" customHeight="false" outlineLevel="0" collapsed="false">
      <c r="A43" s="0" t="n">
        <v>41</v>
      </c>
      <c r="B43" s="0" t="n">
        <v>0.00222</v>
      </c>
      <c r="C43" s="0" t="n">
        <v>0.00149</v>
      </c>
      <c r="D43" s="0" t="n">
        <v>0.00117</v>
      </c>
      <c r="E43" s="0" t="n">
        <v>0.00073</v>
      </c>
    </row>
    <row r="44" customFormat="false" ht="14.4" hidden="false" customHeight="false" outlineLevel="0" collapsed="false">
      <c r="A44" s="0" t="n">
        <v>42</v>
      </c>
      <c r="B44" s="0" t="n">
        <v>0.00248</v>
      </c>
      <c r="C44" s="0" t="n">
        <v>0.00167</v>
      </c>
      <c r="D44" s="0" t="n">
        <v>0.00132</v>
      </c>
      <c r="E44" s="0" t="n">
        <v>0.0008</v>
      </c>
    </row>
    <row r="45" customFormat="false" ht="14.4" hidden="false" customHeight="false" outlineLevel="0" collapsed="false">
      <c r="A45" s="0" t="n">
        <v>43</v>
      </c>
      <c r="B45" s="0" t="n">
        <v>0.0028</v>
      </c>
      <c r="C45" s="0" t="n">
        <v>0.00189</v>
      </c>
      <c r="D45" s="0" t="n">
        <v>0.00151</v>
      </c>
      <c r="E45" s="0" t="n">
        <v>0.00087</v>
      </c>
    </row>
    <row r="46" customFormat="false" ht="14.4" hidden="false" customHeight="false" outlineLevel="0" collapsed="false">
      <c r="A46" s="0" t="n">
        <v>44</v>
      </c>
      <c r="B46" s="0" t="n">
        <v>0.00319</v>
      </c>
      <c r="C46" s="0" t="n">
        <v>0.00213</v>
      </c>
      <c r="D46" s="0" t="n">
        <v>0.00172</v>
      </c>
      <c r="E46" s="0" t="n">
        <v>0.00095</v>
      </c>
    </row>
    <row r="47" customFormat="false" ht="14.4" hidden="false" customHeight="false" outlineLevel="0" collapsed="false">
      <c r="A47" s="0" t="n">
        <v>45</v>
      </c>
      <c r="B47" s="0" t="n">
        <v>0.00363</v>
      </c>
      <c r="C47" s="0" t="n">
        <v>0.0024</v>
      </c>
      <c r="D47" s="0" t="n">
        <v>0.00195</v>
      </c>
      <c r="E47" s="0" t="n">
        <v>0.00104</v>
      </c>
    </row>
    <row r="48" customFormat="false" ht="14.4" hidden="false" customHeight="false" outlineLevel="0" collapsed="false">
      <c r="A48" s="0" t="n">
        <v>46</v>
      </c>
      <c r="B48" s="0" t="n">
        <v>0.00412</v>
      </c>
      <c r="C48" s="0" t="n">
        <v>0.00269</v>
      </c>
      <c r="D48" s="0" t="n">
        <v>0.0022</v>
      </c>
      <c r="E48" s="0" t="n">
        <v>0.00115</v>
      </c>
    </row>
    <row r="49" customFormat="false" ht="14.4" hidden="false" customHeight="false" outlineLevel="0" collapsed="false">
      <c r="A49" s="0" t="n">
        <v>47</v>
      </c>
      <c r="B49" s="0" t="n">
        <v>0.00466</v>
      </c>
      <c r="C49" s="0" t="n">
        <v>0.00301</v>
      </c>
      <c r="D49" s="0" t="n">
        <v>0.00246</v>
      </c>
      <c r="E49" s="0" t="n">
        <v>0.00127</v>
      </c>
    </row>
    <row r="50" customFormat="false" ht="14.4" hidden="false" customHeight="false" outlineLevel="0" collapsed="false">
      <c r="A50" s="0" t="n">
        <v>48</v>
      </c>
      <c r="B50" s="0" t="n">
        <v>0.00525</v>
      </c>
      <c r="C50" s="0" t="n">
        <v>0.00334</v>
      </c>
      <c r="D50" s="0" t="n">
        <v>0.00274</v>
      </c>
      <c r="E50" s="0" t="n">
        <v>0.0014</v>
      </c>
    </row>
    <row r="51" customFormat="false" ht="14.4" hidden="false" customHeight="false" outlineLevel="0" collapsed="false">
      <c r="A51" s="0" t="n">
        <v>49</v>
      </c>
      <c r="B51" s="0" t="n">
        <v>0.00588</v>
      </c>
      <c r="C51" s="0" t="n">
        <v>0.00369</v>
      </c>
      <c r="D51" s="0" t="n">
        <v>0.00303</v>
      </c>
      <c r="E51" s="0" t="n">
        <v>0.00155</v>
      </c>
    </row>
    <row r="52" customFormat="false" ht="14.4" hidden="false" customHeight="false" outlineLevel="0" collapsed="false">
      <c r="A52" s="0" t="n">
        <v>50</v>
      </c>
      <c r="B52" s="0" t="n">
        <v>0.00656</v>
      </c>
      <c r="C52" s="0" t="n">
        <v>0.00406</v>
      </c>
      <c r="D52" s="0" t="n">
        <v>0.00333</v>
      </c>
      <c r="E52" s="0" t="n">
        <v>0.00171</v>
      </c>
    </row>
    <row r="53" customFormat="false" ht="14.4" hidden="false" customHeight="false" outlineLevel="0" collapsed="false">
      <c r="A53" s="0" t="n">
        <v>51</v>
      </c>
      <c r="B53" s="0" t="n">
        <v>0.00728</v>
      </c>
      <c r="C53" s="0" t="n">
        <v>0.00443</v>
      </c>
      <c r="D53" s="0" t="n">
        <v>0.00365</v>
      </c>
      <c r="E53" s="0" t="n">
        <v>0.00189</v>
      </c>
    </row>
    <row r="54" customFormat="false" ht="14.4" hidden="false" customHeight="false" outlineLevel="0" collapsed="false">
      <c r="A54" s="0" t="n">
        <v>52</v>
      </c>
      <c r="B54" s="0" t="n">
        <v>0.00804</v>
      </c>
      <c r="C54" s="0" t="n">
        <v>0.00481</v>
      </c>
      <c r="D54" s="0" t="n">
        <v>0.00398</v>
      </c>
      <c r="E54" s="0" t="n">
        <v>0.00208</v>
      </c>
    </row>
    <row r="55" customFormat="false" ht="14.4" hidden="false" customHeight="false" outlineLevel="0" collapsed="false">
      <c r="A55" s="0" t="n">
        <v>53</v>
      </c>
      <c r="B55" s="0" t="n">
        <v>0.00884</v>
      </c>
      <c r="C55" s="0" t="n">
        <v>0.0052</v>
      </c>
      <c r="D55" s="0" t="n">
        <v>0.00433</v>
      </c>
      <c r="E55" s="0" t="n">
        <v>0.00229</v>
      </c>
    </row>
    <row r="56" customFormat="false" ht="14.4" hidden="false" customHeight="false" outlineLevel="0" collapsed="false">
      <c r="A56" s="0" t="n">
        <v>54</v>
      </c>
      <c r="B56" s="0" t="n">
        <v>0.00968</v>
      </c>
      <c r="C56" s="0" t="n">
        <v>0.00559</v>
      </c>
      <c r="D56" s="0" t="n">
        <v>0.0047</v>
      </c>
      <c r="E56" s="0" t="n">
        <v>0.00251</v>
      </c>
    </row>
    <row r="57" customFormat="false" ht="14.4" hidden="false" customHeight="false" outlineLevel="0" collapsed="false">
      <c r="A57" s="0" t="n">
        <v>55</v>
      </c>
      <c r="B57" s="0" t="n">
        <v>0.01057</v>
      </c>
      <c r="C57" s="0" t="n">
        <v>0.00599</v>
      </c>
      <c r="D57" s="0" t="n">
        <v>0.00508</v>
      </c>
      <c r="E57" s="0" t="n">
        <v>0.00275</v>
      </c>
    </row>
    <row r="58" customFormat="false" ht="14.4" hidden="false" customHeight="false" outlineLevel="0" collapsed="false">
      <c r="A58" s="0" t="n">
        <v>56</v>
      </c>
      <c r="B58" s="0" t="n">
        <v>0.01149</v>
      </c>
      <c r="C58" s="0" t="n">
        <v>0.00641</v>
      </c>
      <c r="D58" s="0" t="n">
        <v>0.00547</v>
      </c>
      <c r="E58" s="0" t="n">
        <v>0.003</v>
      </c>
    </row>
    <row r="59" customFormat="false" ht="14.4" hidden="false" customHeight="false" outlineLevel="0" collapsed="false">
      <c r="A59" s="0" t="n">
        <v>57</v>
      </c>
      <c r="B59" s="0" t="n">
        <v>0.01246</v>
      </c>
      <c r="C59" s="0" t="n">
        <v>0.00684</v>
      </c>
      <c r="D59" s="0" t="n">
        <v>0.00586</v>
      </c>
      <c r="E59" s="0" t="n">
        <v>0.00328</v>
      </c>
    </row>
    <row r="60" customFormat="false" ht="14.4" hidden="false" customHeight="false" outlineLevel="0" collapsed="false">
      <c r="A60" s="0" t="n">
        <v>58</v>
      </c>
      <c r="B60" s="0" t="n">
        <v>0.01348</v>
      </c>
      <c r="C60" s="0" t="n">
        <v>0.00729</v>
      </c>
      <c r="D60" s="0" t="n">
        <v>0.00627</v>
      </c>
      <c r="E60" s="0" t="n">
        <v>0.00358</v>
      </c>
    </row>
    <row r="61" customFormat="false" ht="14.4" hidden="false" customHeight="false" outlineLevel="0" collapsed="false">
      <c r="A61" s="0" t="n">
        <v>59</v>
      </c>
      <c r="B61" s="0" t="n">
        <v>0.01454</v>
      </c>
      <c r="C61" s="0" t="n">
        <v>0.00778</v>
      </c>
      <c r="D61" s="0" t="n">
        <v>0.00669</v>
      </c>
      <c r="E61" s="0" t="n">
        <v>0.00391</v>
      </c>
    </row>
    <row r="62" customFormat="false" ht="14.4" hidden="false" customHeight="false" outlineLevel="0" collapsed="false">
      <c r="A62" s="0" t="n">
        <v>60</v>
      </c>
      <c r="B62" s="0" t="n">
        <v>0.01566</v>
      </c>
      <c r="C62" s="0" t="n">
        <v>0.00834</v>
      </c>
      <c r="D62" s="0" t="n">
        <v>0.00717</v>
      </c>
      <c r="E62" s="0" t="n">
        <v>0.00428</v>
      </c>
    </row>
    <row r="63" customFormat="false" ht="14.4" hidden="false" customHeight="false" outlineLevel="0" collapsed="false">
      <c r="A63" s="0" t="n">
        <v>61</v>
      </c>
      <c r="B63" s="0" t="n">
        <v>0.01687</v>
      </c>
      <c r="C63" s="0" t="n">
        <v>0.00898</v>
      </c>
      <c r="D63" s="0" t="n">
        <v>0.00771</v>
      </c>
      <c r="E63" s="0" t="n">
        <v>0.0047</v>
      </c>
    </row>
    <row r="64" customFormat="false" ht="14.4" hidden="false" customHeight="false" outlineLevel="0" collapsed="false">
      <c r="A64" s="0" t="n">
        <v>62</v>
      </c>
      <c r="B64" s="0" t="n">
        <v>0.0182</v>
      </c>
      <c r="C64" s="0" t="n">
        <v>0.00974</v>
      </c>
      <c r="D64" s="0" t="n">
        <v>0.00835</v>
      </c>
      <c r="E64" s="0" t="n">
        <v>0.00518</v>
      </c>
    </row>
    <row r="65" customFormat="false" ht="14.4" hidden="false" customHeight="false" outlineLevel="0" collapsed="false">
      <c r="A65" s="0" t="n">
        <v>63</v>
      </c>
      <c r="B65" s="0" t="n">
        <v>0.01967</v>
      </c>
      <c r="C65" s="0" t="n">
        <v>0.01063</v>
      </c>
      <c r="D65" s="0" t="n">
        <v>0.00909</v>
      </c>
      <c r="E65" s="0" t="n">
        <v>0.00573</v>
      </c>
    </row>
    <row r="66" customFormat="false" ht="14.4" hidden="false" customHeight="false" outlineLevel="0" collapsed="false">
      <c r="A66" s="0" t="n">
        <v>64</v>
      </c>
      <c r="B66" s="0" t="n">
        <v>0.02128</v>
      </c>
      <c r="C66" s="0" t="n">
        <v>0.01166</v>
      </c>
      <c r="D66" s="0" t="n">
        <v>0.00997</v>
      </c>
      <c r="E66" s="0" t="n">
        <v>0.00635</v>
      </c>
    </row>
    <row r="67" customFormat="false" ht="14.4" hidden="false" customHeight="false" outlineLevel="0" collapsed="false">
      <c r="A67" s="0" t="n">
        <v>65</v>
      </c>
      <c r="B67" s="0" t="n">
        <v>0.02307</v>
      </c>
      <c r="C67" s="0" t="n">
        <v>0.01285</v>
      </c>
      <c r="D67" s="0" t="n">
        <v>0.01099</v>
      </c>
      <c r="E67" s="0" t="n">
        <v>0.00702</v>
      </c>
    </row>
    <row r="68" customFormat="false" ht="14.4" hidden="false" customHeight="false" outlineLevel="0" collapsed="false">
      <c r="A68" s="0" t="n">
        <v>66</v>
      </c>
      <c r="B68" s="0" t="n">
        <v>0.02503</v>
      </c>
      <c r="C68" s="0" t="n">
        <v>0.0142</v>
      </c>
      <c r="D68" s="0" t="n">
        <v>0.01219</v>
      </c>
      <c r="E68" s="0" t="n">
        <v>0.00773</v>
      </c>
    </row>
    <row r="69" customFormat="false" ht="14.4" hidden="false" customHeight="false" outlineLevel="0" collapsed="false">
      <c r="A69" s="0" t="n">
        <v>67</v>
      </c>
      <c r="B69" s="0" t="n">
        <v>0.02719</v>
      </c>
      <c r="C69" s="0" t="n">
        <v>0.01572</v>
      </c>
      <c r="D69" s="0" t="n">
        <v>0.01357</v>
      </c>
      <c r="E69" s="0" t="n">
        <v>0.00849</v>
      </c>
    </row>
    <row r="70" customFormat="false" ht="14.4" hidden="false" customHeight="false" outlineLevel="0" collapsed="false">
      <c r="A70" s="0" t="n">
        <v>68</v>
      </c>
      <c r="B70" s="0" t="n">
        <v>0.02958</v>
      </c>
      <c r="C70" s="0" t="n">
        <v>0.01741</v>
      </c>
      <c r="D70" s="0" t="n">
        <v>0.01516</v>
      </c>
      <c r="E70" s="0" t="n">
        <v>0.00929</v>
      </c>
    </row>
    <row r="71" customFormat="false" ht="14.4" hidden="false" customHeight="false" outlineLevel="0" collapsed="false">
      <c r="A71" s="0" t="n">
        <v>69</v>
      </c>
      <c r="B71" s="0" t="n">
        <v>0.0322</v>
      </c>
      <c r="C71" s="0" t="n">
        <v>0.0193</v>
      </c>
      <c r="D71" s="0" t="n">
        <v>0.01695</v>
      </c>
      <c r="E71" s="0" t="n">
        <v>0.01016</v>
      </c>
    </row>
    <row r="72" customFormat="false" ht="14.4" hidden="false" customHeight="false" outlineLevel="0" collapsed="false">
      <c r="A72" s="0" t="n">
        <v>70</v>
      </c>
      <c r="B72" s="0" t="n">
        <v>0.03509</v>
      </c>
      <c r="C72" s="0" t="n">
        <v>0.02137</v>
      </c>
      <c r="D72" s="0" t="n">
        <v>0.01892</v>
      </c>
      <c r="E72" s="0" t="n">
        <v>0.01117</v>
      </c>
    </row>
    <row r="73" customFormat="false" ht="14.4" hidden="false" customHeight="false" outlineLevel="0" collapsed="false">
      <c r="A73" s="0" t="n">
        <v>71</v>
      </c>
      <c r="B73" s="0" t="n">
        <v>0.03827</v>
      </c>
      <c r="C73" s="0" t="n">
        <v>0.02365</v>
      </c>
      <c r="D73" s="0" t="n">
        <v>0.02107</v>
      </c>
      <c r="E73" s="0" t="n">
        <v>0.01234</v>
      </c>
    </row>
    <row r="74" customFormat="false" ht="14.4" hidden="false" customHeight="false" outlineLevel="0" collapsed="false">
      <c r="A74" s="0" t="n">
        <v>72</v>
      </c>
      <c r="B74" s="0" t="n">
        <v>0.04177</v>
      </c>
      <c r="C74" s="0" t="n">
        <v>0.02613</v>
      </c>
      <c r="D74" s="0" t="n">
        <v>0.02339</v>
      </c>
      <c r="E74" s="0" t="n">
        <v>0.01373</v>
      </c>
    </row>
    <row r="75" customFormat="false" ht="14.4" hidden="false" customHeight="false" outlineLevel="0" collapsed="false">
      <c r="A75" s="0" t="n">
        <v>73</v>
      </c>
      <c r="B75" s="0" t="n">
        <v>0.04562</v>
      </c>
      <c r="C75" s="0" t="n">
        <v>0.02884</v>
      </c>
      <c r="D75" s="0" t="n">
        <v>0.02587</v>
      </c>
      <c r="E75" s="0" t="n">
        <v>0.01539</v>
      </c>
    </row>
    <row r="76" customFormat="false" ht="14.4" hidden="false" customHeight="false" outlineLevel="0" collapsed="false">
      <c r="A76" s="0" t="n">
        <v>74</v>
      </c>
      <c r="B76" s="0" t="n">
        <v>0.04985</v>
      </c>
      <c r="C76" s="0" t="n">
        <v>0.03179</v>
      </c>
      <c r="D76" s="0" t="n">
        <v>0.02855</v>
      </c>
      <c r="E76" s="0" t="n">
        <v>0.01733</v>
      </c>
    </row>
    <row r="77" customFormat="false" ht="14.4" hidden="false" customHeight="false" outlineLevel="0" collapsed="false">
      <c r="A77" s="0" t="n">
        <v>75</v>
      </c>
      <c r="B77" s="0" t="n">
        <v>0.0545</v>
      </c>
      <c r="C77" s="0" t="n">
        <v>0.03505</v>
      </c>
      <c r="D77" s="0" t="n">
        <v>0.03148</v>
      </c>
      <c r="E77" s="0" t="n">
        <v>0.01955</v>
      </c>
    </row>
    <row r="78" customFormat="false" ht="14.4" hidden="false" customHeight="false" outlineLevel="0" collapsed="false">
      <c r="A78" s="0" t="n">
        <v>76</v>
      </c>
      <c r="B78" s="0" t="n">
        <v>0.05961</v>
      </c>
      <c r="C78" s="0" t="n">
        <v>0.03863</v>
      </c>
      <c r="D78" s="0" t="n">
        <v>0.03469</v>
      </c>
      <c r="E78" s="0" t="n">
        <v>0.02208</v>
      </c>
    </row>
    <row r="79" customFormat="false" ht="14.4" hidden="false" customHeight="false" outlineLevel="0" collapsed="false">
      <c r="A79" s="0" t="n">
        <v>77</v>
      </c>
      <c r="B79" s="0" t="n">
        <v>0.06522</v>
      </c>
      <c r="C79" s="0" t="n">
        <v>0.04259</v>
      </c>
      <c r="D79" s="0" t="n">
        <v>0.03823</v>
      </c>
      <c r="E79" s="0" t="n">
        <v>0.02491</v>
      </c>
    </row>
    <row r="80" customFormat="false" ht="14.4" hidden="false" customHeight="false" outlineLevel="0" collapsed="false">
      <c r="A80" s="0" t="n">
        <v>78</v>
      </c>
      <c r="B80" s="0" t="n">
        <v>0.07137</v>
      </c>
      <c r="C80" s="0" t="n">
        <v>0.04695</v>
      </c>
      <c r="D80" s="0" t="n">
        <v>0.04213</v>
      </c>
      <c r="E80" s="0" t="n">
        <v>0.02807</v>
      </c>
    </row>
    <row r="81" customFormat="false" ht="14.4" hidden="false" customHeight="false" outlineLevel="0" collapsed="false">
      <c r="A81" s="0" t="n">
        <v>79</v>
      </c>
      <c r="B81" s="0" t="n">
        <v>0.07811</v>
      </c>
      <c r="C81" s="0" t="n">
        <v>0.05176</v>
      </c>
      <c r="D81" s="0" t="n">
        <v>0.04643</v>
      </c>
      <c r="E81" s="0" t="n">
        <v>0.03161</v>
      </c>
    </row>
    <row r="82" customFormat="false" ht="14.4" hidden="false" customHeight="false" outlineLevel="0" collapsed="false">
      <c r="A82" s="0" t="n">
        <v>80</v>
      </c>
      <c r="B82" s="0" t="n">
        <v>0.0855</v>
      </c>
      <c r="C82" s="0" t="n">
        <v>0.05703</v>
      </c>
      <c r="D82" s="0" t="n">
        <v>0.05113</v>
      </c>
      <c r="E82" s="0" t="n">
        <v>0.03558</v>
      </c>
    </row>
    <row r="83" customFormat="false" ht="14.4" hidden="false" customHeight="false" outlineLevel="0" collapsed="false">
      <c r="A83" s="0" t="n">
        <v>81</v>
      </c>
      <c r="B83" s="0" t="n">
        <v>0.09359</v>
      </c>
      <c r="C83" s="0" t="n">
        <v>0.06279</v>
      </c>
      <c r="D83" s="0" t="n">
        <v>0.05625</v>
      </c>
      <c r="E83" s="0" t="n">
        <v>0.04003</v>
      </c>
    </row>
    <row r="84" customFormat="false" ht="14.4" hidden="false" customHeight="false" outlineLevel="0" collapsed="false">
      <c r="A84" s="0" t="n">
        <v>82</v>
      </c>
      <c r="B84" s="0" t="n">
        <v>0.10244</v>
      </c>
      <c r="C84" s="0" t="n">
        <v>0.06908</v>
      </c>
      <c r="D84" s="0" t="n">
        <v>0.06181</v>
      </c>
      <c r="E84" s="0" t="n">
        <v>0.04502</v>
      </c>
    </row>
    <row r="85" customFormat="false" ht="14.4" hidden="false" customHeight="false" outlineLevel="0" collapsed="false">
      <c r="A85" s="0" t="n">
        <v>83</v>
      </c>
      <c r="B85" s="0" t="n">
        <v>0.11211</v>
      </c>
      <c r="C85" s="0" t="n">
        <v>0.07591</v>
      </c>
      <c r="D85" s="0" t="n">
        <v>0.06783</v>
      </c>
      <c r="E85" s="0" t="n">
        <v>0.0506</v>
      </c>
    </row>
    <row r="86" customFormat="false" ht="14.4" hidden="false" customHeight="false" outlineLevel="0" collapsed="false">
      <c r="A86" s="0" t="n">
        <v>84</v>
      </c>
      <c r="B86" s="0" t="n">
        <v>0.12267</v>
      </c>
      <c r="C86" s="0" t="n">
        <v>0.08323</v>
      </c>
      <c r="D86" s="0" t="n">
        <v>0.07432</v>
      </c>
      <c r="E86" s="0" t="n">
        <v>0.05687</v>
      </c>
    </row>
    <row r="87" customFormat="false" ht="14.4" hidden="false" customHeight="false" outlineLevel="0" collapsed="false">
      <c r="A87" s="0" t="n">
        <v>85</v>
      </c>
      <c r="B87" s="0" t="n">
        <v>0.13418</v>
      </c>
      <c r="C87" s="0" t="n">
        <v>0.09099</v>
      </c>
      <c r="D87" s="0" t="n">
        <v>0.08133</v>
      </c>
      <c r="E87" s="0" t="n">
        <v>0.06391</v>
      </c>
    </row>
    <row r="88" customFormat="false" ht="14.4" hidden="false" customHeight="false" outlineLevel="0" collapsed="false">
      <c r="A88" s="0" t="n">
        <v>86</v>
      </c>
      <c r="B88" s="0" t="n">
        <v>0.14671</v>
      </c>
      <c r="C88" s="0" t="n">
        <v>0.09912</v>
      </c>
      <c r="D88" s="0" t="n">
        <v>0.08886</v>
      </c>
      <c r="E88" s="0" t="n">
        <v>0.07182</v>
      </c>
    </row>
    <row r="89" customFormat="false" ht="14.4" hidden="false" customHeight="false" outlineLevel="0" collapsed="false">
      <c r="A89" s="0" t="n">
        <v>87</v>
      </c>
      <c r="B89" s="0" t="n">
        <v>0.16033</v>
      </c>
      <c r="C89" s="0" t="n">
        <v>0.10758</v>
      </c>
      <c r="D89" s="0" t="n">
        <v>0.09696</v>
      </c>
      <c r="E89" s="0" t="n">
        <v>0.08068</v>
      </c>
    </row>
    <row r="90" customFormat="false" ht="14.4" hidden="false" customHeight="false" outlineLevel="0" collapsed="false">
      <c r="A90" s="0" t="n">
        <v>88</v>
      </c>
      <c r="B90" s="0" t="n">
        <v>0.17512</v>
      </c>
      <c r="C90" s="0" t="n">
        <v>0.11632</v>
      </c>
      <c r="D90" s="0" t="n">
        <v>0.10563</v>
      </c>
      <c r="E90" s="0" t="n">
        <v>0.09056</v>
      </c>
    </row>
    <row r="91" customFormat="false" ht="14.4" hidden="false" customHeight="false" outlineLevel="0" collapsed="false">
      <c r="A91" s="0" t="n">
        <v>89</v>
      </c>
      <c r="B91" s="0" t="n">
        <v>0.19115</v>
      </c>
      <c r="C91" s="0" t="n">
        <v>0.12539</v>
      </c>
      <c r="D91" s="0" t="n">
        <v>0.11486</v>
      </c>
      <c r="E91" s="0" t="n">
        <v>0.10131</v>
      </c>
    </row>
    <row r="92" customFormat="false" ht="14.4" hidden="false" customHeight="false" outlineLevel="0" collapsed="false">
      <c r="A92" s="0" t="n">
        <v>90</v>
      </c>
      <c r="B92" s="0" t="n">
        <v>0.20849</v>
      </c>
      <c r="C92" s="0" t="n">
        <v>0.13489</v>
      </c>
      <c r="D92" s="0" t="n">
        <v>0.12461</v>
      </c>
      <c r="E92" s="0" t="n">
        <v>0.11276</v>
      </c>
    </row>
    <row r="93" customFormat="false" ht="14.4" hidden="false" customHeight="false" outlineLevel="0" collapsed="false">
      <c r="A93" s="0" t="n">
        <v>91</v>
      </c>
      <c r="B93" s="0" t="n">
        <v>0.22719</v>
      </c>
      <c r="C93" s="0" t="n">
        <v>0.14487</v>
      </c>
      <c r="D93" s="0" t="n">
        <v>0.13486</v>
      </c>
      <c r="E93" s="0" t="n">
        <v>0.12473</v>
      </c>
    </row>
    <row r="94" customFormat="false" ht="14.4" hidden="false" customHeight="false" outlineLevel="0" collapsed="false">
      <c r="A94" s="0" t="n">
        <v>92</v>
      </c>
      <c r="B94" s="0" t="n">
        <v>0.24733</v>
      </c>
      <c r="C94" s="0" t="n">
        <v>0.15543</v>
      </c>
      <c r="D94" s="0" t="n">
        <v>0.14558</v>
      </c>
      <c r="E94" s="0" t="n">
        <v>0.13705</v>
      </c>
    </row>
    <row r="95" customFormat="false" ht="14.4" hidden="false" customHeight="false" outlineLevel="0" collapsed="false">
      <c r="A95" s="0" t="n">
        <v>93</v>
      </c>
      <c r="B95" s="0" t="n">
        <v>0.26896</v>
      </c>
      <c r="C95" s="0" t="n">
        <v>0.16663</v>
      </c>
      <c r="D95" s="0" t="n">
        <v>0.15673</v>
      </c>
      <c r="E95" s="0" t="n">
        <v>0.14955</v>
      </c>
    </row>
    <row r="96" customFormat="false" ht="14.4" hidden="false" customHeight="false" outlineLevel="0" collapsed="false">
      <c r="A96" s="0" t="n">
        <v>94</v>
      </c>
      <c r="B96" s="0" t="n">
        <v>0.29212</v>
      </c>
      <c r="C96" s="0" t="n">
        <v>0.17854</v>
      </c>
      <c r="D96" s="0" t="n">
        <v>0.16829</v>
      </c>
      <c r="E96" s="0" t="n">
        <v>0.16208</v>
      </c>
    </row>
    <row r="97" customFormat="false" ht="14.4" hidden="false" customHeight="false" outlineLevel="0" collapsed="false">
      <c r="A97" s="0" t="n">
        <v>95</v>
      </c>
      <c r="B97" s="0" t="n">
        <v>0.31683</v>
      </c>
      <c r="C97" s="0" t="n">
        <v>0.19121</v>
      </c>
      <c r="D97" s="0" t="n">
        <v>0.18025</v>
      </c>
      <c r="E97" s="0" t="n">
        <v>0.17449</v>
      </c>
    </row>
    <row r="98" customFormat="false" ht="14.4" hidden="false" customHeight="false" outlineLevel="0" collapsed="false">
      <c r="A98" s="0" t="n">
        <v>96</v>
      </c>
      <c r="B98" s="0" t="n">
        <v>0.34312</v>
      </c>
      <c r="C98" s="0" t="n">
        <v>0.20472</v>
      </c>
      <c r="D98" s="0" t="n">
        <v>0.19257</v>
      </c>
      <c r="E98" s="0" t="n">
        <v>0.18665</v>
      </c>
    </row>
    <row r="99" customFormat="false" ht="14.4" hidden="false" customHeight="false" outlineLevel="0" collapsed="false">
      <c r="A99" s="0" t="n">
        <v>97</v>
      </c>
      <c r="B99" s="0" t="n">
        <v>0.37097</v>
      </c>
      <c r="C99" s="0" t="n">
        <v>0.21912</v>
      </c>
      <c r="D99" s="0" t="n">
        <v>0.20523</v>
      </c>
      <c r="E99" s="0" t="n">
        <v>0.1984</v>
      </c>
    </row>
    <row r="100" customFormat="false" ht="14.4" hidden="false" customHeight="false" outlineLevel="0" collapsed="false">
      <c r="A100" s="0" t="n">
        <v>98</v>
      </c>
      <c r="B100" s="0" t="n">
        <v>0.40035</v>
      </c>
      <c r="C100" s="0" t="n">
        <v>0.23474</v>
      </c>
      <c r="D100" s="0" t="n">
        <v>0.21868</v>
      </c>
      <c r="E100" s="0" t="n">
        <v>0.21034</v>
      </c>
    </row>
    <row r="101" customFormat="false" ht="14.4" hidden="false" customHeight="false" outlineLevel="0" collapsed="false">
      <c r="A101" s="0" t="n">
        <v>99</v>
      </c>
      <c r="B101" s="0" t="n">
        <v>0.4312</v>
      </c>
      <c r="C101" s="0" t="n">
        <v>0.25189</v>
      </c>
      <c r="D101" s="0" t="n">
        <v>0.23337</v>
      </c>
      <c r="E101" s="0" t="n">
        <v>0.22303</v>
      </c>
    </row>
    <row r="102" customFormat="false" ht="14.4" hidden="false" customHeight="false" outlineLevel="0" collapsed="false">
      <c r="A102" s="0" t="n">
        <v>100</v>
      </c>
      <c r="B102" s="0" t="n">
        <v>0.46342</v>
      </c>
      <c r="C102" s="0" t="n">
        <v>0.27091</v>
      </c>
      <c r="D102" s="0" t="n">
        <v>0.24974</v>
      </c>
      <c r="E102" s="0" t="n">
        <v>0.23705</v>
      </c>
    </row>
    <row r="103" customFormat="false" ht="14.4" hidden="false" customHeight="false" outlineLevel="0" collapsed="false">
      <c r="A103" s="0" t="n">
        <v>101</v>
      </c>
      <c r="B103" s="0" t="n">
        <v>0.49687</v>
      </c>
      <c r="C103" s="0" t="n">
        <v>0.29211</v>
      </c>
      <c r="D103" s="0" t="n">
        <v>0.26824</v>
      </c>
      <c r="E103" s="0" t="n">
        <v>0.25299</v>
      </c>
    </row>
    <row r="104" customFormat="false" ht="14.4" hidden="false" customHeight="false" outlineLevel="0" collapsed="false">
      <c r="A104" s="0" t="n">
        <v>102</v>
      </c>
      <c r="B104" s="0" t="n">
        <v>0.53139</v>
      </c>
      <c r="C104" s="0" t="n">
        <v>0.31583</v>
      </c>
      <c r="D104" s="0" t="n">
        <v>0.28931</v>
      </c>
      <c r="E104" s="0" t="n">
        <v>0.27141</v>
      </c>
    </row>
    <row r="105" customFormat="false" ht="14.4" hidden="false" customHeight="false" outlineLevel="0" collapsed="false">
      <c r="A105" s="0" t="n">
        <v>103</v>
      </c>
      <c r="B105" s="0" t="n">
        <v>0.56676</v>
      </c>
      <c r="C105" s="0" t="n">
        <v>0.34238</v>
      </c>
      <c r="D105" s="0" t="n">
        <v>0.31339</v>
      </c>
      <c r="E105" s="0" t="n">
        <v>0.29289</v>
      </c>
    </row>
    <row r="106" customFormat="false" ht="14.4" hidden="false" customHeight="false" outlineLevel="0" collapsed="false">
      <c r="A106" s="0" t="n">
        <v>104</v>
      </c>
      <c r="B106" s="0" t="n">
        <v>0.60271</v>
      </c>
      <c r="C106" s="0" t="n">
        <v>0.37209</v>
      </c>
      <c r="D106" s="0" t="n">
        <v>0.34094</v>
      </c>
      <c r="E106" s="0" t="n">
        <v>0.31802</v>
      </c>
    </row>
    <row r="107" customFormat="false" ht="14.4" hidden="false" customHeight="false" outlineLevel="0" collapsed="false">
      <c r="A107" s="0" t="n">
        <v>105</v>
      </c>
      <c r="B107" s="0" t="n">
        <v>0.63896</v>
      </c>
      <c r="C107" s="0" t="n">
        <v>0.40528</v>
      </c>
      <c r="D107" s="0" t="n">
        <v>0.3724</v>
      </c>
      <c r="E107" s="0" t="n">
        <v>0.34737</v>
      </c>
    </row>
    <row r="108" customFormat="false" ht="14.4" hidden="false" customHeight="false" outlineLevel="0" collapsed="false">
      <c r="A108" s="0" t="n">
        <v>106</v>
      </c>
      <c r="B108" s="0" t="n">
        <v>0.67514</v>
      </c>
      <c r="C108" s="0" t="n">
        <v>0.44228</v>
      </c>
      <c r="D108" s="0" t="n">
        <v>0.40821</v>
      </c>
      <c r="E108" s="0" t="n">
        <v>0.38152</v>
      </c>
    </row>
    <row r="109" customFormat="false" ht="14.4" hidden="false" customHeight="false" outlineLevel="0" collapsed="false">
      <c r="A109" s="0" t="n">
        <v>107</v>
      </c>
      <c r="B109" s="0" t="n">
        <v>0.7109</v>
      </c>
      <c r="C109" s="0" t="n">
        <v>0.48341</v>
      </c>
      <c r="D109" s="0" t="n">
        <v>0.44882</v>
      </c>
      <c r="E109" s="0" t="n">
        <v>0.42104</v>
      </c>
    </row>
    <row r="110" customFormat="false" ht="14.4" hidden="false" customHeight="false" outlineLevel="0" collapsed="false">
      <c r="A110" s="0" t="n">
        <v>108</v>
      </c>
      <c r="B110" s="0" t="n">
        <v>0.74582</v>
      </c>
      <c r="C110" s="0" t="n">
        <v>0.52899</v>
      </c>
      <c r="D110" s="0" t="n">
        <v>0.49468</v>
      </c>
      <c r="E110" s="0" t="n">
        <v>0.46652</v>
      </c>
    </row>
    <row r="111" customFormat="false" ht="14.4" hidden="false" customHeight="false" outlineLevel="0" collapsed="false">
      <c r="A111" s="0" t="n">
        <v>109</v>
      </c>
      <c r="B111" s="43" t="n">
        <v>1</v>
      </c>
      <c r="C111" s="0" t="n">
        <v>0.57935</v>
      </c>
      <c r="D111" s="0" t="n">
        <v>0.54623</v>
      </c>
      <c r="E111" s="0" t="n">
        <v>0.51852</v>
      </c>
    </row>
    <row r="112" customFormat="false" ht="14.4" hidden="false" customHeight="false" outlineLevel="0" collapsed="false">
      <c r="A112" s="0" t="n">
        <v>110</v>
      </c>
      <c r="B112" s="43" t="n">
        <v>1</v>
      </c>
      <c r="C112" s="0" t="n">
        <v>0.63481</v>
      </c>
      <c r="D112" s="0" t="n">
        <v>0.60392</v>
      </c>
      <c r="E112" s="0" t="n">
        <v>0.57763</v>
      </c>
    </row>
    <row r="113" customFormat="false" ht="14.4" hidden="false" customHeight="false" outlineLevel="0" collapsed="false">
      <c r="A113" s="0" t="n">
        <v>111</v>
      </c>
      <c r="B113" s="43" t="n">
        <v>1</v>
      </c>
      <c r="C113" s="0" t="n">
        <v>0.6957</v>
      </c>
      <c r="D113" s="0" t="n">
        <v>0.66819</v>
      </c>
      <c r="E113" s="0" t="n">
        <v>0.64443</v>
      </c>
    </row>
    <row r="114" customFormat="false" ht="14.4" hidden="false" customHeight="false" outlineLevel="0" collapsed="false">
      <c r="A114" s="0" t="n">
        <v>112</v>
      </c>
      <c r="B114" s="43" t="n">
        <v>1</v>
      </c>
      <c r="C114" s="0" t="n">
        <v>0.76234</v>
      </c>
      <c r="D114" s="0" t="n">
        <v>0.73948</v>
      </c>
      <c r="E114" s="0" t="n">
        <v>0.71948</v>
      </c>
    </row>
    <row r="115" customFormat="false" ht="14.4" hidden="false" customHeight="false" outlineLevel="0" collapsed="false">
      <c r="A115" s="0" t="n">
        <v>113</v>
      </c>
      <c r="B115" s="43" t="n">
        <v>1</v>
      </c>
      <c r="C115" s="0" t="n">
        <v>0.83506</v>
      </c>
      <c r="D115" s="0" t="n">
        <v>0.81825</v>
      </c>
      <c r="E115" s="0" t="n">
        <v>0.80338</v>
      </c>
    </row>
    <row r="116" customFormat="false" ht="14.4" hidden="false" customHeight="false" outlineLevel="0" collapsed="false">
      <c r="A116" s="0" t="n">
        <v>114</v>
      </c>
      <c r="B116" s="43" t="n">
        <v>1</v>
      </c>
      <c r="C116" s="0" t="n">
        <v>0.91417</v>
      </c>
      <c r="D116" s="0" t="n">
        <v>0.90495</v>
      </c>
      <c r="E116" s="0" t="n">
        <v>0.89669</v>
      </c>
    </row>
    <row r="117" customFormat="false" ht="14.4" hidden="false" customHeight="false" outlineLevel="0" collapsed="false">
      <c r="A117" s="0" t="n">
        <v>115</v>
      </c>
      <c r="B117" s="43" t="n">
        <v>1</v>
      </c>
      <c r="C117" s="43" t="n">
        <v>1</v>
      </c>
      <c r="D117" s="43" t="n">
        <v>1</v>
      </c>
      <c r="E117" s="43" t="n">
        <v>1</v>
      </c>
    </row>
    <row r="118" customFormat="false" ht="14.4" hidden="false" customHeight="false" outlineLevel="0" collapsed="false">
      <c r="A118" s="0" t="n">
        <v>116</v>
      </c>
      <c r="B118" s="43" t="n">
        <v>1</v>
      </c>
      <c r="C118" s="43" t="n">
        <v>1</v>
      </c>
      <c r="D118" s="43" t="n">
        <v>1</v>
      </c>
      <c r="E118" s="43" t="n">
        <v>1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79"/>
  <sheetViews>
    <sheetView showFormulas="false" showGridLines="true" showRowColHeaders="true" showZeros="true" rightToLeft="false" tabSelected="false" showOutlineSymbols="true" defaultGridColor="true" view="normal" topLeftCell="A3" colorId="64" zoomScale="100" zoomScaleNormal="100" zoomScalePageLayoutView="100" workbookViewId="0">
      <pane xSplit="12253" ySplit="600" topLeftCell="N91" activePane="bottomLeft" state="split"/>
      <selection pane="topLeft" activeCell="A3" activeCellId="0" sqref="A3"/>
      <selection pane="topRight" activeCell="N3" activeCellId="0" sqref="N3"/>
      <selection pane="bottomLeft" activeCell="H102" activeCellId="0" sqref="H102"/>
      <selection pane="bottomRight" activeCell="N91" activeCellId="0" sqref="N91"/>
    </sheetView>
  </sheetViews>
  <sheetFormatPr defaultColWidth="8.6875" defaultRowHeight="14.4" zeroHeight="false" outlineLevelRow="0" outlineLevelCol="0"/>
  <sheetData>
    <row r="1" customFormat="false" ht="14.4" hidden="false" customHeight="false" outlineLevel="0" collapsed="false">
      <c r="A1" s="44"/>
      <c r="B1" s="44"/>
      <c r="C1" s="44"/>
      <c r="D1" s="44"/>
      <c r="E1" s="44"/>
      <c r="F1" s="44"/>
      <c r="G1" s="44"/>
      <c r="H1" s="44"/>
      <c r="I1" s="45" t="s">
        <v>35</v>
      </c>
      <c r="J1" s="46" t="n">
        <v>0.03</v>
      </c>
      <c r="K1" s="44"/>
      <c r="L1" s="45" t="s">
        <v>1</v>
      </c>
      <c r="M1" s="45" t="n">
        <f aca="false">1/(1+J1)</f>
        <v>0.970873786407767</v>
      </c>
      <c r="N1" s="44"/>
      <c r="O1" s="44"/>
      <c r="P1" s="44" t="s">
        <v>36</v>
      </c>
      <c r="Q1" s="44" t="n">
        <v>1</v>
      </c>
    </row>
    <row r="2" customFormat="false" ht="14.4" hidden="false" customHeight="false" outlineLevel="0" collapsed="false">
      <c r="A2" s="44" t="s">
        <v>3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</row>
    <row r="3" customFormat="false" ht="14.4" hidden="false" customHeight="false" outlineLevel="0" collapsed="false">
      <c r="A3" s="47" t="s">
        <v>4</v>
      </c>
      <c r="B3" s="47" t="s">
        <v>5</v>
      </c>
      <c r="C3" s="47" t="s">
        <v>6</v>
      </c>
      <c r="D3" s="47" t="s">
        <v>8</v>
      </c>
      <c r="E3" s="47" t="s">
        <v>9</v>
      </c>
      <c r="F3" s="47" t="s">
        <v>7</v>
      </c>
      <c r="G3" s="47" t="s">
        <v>10</v>
      </c>
      <c r="H3" s="47" t="s">
        <v>11</v>
      </c>
      <c r="I3" s="47"/>
      <c r="J3" s="47"/>
      <c r="K3" s="47"/>
      <c r="L3" s="48"/>
      <c r="M3" s="48"/>
      <c r="N3" s="48"/>
      <c r="O3" s="48"/>
      <c r="P3" s="44"/>
      <c r="Q3" s="44"/>
    </row>
    <row r="4" customFormat="false" ht="14.4" hidden="false" customHeight="false" outlineLevel="0" collapsed="false">
      <c r="A4" s="49" t="n">
        <v>0</v>
      </c>
      <c r="B4" s="44" t="n">
        <v>0.00404</v>
      </c>
      <c r="C4" s="50" t="n">
        <f aca="false">1-B4</f>
        <v>0.99596</v>
      </c>
      <c r="D4" s="44" t="n">
        <v>100000</v>
      </c>
      <c r="E4" s="44" t="n">
        <f aca="false">D4-D5</f>
        <v>404</v>
      </c>
      <c r="F4" s="44" t="n">
        <f aca="false">$M$1^A4</f>
        <v>1</v>
      </c>
      <c r="G4" s="44" t="n">
        <f aca="false">D4*F4</f>
        <v>100000</v>
      </c>
      <c r="H4" s="44"/>
      <c r="I4" s="44"/>
      <c r="J4" s="44"/>
      <c r="K4" s="44"/>
      <c r="L4" s="44"/>
      <c r="M4" s="45"/>
      <c r="N4" s="45"/>
      <c r="O4" s="45"/>
      <c r="P4" s="44"/>
      <c r="Q4" s="44"/>
    </row>
    <row r="5" customFormat="false" ht="14.4" hidden="false" customHeight="false" outlineLevel="0" collapsed="false">
      <c r="A5" s="49" t="n">
        <v>1</v>
      </c>
      <c r="B5" s="44" t="n">
        <v>0.00158</v>
      </c>
      <c r="C5" s="50" t="n">
        <f aca="false">1-B5</f>
        <v>0.99842</v>
      </c>
      <c r="D5" s="44" t="n">
        <f aca="false">D4*C4</f>
        <v>99596</v>
      </c>
      <c r="E5" s="44" t="n">
        <f aca="false">D5-D6</f>
        <v>157.361680000002</v>
      </c>
      <c r="F5" s="44" t="n">
        <f aca="false">$M$1^A5</f>
        <v>0.970873786407767</v>
      </c>
      <c r="G5" s="44" t="n">
        <f aca="false">D5*F5</f>
        <v>96695.145631068</v>
      </c>
      <c r="H5" s="44"/>
      <c r="I5" s="44"/>
      <c r="J5" s="44"/>
      <c r="K5" s="44"/>
      <c r="L5" s="44"/>
      <c r="M5" s="45"/>
      <c r="N5" s="45"/>
      <c r="O5" s="45"/>
      <c r="P5" s="44"/>
      <c r="Q5" s="44"/>
    </row>
    <row r="6" customFormat="false" ht="14.4" hidden="false" customHeight="false" outlineLevel="0" collapsed="false">
      <c r="A6" s="49" t="n">
        <v>2</v>
      </c>
      <c r="B6" s="44" t="n">
        <v>0.00089</v>
      </c>
      <c r="C6" s="50" t="n">
        <f aca="false">1-B6</f>
        <v>0.99911</v>
      </c>
      <c r="D6" s="44" t="n">
        <f aca="false">D5*C5</f>
        <v>99438.63832</v>
      </c>
      <c r="E6" s="44" t="n">
        <f aca="false">D6-D7</f>
        <v>88.5003881047887</v>
      </c>
      <c r="F6" s="44" t="n">
        <f aca="false">$M$1^A6</f>
        <v>0.942595909133754</v>
      </c>
      <c r="G6" s="44" t="n">
        <f aca="false">D6*F6</f>
        <v>93730.453690263</v>
      </c>
      <c r="H6" s="44"/>
      <c r="I6" s="44"/>
      <c r="J6" s="44"/>
      <c r="K6" s="44"/>
      <c r="L6" s="44"/>
      <c r="M6" s="45"/>
      <c r="N6" s="45"/>
      <c r="O6" s="45"/>
      <c r="P6" s="44"/>
      <c r="Q6" s="44"/>
    </row>
    <row r="7" customFormat="false" ht="14.4" hidden="false" customHeight="false" outlineLevel="0" collapsed="false">
      <c r="A7" s="49" t="n">
        <v>3</v>
      </c>
      <c r="B7" s="44" t="n">
        <v>0.00072</v>
      </c>
      <c r="C7" s="50" t="n">
        <f aca="false">1-B7</f>
        <v>0.99928</v>
      </c>
      <c r="D7" s="44" t="n">
        <f aca="false">D6*C6</f>
        <v>99350.1379318952</v>
      </c>
      <c r="E7" s="44" t="n">
        <f aca="false">D7-D8</f>
        <v>71.5320993109635</v>
      </c>
      <c r="F7" s="44" t="n">
        <f aca="false">$M$1^A7</f>
        <v>0.91514165935316</v>
      </c>
      <c r="G7" s="44" t="n">
        <f aca="false">D7*F7</f>
        <v>90919.4500839599</v>
      </c>
      <c r="H7" s="44"/>
      <c r="I7" s="44"/>
      <c r="J7" s="44"/>
      <c r="K7" s="44"/>
      <c r="L7" s="44"/>
      <c r="M7" s="45"/>
      <c r="N7" s="45"/>
      <c r="O7" s="45"/>
      <c r="P7" s="44"/>
      <c r="Q7" s="44"/>
      <c r="R7" s="0" t="s">
        <v>39</v>
      </c>
    </row>
    <row r="8" customFormat="false" ht="14.4" hidden="false" customHeight="false" outlineLevel="0" collapsed="false">
      <c r="A8" s="49" t="n">
        <v>4</v>
      </c>
      <c r="B8" s="44" t="n">
        <v>0.00063</v>
      </c>
      <c r="C8" s="50" t="n">
        <f aca="false">1-B8</f>
        <v>0.99937</v>
      </c>
      <c r="D8" s="44" t="n">
        <f aca="false">D7*C7</f>
        <v>99278.6058325843</v>
      </c>
      <c r="E8" s="44" t="n">
        <f aca="false">D8-D9</f>
        <v>62.5455216745322</v>
      </c>
      <c r="F8" s="44" t="n">
        <f aca="false">$M$1^A8</f>
        <v>0.888487047915689</v>
      </c>
      <c r="G8" s="44" t="n">
        <f aca="false">D8*F8</f>
        <v>88207.7554173781</v>
      </c>
      <c r="H8" s="44"/>
      <c r="I8" s="44" t="s">
        <v>39</v>
      </c>
      <c r="J8" s="44"/>
      <c r="K8" s="44"/>
      <c r="L8" s="44"/>
      <c r="M8" s="45"/>
      <c r="N8" s="45"/>
      <c r="O8" s="45"/>
      <c r="P8" s="44"/>
      <c r="Q8" s="44"/>
      <c r="R8" s="0" t="s">
        <v>35</v>
      </c>
      <c r="S8" s="27" t="n">
        <v>0.03</v>
      </c>
    </row>
    <row r="9" customFormat="false" ht="14.4" hidden="false" customHeight="false" outlineLevel="0" collapsed="false">
      <c r="A9" s="49" t="n">
        <v>5</v>
      </c>
      <c r="B9" s="44" t="n">
        <v>0.00057</v>
      </c>
      <c r="C9" s="50" t="n">
        <f aca="false">1-B9</f>
        <v>0.99943</v>
      </c>
      <c r="D9" s="44" t="n">
        <f aca="false">D8*C8</f>
        <v>99216.0603109097</v>
      </c>
      <c r="E9" s="44" t="n">
        <f aca="false">D9-D10</f>
        <v>56.5531543772086</v>
      </c>
      <c r="F9" s="44" t="n">
        <f aca="false">$M$1^A9</f>
        <v>0.862608784384165</v>
      </c>
      <c r="G9" s="44" t="n">
        <f aca="false">D9*F9</f>
        <v>85584.6451761798</v>
      </c>
      <c r="H9" s="44"/>
      <c r="I9" s="44" t="s">
        <v>35</v>
      </c>
      <c r="J9" s="51" t="n">
        <v>0.03</v>
      </c>
      <c r="K9" s="44"/>
      <c r="L9" s="44"/>
      <c r="M9" s="45"/>
      <c r="N9" s="45"/>
      <c r="O9" s="45"/>
      <c r="P9" s="44"/>
      <c r="Q9" s="44"/>
    </row>
    <row r="10" customFormat="false" ht="14.4" hidden="false" customHeight="false" outlineLevel="0" collapsed="false">
      <c r="A10" s="49" t="n">
        <v>6</v>
      </c>
      <c r="B10" s="44" t="n">
        <v>0.00053</v>
      </c>
      <c r="C10" s="50" t="n">
        <f aca="false">1-B10</f>
        <v>0.99947</v>
      </c>
      <c r="D10" s="44" t="n">
        <f aca="false">D9*C9</f>
        <v>99159.5071565325</v>
      </c>
      <c r="E10" s="44" t="n">
        <f aca="false">D10-D11</f>
        <v>52.5545387929597</v>
      </c>
      <c r="F10" s="44" t="n">
        <f aca="false">$M$1^A10</f>
        <v>0.837484256683655</v>
      </c>
      <c r="G10" s="44" t="n">
        <f aca="false">D10*F10</f>
        <v>83044.5261441062</v>
      </c>
      <c r="H10" s="44"/>
      <c r="I10" s="44"/>
      <c r="J10" s="44"/>
      <c r="K10" s="44"/>
      <c r="L10" s="44"/>
      <c r="M10" s="45"/>
      <c r="N10" s="45"/>
      <c r="O10" s="45"/>
      <c r="P10" s="44"/>
      <c r="Q10" s="44"/>
    </row>
    <row r="11" customFormat="false" ht="14.4" hidden="false" customHeight="false" outlineLevel="0" collapsed="false">
      <c r="A11" s="49" t="n">
        <v>7</v>
      </c>
      <c r="B11" s="44" t="n">
        <v>0.0005</v>
      </c>
      <c r="C11" s="50" t="n">
        <f aca="false">1-B11</f>
        <v>0.9995</v>
      </c>
      <c r="D11" s="44" t="n">
        <f aca="false">D10*C10</f>
        <v>99106.9526177395</v>
      </c>
      <c r="E11" s="44" t="n">
        <f aca="false">D11-D12</f>
        <v>49.5534763088654</v>
      </c>
      <c r="F11" s="44" t="n">
        <f aca="false">$M$1^A11</f>
        <v>0.813091511343354</v>
      </c>
      <c r="G11" s="44" t="n">
        <f aca="false">D11*F11</f>
        <v>80583.0218885921</v>
      </c>
      <c r="H11" s="44"/>
      <c r="I11" s="44"/>
      <c r="J11" s="44"/>
      <c r="K11" s="44"/>
      <c r="L11" s="44"/>
      <c r="M11" s="45"/>
      <c r="N11" s="45"/>
      <c r="O11" s="45"/>
      <c r="P11" s="44"/>
      <c r="Q11" s="44"/>
    </row>
    <row r="12" customFormat="false" ht="14.4" hidden="false" customHeight="false" outlineLevel="0" collapsed="false">
      <c r="A12" s="49" t="n">
        <v>8</v>
      </c>
      <c r="B12" s="44" t="n">
        <v>0.00049</v>
      </c>
      <c r="C12" s="50" t="n">
        <f aca="false">1-B12</f>
        <v>0.99951</v>
      </c>
      <c r="D12" s="44" t="n">
        <f aca="false">D11*C11</f>
        <v>99057.3991414307</v>
      </c>
      <c r="E12" s="44" t="n">
        <f aca="false">D12-D13</f>
        <v>48.5381255793036</v>
      </c>
      <c r="F12" s="44" t="n">
        <f aca="false">$M$1^A12</f>
        <v>0.789409234313936</v>
      </c>
      <c r="G12" s="44" t="n">
        <f aca="false">D12*F12</f>
        <v>78196.8256093668</v>
      </c>
      <c r="H12" s="44"/>
      <c r="I12" s="44"/>
      <c r="J12" s="44"/>
      <c r="K12" s="44"/>
      <c r="L12" s="44"/>
      <c r="M12" s="45"/>
      <c r="N12" s="45"/>
      <c r="O12" s="45"/>
      <c r="P12" s="44"/>
      <c r="Q12" s="44"/>
    </row>
    <row r="13" customFormat="false" ht="14.4" hidden="false" customHeight="false" outlineLevel="0" collapsed="false">
      <c r="A13" s="49" t="n">
        <v>9</v>
      </c>
      <c r="B13" s="44" t="n">
        <v>0.00048</v>
      </c>
      <c r="C13" s="50" t="n">
        <f aca="false">1-B13</f>
        <v>0.99952</v>
      </c>
      <c r="D13" s="44" t="n">
        <f aca="false">D12*C12</f>
        <v>99008.8610158514</v>
      </c>
      <c r="E13" s="44" t="n">
        <f aca="false">D13-D14</f>
        <v>47.5242532876146</v>
      </c>
      <c r="F13" s="44" t="n">
        <f aca="false">$M$1^A13</f>
        <v>0.766416732343628</v>
      </c>
      <c r="G13" s="44" t="n">
        <f aca="false">D13*F13</f>
        <v>75882.0477328332</v>
      </c>
      <c r="H13" s="44"/>
      <c r="I13" s="44"/>
      <c r="J13" s="44"/>
      <c r="K13" s="44"/>
      <c r="L13" s="44"/>
      <c r="M13" s="45"/>
      <c r="N13" s="45"/>
      <c r="O13" s="45"/>
      <c r="P13" s="44"/>
      <c r="Q13" s="44"/>
    </row>
    <row r="14" customFormat="false" ht="14.4" hidden="false" customHeight="false" outlineLevel="0" collapsed="false">
      <c r="A14" s="49" t="n">
        <v>10</v>
      </c>
      <c r="B14" s="44" t="n">
        <v>0.00048</v>
      </c>
      <c r="C14" s="50" t="n">
        <f aca="false">1-B14</f>
        <v>0.99952</v>
      </c>
      <c r="D14" s="44" t="n">
        <f aca="false">D13*C13</f>
        <v>98961.3367625638</v>
      </c>
      <c r="E14" s="44" t="n">
        <f aca="false">D14-D15</f>
        <v>47.5014416460326</v>
      </c>
      <c r="F14" s="44" t="n">
        <f aca="false">$M$1^A14</f>
        <v>0.744093914896726</v>
      </c>
      <c r="G14" s="44" t="n">
        <f aca="false">D14*F14</f>
        <v>73636.5284950694</v>
      </c>
      <c r="H14" s="44"/>
      <c r="I14" s="44"/>
      <c r="J14" s="44"/>
      <c r="K14" s="44"/>
      <c r="L14" s="44"/>
      <c r="M14" s="45"/>
      <c r="N14" s="45"/>
      <c r="O14" s="45"/>
      <c r="P14" s="44"/>
      <c r="Q14" s="44"/>
    </row>
    <row r="15" customFormat="false" ht="14.4" hidden="false" customHeight="false" outlineLevel="0" collapsed="false">
      <c r="A15" s="49" t="n">
        <v>11</v>
      </c>
      <c r="B15" s="44" t="n">
        <v>0.00049</v>
      </c>
      <c r="C15" s="50" t="n">
        <f aca="false">1-B15</f>
        <v>0.99951</v>
      </c>
      <c r="D15" s="44" t="n">
        <f aca="false">D14*C14</f>
        <v>98913.8353209177</v>
      </c>
      <c r="E15" s="44" t="n">
        <f aca="false">D15-D16</f>
        <v>48.4677793072478</v>
      </c>
      <c r="F15" s="44" t="n">
        <f aca="false">$M$1^A15</f>
        <v>0.722421276598763</v>
      </c>
      <c r="G15" s="44" t="n">
        <f aca="false">D15*F15</f>
        <v>71457.4591858172</v>
      </c>
      <c r="H15" s="44"/>
      <c r="I15" s="44"/>
      <c r="J15" s="44"/>
      <c r="K15" s="44"/>
      <c r="L15" s="44"/>
      <c r="M15" s="45"/>
      <c r="N15" s="45"/>
      <c r="O15" s="45"/>
      <c r="P15" s="44"/>
      <c r="Q15" s="44"/>
    </row>
    <row r="16" customFormat="false" ht="14.4" hidden="false" customHeight="false" outlineLevel="0" collapsed="false">
      <c r="A16" s="49" t="n">
        <v>12</v>
      </c>
      <c r="B16" s="44" t="n">
        <v>0.0005</v>
      </c>
      <c r="C16" s="50" t="n">
        <f aca="false">1-B16</f>
        <v>0.9995</v>
      </c>
      <c r="D16" s="44" t="n">
        <f aca="false">D15*C15</f>
        <v>98865.3675416105</v>
      </c>
      <c r="E16" s="44" t="n">
        <f aca="false">D16-D17</f>
        <v>49.4326837708068</v>
      </c>
      <c r="F16" s="44" t="n">
        <f aca="false">$M$1^A16</f>
        <v>0.701379880192974</v>
      </c>
      <c r="G16" s="44" t="n">
        <f aca="false">D16*F16</f>
        <v>69342.1796415691</v>
      </c>
      <c r="H16" s="44"/>
      <c r="I16" s="44"/>
      <c r="J16" s="44"/>
      <c r="K16" s="44"/>
      <c r="L16" s="44"/>
      <c r="M16" s="45"/>
      <c r="N16" s="45"/>
      <c r="O16" s="45"/>
      <c r="P16" s="44"/>
      <c r="Q16" s="44"/>
    </row>
    <row r="17" customFormat="false" ht="14.4" hidden="false" customHeight="false" outlineLevel="0" collapsed="false">
      <c r="A17" s="49" t="n">
        <v>13</v>
      </c>
      <c r="B17" s="44" t="n">
        <v>0.00051</v>
      </c>
      <c r="C17" s="50" t="n">
        <f aca="false">1-B17</f>
        <v>0.99949</v>
      </c>
      <c r="D17" s="44" t="n">
        <f aca="false">D16*C16</f>
        <v>98815.9348578397</v>
      </c>
      <c r="E17" s="44" t="n">
        <f aca="false">D17-D18</f>
        <v>50.3961267775012</v>
      </c>
      <c r="F17" s="44" t="n">
        <f aca="false">$M$1^A17</f>
        <v>0.680951339993179</v>
      </c>
      <c r="G17" s="44" t="n">
        <f aca="false">D17*F17</f>
        <v>67288.8432541246</v>
      </c>
      <c r="H17" s="44"/>
      <c r="I17" s="44"/>
      <c r="J17" s="44"/>
      <c r="K17" s="44"/>
      <c r="L17" s="44"/>
      <c r="M17" s="45"/>
      <c r="N17" s="45"/>
      <c r="O17" s="45"/>
      <c r="P17" s="44"/>
      <c r="Q17" s="44"/>
    </row>
    <row r="18" customFormat="false" ht="14.4" hidden="false" customHeight="false" outlineLevel="0" collapsed="false">
      <c r="A18" s="49" t="n">
        <v>14</v>
      </c>
      <c r="B18" s="44" t="n">
        <v>0.00052</v>
      </c>
      <c r="C18" s="50" t="n">
        <f aca="false">1-B18</f>
        <v>0.99948</v>
      </c>
      <c r="D18" s="44" t="n">
        <f aca="false">D17*C17</f>
        <v>98765.5387310622</v>
      </c>
      <c r="E18" s="44" t="n">
        <f aca="false">D18-D19</f>
        <v>51.3580801401549</v>
      </c>
      <c r="F18" s="44" t="n">
        <f aca="false">$M$1^A18</f>
        <v>0.66111780581862</v>
      </c>
      <c r="G18" s="44" t="n">
        <f aca="false">D18*F18</f>
        <v>65295.6562563738</v>
      </c>
      <c r="H18" s="44"/>
      <c r="I18" s="44"/>
      <c r="J18" s="44"/>
      <c r="K18" s="44"/>
      <c r="L18" s="44"/>
      <c r="M18" s="45"/>
      <c r="N18" s="45"/>
      <c r="O18" s="45"/>
      <c r="P18" s="44"/>
      <c r="Q18" s="44"/>
    </row>
    <row r="19" customFormat="false" ht="14.4" hidden="false" customHeight="false" outlineLevel="0" collapsed="false">
      <c r="A19" s="49" t="n">
        <v>15</v>
      </c>
      <c r="B19" s="44" t="n">
        <v>0.00054</v>
      </c>
      <c r="C19" s="50" t="n">
        <f aca="false">1-B19</f>
        <v>0.99946</v>
      </c>
      <c r="D19" s="44" t="n">
        <f aca="false">D18*C18</f>
        <v>98714.180650922</v>
      </c>
      <c r="E19" s="44" t="n">
        <f aca="false">D19-D20</f>
        <v>53.3056575514929</v>
      </c>
      <c r="F19" s="44" t="n">
        <f aca="false">$M$1^A19</f>
        <v>0.641861947396719</v>
      </c>
      <c r="G19" s="44" t="n">
        <f aca="false">D19*F19</f>
        <v>63360.8762282723</v>
      </c>
      <c r="H19" s="44"/>
      <c r="I19" s="44"/>
      <c r="J19" s="44"/>
      <c r="K19" s="44"/>
      <c r="L19" s="44"/>
      <c r="M19" s="45"/>
      <c r="N19" s="45"/>
      <c r="O19" s="45"/>
      <c r="P19" s="44"/>
      <c r="Q19" s="44"/>
    </row>
    <row r="20" customFormat="false" ht="14.4" hidden="false" customHeight="false" outlineLevel="0" collapsed="false">
      <c r="A20" s="49" t="n">
        <v>16</v>
      </c>
      <c r="B20" s="44" t="n">
        <v>0.00055</v>
      </c>
      <c r="C20" s="50" t="n">
        <f aca="false">1-B20</f>
        <v>0.99945</v>
      </c>
      <c r="D20" s="44" t="n">
        <f aca="false">D19*C19</f>
        <v>98660.8749933705</v>
      </c>
      <c r="E20" s="44" t="n">
        <f aca="false">D20-D21</f>
        <v>54.2634812463657</v>
      </c>
      <c r="F20" s="44" t="n">
        <f aca="false">$M$1^A20</f>
        <v>0.623166939220115</v>
      </c>
      <c r="G20" s="44" t="n">
        <f aca="false">D20*F20</f>
        <v>61482.1954903971</v>
      </c>
      <c r="H20" s="44"/>
      <c r="I20" s="44"/>
      <c r="J20" s="44"/>
      <c r="K20" s="44"/>
      <c r="L20" s="44"/>
      <c r="M20" s="45"/>
      <c r="N20" s="45"/>
      <c r="O20" s="45"/>
      <c r="P20" s="44"/>
      <c r="Q20" s="44"/>
    </row>
    <row r="21" customFormat="false" ht="14.4" hidden="false" customHeight="false" outlineLevel="0" collapsed="false">
      <c r="A21" s="49" t="n">
        <v>17</v>
      </c>
      <c r="B21" s="44" t="n">
        <v>0.00057</v>
      </c>
      <c r="C21" s="50" t="n">
        <f aca="false">1-B21</f>
        <v>0.99943</v>
      </c>
      <c r="D21" s="44" t="n">
        <f aca="false">D20*C20</f>
        <v>98606.6115121242</v>
      </c>
      <c r="E21" s="44" t="n">
        <f aca="false">D21-D22</f>
        <v>56.2057685619075</v>
      </c>
      <c r="F21" s="44" t="n">
        <f aca="false">$M$1^A21</f>
        <v>0.605016445844772</v>
      </c>
      <c r="G21" s="44" t="n">
        <f aca="false">D21*F21</f>
        <v>59658.6216338616</v>
      </c>
      <c r="H21" s="44"/>
      <c r="I21" s="44"/>
      <c r="J21" s="44"/>
      <c r="K21" s="44"/>
      <c r="L21" s="44"/>
      <c r="M21" s="45"/>
      <c r="N21" s="45"/>
      <c r="O21" s="45"/>
      <c r="P21" s="44"/>
      <c r="Q21" s="44"/>
    </row>
    <row r="22" customFormat="false" ht="14.4" hidden="false" customHeight="false" outlineLevel="0" collapsed="false">
      <c r="A22" s="49" t="n">
        <v>18</v>
      </c>
      <c r="B22" s="44" t="n">
        <v>0.00058</v>
      </c>
      <c r="C22" s="50" t="n">
        <f aca="false">1-B22</f>
        <v>0.99942</v>
      </c>
      <c r="D22" s="44" t="n">
        <f aca="false">D21*C21</f>
        <v>98550.4057435623</v>
      </c>
      <c r="E22" s="44" t="n">
        <f aca="false">D22-D23</f>
        <v>57.1592353312735</v>
      </c>
      <c r="F22" s="44" t="n">
        <f aca="false">$M$1^A22</f>
        <v>0.587394607616284</v>
      </c>
      <c r="G22" s="44" t="n">
        <f aca="false">D22*F22</f>
        <v>57887.9769121653</v>
      </c>
      <c r="H22" s="44"/>
      <c r="I22" s="44"/>
      <c r="J22" s="44"/>
      <c r="K22" s="44"/>
      <c r="L22" s="44"/>
      <c r="M22" s="45"/>
      <c r="N22" s="45"/>
      <c r="O22" s="45"/>
      <c r="P22" s="44"/>
      <c r="Q22" s="44"/>
      <c r="R22" s="19"/>
      <c r="S22" s="19"/>
    </row>
    <row r="23" customFormat="false" ht="14.4" hidden="false" customHeight="false" outlineLevel="0" collapsed="false">
      <c r="A23" s="49" t="n">
        <v>19</v>
      </c>
      <c r="B23" s="44" t="n">
        <v>0.0006</v>
      </c>
      <c r="C23" s="50" t="n">
        <f aca="false">1-B23</f>
        <v>0.9994</v>
      </c>
      <c r="D23" s="44" t="n">
        <f aca="false">D22*C22</f>
        <v>98493.246508231</v>
      </c>
      <c r="E23" s="44" t="n">
        <f aca="false">D23-D24</f>
        <v>59.0959479049488</v>
      </c>
      <c r="F23" s="44" t="n">
        <f aca="false">$M$1^A23</f>
        <v>0.570286026811926</v>
      </c>
      <c r="G23" s="44" t="n">
        <f aca="false">D23*F23</f>
        <v>56169.3222189867</v>
      </c>
      <c r="H23" s="44"/>
      <c r="I23" s="44"/>
      <c r="J23" s="44"/>
      <c r="K23" s="44"/>
      <c r="L23" s="44"/>
      <c r="M23" s="45"/>
      <c r="N23" s="45"/>
      <c r="O23" s="45"/>
      <c r="P23" s="44"/>
      <c r="Q23" s="44"/>
    </row>
    <row r="24" customFormat="false" ht="14.4" hidden="false" customHeight="false" outlineLevel="0" collapsed="false">
      <c r="A24" s="49" t="n">
        <v>20</v>
      </c>
      <c r="B24" s="44" t="n">
        <v>0.00062</v>
      </c>
      <c r="C24" s="50" t="n">
        <f aca="false">1-B24</f>
        <v>0.99938</v>
      </c>
      <c r="D24" s="44" t="n">
        <f aca="false">D23*C23</f>
        <v>98434.150560326</v>
      </c>
      <c r="E24" s="44" t="n">
        <f aca="false">D24-D25</f>
        <v>61.0291733474005</v>
      </c>
      <c r="F24" s="44" t="n">
        <f aca="false">$M$1^A24</f>
        <v>0.553675754186336</v>
      </c>
      <c r="G24" s="44" t="n">
        <f aca="false">D24*F24</f>
        <v>54500.6025491799</v>
      </c>
      <c r="H24" s="44"/>
      <c r="I24" s="44"/>
      <c r="J24" s="44"/>
      <c r="K24" s="44"/>
      <c r="L24" s="44"/>
      <c r="M24" s="45"/>
      <c r="N24" s="45"/>
      <c r="O24" s="45"/>
      <c r="P24" s="44"/>
      <c r="Q24" s="44"/>
    </row>
    <row r="25" customFormat="false" ht="14.4" hidden="false" customHeight="false" outlineLevel="0" collapsed="false">
      <c r="A25" s="49" t="n">
        <v>21</v>
      </c>
      <c r="B25" s="44" t="n">
        <v>0.00065</v>
      </c>
      <c r="C25" s="50" t="n">
        <f aca="false">1-B25</f>
        <v>0.99935</v>
      </c>
      <c r="D25" s="44" t="n">
        <f aca="false">D24*C24</f>
        <v>98373.1213869786</v>
      </c>
      <c r="E25" s="44" t="n">
        <f aca="false">D25-D26</f>
        <v>63.9425289015344</v>
      </c>
      <c r="F25" s="44" t="n">
        <f aca="false">$M$1^A25</f>
        <v>0.537549275909064</v>
      </c>
      <c r="G25" s="44" t="n">
        <f aca="false">D25*F25</f>
        <v>52880.4001704849</v>
      </c>
      <c r="H25" s="44"/>
      <c r="I25" s="44"/>
      <c r="J25" s="44"/>
      <c r="K25" s="44"/>
      <c r="L25" s="44"/>
      <c r="M25" s="45"/>
      <c r="N25" s="45"/>
      <c r="O25" s="45"/>
      <c r="P25" s="44"/>
      <c r="Q25" s="44"/>
    </row>
    <row r="26" customFormat="false" ht="14.4" hidden="false" customHeight="false" outlineLevel="0" collapsed="false">
      <c r="A26" s="52" t="n">
        <v>22</v>
      </c>
      <c r="B26" s="53" t="n">
        <v>0.00067</v>
      </c>
      <c r="C26" s="54" t="n">
        <f aca="false">1-B26</f>
        <v>0.99933</v>
      </c>
      <c r="D26" s="53" t="n">
        <f aca="false">D25*C25</f>
        <v>98309.1788580771</v>
      </c>
      <c r="E26" s="53" t="n">
        <f aca="false">D26-D27</f>
        <v>65.8671498348995</v>
      </c>
      <c r="F26" s="53" t="n">
        <f aca="false">$M$1^A26</f>
        <v>0.521892500882587</v>
      </c>
      <c r="G26" s="53" t="n">
        <f aca="false">D26*F26</f>
        <v>51306.8232139554</v>
      </c>
      <c r="H26" s="53"/>
      <c r="I26" s="53"/>
      <c r="J26" s="53"/>
      <c r="K26" s="53"/>
      <c r="L26" s="53"/>
      <c r="M26" s="55"/>
      <c r="N26" s="55"/>
      <c r="O26" s="55"/>
      <c r="P26" s="53"/>
      <c r="Q26" s="53"/>
      <c r="R26" s="31"/>
      <c r="S26" s="31"/>
    </row>
    <row r="27" customFormat="false" ht="14.4" hidden="false" customHeight="false" outlineLevel="0" collapsed="false">
      <c r="A27" s="49" t="n">
        <v>23</v>
      </c>
      <c r="B27" s="44" t="n">
        <v>0.0007</v>
      </c>
      <c r="C27" s="50" t="n">
        <f aca="false">1-B27</f>
        <v>0.9993</v>
      </c>
      <c r="D27" s="44" t="n">
        <f aca="false">D26*C26</f>
        <v>98243.3117082422</v>
      </c>
      <c r="E27" s="44" t="n">
        <f aca="false">D27-D28</f>
        <v>68.7703181957768</v>
      </c>
      <c r="F27" s="44" t="n">
        <f aca="false">$M$1^A27</f>
        <v>0.506691748429696</v>
      </c>
      <c r="G27" s="44" t="n">
        <f aca="false">D27*F27</f>
        <v>49779.0753809729</v>
      </c>
      <c r="H27" s="44"/>
      <c r="I27" s="44"/>
      <c r="J27" s="44"/>
      <c r="K27" s="44"/>
      <c r="L27" s="44"/>
      <c r="M27" s="45"/>
      <c r="N27" s="45"/>
      <c r="O27" s="45"/>
      <c r="P27" s="44"/>
      <c r="Q27" s="44" t="e">
        <f aca="false">(M34/N34)+0.001+0.005/(((H34-H44)/G34))</f>
        <v>#DIV/0!</v>
      </c>
    </row>
    <row r="28" customFormat="false" ht="14.4" hidden="false" customHeight="false" outlineLevel="0" collapsed="false">
      <c r="A28" s="49" t="n">
        <v>24</v>
      </c>
      <c r="B28" s="44" t="n">
        <v>0.00073</v>
      </c>
      <c r="C28" s="50" t="n">
        <f aca="false">1-B28</f>
        <v>0.99927</v>
      </c>
      <c r="D28" s="44" t="n">
        <f aca="false">D27*C27</f>
        <v>98174.5413900464</v>
      </c>
      <c r="E28" s="44" t="n">
        <f aca="false">D28-D29</f>
        <v>71.6674152147316</v>
      </c>
      <c r="F28" s="44" t="n">
        <f aca="false">$M$1^A28</f>
        <v>0.491933736339511</v>
      </c>
      <c r="G28" s="44" t="n">
        <f aca="false">D28*F28</f>
        <v>48295.3689594235</v>
      </c>
      <c r="H28" s="44"/>
      <c r="I28" s="44"/>
      <c r="J28" s="44"/>
      <c r="K28" s="44"/>
      <c r="L28" s="44"/>
      <c r="M28" s="45"/>
      <c r="N28" s="45"/>
      <c r="O28" s="45"/>
      <c r="P28" s="44"/>
      <c r="Q28" s="44"/>
    </row>
    <row r="29" customFormat="false" ht="14.4" hidden="false" customHeight="false" outlineLevel="0" collapsed="false">
      <c r="A29" s="49" t="n">
        <v>25</v>
      </c>
      <c r="B29" s="44" t="n">
        <v>0.00077</v>
      </c>
      <c r="C29" s="50" t="n">
        <f aca="false">1-B29</f>
        <v>0.99923</v>
      </c>
      <c r="D29" s="44" t="n">
        <f aca="false">D28*C28</f>
        <v>98102.8739748317</v>
      </c>
      <c r="E29" s="44" t="n">
        <f aca="false">D29-D30</f>
        <v>75.5392129606189</v>
      </c>
      <c r="F29" s="44" t="n">
        <f aca="false">$M$1^A29</f>
        <v>0.477605569261661</v>
      </c>
      <c r="G29" s="44" t="n">
        <f aca="false">D29*F29</f>
        <v>46854.4789709545</v>
      </c>
      <c r="H29" s="44"/>
      <c r="I29" s="44"/>
      <c r="J29" s="44"/>
      <c r="K29" s="44"/>
      <c r="L29" s="44"/>
      <c r="M29" s="45"/>
      <c r="N29" s="45"/>
      <c r="O29" s="45"/>
      <c r="P29" s="44"/>
      <c r="Q29" s="44" t="n">
        <f aca="false">M29</f>
        <v>0</v>
      </c>
      <c r="R29" s="22"/>
      <c r="S29" s="22"/>
    </row>
    <row r="30" customFormat="false" ht="14.4" hidden="false" customHeight="false" outlineLevel="0" collapsed="false">
      <c r="A30" s="49" t="n">
        <v>26</v>
      </c>
      <c r="B30" s="44" t="n">
        <v>0.00081</v>
      </c>
      <c r="C30" s="50" t="n">
        <f aca="false">1-B30</f>
        <v>0.99919</v>
      </c>
      <c r="D30" s="44" t="n">
        <f aca="false">D29*C29</f>
        <v>98027.3347618711</v>
      </c>
      <c r="E30" s="44" t="n">
        <f aca="false">D30-D31</f>
        <v>79.4021411571157</v>
      </c>
      <c r="F30" s="44" t="n">
        <f aca="false">$M$1^A30</f>
        <v>0.463694727438506</v>
      </c>
      <c r="G30" s="44" t="n">
        <f aca="false">D30*F30</f>
        <v>45454.758273929</v>
      </c>
      <c r="H30" s="44"/>
      <c r="I30" s="44"/>
      <c r="J30" s="44"/>
      <c r="K30" s="44"/>
      <c r="L30" s="44"/>
      <c r="M30" s="45"/>
      <c r="N30" s="45"/>
      <c r="O30" s="45"/>
      <c r="P30" s="44"/>
      <c r="Q30" s="44" t="n">
        <f aca="false">(H29-H39)/G29</f>
        <v>0</v>
      </c>
      <c r="R30" s="0" t="e">
        <f aca="false">500*Q30/Q29</f>
        <v>#DIV/0!</v>
      </c>
    </row>
    <row r="31" customFormat="false" ht="14.4" hidden="false" customHeight="false" outlineLevel="0" collapsed="false">
      <c r="A31" s="49" t="n">
        <v>27</v>
      </c>
      <c r="B31" s="44" t="n">
        <v>0.00085</v>
      </c>
      <c r="C31" s="50" t="n">
        <f aca="false">1-B31</f>
        <v>0.99915</v>
      </c>
      <c r="D31" s="44" t="n">
        <f aca="false">D30*C30</f>
        <v>97947.932620714</v>
      </c>
      <c r="E31" s="44" t="n">
        <f aca="false">D31-D32</f>
        <v>83.2557427276042</v>
      </c>
      <c r="F31" s="44" t="n">
        <f aca="false">$M$1^A31</f>
        <v>0.45018905576554</v>
      </c>
      <c r="G31" s="44" t="n">
        <f aca="false">D31*F31</f>
        <v>44095.0873007059</v>
      </c>
      <c r="H31" s="44"/>
      <c r="I31" s="44"/>
      <c r="J31" s="44"/>
      <c r="K31" s="44"/>
      <c r="L31" s="44"/>
      <c r="M31" s="45"/>
      <c r="N31" s="45"/>
      <c r="O31" s="45"/>
      <c r="P31" s="44"/>
      <c r="Q31" s="44"/>
      <c r="R31" s="22"/>
      <c r="S31" s="22"/>
    </row>
    <row r="32" customFormat="false" ht="14.4" hidden="false" customHeight="false" outlineLevel="0" collapsed="false">
      <c r="A32" s="49" t="n">
        <v>28</v>
      </c>
      <c r="B32" s="44" t="n">
        <v>0.0009</v>
      </c>
      <c r="C32" s="50" t="n">
        <f aca="false">1-B32</f>
        <v>0.9991</v>
      </c>
      <c r="D32" s="44" t="n">
        <f aca="false">D31*C31</f>
        <v>97864.6768779863</v>
      </c>
      <c r="E32" s="44" t="n">
        <f aca="false">D32-D33</f>
        <v>88.0782091901929</v>
      </c>
      <c r="F32" s="44" t="n">
        <f aca="false">$M$1^A32</f>
        <v>0.437076753170427</v>
      </c>
      <c r="G32" s="44" t="n">
        <f aca="false">D32*F32</f>
        <v>42774.3752199032</v>
      </c>
      <c r="H32" s="44"/>
      <c r="I32" s="44"/>
      <c r="J32" s="44"/>
      <c r="K32" s="44"/>
      <c r="L32" s="44"/>
      <c r="M32" s="45"/>
      <c r="N32" s="45"/>
      <c r="O32" s="45"/>
      <c r="P32" s="44"/>
      <c r="Q32" s="44"/>
    </row>
    <row r="33" customFormat="false" ht="14.4" hidden="false" customHeight="false" outlineLevel="0" collapsed="false">
      <c r="A33" s="49" t="n">
        <v>29</v>
      </c>
      <c r="B33" s="44" t="n">
        <v>0.00095</v>
      </c>
      <c r="C33" s="50" t="n">
        <f aca="false">1-B33</f>
        <v>0.99905</v>
      </c>
      <c r="D33" s="44" t="n">
        <f aca="false">D32*C32</f>
        <v>97776.5986687962</v>
      </c>
      <c r="E33" s="44" t="n">
        <f aca="false">D33-D34</f>
        <v>92.8877687353524</v>
      </c>
      <c r="F33" s="44" t="n">
        <f aca="false">$M$1^A33</f>
        <v>0.424346362301385</v>
      </c>
      <c r="G33" s="44" t="n">
        <f aca="false">D33*F33</f>
        <v>41491.1439633061</v>
      </c>
      <c r="H33" s="44"/>
      <c r="I33" s="44"/>
      <c r="J33" s="44"/>
      <c r="K33" s="44"/>
      <c r="L33" s="44"/>
      <c r="M33" s="45"/>
      <c r="N33" s="45"/>
      <c r="O33" s="45"/>
      <c r="P33" s="44"/>
      <c r="Q33" s="44"/>
      <c r="R33" s="33" t="n">
        <v>0.00203</v>
      </c>
      <c r="S33" s="0" t="n">
        <f aca="false">$Q$36*R33</f>
        <v>0.00197087378640777</v>
      </c>
    </row>
    <row r="34" customFormat="false" ht="14.4" hidden="false" customHeight="false" outlineLevel="0" collapsed="false">
      <c r="A34" s="49" t="n">
        <v>30</v>
      </c>
      <c r="B34" s="44" t="n">
        <v>0.001</v>
      </c>
      <c r="C34" s="50" t="n">
        <f aca="false">1-B34</f>
        <v>0.999</v>
      </c>
      <c r="D34" s="44" t="n">
        <f aca="false">D33*C33</f>
        <v>97683.7109000608</v>
      </c>
      <c r="E34" s="44" t="n">
        <f aca="false">D34-D35</f>
        <v>97.6837109000626</v>
      </c>
      <c r="F34" s="44" t="n">
        <f aca="false">$M$1^A34</f>
        <v>0.411986759515908</v>
      </c>
      <c r="G34" s="44" t="n">
        <f aca="false">D34*F34</f>
        <v>40244.3955112049</v>
      </c>
      <c r="H34" s="44"/>
      <c r="I34" s="44"/>
      <c r="J34" s="44"/>
      <c r="K34" s="44"/>
      <c r="L34" s="44"/>
      <c r="M34" s="45"/>
      <c r="N34" s="45"/>
      <c r="O34" s="45"/>
      <c r="P34" s="44"/>
      <c r="Q34" s="44"/>
      <c r="R34" s="0" t="n">
        <v>0.00222</v>
      </c>
      <c r="S34" s="0" t="n">
        <f aca="false">$Q$36*R34</f>
        <v>0.00215533980582524</v>
      </c>
    </row>
    <row r="35" customFormat="false" ht="14.4" hidden="false" customHeight="false" outlineLevel="0" collapsed="false">
      <c r="A35" s="49" t="n">
        <v>31</v>
      </c>
      <c r="B35" s="44" t="n">
        <v>0.00107</v>
      </c>
      <c r="C35" s="50" t="n">
        <f aca="false">1-B35</f>
        <v>0.99893</v>
      </c>
      <c r="D35" s="44" t="n">
        <f aca="false">D34*C34</f>
        <v>97586.0271891608</v>
      </c>
      <c r="E35" s="44" t="n">
        <f aca="false">D35-D36</f>
        <v>104.417049092401</v>
      </c>
      <c r="F35" s="44" t="n">
        <f aca="false">$M$1^A35</f>
        <v>0.399987145161076</v>
      </c>
      <c r="G35" s="44" t="n">
        <f aca="false">D35*F35</f>
        <v>39033.1564230036</v>
      </c>
      <c r="H35" s="44"/>
      <c r="I35" s="44"/>
      <c r="J35" s="44"/>
      <c r="K35" s="44"/>
      <c r="L35" s="44"/>
      <c r="M35" s="45"/>
      <c r="N35" s="45"/>
      <c r="O35" s="45"/>
      <c r="P35" s="44"/>
      <c r="Q35" s="44"/>
      <c r="R35" s="0" t="n">
        <v>0.00248</v>
      </c>
      <c r="S35" s="0" t="n">
        <f aca="false">$Q$36*R35</f>
        <v>0.00240776699029126</v>
      </c>
    </row>
    <row r="36" customFormat="false" ht="14.4" hidden="false" customHeight="false" outlineLevel="0" collapsed="false">
      <c r="A36" s="52" t="n">
        <v>32</v>
      </c>
      <c r="B36" s="53" t="n">
        <v>0.00114</v>
      </c>
      <c r="C36" s="54" t="n">
        <f aca="false">1-B36</f>
        <v>0.99886</v>
      </c>
      <c r="D36" s="53" t="n">
        <f aca="false">D35*C35</f>
        <v>97481.6101400683</v>
      </c>
      <c r="E36" s="53" t="n">
        <f aca="false">D36-D37</f>
        <v>111.129035559687</v>
      </c>
      <c r="F36" s="53" t="n">
        <f aca="false">$M$1^A36</f>
        <v>0.388337034136967</v>
      </c>
      <c r="G36" s="53" t="n">
        <f aca="false">D36*F36</f>
        <v>37855.7193646902</v>
      </c>
      <c r="H36" s="53"/>
      <c r="I36" s="53"/>
      <c r="J36" s="53"/>
      <c r="K36" s="53"/>
      <c r="L36" s="53"/>
      <c r="M36" s="55"/>
      <c r="N36" s="55"/>
      <c r="O36" s="55"/>
      <c r="P36" s="53"/>
      <c r="Q36" s="53" t="n">
        <f aca="false">$M$1</f>
        <v>0.970873786407767</v>
      </c>
      <c r="R36" s="22" t="n">
        <v>0.0028</v>
      </c>
      <c r="S36" s="0" t="n">
        <f aca="false">$Q$36*R36</f>
        <v>0.00271844660194175</v>
      </c>
    </row>
    <row r="37" customFormat="false" ht="14.4" hidden="false" customHeight="false" outlineLevel="0" collapsed="false">
      <c r="A37" s="49" t="n">
        <v>33</v>
      </c>
      <c r="B37" s="44" t="n">
        <v>0.00121</v>
      </c>
      <c r="C37" s="50" t="n">
        <f aca="false">1-B37</f>
        <v>0.99879</v>
      </c>
      <c r="D37" s="44" t="n">
        <f aca="false">D36*C36</f>
        <v>97370.4811045087</v>
      </c>
      <c r="E37" s="44" t="n">
        <f aca="false">D37-D38</f>
        <v>117.818282136461</v>
      </c>
      <c r="F37" s="44" t="n">
        <f aca="false">$M$1^A37</f>
        <v>0.37702624673492</v>
      </c>
      <c r="G37" s="44" t="n">
        <f aca="false">D37*F37</f>
        <v>36711.2270336063</v>
      </c>
      <c r="H37" s="44"/>
      <c r="I37" s="44"/>
      <c r="J37" s="44"/>
      <c r="K37" s="44"/>
      <c r="L37" s="44"/>
      <c r="M37" s="45"/>
      <c r="N37" s="45"/>
      <c r="O37" s="45"/>
      <c r="P37" s="44"/>
      <c r="Q37" s="44"/>
      <c r="R37" s="0" t="n">
        <v>0.00319</v>
      </c>
      <c r="S37" s="0" t="n">
        <f aca="false">$Q$36*R37</f>
        <v>0.00309708737864078</v>
      </c>
    </row>
    <row r="38" customFormat="false" ht="14.4" hidden="false" customHeight="false" outlineLevel="0" collapsed="false">
      <c r="A38" s="49" t="n">
        <v>34</v>
      </c>
      <c r="B38" s="44" t="n">
        <v>0.0013</v>
      </c>
      <c r="C38" s="50" t="n">
        <f aca="false">1-B38</f>
        <v>0.9987</v>
      </c>
      <c r="D38" s="44" t="n">
        <f aca="false">D37*C37</f>
        <v>97252.6628223722</v>
      </c>
      <c r="E38" s="44" t="n">
        <f aca="false">D38-D39</f>
        <v>126.428461669086</v>
      </c>
      <c r="F38" s="44" t="n">
        <f aca="false">$M$1^A38</f>
        <v>0.36604489974264</v>
      </c>
      <c r="G38" s="44" t="n">
        <f aca="false">D38*F38</f>
        <v>35598.84121252</v>
      </c>
      <c r="H38" s="44"/>
      <c r="I38" s="44"/>
      <c r="J38" s="44"/>
      <c r="K38" s="44"/>
      <c r="L38" s="44"/>
      <c r="M38" s="45"/>
      <c r="N38" s="45"/>
      <c r="O38" s="45"/>
      <c r="P38" s="44"/>
      <c r="Q38" s="44"/>
      <c r="S38" s="0" t="n">
        <f aca="false">AVERAGE(S33:S37)</f>
        <v>0.00246990291262136</v>
      </c>
    </row>
    <row r="39" customFormat="false" ht="14.4" hidden="false" customHeight="false" outlineLevel="0" collapsed="false">
      <c r="A39" s="49" t="n">
        <v>35</v>
      </c>
      <c r="B39" s="44" t="n">
        <v>0.00139</v>
      </c>
      <c r="C39" s="50" t="n">
        <f aca="false">1-B39</f>
        <v>0.99861</v>
      </c>
      <c r="D39" s="44" t="n">
        <f aca="false">D38*C38</f>
        <v>97126.2343607031</v>
      </c>
      <c r="E39" s="44" t="n">
        <f aca="false">D39-D40</f>
        <v>135.00546576138</v>
      </c>
      <c r="F39" s="44" t="n">
        <f aca="false">$M$1^A39</f>
        <v>0.355383397808389</v>
      </c>
      <c r="G39" s="44" t="n">
        <f aca="false">D39*F39</f>
        <v>34517.0511834406</v>
      </c>
      <c r="H39" s="44"/>
      <c r="I39" s="44"/>
      <c r="J39" s="44"/>
      <c r="K39" s="44"/>
      <c r="L39" s="44"/>
      <c r="M39" s="45"/>
      <c r="N39" s="45"/>
      <c r="O39" s="45"/>
      <c r="P39" s="44"/>
      <c r="Q39" s="44"/>
    </row>
    <row r="40" customFormat="false" ht="14.4" hidden="false" customHeight="false" outlineLevel="0" collapsed="false">
      <c r="A40" s="49" t="n">
        <v>36</v>
      </c>
      <c r="B40" s="44" t="n">
        <v>0.00149</v>
      </c>
      <c r="C40" s="50" t="n">
        <f aca="false">1-B40</f>
        <v>0.99851</v>
      </c>
      <c r="D40" s="44" t="n">
        <f aca="false">D39*C39</f>
        <v>96991.2288949417</v>
      </c>
      <c r="E40" s="44" t="n">
        <f aca="false">D40-D41</f>
        <v>144.516931053469</v>
      </c>
      <c r="F40" s="44" t="n">
        <f aca="false">$M$1^A40</f>
        <v>0.345032425056688</v>
      </c>
      <c r="G40" s="44" t="n">
        <f aca="false">D40*F40</f>
        <v>33465.1189148501</v>
      </c>
      <c r="H40" s="44"/>
      <c r="I40" s="44"/>
      <c r="J40" s="44"/>
      <c r="K40" s="44"/>
      <c r="L40" s="44"/>
      <c r="M40" s="45"/>
      <c r="N40" s="45"/>
      <c r="O40" s="45"/>
      <c r="P40" s="44"/>
      <c r="Q40" s="44"/>
    </row>
    <row r="41" customFormat="false" ht="14.4" hidden="false" customHeight="false" outlineLevel="0" collapsed="false">
      <c r="A41" s="49" t="n">
        <v>37</v>
      </c>
      <c r="B41" s="44" t="n">
        <v>0.00161</v>
      </c>
      <c r="C41" s="50" t="n">
        <f aca="false">1-B41</f>
        <v>0.99839</v>
      </c>
      <c r="D41" s="44" t="n">
        <f aca="false">D40*C40</f>
        <v>96846.7119638883</v>
      </c>
      <c r="E41" s="44" t="n">
        <f aca="false">D41-D42</f>
        <v>155.923206261854</v>
      </c>
      <c r="F41" s="44" t="n">
        <f aca="false">$M$1^A41</f>
        <v>0.334982936948241</v>
      </c>
      <c r="G41" s="44" t="n">
        <f aca="false">D41*F41</f>
        <v>32441.9960074436</v>
      </c>
      <c r="H41" s="44"/>
      <c r="I41" s="44"/>
      <c r="J41" s="44"/>
      <c r="K41" s="44"/>
      <c r="L41" s="44"/>
      <c r="M41" s="45"/>
      <c r="N41" s="45"/>
      <c r="O41" s="45"/>
      <c r="P41" s="44"/>
      <c r="Q41" s="44"/>
    </row>
    <row r="42" customFormat="false" ht="14.4" hidden="false" customHeight="false" outlineLevel="0" collapsed="false">
      <c r="A42" s="49" t="n">
        <v>38</v>
      </c>
      <c r="B42" s="44" t="n">
        <v>0.00173</v>
      </c>
      <c r="C42" s="50" t="n">
        <f aca="false">1-B42</f>
        <v>0.99827</v>
      </c>
      <c r="D42" s="44" t="n">
        <f aca="false">D41*C41</f>
        <v>96690.7887576264</v>
      </c>
      <c r="E42" s="44" t="n">
        <f aca="false">D42-D43</f>
        <v>167.275064550689</v>
      </c>
      <c r="F42" s="44" t="n">
        <f aca="false">$M$1^A42</f>
        <v>0.325226152376933</v>
      </c>
      <c r="G42" s="44" t="n">
        <f aca="false">D42*F42</f>
        <v>31446.3731979336</v>
      </c>
      <c r="H42" s="44"/>
      <c r="I42" s="44"/>
      <c r="J42" s="44"/>
      <c r="K42" s="44"/>
      <c r="L42" s="44"/>
      <c r="M42" s="45"/>
      <c r="N42" s="45"/>
      <c r="O42" s="45"/>
      <c r="P42" s="44"/>
      <c r="Q42" s="44"/>
    </row>
    <row r="43" customFormat="false" ht="14.4" hidden="false" customHeight="false" outlineLevel="0" collapsed="false">
      <c r="A43" s="49" t="n">
        <v>39</v>
      </c>
      <c r="B43" s="44" t="n">
        <v>0.00187</v>
      </c>
      <c r="C43" s="50" t="n">
        <f aca="false">1-B43</f>
        <v>0.99813</v>
      </c>
      <c r="D43" s="44" t="n">
        <f aca="false">D42*C42</f>
        <v>96523.5136930757</v>
      </c>
      <c r="E43" s="44" t="n">
        <f aca="false">D43-D44</f>
        <v>180.498970606059</v>
      </c>
      <c r="F43" s="44" t="n">
        <f aca="false">$M$1^A43</f>
        <v>0.315753545997022</v>
      </c>
      <c r="G43" s="44" t="n">
        <f aca="false">D43*F43</f>
        <v>30477.6417206808</v>
      </c>
      <c r="H43" s="44"/>
      <c r="I43" s="44"/>
      <c r="J43" s="44"/>
      <c r="K43" s="44"/>
      <c r="L43" s="44"/>
      <c r="M43" s="45"/>
      <c r="N43" s="45"/>
      <c r="O43" s="45"/>
      <c r="P43" s="44"/>
      <c r="Q43" s="44" t="s">
        <v>40</v>
      </c>
      <c r="R43" s="0" t="n">
        <f aca="false">(K44-K49)/G44</f>
        <v>0</v>
      </c>
      <c r="S43" s="0" t="n">
        <f aca="false">(H44-H49)/G44</f>
        <v>0</v>
      </c>
    </row>
    <row r="44" customFormat="false" ht="14.4" hidden="false" customHeight="false" outlineLevel="0" collapsed="false">
      <c r="A44" s="52" t="n">
        <v>40</v>
      </c>
      <c r="B44" s="53" t="n">
        <v>0.00203</v>
      </c>
      <c r="C44" s="54" t="n">
        <f aca="false">1-B44</f>
        <v>0.99797</v>
      </c>
      <c r="D44" s="53" t="n">
        <f aca="false">D43*C43</f>
        <v>96343.0147224697</v>
      </c>
      <c r="E44" s="53" t="n">
        <f aca="false">D44-D45</f>
        <v>195.576319886604</v>
      </c>
      <c r="F44" s="53" t="n">
        <f aca="false">$M$1^A44</f>
        <v>0.306556840773808</v>
      </c>
      <c r="G44" s="53" t="n">
        <f aca="false">D44*F44</f>
        <v>29534.6102239448</v>
      </c>
      <c r="H44" s="53"/>
      <c r="I44" s="53"/>
      <c r="J44" s="53"/>
      <c r="K44" s="53"/>
      <c r="L44" s="53"/>
      <c r="M44" s="55"/>
      <c r="N44" s="55"/>
      <c r="O44" s="55"/>
      <c r="P44" s="53"/>
      <c r="Q44" s="53"/>
      <c r="R44" s="33" t="e">
        <f aca="false">R43/S43</f>
        <v>#DIV/0!</v>
      </c>
      <c r="S44" s="33"/>
    </row>
    <row r="45" customFormat="false" ht="14.4" hidden="false" customHeight="false" outlineLevel="0" collapsed="false">
      <c r="A45" s="49" t="n">
        <v>41</v>
      </c>
      <c r="B45" s="44" t="n">
        <v>0.00222</v>
      </c>
      <c r="C45" s="50" t="n">
        <f aca="false">1-B45</f>
        <v>0.99778</v>
      </c>
      <c r="D45" s="44" t="n">
        <f aca="false">D44*C44</f>
        <v>96147.438402583</v>
      </c>
      <c r="E45" s="44" t="n">
        <f aca="false">D45-D46</f>
        <v>213.447313253739</v>
      </c>
      <c r="F45" s="44" t="n">
        <f aca="false">$M$1^A45</f>
        <v>0.29762800075127</v>
      </c>
      <c r="G45" s="44" t="n">
        <f aca="false">D45*F45</f>
        <v>28616.1698691167</v>
      </c>
      <c r="H45" s="44"/>
      <c r="I45" s="44"/>
      <c r="J45" s="44"/>
      <c r="K45" s="44"/>
      <c r="L45" s="44"/>
      <c r="M45" s="45"/>
      <c r="N45" s="45"/>
      <c r="O45" s="45"/>
      <c r="P45" s="44"/>
      <c r="Q45" s="44"/>
    </row>
    <row r="46" customFormat="false" ht="14.4" hidden="false" customHeight="false" outlineLevel="0" collapsed="false">
      <c r="A46" s="49" t="n">
        <v>42</v>
      </c>
      <c r="B46" s="44" t="n">
        <v>0.00248</v>
      </c>
      <c r="C46" s="50" t="n">
        <f aca="false">1-B46</f>
        <v>0.99752</v>
      </c>
      <c r="D46" s="44" t="n">
        <f aca="false">D45*C45</f>
        <v>95933.9910893293</v>
      </c>
      <c r="E46" s="44" t="n">
        <f aca="false">D46-D47</f>
        <v>237.916297901538</v>
      </c>
      <c r="F46" s="44" t="n">
        <f aca="false">$M$1^A46</f>
        <v>0.288959224030359</v>
      </c>
      <c r="G46" s="44" t="n">
        <f aca="false">D46*F46</f>
        <v>27721.011623308</v>
      </c>
      <c r="H46" s="44"/>
      <c r="I46" s="44"/>
      <c r="J46" s="44"/>
      <c r="K46" s="44"/>
      <c r="L46" s="44"/>
      <c r="M46" s="45"/>
      <c r="N46" s="45"/>
      <c r="O46" s="45"/>
      <c r="P46" s="44"/>
      <c r="Q46" s="44"/>
    </row>
    <row r="47" customFormat="false" ht="14.4" hidden="false" customHeight="false" outlineLevel="0" collapsed="false">
      <c r="A47" s="49" t="n">
        <v>43</v>
      </c>
      <c r="B47" s="44" t="n">
        <v>0.0028</v>
      </c>
      <c r="C47" s="50" t="n">
        <f aca="false">1-B47</f>
        <v>0.9972</v>
      </c>
      <c r="D47" s="44" t="n">
        <f aca="false">D46*C46</f>
        <v>95696.0747914278</v>
      </c>
      <c r="E47" s="44" t="n">
        <f aca="false">D47-D48</f>
        <v>267.949009415999</v>
      </c>
      <c r="F47" s="44" t="n">
        <f aca="false">$M$1^A47</f>
        <v>0.280542935951805</v>
      </c>
      <c r="G47" s="44" t="n">
        <f aca="false">D47*F47</f>
        <v>26846.8577810507</v>
      </c>
      <c r="H47" s="44"/>
      <c r="I47" s="44"/>
      <c r="J47" s="44"/>
      <c r="K47" s="44"/>
      <c r="L47" s="44"/>
      <c r="M47" s="45"/>
      <c r="N47" s="45"/>
      <c r="O47" s="45"/>
      <c r="P47" s="44" t="e">
        <f aca="false">Q47/R47</f>
        <v>#DIV/0!</v>
      </c>
      <c r="Q47" s="44" t="n">
        <f aca="false">(K45-$K$49)/G45</f>
        <v>0</v>
      </c>
      <c r="R47" s="0" t="n">
        <f aca="false">(H45-$H$49)/G45</f>
        <v>0</v>
      </c>
      <c r="S47" s="22" t="e">
        <f aca="false">Q47-$R$44*R47</f>
        <v>#DIV/0!</v>
      </c>
    </row>
    <row r="48" customFormat="false" ht="14.4" hidden="false" customHeight="false" outlineLevel="0" collapsed="false">
      <c r="A48" s="49" t="n">
        <v>44</v>
      </c>
      <c r="B48" s="44" t="n">
        <v>0.00319</v>
      </c>
      <c r="C48" s="50" t="n">
        <f aca="false">1-B48</f>
        <v>0.99681</v>
      </c>
      <c r="D48" s="44" t="n">
        <f aca="false">D47*C47</f>
        <v>95428.1257820118</v>
      </c>
      <c r="E48" s="44" t="n">
        <f aca="false">D48-D49</f>
        <v>304.415721244615</v>
      </c>
      <c r="F48" s="44" t="n">
        <f aca="false">$M$1^A48</f>
        <v>0.272371782477481</v>
      </c>
      <c r="G48" s="44" t="n">
        <f aca="false">D48*F48</f>
        <v>25991.9287177318</v>
      </c>
      <c r="H48" s="44"/>
      <c r="I48" s="44"/>
      <c r="J48" s="44"/>
      <c r="K48" s="44"/>
      <c r="L48" s="44"/>
      <c r="M48" s="45"/>
      <c r="N48" s="45"/>
      <c r="O48" s="45"/>
      <c r="P48" s="44" t="e">
        <f aca="false">Q48/R48</f>
        <v>#DIV/0!</v>
      </c>
      <c r="Q48" s="44" t="n">
        <f aca="false">(K46-$K$49)/G46</f>
        <v>0</v>
      </c>
      <c r="R48" s="0" t="n">
        <f aca="false">(H46-$H$49)/G46</f>
        <v>0</v>
      </c>
      <c r="S48" s="22" t="e">
        <f aca="false">Q48-$R$44*R48</f>
        <v>#DIV/0!</v>
      </c>
    </row>
    <row r="49" customFormat="false" ht="14.4" hidden="false" customHeight="false" outlineLevel="0" collapsed="false">
      <c r="A49" s="52" t="n">
        <v>45</v>
      </c>
      <c r="B49" s="53" t="n">
        <v>0.00363</v>
      </c>
      <c r="C49" s="54" t="n">
        <f aca="false">1-B49</f>
        <v>0.99637</v>
      </c>
      <c r="D49" s="53" t="n">
        <f aca="false">D48*C48</f>
        <v>95123.7100607672</v>
      </c>
      <c r="E49" s="53" t="n">
        <f aca="false">D49-D50</f>
        <v>345.29906752058</v>
      </c>
      <c r="F49" s="53" t="n">
        <f aca="false">$M$1^A49</f>
        <v>0.264438623764545</v>
      </c>
      <c r="G49" s="53" t="n">
        <f aca="false">D49*F49</f>
        <v>25154.3829758468</v>
      </c>
      <c r="H49" s="53"/>
      <c r="I49" s="53"/>
      <c r="J49" s="53"/>
      <c r="K49" s="53"/>
      <c r="L49" s="53"/>
      <c r="M49" s="55"/>
      <c r="N49" s="55"/>
      <c r="O49" s="55"/>
      <c r="P49" s="44" t="e">
        <f aca="false">Q49/R49</f>
        <v>#DIV/0!</v>
      </c>
      <c r="Q49" s="44" t="n">
        <f aca="false">(K47-$K$49)/G47</f>
        <v>0</v>
      </c>
      <c r="R49" s="0" t="n">
        <f aca="false">(H47-$H$49)/G47</f>
        <v>0</v>
      </c>
      <c r="S49" s="22" t="e">
        <f aca="false">Q49-$R$44*R49</f>
        <v>#DIV/0!</v>
      </c>
    </row>
    <row r="50" customFormat="false" ht="14.4" hidden="false" customHeight="false" outlineLevel="0" collapsed="false">
      <c r="A50" s="49" t="n">
        <v>46</v>
      </c>
      <c r="B50" s="44" t="n">
        <v>0.00412</v>
      </c>
      <c r="C50" s="50" t="n">
        <f aca="false">1-B50</f>
        <v>0.99588</v>
      </c>
      <c r="D50" s="44" t="n">
        <f aca="false">D49*C49</f>
        <v>94778.4109932466</v>
      </c>
      <c r="E50" s="44" t="n">
        <f aca="false">D50-D51</f>
        <v>390.487053292178</v>
      </c>
      <c r="F50" s="44" t="n">
        <f aca="false">$M$1^A50</f>
        <v>0.256736527926742</v>
      </c>
      <c r="G50" s="44" t="n">
        <f aca="false">D50*F50</f>
        <v>24333.0801608199</v>
      </c>
      <c r="H50" s="44"/>
      <c r="I50" s="44"/>
      <c r="J50" s="44"/>
      <c r="K50" s="44"/>
      <c r="L50" s="44"/>
      <c r="M50" s="45"/>
      <c r="N50" s="45"/>
      <c r="O50" s="45"/>
      <c r="P50" s="44" t="e">
        <f aca="false">Q50/R50</f>
        <v>#DIV/0!</v>
      </c>
      <c r="Q50" s="44" t="n">
        <f aca="false">(K48-$K$49)/G48</f>
        <v>0</v>
      </c>
      <c r="R50" s="0" t="n">
        <f aca="false">(H48-$H$49)/G48</f>
        <v>0</v>
      </c>
      <c r="S50" s="22" t="e">
        <f aca="false">Q50-$R$44*R50</f>
        <v>#DIV/0!</v>
      </c>
    </row>
    <row r="51" customFormat="false" ht="14.4" hidden="false" customHeight="false" outlineLevel="0" collapsed="false">
      <c r="A51" s="49" t="n">
        <v>47</v>
      </c>
      <c r="B51" s="44" t="n">
        <v>0.00466</v>
      </c>
      <c r="C51" s="50" t="n">
        <f aca="false">1-B51</f>
        <v>0.99534</v>
      </c>
      <c r="D51" s="44" t="n">
        <f aca="false">D50*C50</f>
        <v>94387.9239399544</v>
      </c>
      <c r="E51" s="44" t="n">
        <f aca="false">D51-D52</f>
        <v>439.84772556019</v>
      </c>
      <c r="F51" s="44" t="n">
        <f aca="false">$M$1^A51</f>
        <v>0.24925876497742</v>
      </c>
      <c r="G51" s="44" t="n">
        <f aca="false">D51*F51</f>
        <v>23527.0173500557</v>
      </c>
      <c r="H51" s="44"/>
      <c r="I51" s="44"/>
      <c r="J51" s="44"/>
      <c r="K51" s="44"/>
      <c r="L51" s="44"/>
      <c r="M51" s="45"/>
      <c r="N51" s="45"/>
      <c r="O51" s="45"/>
      <c r="P51" s="44"/>
      <c r="Q51" s="44" t="n">
        <f aca="false">(K49-$K$49)/G49</f>
        <v>0</v>
      </c>
      <c r="S51" s="22" t="e">
        <f aca="false">Q51-$R$44*R51</f>
        <v>#DIV/0!</v>
      </c>
    </row>
    <row r="52" customFormat="false" ht="14.4" hidden="false" customHeight="false" outlineLevel="0" collapsed="false">
      <c r="A52" s="49" t="n">
        <v>48</v>
      </c>
      <c r="B52" s="44" t="n">
        <v>0.00525</v>
      </c>
      <c r="C52" s="50" t="n">
        <f aca="false">1-B52</f>
        <v>0.99475</v>
      </c>
      <c r="D52" s="44" t="n">
        <f aca="false">D51*C51</f>
        <v>93948.0762143942</v>
      </c>
      <c r="E52" s="44" t="n">
        <f aca="false">D52-D53</f>
        <v>493.227400125572</v>
      </c>
      <c r="F52" s="44" t="n">
        <f aca="false">$M$1^A52</f>
        <v>0.241998800948951</v>
      </c>
      <c r="G52" s="44" t="n">
        <f aca="false">D52*F52</f>
        <v>22735.3217953441</v>
      </c>
      <c r="H52" s="44"/>
      <c r="I52" s="44"/>
      <c r="J52" s="44"/>
      <c r="K52" s="44"/>
      <c r="L52" s="44"/>
      <c r="M52" s="45"/>
      <c r="N52" s="45"/>
      <c r="O52" s="45"/>
      <c r="P52" s="44"/>
      <c r="Q52" s="44"/>
    </row>
    <row r="53" customFormat="false" ht="14.4" hidden="false" customHeight="false" outlineLevel="0" collapsed="false">
      <c r="A53" s="49" t="n">
        <v>49</v>
      </c>
      <c r="B53" s="44" t="n">
        <v>0.00588</v>
      </c>
      <c r="C53" s="50" t="n">
        <f aca="false">1-B53</f>
        <v>0.99412</v>
      </c>
      <c r="D53" s="44" t="n">
        <f aca="false">D52*C52</f>
        <v>93454.8488142687</v>
      </c>
      <c r="E53" s="44" t="n">
        <f aca="false">D53-D54</f>
        <v>549.514511027897</v>
      </c>
      <c r="F53" s="44" t="n">
        <f aca="false">$M$1^A53</f>
        <v>0.234950292183448</v>
      </c>
      <c r="G53" s="44" t="n">
        <f aca="false">D53*F53</f>
        <v>21957.2440348724</v>
      </c>
      <c r="H53" s="44"/>
      <c r="I53" s="44"/>
      <c r="J53" s="44"/>
      <c r="K53" s="44"/>
      <c r="L53" s="44"/>
      <c r="M53" s="45"/>
      <c r="N53" s="45"/>
      <c r="O53" s="45"/>
      <c r="P53" s="44"/>
      <c r="Q53" s="44"/>
    </row>
    <row r="54" customFormat="false" ht="14.4" hidden="false" customHeight="false" outlineLevel="0" collapsed="false">
      <c r="A54" s="49" t="n">
        <v>50</v>
      </c>
      <c r="B54" s="44" t="n">
        <v>0.00656</v>
      </c>
      <c r="C54" s="50" t="n">
        <f aca="false">1-B54</f>
        <v>0.99344</v>
      </c>
      <c r="D54" s="44" t="n">
        <f aca="false">D53*C53</f>
        <v>92905.3343032408</v>
      </c>
      <c r="E54" s="44" t="n">
        <f aca="false">D54-D55</f>
        <v>609.458993029257</v>
      </c>
      <c r="F54" s="44" t="n">
        <f aca="false">$M$1^A54</f>
        <v>0.228107079789755</v>
      </c>
      <c r="G54" s="44" t="n">
        <f aca="false">D54*F54</f>
        <v>21192.3645048032</v>
      </c>
      <c r="H54" s="44"/>
      <c r="I54" s="44"/>
      <c r="J54" s="44"/>
      <c r="K54" s="44"/>
      <c r="L54" s="44"/>
      <c r="M54" s="45"/>
      <c r="N54" s="45"/>
      <c r="O54" s="45"/>
      <c r="P54" s="44"/>
      <c r="Q54" s="44"/>
    </row>
    <row r="55" customFormat="false" ht="14.4" hidden="false" customHeight="false" outlineLevel="0" collapsed="false">
      <c r="A55" s="49" t="n">
        <v>51</v>
      </c>
      <c r="B55" s="44" t="n">
        <v>0.00728</v>
      </c>
      <c r="C55" s="50" t="n">
        <f aca="false">1-B55</f>
        <v>0.99272</v>
      </c>
      <c r="D55" s="44" t="n">
        <f aca="false">D54*C54</f>
        <v>92295.8753102115</v>
      </c>
      <c r="E55" s="44" t="n">
        <f aca="false">D55-D56</f>
        <v>671.913972258335</v>
      </c>
      <c r="F55" s="44" t="n">
        <f aca="false">$M$1^A55</f>
        <v>0.221463184261898</v>
      </c>
      <c r="G55" s="44" t="n">
        <f aca="false">D55*F55</f>
        <v>20440.1384404386</v>
      </c>
      <c r="H55" s="44"/>
      <c r="I55" s="44"/>
      <c r="J55" s="44"/>
      <c r="K55" s="44"/>
      <c r="L55" s="44"/>
      <c r="M55" s="45"/>
      <c r="N55" s="45"/>
      <c r="O55" s="45"/>
      <c r="P55" s="44"/>
      <c r="Q55" s="44"/>
      <c r="R55" s="19"/>
      <c r="S55" s="19"/>
    </row>
    <row r="56" customFormat="false" ht="14.4" hidden="false" customHeight="false" outlineLevel="0" collapsed="false">
      <c r="A56" s="49" t="n">
        <v>52</v>
      </c>
      <c r="B56" s="44" t="n">
        <v>0.00804</v>
      </c>
      <c r="C56" s="50" t="n">
        <f aca="false">1-B56</f>
        <v>0.99196</v>
      </c>
      <c r="D56" s="44" t="n">
        <f aca="false">D55*C55</f>
        <v>91623.9613379532</v>
      </c>
      <c r="E56" s="44" t="n">
        <f aca="false">D56-D57</f>
        <v>736.656649157143</v>
      </c>
      <c r="F56" s="44" t="n">
        <f aca="false">$M$1^A56</f>
        <v>0.21501280025427</v>
      </c>
      <c r="G56" s="44" t="n">
        <f aca="false">D56*F56</f>
        <v>19700.3244976623</v>
      </c>
      <c r="H56" s="44"/>
      <c r="I56" s="44"/>
      <c r="J56" s="44"/>
      <c r="K56" s="44"/>
      <c r="L56" s="44"/>
      <c r="M56" s="45"/>
      <c r="N56" s="45"/>
      <c r="O56" s="45"/>
      <c r="P56" s="44" t="n">
        <v>0.535076054724776</v>
      </c>
      <c r="Q56" s="44" t="n">
        <f aca="false">M44</f>
        <v>0</v>
      </c>
    </row>
    <row r="57" customFormat="false" ht="14.4" hidden="false" customHeight="false" outlineLevel="0" collapsed="false">
      <c r="A57" s="49" t="n">
        <v>53</v>
      </c>
      <c r="B57" s="44" t="n">
        <v>0.00884</v>
      </c>
      <c r="C57" s="50" t="n">
        <f aca="false">1-B57</f>
        <v>0.99116</v>
      </c>
      <c r="D57" s="44" t="n">
        <f aca="false">D56*C56</f>
        <v>90887.304688796</v>
      </c>
      <c r="E57" s="44" t="n">
        <f aca="false">D57-D58</f>
        <v>803.443773448947</v>
      </c>
      <c r="F57" s="44" t="n">
        <f aca="false">$M$1^A57</f>
        <v>0.208750291509</v>
      </c>
      <c r="G57" s="44" t="n">
        <f aca="false">D57*F57</f>
        <v>18972.7513482535</v>
      </c>
      <c r="H57" s="44"/>
      <c r="I57" s="44"/>
      <c r="J57" s="44"/>
      <c r="K57" s="44"/>
      <c r="L57" s="44"/>
      <c r="M57" s="45"/>
      <c r="N57" s="45"/>
      <c r="O57" s="45"/>
      <c r="P57" s="44"/>
      <c r="Q57" s="44" t="n">
        <f aca="false">(H44-H55)/G44</f>
        <v>0</v>
      </c>
    </row>
    <row r="58" customFormat="false" ht="14.4" hidden="false" customHeight="false" outlineLevel="0" collapsed="false">
      <c r="A58" s="49" t="n">
        <v>54</v>
      </c>
      <c r="B58" s="44" t="n">
        <v>0.00968</v>
      </c>
      <c r="C58" s="50" t="n">
        <f aca="false">1-B58</f>
        <v>0.99032</v>
      </c>
      <c r="D58" s="44" t="n">
        <f aca="false">D57*C57</f>
        <v>90083.8609153471</v>
      </c>
      <c r="E58" s="44" t="n">
        <f aca="false">D58-D59</f>
        <v>872.011773660561</v>
      </c>
      <c r="F58" s="44" t="n">
        <f aca="false">$M$1^A58</f>
        <v>0.202670185931068</v>
      </c>
      <c r="G58" s="44" t="n">
        <f aca="false">D58*F58</f>
        <v>18257.3128411019</v>
      </c>
      <c r="H58" s="44"/>
      <c r="I58" s="44"/>
      <c r="J58" s="44"/>
      <c r="K58" s="44"/>
      <c r="L58" s="44"/>
      <c r="M58" s="45"/>
      <c r="N58" s="45"/>
      <c r="O58" s="45"/>
      <c r="P58" s="44"/>
      <c r="Q58" s="44" t="e">
        <f aca="false">Q56/Q57</f>
        <v>#DIV/0!</v>
      </c>
    </row>
    <row r="59" customFormat="false" ht="14.4" hidden="false" customHeight="false" outlineLevel="0" collapsed="false">
      <c r="A59" s="49" t="n">
        <v>55</v>
      </c>
      <c r="B59" s="44" t="n">
        <v>0.01057</v>
      </c>
      <c r="C59" s="50" t="n">
        <f aca="false">1-B59</f>
        <v>0.98943</v>
      </c>
      <c r="D59" s="44" t="n">
        <f aca="false">D58*C58</f>
        <v>89211.8491416865</v>
      </c>
      <c r="E59" s="44" t="n">
        <f aca="false">D59-D60</f>
        <v>942.969245427623</v>
      </c>
      <c r="F59" s="44" t="n">
        <f aca="false">$M$1^A59</f>
        <v>0.196767170806862</v>
      </c>
      <c r="G59" s="44" t="n">
        <f aca="false">D59*F59</f>
        <v>17553.9631580583</v>
      </c>
      <c r="H59" s="44"/>
      <c r="I59" s="44"/>
      <c r="J59" s="44"/>
      <c r="K59" s="44"/>
      <c r="L59" s="44"/>
      <c r="M59" s="45"/>
      <c r="N59" s="45"/>
      <c r="O59" s="45"/>
      <c r="P59" s="44"/>
      <c r="Q59" s="44"/>
    </row>
    <row r="60" customFormat="false" ht="14.4" hidden="false" customHeight="false" outlineLevel="0" collapsed="false">
      <c r="A60" s="49" t="n">
        <v>56</v>
      </c>
      <c r="B60" s="44" t="n">
        <v>0.01149</v>
      </c>
      <c r="C60" s="50" t="n">
        <f aca="false">1-B60</f>
        <v>0.98851</v>
      </c>
      <c r="D60" s="44" t="n">
        <f aca="false">D59*C59</f>
        <v>88268.8798962589</v>
      </c>
      <c r="E60" s="44" t="n">
        <f aca="false">D60-D61</f>
        <v>1014.20943000802</v>
      </c>
      <c r="F60" s="44" t="n">
        <f aca="false">$M$1^A60</f>
        <v>0.191036088162002</v>
      </c>
      <c r="G60" s="44" t="n">
        <f aca="false">D60*F60</f>
        <v>16862.5415218229</v>
      </c>
      <c r="H60" s="44"/>
      <c r="I60" s="44"/>
      <c r="J60" s="44"/>
      <c r="K60" s="44"/>
      <c r="L60" s="44"/>
      <c r="M60" s="45"/>
      <c r="N60" s="45"/>
      <c r="O60" s="45"/>
      <c r="P60" s="44" t="n">
        <f aca="false">M49</f>
        <v>0</v>
      </c>
      <c r="Q60" s="44" t="n">
        <f aca="false">(H49-H55)/G49</f>
        <v>0</v>
      </c>
      <c r="R60" s="0" t="e">
        <f aca="false">P60-$Q$58*Q60</f>
        <v>#DIV/0!</v>
      </c>
    </row>
    <row r="61" customFormat="false" ht="14.4" hidden="false" customHeight="false" outlineLevel="0" collapsed="false">
      <c r="A61" s="49" t="n">
        <v>57</v>
      </c>
      <c r="B61" s="44" t="n">
        <v>0.01246</v>
      </c>
      <c r="C61" s="50" t="n">
        <f aca="false">1-B61</f>
        <v>0.98754</v>
      </c>
      <c r="D61" s="44" t="n">
        <f aca="false">D60*C60</f>
        <v>87254.6704662509</v>
      </c>
      <c r="E61" s="44" t="n">
        <f aca="false">D61-D62</f>
        <v>1087.19319400949</v>
      </c>
      <c r="F61" s="44" t="n">
        <f aca="false">$M$1^A61</f>
        <v>0.185471930254371</v>
      </c>
      <c r="G61" s="44" t="n">
        <f aca="false">D61*F61</f>
        <v>16183.2921550846</v>
      </c>
      <c r="H61" s="44"/>
      <c r="I61" s="44"/>
      <c r="J61" s="44"/>
      <c r="K61" s="44"/>
      <c r="L61" s="44"/>
      <c r="M61" s="45"/>
      <c r="N61" s="45"/>
      <c r="O61" s="45"/>
      <c r="P61" s="44" t="n">
        <f aca="false">M59</f>
        <v>0</v>
      </c>
      <c r="Q61" s="44" t="n">
        <f aca="false">(H54-H55)/G54</f>
        <v>0</v>
      </c>
      <c r="R61" s="0" t="e">
        <f aca="false">P61-Q58</f>
        <v>#DIV/0!</v>
      </c>
    </row>
    <row r="62" customFormat="false" ht="14.4" hidden="false" customHeight="false" outlineLevel="0" collapsed="false">
      <c r="A62" s="49" t="n">
        <v>58</v>
      </c>
      <c r="B62" s="44" t="n">
        <v>0.01348</v>
      </c>
      <c r="C62" s="50" t="n">
        <f aca="false">1-B62</f>
        <v>0.98652</v>
      </c>
      <c r="D62" s="44" t="n">
        <f aca="false">D61*C61</f>
        <v>86167.4772722414</v>
      </c>
      <c r="E62" s="44" t="n">
        <f aca="false">D62-D63</f>
        <v>1161.53759362982</v>
      </c>
      <c r="F62" s="44" t="n">
        <f aca="false">$M$1^A62</f>
        <v>0.180069835198419</v>
      </c>
      <c r="G62" s="44" t="n">
        <f aca="false">D62*F62</f>
        <v>15516.163431876</v>
      </c>
      <c r="H62" s="44"/>
      <c r="I62" s="44"/>
      <c r="J62" s="44"/>
      <c r="K62" s="44"/>
      <c r="L62" s="44"/>
      <c r="M62" s="45"/>
      <c r="N62" s="45"/>
      <c r="O62" s="45"/>
      <c r="P62" s="44"/>
      <c r="Q62" s="44"/>
    </row>
    <row r="63" customFormat="false" ht="14.4" hidden="false" customHeight="false" outlineLevel="0" collapsed="false">
      <c r="A63" s="49" t="n">
        <v>59</v>
      </c>
      <c r="B63" s="44" t="n">
        <v>0.01454</v>
      </c>
      <c r="C63" s="50" t="n">
        <f aca="false">1-B63</f>
        <v>0.98546</v>
      </c>
      <c r="D63" s="44" t="n">
        <f aca="false">D62*C62</f>
        <v>85005.9396786115</v>
      </c>
      <c r="E63" s="44" t="n">
        <f aca="false">D63-D64</f>
        <v>1235.98636292701</v>
      </c>
      <c r="F63" s="44" t="n">
        <f aca="false">$M$1^A63</f>
        <v>0.174825082716911</v>
      </c>
      <c r="G63" s="44" t="n">
        <f aca="false">D63*F63</f>
        <v>14861.170435742</v>
      </c>
      <c r="H63" s="44"/>
      <c r="I63" s="44"/>
      <c r="J63" s="44"/>
      <c r="K63" s="44"/>
      <c r="L63" s="44"/>
      <c r="M63" s="45"/>
      <c r="N63" s="45"/>
      <c r="O63" s="45"/>
      <c r="P63" s="44"/>
      <c r="Q63" s="44"/>
    </row>
    <row r="64" customFormat="false" ht="14.4" hidden="false" customHeight="false" outlineLevel="0" collapsed="false">
      <c r="A64" s="49" t="n">
        <v>60</v>
      </c>
      <c r="B64" s="44" t="n">
        <v>0.01566</v>
      </c>
      <c r="C64" s="50" t="n">
        <f aca="false">1-B64</f>
        <v>0.98434</v>
      </c>
      <c r="D64" s="44" t="n">
        <f aca="false">D63*C63</f>
        <v>83769.9533156845</v>
      </c>
      <c r="E64" s="44" t="n">
        <f aca="false">D64-D65</f>
        <v>1311.83746892362</v>
      </c>
      <c r="F64" s="44" t="n">
        <f aca="false">$M$1^A64</f>
        <v>0.169733090016419</v>
      </c>
      <c r="G64" s="44" t="n">
        <f aca="false">D64*F64</f>
        <v>14218.5330268023</v>
      </c>
      <c r="H64" s="44"/>
      <c r="I64" s="44"/>
      <c r="J64" s="44"/>
      <c r="K64" s="44"/>
      <c r="L64" s="44"/>
      <c r="M64" s="45"/>
      <c r="N64" s="45"/>
      <c r="O64" s="45"/>
      <c r="P64" s="44"/>
      <c r="Q64" s="44" t="n">
        <f aca="false">(H64/G44)</f>
        <v>0</v>
      </c>
      <c r="R64" s="0" t="e">
        <f aca="false">Q64/Q65</f>
        <v>#DIV/0!</v>
      </c>
    </row>
    <row r="65" customFormat="false" ht="14.4" hidden="false" customHeight="false" outlineLevel="0" collapsed="false">
      <c r="A65" s="49" t="n">
        <v>61</v>
      </c>
      <c r="B65" s="44" t="n">
        <v>0.01687</v>
      </c>
      <c r="C65" s="50" t="n">
        <f aca="false">1-B65</f>
        <v>0.98313</v>
      </c>
      <c r="D65" s="44" t="n">
        <f aca="false">D64*C64</f>
        <v>82458.1158467609</v>
      </c>
      <c r="E65" s="44" t="n">
        <f aca="false">D65-D66</f>
        <v>1391.06841433486</v>
      </c>
      <c r="F65" s="44" t="n">
        <f aca="false">$M$1^A65</f>
        <v>0.164789407782931</v>
      </c>
      <c r="G65" s="44" t="n">
        <f aca="false">D65*F65</f>
        <v>13588.224077284</v>
      </c>
      <c r="H65" s="44"/>
      <c r="I65" s="44"/>
      <c r="J65" s="44"/>
      <c r="K65" s="44"/>
      <c r="L65" s="44"/>
      <c r="M65" s="45"/>
      <c r="N65" s="45"/>
      <c r="O65" s="45"/>
      <c r="P65" s="44"/>
      <c r="Q65" s="44" t="n">
        <f aca="false">(H44-H64)/G44</f>
        <v>0</v>
      </c>
    </row>
    <row r="66" customFormat="false" ht="14.4" hidden="false" customHeight="false" outlineLevel="0" collapsed="false">
      <c r="A66" s="49" t="n">
        <v>62</v>
      </c>
      <c r="B66" s="44" t="n">
        <v>0.0182</v>
      </c>
      <c r="C66" s="50" t="n">
        <f aca="false">1-B66</f>
        <v>0.9818</v>
      </c>
      <c r="D66" s="44" t="n">
        <f aca="false">D65*C65</f>
        <v>81067.047432426</v>
      </c>
      <c r="E66" s="44" t="n">
        <f aca="false">D66-D67</f>
        <v>1475.42026327015</v>
      </c>
      <c r="F66" s="44" t="n">
        <f aca="false">$M$1^A66</f>
        <v>0.159989716294108</v>
      </c>
      <c r="G66" s="44" t="n">
        <f aca="false">D66*F66</f>
        <v>12969.8939195148</v>
      </c>
      <c r="H66" s="44"/>
      <c r="I66" s="44"/>
      <c r="J66" s="44"/>
      <c r="K66" s="44"/>
      <c r="L66" s="44"/>
      <c r="M66" s="45"/>
      <c r="N66" s="45"/>
      <c r="O66" s="45"/>
      <c r="P66" s="44"/>
      <c r="Q66" s="44"/>
    </row>
    <row r="67" customFormat="false" ht="14.4" hidden="false" customHeight="false" outlineLevel="0" collapsed="false">
      <c r="A67" s="49" t="n">
        <v>63</v>
      </c>
      <c r="B67" s="44" t="n">
        <v>0.01967</v>
      </c>
      <c r="C67" s="50" t="n">
        <f aca="false">1-B67</f>
        <v>0.98033</v>
      </c>
      <c r="D67" s="44" t="n">
        <f aca="false">D66*C66</f>
        <v>79591.6271691559</v>
      </c>
      <c r="E67" s="44" t="n">
        <f aca="false">D67-D68</f>
        <v>1565.56730641729</v>
      </c>
      <c r="F67" s="44" t="n">
        <f aca="false">$M$1^A67</f>
        <v>0.155329821644765</v>
      </c>
      <c r="G67" s="44" t="n">
        <f aca="false">D67*F67</f>
        <v>12362.9532526016</v>
      </c>
      <c r="H67" s="44"/>
      <c r="I67" s="44"/>
      <c r="J67" s="44"/>
      <c r="K67" s="44"/>
      <c r="L67" s="44"/>
      <c r="M67" s="45"/>
      <c r="N67" s="45"/>
      <c r="O67" s="45"/>
      <c r="P67" s="44"/>
      <c r="Q67" s="44"/>
    </row>
    <row r="68" customFormat="false" ht="14.4" hidden="false" customHeight="false" outlineLevel="0" collapsed="false">
      <c r="A68" s="49" t="n">
        <v>64</v>
      </c>
      <c r="B68" s="44" t="n">
        <v>0.02128</v>
      </c>
      <c r="C68" s="50" t="n">
        <f aca="false">1-B68</f>
        <v>0.97872</v>
      </c>
      <c r="D68" s="44" t="n">
        <f aca="false">D67*C67</f>
        <v>78026.0598627386</v>
      </c>
      <c r="E68" s="44" t="n">
        <f aca="false">D68-D69</f>
        <v>1660.39455387907</v>
      </c>
      <c r="F68" s="44" t="n">
        <f aca="false">$M$1^A68</f>
        <v>0.150805652082296</v>
      </c>
      <c r="G68" s="44" t="n">
        <f aca="false">D68*F68</f>
        <v>11766.7708370126</v>
      </c>
      <c r="H68" s="44"/>
      <c r="I68" s="44"/>
      <c r="J68" s="44"/>
      <c r="K68" s="44"/>
      <c r="L68" s="44"/>
      <c r="M68" s="45"/>
      <c r="N68" s="45"/>
      <c r="O68" s="45"/>
      <c r="P68" s="44" t="n">
        <f aca="false">(G69/G54)*200000</f>
        <v>105518.622836882</v>
      </c>
      <c r="Q68" s="44"/>
    </row>
    <row r="69" customFormat="false" ht="14.4" hidden="false" customHeight="false" outlineLevel="0" collapsed="false">
      <c r="A69" s="49" t="n">
        <v>65</v>
      </c>
      <c r="B69" s="44" t="n">
        <v>0.02307</v>
      </c>
      <c r="C69" s="50" t="n">
        <f aca="false">1-B69</f>
        <v>0.97693</v>
      </c>
      <c r="D69" s="44" t="n">
        <f aca="false">D68*C68</f>
        <v>76365.6653088595</v>
      </c>
      <c r="E69" s="44" t="n">
        <f aca="false">D69-D70</f>
        <v>1761.75589867539</v>
      </c>
      <c r="F69" s="44" t="n">
        <f aca="false">$M$1^A69</f>
        <v>0.146413254448831</v>
      </c>
      <c r="G69" s="44" t="n">
        <f aca="false">D69*F69</f>
        <v>11180.9455860203</v>
      </c>
      <c r="H69" s="44"/>
      <c r="I69" s="44"/>
      <c r="J69" s="44"/>
      <c r="K69" s="44"/>
      <c r="L69" s="44"/>
      <c r="M69" s="45"/>
      <c r="N69" s="45"/>
      <c r="O69" s="45"/>
      <c r="P69" s="44"/>
      <c r="Q69" s="44"/>
    </row>
    <row r="70" customFormat="false" ht="14.4" hidden="false" customHeight="false" outlineLevel="0" collapsed="false">
      <c r="A70" s="49" t="n">
        <v>66</v>
      </c>
      <c r="B70" s="44" t="n">
        <v>0.02503</v>
      </c>
      <c r="C70" s="50" t="n">
        <f aca="false">1-B70</f>
        <v>0.97497</v>
      </c>
      <c r="D70" s="44" t="n">
        <f aca="false">D69*C69</f>
        <v>74603.9094101841</v>
      </c>
      <c r="E70" s="44" t="n">
        <f aca="false">D70-D71</f>
        <v>1867.33585253691</v>
      </c>
      <c r="F70" s="44" t="n">
        <f aca="false">$M$1^A70</f>
        <v>0.14214879072702</v>
      </c>
      <c r="G70" s="44" t="n">
        <f aca="false">D70*F70</f>
        <v>10604.8555061659</v>
      </c>
      <c r="H70" s="44"/>
      <c r="I70" s="44"/>
      <c r="J70" s="44"/>
      <c r="K70" s="44"/>
      <c r="L70" s="44"/>
      <c r="M70" s="45"/>
      <c r="N70" s="45"/>
      <c r="O70" s="45"/>
      <c r="P70" s="44"/>
      <c r="Q70" s="44"/>
    </row>
    <row r="71" customFormat="false" ht="14.4" hidden="false" customHeight="false" outlineLevel="0" collapsed="false">
      <c r="A71" s="49" t="n">
        <v>67</v>
      </c>
      <c r="B71" s="44" t="n">
        <v>0.02719</v>
      </c>
      <c r="C71" s="50" t="n">
        <f aca="false">1-B71</f>
        <v>0.97281</v>
      </c>
      <c r="D71" s="44" t="n">
        <f aca="false">D70*C70</f>
        <v>72736.5735576472</v>
      </c>
      <c r="E71" s="44" t="n">
        <f aca="false">D71-D72</f>
        <v>1977.70743503243</v>
      </c>
      <c r="F71" s="44" t="n">
        <f aca="false">$M$1^A71</f>
        <v>0.138008534686428</v>
      </c>
      <c r="G71" s="44" t="n">
        <f aca="false">D71*F71</f>
        <v>10038.2679348025</v>
      </c>
      <c r="H71" s="44"/>
      <c r="I71" s="44"/>
      <c r="J71" s="44"/>
      <c r="K71" s="44"/>
      <c r="L71" s="44"/>
      <c r="M71" s="45"/>
      <c r="N71" s="45"/>
      <c r="O71" s="45"/>
      <c r="P71" s="44"/>
      <c r="Q71" s="44"/>
    </row>
    <row r="72" customFormat="false" ht="14.4" hidden="false" customHeight="false" outlineLevel="0" collapsed="false">
      <c r="A72" s="49" t="n">
        <v>68</v>
      </c>
      <c r="B72" s="44" t="n">
        <v>0.02958</v>
      </c>
      <c r="C72" s="50" t="n">
        <f aca="false">1-B72</f>
        <v>0.97042</v>
      </c>
      <c r="D72" s="44" t="n">
        <f aca="false">D71*C71</f>
        <v>70758.8661226148</v>
      </c>
      <c r="E72" s="44" t="n">
        <f aca="false">D72-D73</f>
        <v>2093.04725990695</v>
      </c>
      <c r="F72" s="44" t="n">
        <f aca="false">$M$1^A72</f>
        <v>0.1339888686276</v>
      </c>
      <c r="G72" s="44" t="n">
        <f aca="false">D72*F72</f>
        <v>9480.90041714095</v>
      </c>
      <c r="H72" s="44"/>
      <c r="I72" s="44"/>
      <c r="J72" s="44"/>
      <c r="K72" s="44"/>
      <c r="L72" s="44"/>
      <c r="M72" s="45"/>
      <c r="N72" s="45"/>
      <c r="O72" s="45"/>
      <c r="P72" s="44"/>
      <c r="Q72" s="44"/>
    </row>
    <row r="73" customFormat="false" ht="14.4" hidden="false" customHeight="false" outlineLevel="0" collapsed="false">
      <c r="A73" s="52" t="n">
        <v>69</v>
      </c>
      <c r="B73" s="53" t="n">
        <v>0.0322</v>
      </c>
      <c r="C73" s="54" t="n">
        <f aca="false">1-B73</f>
        <v>0.9678</v>
      </c>
      <c r="D73" s="53" t="n">
        <f aca="false">D72*C72</f>
        <v>68665.8188627079</v>
      </c>
      <c r="E73" s="53" t="n">
        <f aca="false">D73-D74</f>
        <v>2211.0393673792</v>
      </c>
      <c r="F73" s="53" t="n">
        <f aca="false">$M$1^A73</f>
        <v>0.130086280220971</v>
      </c>
      <c r="G73" s="53" t="n">
        <f aca="false">D73*F73</f>
        <v>8932.48095417662</v>
      </c>
      <c r="H73" s="53"/>
      <c r="I73" s="53"/>
      <c r="J73" s="53"/>
      <c r="K73" s="53"/>
      <c r="L73" s="53"/>
      <c r="M73" s="55"/>
      <c r="N73" s="55"/>
      <c r="O73" s="55"/>
      <c r="P73" s="53"/>
      <c r="Q73" s="53" t="n">
        <f aca="false">(H73-H74)/G73</f>
        <v>0</v>
      </c>
      <c r="R73" s="31" t="n">
        <f aca="false">(K73-K74)/G73</f>
        <v>0</v>
      </c>
      <c r="S73" s="31"/>
    </row>
    <row r="74" customFormat="false" ht="14.4" hidden="false" customHeight="false" outlineLevel="0" collapsed="false">
      <c r="A74" s="49" t="n">
        <v>70</v>
      </c>
      <c r="B74" s="44" t="n">
        <v>0.03509</v>
      </c>
      <c r="C74" s="50" t="n">
        <f aca="false">1-B74</f>
        <v>0.96491</v>
      </c>
      <c r="D74" s="44" t="n">
        <f aca="false">D73*C73</f>
        <v>66454.7794953287</v>
      </c>
      <c r="E74" s="44" t="n">
        <f aca="false">D74-D75</f>
        <v>2331.89821249108</v>
      </c>
      <c r="F74" s="44" t="n">
        <f aca="false">$M$1^A74</f>
        <v>0.126297359437836</v>
      </c>
      <c r="G74" s="44" t="n">
        <f aca="false">D74*F74</f>
        <v>8393.06317228363</v>
      </c>
      <c r="H74" s="44"/>
      <c r="I74" s="44"/>
      <c r="J74" s="44"/>
      <c r="K74" s="44"/>
      <c r="L74" s="44"/>
      <c r="M74" s="45"/>
      <c r="N74" s="45"/>
      <c r="O74" s="45"/>
      <c r="P74" s="44"/>
      <c r="Q74" s="44"/>
      <c r="R74" s="0" t="n">
        <f aca="false">(M1)*B73</f>
        <v>0.0312621359223301</v>
      </c>
    </row>
    <row r="75" customFormat="false" ht="14.4" hidden="false" customHeight="false" outlineLevel="0" collapsed="false">
      <c r="A75" s="49" t="n">
        <v>71</v>
      </c>
      <c r="B75" s="44" t="n">
        <v>0.03827</v>
      </c>
      <c r="C75" s="50" t="n">
        <f aca="false">1-B75</f>
        <v>0.96173</v>
      </c>
      <c r="D75" s="44" t="n">
        <f aca="false">D74*C74</f>
        <v>64122.8812828376</v>
      </c>
      <c r="E75" s="44" t="n">
        <f aca="false">D75-D76</f>
        <v>2453.9826666942</v>
      </c>
      <c r="F75" s="44" t="n">
        <f aca="false">$M$1^A75</f>
        <v>0.122618795570714</v>
      </c>
      <c r="G75" s="44" t="n">
        <f aca="false">D75*F75</f>
        <v>7862.67047142543</v>
      </c>
      <c r="H75" s="44"/>
      <c r="I75" s="44"/>
      <c r="J75" s="44"/>
      <c r="K75" s="44"/>
      <c r="L75" s="44"/>
      <c r="M75" s="45"/>
      <c r="N75" s="45"/>
      <c r="O75" s="45"/>
      <c r="P75" s="44"/>
      <c r="Q75" s="44"/>
    </row>
    <row r="76" customFormat="false" ht="14.4" hidden="false" customHeight="false" outlineLevel="0" collapsed="false">
      <c r="A76" s="49" t="n">
        <v>72</v>
      </c>
      <c r="B76" s="44" t="n">
        <v>0.04177</v>
      </c>
      <c r="C76" s="50" t="n">
        <f aca="false">1-B76</f>
        <v>0.95823</v>
      </c>
      <c r="D76" s="44" t="n">
        <f aca="false">D75*C75</f>
        <v>61668.8986161434</v>
      </c>
      <c r="E76" s="44" t="n">
        <f aca="false">D76-D77</f>
        <v>2575.90989519631</v>
      </c>
      <c r="F76" s="44" t="n">
        <f aca="false">$M$1^A76</f>
        <v>0.119047374340499</v>
      </c>
      <c r="G76" s="44" t="n">
        <f aca="false">D76*F76</f>
        <v>7341.52045872231</v>
      </c>
      <c r="H76" s="44"/>
      <c r="I76" s="44"/>
      <c r="J76" s="44"/>
      <c r="K76" s="44"/>
      <c r="L76" s="44"/>
      <c r="M76" s="45"/>
      <c r="N76" s="45"/>
      <c r="O76" s="45"/>
      <c r="P76" s="44"/>
      <c r="Q76" s="44"/>
    </row>
    <row r="77" customFormat="false" ht="14.4" hidden="false" customHeight="false" outlineLevel="0" collapsed="false">
      <c r="A77" s="49" t="n">
        <v>73</v>
      </c>
      <c r="B77" s="44" t="n">
        <v>0.04562</v>
      </c>
      <c r="C77" s="50" t="n">
        <f aca="false">1-B77</f>
        <v>0.95438</v>
      </c>
      <c r="D77" s="44" t="n">
        <f aca="false">D76*C76</f>
        <v>59092.9887209471</v>
      </c>
      <c r="E77" s="44" t="n">
        <f aca="false">D77-D78</f>
        <v>2695.82214544961</v>
      </c>
      <c r="F77" s="44" t="n">
        <f aca="false">$M$1^A77</f>
        <v>0.115579975087863</v>
      </c>
      <c r="G77" s="44" t="n">
        <f aca="false">D77*F77</f>
        <v>6829.96616423445</v>
      </c>
      <c r="H77" s="44"/>
      <c r="I77" s="44"/>
      <c r="J77" s="44"/>
      <c r="K77" s="44"/>
      <c r="L77" s="44"/>
      <c r="M77" s="45"/>
      <c r="N77" s="45"/>
      <c r="O77" s="45"/>
      <c r="P77" s="44"/>
      <c r="Q77" s="44"/>
    </row>
    <row r="78" customFormat="false" ht="14.4" hidden="false" customHeight="false" outlineLevel="0" collapsed="false">
      <c r="A78" s="49" t="n">
        <v>74</v>
      </c>
      <c r="B78" s="44" t="n">
        <v>0.04985</v>
      </c>
      <c r="C78" s="50" t="n">
        <f aca="false">1-B78</f>
        <v>0.95015</v>
      </c>
      <c r="D78" s="44" t="n">
        <f aca="false">D77*C77</f>
        <v>56397.1665754975</v>
      </c>
      <c r="E78" s="44" t="n">
        <f aca="false">D78-D79</f>
        <v>2811.39875378855</v>
      </c>
      <c r="F78" s="44" t="n">
        <f aca="false">$M$1^A78</f>
        <v>0.112213568046469</v>
      </c>
      <c r="G78" s="44" t="n">
        <f aca="false">D78*F78</f>
        <v>6328.52728914764</v>
      </c>
      <c r="H78" s="44"/>
      <c r="I78" s="44"/>
      <c r="J78" s="44"/>
      <c r="K78" s="44"/>
      <c r="L78" s="44"/>
      <c r="M78" s="45"/>
      <c r="N78" s="45"/>
      <c r="O78" s="45"/>
      <c r="P78" s="44"/>
      <c r="Q78" s="44"/>
    </row>
    <row r="79" customFormat="false" ht="14.4" hidden="false" customHeight="false" outlineLevel="0" collapsed="false">
      <c r="A79" s="49" t="n">
        <v>75</v>
      </c>
      <c r="B79" s="44" t="n">
        <v>0.0545</v>
      </c>
      <c r="C79" s="50" t="n">
        <f aca="false">1-B79</f>
        <v>0.9455</v>
      </c>
      <c r="D79" s="44" t="n">
        <f aca="false">D78*C78</f>
        <v>53585.7678217089</v>
      </c>
      <c r="E79" s="44" t="n">
        <f aca="false">D79-D80</f>
        <v>2920.42434628314</v>
      </c>
      <c r="F79" s="44" t="n">
        <f aca="false">$M$1^A79</f>
        <v>0.108945211695601</v>
      </c>
      <c r="G79" s="44" t="n">
        <f aca="false">D79*F79</f>
        <v>5837.91281920741</v>
      </c>
      <c r="H79" s="44"/>
      <c r="I79" s="44"/>
      <c r="J79" s="44"/>
      <c r="K79" s="44"/>
      <c r="L79" s="44"/>
      <c r="M79" s="45"/>
      <c r="N79" s="45"/>
      <c r="O79" s="45"/>
      <c r="P79" s="44"/>
      <c r="Q79" s="44"/>
    </row>
    <row r="80" customFormat="false" ht="14.4" hidden="false" customHeight="false" outlineLevel="0" collapsed="false">
      <c r="A80" s="49" t="n">
        <v>76</v>
      </c>
      <c r="B80" s="44" t="n">
        <v>0.05961</v>
      </c>
      <c r="C80" s="50" t="n">
        <f aca="false">1-B80</f>
        <v>0.94039</v>
      </c>
      <c r="D80" s="44" t="n">
        <f aca="false">D79*C79</f>
        <v>50665.3434754258</v>
      </c>
      <c r="E80" s="44" t="n">
        <f aca="false">D80-D81</f>
        <v>3020.16112457013</v>
      </c>
      <c r="F80" s="44" t="n">
        <f aca="false">$M$1^A80</f>
        <v>0.105772050189904</v>
      </c>
      <c r="G80" s="44" t="n">
        <f aca="false">D80*F80</f>
        <v>5358.97725297147</v>
      </c>
      <c r="H80" s="44"/>
      <c r="I80" s="44"/>
      <c r="J80" s="44"/>
      <c r="K80" s="44"/>
      <c r="L80" s="44"/>
      <c r="M80" s="45"/>
      <c r="N80" s="45"/>
      <c r="O80" s="45"/>
      <c r="P80" s="44"/>
      <c r="Q80" s="44"/>
    </row>
    <row r="81" customFormat="false" ht="14.4" hidden="false" customHeight="false" outlineLevel="0" collapsed="false">
      <c r="A81" s="49" t="n">
        <v>77</v>
      </c>
      <c r="B81" s="44" t="n">
        <v>0.06522</v>
      </c>
      <c r="C81" s="50" t="n">
        <f aca="false">1-B81</f>
        <v>0.93478</v>
      </c>
      <c r="D81" s="44" t="n">
        <f aca="false">D80*C80</f>
        <v>47645.1823508557</v>
      </c>
      <c r="E81" s="44" t="n">
        <f aca="false">D81-D82</f>
        <v>3107.41879292281</v>
      </c>
      <c r="F81" s="44" t="n">
        <f aca="false">$M$1^A81</f>
        <v>0.102691310863985</v>
      </c>
      <c r="G81" s="44" t="n">
        <f aca="false">D81*F81</f>
        <v>4892.74623196295</v>
      </c>
      <c r="H81" s="44"/>
      <c r="I81" s="44"/>
      <c r="J81" s="44"/>
      <c r="K81" s="44"/>
      <c r="L81" s="44"/>
      <c r="M81" s="45"/>
      <c r="N81" s="45"/>
      <c r="O81" s="45"/>
      <c r="P81" s="44"/>
      <c r="Q81" s="44"/>
    </row>
    <row r="82" customFormat="false" ht="14.4" hidden="false" customHeight="false" outlineLevel="0" collapsed="false">
      <c r="A82" s="49" t="n">
        <v>78</v>
      </c>
      <c r="B82" s="44" t="n">
        <v>0.07137</v>
      </c>
      <c r="C82" s="50" t="n">
        <f aca="false">1-B82</f>
        <v>0.92863</v>
      </c>
      <c r="D82" s="44" t="n">
        <f aca="false">D81*C81</f>
        <v>44537.7635579329</v>
      </c>
      <c r="E82" s="44" t="n">
        <f aca="false">D82-D83</f>
        <v>3178.66018512967</v>
      </c>
      <c r="F82" s="44" t="n">
        <f aca="false">$M$1^A82</f>
        <v>0.0997003018096937</v>
      </c>
      <c r="G82" s="44" t="n">
        <f aca="false">D82*F82</f>
        <v>4440.42846865468</v>
      </c>
      <c r="H82" s="44"/>
      <c r="I82" s="44"/>
      <c r="J82" s="44"/>
      <c r="K82" s="44"/>
      <c r="L82" s="44"/>
      <c r="M82" s="45"/>
      <c r="N82" s="45"/>
      <c r="O82" s="45"/>
      <c r="P82" s="44"/>
      <c r="Q82" s="44"/>
    </row>
    <row r="83" customFormat="false" ht="14.4" hidden="false" customHeight="false" outlineLevel="0" collapsed="false">
      <c r="A83" s="49" t="n">
        <v>79</v>
      </c>
      <c r="B83" s="44" t="n">
        <v>0.07811</v>
      </c>
      <c r="C83" s="50" t="n">
        <f aca="false">1-B83</f>
        <v>0.92189</v>
      </c>
      <c r="D83" s="44" t="n">
        <f aca="false">D82*C82</f>
        <v>41359.1033728032</v>
      </c>
      <c r="E83" s="44" t="n">
        <f aca="false">D83-D84</f>
        <v>3230.55956444966</v>
      </c>
      <c r="F83" s="44" t="n">
        <f aca="false">$M$1^A83</f>
        <v>0.0967964095239745</v>
      </c>
      <c r="G83" s="44" t="n">
        <f aca="false">D83*F83</f>
        <v>4003.41270761825</v>
      </c>
      <c r="H83" s="44"/>
      <c r="I83" s="44"/>
      <c r="J83" s="44"/>
      <c r="K83" s="44"/>
      <c r="L83" s="44"/>
      <c r="M83" s="45"/>
      <c r="N83" s="45"/>
      <c r="O83" s="45"/>
      <c r="P83" s="44"/>
      <c r="Q83" s="44"/>
    </row>
    <row r="84" customFormat="false" ht="14.4" hidden="false" customHeight="false" outlineLevel="0" collapsed="false">
      <c r="A84" s="49" t="n">
        <v>80</v>
      </c>
      <c r="B84" s="44" t="n">
        <v>0.0855</v>
      </c>
      <c r="C84" s="50" t="n">
        <f aca="false">1-B84</f>
        <v>0.9145</v>
      </c>
      <c r="D84" s="44" t="n">
        <f aca="false">D83*C83</f>
        <v>38128.5438083535</v>
      </c>
      <c r="E84" s="44" t="n">
        <f aca="false">D84-D85</f>
        <v>3259.99049561423</v>
      </c>
      <c r="F84" s="44" t="n">
        <f aca="false">$M$1^A84</f>
        <v>0.093977096625218</v>
      </c>
      <c r="G84" s="44" t="n">
        <f aca="false">D84*F84</f>
        <v>3583.2098456565</v>
      </c>
      <c r="H84" s="44"/>
      <c r="I84" s="44"/>
      <c r="J84" s="44"/>
      <c r="K84" s="44"/>
      <c r="L84" s="44"/>
      <c r="M84" s="45"/>
      <c r="N84" s="45"/>
      <c r="O84" s="45"/>
      <c r="P84" s="44"/>
      <c r="Q84" s="44"/>
    </row>
    <row r="85" customFormat="false" ht="14.4" hidden="false" customHeight="false" outlineLevel="0" collapsed="false">
      <c r="A85" s="49" t="n">
        <v>81</v>
      </c>
      <c r="B85" s="44" t="n">
        <v>0.09359</v>
      </c>
      <c r="C85" s="50" t="n">
        <f aca="false">1-B85</f>
        <v>0.90641</v>
      </c>
      <c r="D85" s="44" t="n">
        <f aca="false">D84*C84</f>
        <v>34868.5533127393</v>
      </c>
      <c r="E85" s="44" t="n">
        <f aca="false">D85-D86</f>
        <v>3263.34790453927</v>
      </c>
      <c r="F85" s="44" t="n">
        <f aca="false">$M$1^A85</f>
        <v>0.091239899636134</v>
      </c>
      <c r="G85" s="44" t="n">
        <f aca="false">D85*F85</f>
        <v>3181.40330471152</v>
      </c>
      <c r="H85" s="44"/>
      <c r="I85" s="44"/>
      <c r="J85" s="44"/>
      <c r="K85" s="44"/>
      <c r="L85" s="44"/>
      <c r="M85" s="45"/>
      <c r="N85" s="45"/>
      <c r="O85" s="45"/>
      <c r="P85" s="44"/>
      <c r="Q85" s="44"/>
    </row>
    <row r="86" customFormat="false" ht="14.4" hidden="false" customHeight="false" outlineLevel="0" collapsed="false">
      <c r="A86" s="49" t="n">
        <v>82</v>
      </c>
      <c r="B86" s="44" t="n">
        <v>0.10244</v>
      </c>
      <c r="C86" s="50" t="n">
        <f aca="false">1-B86</f>
        <v>0.89756</v>
      </c>
      <c r="D86" s="44" t="n">
        <f aca="false">D85*C85</f>
        <v>31605.2054082</v>
      </c>
      <c r="E86" s="44" t="n">
        <f aca="false">D86-D87</f>
        <v>3237.63724201601</v>
      </c>
      <c r="F86" s="44" t="n">
        <f aca="false">$M$1^A86</f>
        <v>0.0885824268311981</v>
      </c>
      <c r="G86" s="44" t="n">
        <f aca="false">D86*F86</f>
        <v>2799.66579555686</v>
      </c>
      <c r="H86" s="44"/>
      <c r="I86" s="44"/>
      <c r="J86" s="44"/>
      <c r="K86" s="44"/>
      <c r="L86" s="44"/>
      <c r="M86" s="45"/>
      <c r="N86" s="45"/>
      <c r="O86" s="45"/>
      <c r="P86" s="44"/>
      <c r="Q86" s="44"/>
    </row>
    <row r="87" customFormat="false" ht="14.4" hidden="false" customHeight="false" outlineLevel="0" collapsed="false">
      <c r="A87" s="49" t="n">
        <v>83</v>
      </c>
      <c r="B87" s="44" t="n">
        <v>0.11211</v>
      </c>
      <c r="C87" s="50" t="n">
        <f aca="false">1-B87</f>
        <v>0.88789</v>
      </c>
      <c r="D87" s="44" t="n">
        <f aca="false">D86*C86</f>
        <v>28367.568166184</v>
      </c>
      <c r="E87" s="44" t="n">
        <f aca="false">D87-D88</f>
        <v>3180.28806711089</v>
      </c>
      <c r="F87" s="44" t="n">
        <f aca="false">$M$1^A87</f>
        <v>0.0860023561467943</v>
      </c>
      <c r="G87" s="44" t="n">
        <f aca="false">D87*F87</f>
        <v>2439.67770044662</v>
      </c>
      <c r="H87" s="44"/>
      <c r="I87" s="44"/>
      <c r="J87" s="44"/>
      <c r="K87" s="44"/>
      <c r="L87" s="44"/>
      <c r="M87" s="45"/>
      <c r="N87" s="45"/>
      <c r="O87" s="45"/>
      <c r="P87" s="44"/>
      <c r="Q87" s="44"/>
    </row>
    <row r="88" customFormat="false" ht="14.4" hidden="false" customHeight="false" outlineLevel="0" collapsed="false">
      <c r="A88" s="49" t="n">
        <v>84</v>
      </c>
      <c r="B88" s="44" t="n">
        <v>0.12267</v>
      </c>
      <c r="C88" s="50" t="n">
        <f aca="false">1-B88</f>
        <v>0.87733</v>
      </c>
      <c r="D88" s="44" t="n">
        <f aca="false">D87*C87</f>
        <v>25187.2800990731</v>
      </c>
      <c r="E88" s="44" t="n">
        <f aca="false">D88-D89</f>
        <v>3089.7236497533</v>
      </c>
      <c r="F88" s="44" t="n">
        <f aca="false">$M$1^A88</f>
        <v>0.0834974331522274</v>
      </c>
      <c r="G88" s="44" t="n">
        <f aca="false">D88*F88</f>
        <v>2103.07323635879</v>
      </c>
      <c r="H88" s="44"/>
      <c r="I88" s="44"/>
      <c r="J88" s="44"/>
      <c r="K88" s="44"/>
      <c r="L88" s="44"/>
      <c r="M88" s="45"/>
      <c r="N88" s="45"/>
      <c r="O88" s="45"/>
      <c r="P88" s="44"/>
      <c r="Q88" s="44"/>
    </row>
    <row r="89" customFormat="false" ht="14.4" hidden="false" customHeight="false" outlineLevel="0" collapsed="false">
      <c r="A89" s="49" t="n">
        <v>85</v>
      </c>
      <c r="B89" s="44" t="n">
        <v>0.13418</v>
      </c>
      <c r="C89" s="50" t="n">
        <f aca="false">1-B89</f>
        <v>0.86582</v>
      </c>
      <c r="D89" s="44" t="n">
        <f aca="false">D88*C88</f>
        <v>22097.5564493198</v>
      </c>
      <c r="E89" s="44" t="n">
        <f aca="false">D89-D90</f>
        <v>2965.05012436973</v>
      </c>
      <c r="F89" s="44" t="n">
        <f aca="false">$M$1^A89</f>
        <v>0.0810654690798325</v>
      </c>
      <c r="G89" s="44" t="n">
        <f aca="false">D89*F89</f>
        <v>1791.34877908219</v>
      </c>
      <c r="H89" s="44"/>
      <c r="I89" s="44"/>
      <c r="J89" s="44"/>
      <c r="K89" s="44"/>
      <c r="L89" s="44"/>
      <c r="M89" s="45"/>
      <c r="N89" s="45"/>
      <c r="O89" s="45"/>
      <c r="P89" s="44"/>
      <c r="Q89" s="44"/>
    </row>
    <row r="90" customFormat="false" ht="14.4" hidden="false" customHeight="false" outlineLevel="0" collapsed="false">
      <c r="A90" s="49" t="n">
        <v>86</v>
      </c>
      <c r="B90" s="44" t="n">
        <v>0.14671</v>
      </c>
      <c r="C90" s="50" t="n">
        <f aca="false">1-B90</f>
        <v>0.85329</v>
      </c>
      <c r="D90" s="44" t="n">
        <f aca="false">D89*C89</f>
        <v>19132.5063249501</v>
      </c>
      <c r="E90" s="44" t="n">
        <f aca="false">D90-D91</f>
        <v>2806.93000293343</v>
      </c>
      <c r="F90" s="44" t="n">
        <f aca="false">$M$1^A90</f>
        <v>0.0787043389124587</v>
      </c>
      <c r="G90" s="44" t="n">
        <f aca="false">D90*F90</f>
        <v>1505.81126204363</v>
      </c>
      <c r="H90" s="44"/>
      <c r="I90" s="44"/>
      <c r="J90" s="44"/>
      <c r="K90" s="44"/>
      <c r="L90" s="44"/>
      <c r="M90" s="45"/>
      <c r="N90" s="45"/>
      <c r="O90" s="45"/>
      <c r="P90" s="44"/>
      <c r="Q90" s="44"/>
    </row>
    <row r="91" customFormat="false" ht="14.4" hidden="false" customHeight="false" outlineLevel="0" collapsed="false">
      <c r="A91" s="49" t="n">
        <v>87</v>
      </c>
      <c r="B91" s="44" t="n">
        <v>0.16033</v>
      </c>
      <c r="C91" s="50" t="n">
        <f aca="false">1-B91</f>
        <v>0.83967</v>
      </c>
      <c r="D91" s="44" t="n">
        <f aca="false">D90*C90</f>
        <v>16325.5763220167</v>
      </c>
      <c r="E91" s="44" t="n">
        <f aca="false">D91-D92</f>
        <v>2617.47965170893</v>
      </c>
      <c r="F91" s="44" t="n">
        <f aca="false">$M$1^A91</f>
        <v>0.076411979526659</v>
      </c>
      <c r="G91" s="44" t="n">
        <f aca="false">D91*F91</f>
        <v>1247.46960367885</v>
      </c>
      <c r="H91" s="44"/>
      <c r="I91" s="44"/>
      <c r="J91" s="44"/>
      <c r="K91" s="44"/>
      <c r="L91" s="44"/>
      <c r="M91" s="45"/>
      <c r="N91" s="45"/>
      <c r="O91" s="45"/>
      <c r="P91" s="44"/>
      <c r="Q91" s="44"/>
    </row>
    <row r="92" customFormat="false" ht="14.4" hidden="false" customHeight="false" outlineLevel="0" collapsed="false">
      <c r="A92" s="49" t="n">
        <v>88</v>
      </c>
      <c r="B92" s="44" t="n">
        <v>0.17512</v>
      </c>
      <c r="C92" s="50" t="n">
        <f aca="false">1-B92</f>
        <v>0.82488</v>
      </c>
      <c r="D92" s="44" t="n">
        <f aca="false">D91*C91</f>
        <v>13708.0966703077</v>
      </c>
      <c r="E92" s="44" t="n">
        <f aca="false">D92-D93</f>
        <v>2400.56188890429</v>
      </c>
      <c r="F92" s="44" t="n">
        <f aca="false">$M$1^A92</f>
        <v>0.0741863878899602</v>
      </c>
      <c r="G92" s="44" t="n">
        <f aca="false">D92*F92</f>
        <v>1016.95417681652</v>
      </c>
      <c r="H92" s="44"/>
      <c r="I92" s="44"/>
      <c r="J92" s="44"/>
      <c r="K92" s="44"/>
      <c r="L92" s="44"/>
      <c r="M92" s="45"/>
      <c r="N92" s="45"/>
      <c r="O92" s="45"/>
      <c r="P92" s="44"/>
      <c r="Q92" s="44"/>
    </row>
    <row r="93" customFormat="false" ht="14.4" hidden="false" customHeight="false" outlineLevel="0" collapsed="false">
      <c r="A93" s="49" t="n">
        <v>89</v>
      </c>
      <c r="B93" s="44" t="n">
        <v>0.19115</v>
      </c>
      <c r="C93" s="50" t="n">
        <f aca="false">1-B93</f>
        <v>0.80885</v>
      </c>
      <c r="D93" s="44" t="n">
        <f aca="false">D92*C92</f>
        <v>11307.5347814034</v>
      </c>
      <c r="E93" s="44" t="n">
        <f aca="false">D93-D94</f>
        <v>2161.43527346527</v>
      </c>
      <c r="F93" s="44" t="n">
        <f aca="false">$M$1^A93</f>
        <v>0.0720256193106409</v>
      </c>
      <c r="G93" s="44" t="n">
        <f aca="false">D93*F93</f>
        <v>814.432195507196</v>
      </c>
      <c r="H93" s="44"/>
      <c r="I93" s="44"/>
      <c r="J93" s="44"/>
      <c r="K93" s="44"/>
      <c r="L93" s="44"/>
      <c r="M93" s="45"/>
      <c r="N93" s="45"/>
      <c r="O93" s="45"/>
      <c r="P93" s="44"/>
      <c r="Q93" s="44"/>
    </row>
    <row r="94" customFormat="false" ht="14.4" hidden="false" customHeight="false" outlineLevel="0" collapsed="false">
      <c r="A94" s="49" t="n">
        <v>90</v>
      </c>
      <c r="B94" s="44" t="n">
        <v>0.20849</v>
      </c>
      <c r="C94" s="50" t="n">
        <f aca="false">1-B94</f>
        <v>0.79151</v>
      </c>
      <c r="D94" s="44" t="n">
        <f aca="false">D93*C93</f>
        <v>9146.09950793817</v>
      </c>
      <c r="E94" s="44" t="n">
        <f aca="false">D94-D95</f>
        <v>1906.87028641003</v>
      </c>
      <c r="F94" s="44" t="n">
        <f aca="false">$M$1^A94</f>
        <v>0.0699277857384864</v>
      </c>
      <c r="G94" s="44" t="n">
        <f aca="false">D94*F94</f>
        <v>639.566486733976</v>
      </c>
      <c r="H94" s="44"/>
      <c r="I94" s="44"/>
      <c r="J94" s="44"/>
      <c r="K94" s="44"/>
      <c r="L94" s="44"/>
      <c r="M94" s="45"/>
      <c r="N94" s="45"/>
      <c r="O94" s="45"/>
      <c r="P94" s="44"/>
      <c r="Q94" s="44"/>
    </row>
    <row r="95" customFormat="false" ht="14.4" hidden="false" customHeight="false" outlineLevel="0" collapsed="false">
      <c r="A95" s="49" t="n">
        <v>91</v>
      </c>
      <c r="B95" s="44" t="n">
        <v>0.22719</v>
      </c>
      <c r="C95" s="50" t="n">
        <f aca="false">1-B95</f>
        <v>0.77281</v>
      </c>
      <c r="D95" s="44" t="n">
        <f aca="false">D94*C94</f>
        <v>7239.22922152814</v>
      </c>
      <c r="E95" s="44" t="n">
        <f aca="false">D95-D96</f>
        <v>1644.68048683898</v>
      </c>
      <c r="F95" s="44" t="n">
        <f aca="false">$M$1^A95</f>
        <v>0.0678910541150353</v>
      </c>
      <c r="G95" s="44" t="n">
        <f aca="false">D95*F95</f>
        <v>491.478902829912</v>
      </c>
      <c r="H95" s="44"/>
      <c r="I95" s="44"/>
      <c r="J95" s="44"/>
      <c r="K95" s="44"/>
      <c r="L95" s="44"/>
      <c r="M95" s="45"/>
      <c r="N95" s="45"/>
      <c r="O95" s="45"/>
      <c r="P95" s="44"/>
      <c r="Q95" s="44"/>
    </row>
    <row r="96" customFormat="false" ht="14.4" hidden="false" customHeight="false" outlineLevel="0" collapsed="false">
      <c r="A96" s="49" t="n">
        <v>92</v>
      </c>
      <c r="B96" s="44" t="n">
        <v>0.24733</v>
      </c>
      <c r="C96" s="50" t="n">
        <f aca="false">1-B96</f>
        <v>0.75267</v>
      </c>
      <c r="D96" s="44" t="n">
        <f aca="false">D95*C95</f>
        <v>5594.54873468916</v>
      </c>
      <c r="E96" s="44" t="n">
        <f aca="false">D96-D97</f>
        <v>1383.69973855067</v>
      </c>
      <c r="F96" s="44" t="n">
        <f aca="false">$M$1^A96</f>
        <v>0.0659136447718789</v>
      </c>
      <c r="G96" s="44" t="n">
        <f aca="false">D96*F96</f>
        <v>368.757097957266</v>
      </c>
      <c r="H96" s="44"/>
      <c r="I96" s="44"/>
      <c r="J96" s="44"/>
      <c r="K96" s="44"/>
      <c r="L96" s="44"/>
      <c r="M96" s="45"/>
      <c r="N96" s="45"/>
      <c r="O96" s="45"/>
      <c r="P96" s="44"/>
      <c r="Q96" s="44"/>
    </row>
    <row r="97" customFormat="false" ht="14.4" hidden="false" customHeight="false" outlineLevel="0" collapsed="false">
      <c r="A97" s="49" t="n">
        <v>93</v>
      </c>
      <c r="B97" s="44" t="n">
        <v>0.26896</v>
      </c>
      <c r="C97" s="50" t="n">
        <f aca="false">1-B97</f>
        <v>0.73104</v>
      </c>
      <c r="D97" s="44" t="n">
        <f aca="false">D96*C96</f>
        <v>4210.84899613849</v>
      </c>
      <c r="E97" s="44" t="n">
        <f aca="false">D97-D98</f>
        <v>1132.54994600141</v>
      </c>
      <c r="F97" s="44" t="n">
        <f aca="false">$M$1^A97</f>
        <v>0.0639938298756106</v>
      </c>
      <c r="G97" s="44" t="n">
        <f aca="false">D97*F97</f>
        <v>269.468354290772</v>
      </c>
      <c r="H97" s="44"/>
      <c r="I97" s="44"/>
      <c r="J97" s="44"/>
      <c r="K97" s="44"/>
      <c r="L97" s="44"/>
      <c r="M97" s="45"/>
      <c r="N97" s="45"/>
      <c r="O97" s="45"/>
      <c r="P97" s="44"/>
      <c r="Q97" s="44"/>
    </row>
    <row r="98" customFormat="false" ht="14.4" hidden="false" customHeight="false" outlineLevel="0" collapsed="false">
      <c r="A98" s="49" t="n">
        <v>94</v>
      </c>
      <c r="B98" s="44" t="n">
        <v>0.29212</v>
      </c>
      <c r="C98" s="50" t="n">
        <f aca="false">1-B98</f>
        <v>0.70788</v>
      </c>
      <c r="D98" s="44" t="n">
        <f aca="false">D97*C97</f>
        <v>3078.29905013708</v>
      </c>
      <c r="E98" s="44" t="n">
        <f aca="false">D98-D99</f>
        <v>899.232718526045</v>
      </c>
      <c r="F98" s="44" t="n">
        <f aca="false">$M$1^A98</f>
        <v>0.0621299319180686</v>
      </c>
      <c r="G98" s="44" t="n">
        <f aca="false">D98*F98</f>
        <v>191.254510408472</v>
      </c>
      <c r="H98" s="44"/>
      <c r="I98" s="44"/>
      <c r="J98" s="44"/>
      <c r="K98" s="44"/>
      <c r="L98" s="44"/>
      <c r="M98" s="45"/>
      <c r="N98" s="45"/>
      <c r="O98" s="45"/>
      <c r="P98" s="44"/>
      <c r="Q98" s="44"/>
    </row>
    <row r="99" customFormat="false" ht="14.4" hidden="false" customHeight="false" outlineLevel="0" collapsed="false">
      <c r="A99" s="49" t="n">
        <v>95</v>
      </c>
      <c r="B99" s="44" t="n">
        <v>0.31683</v>
      </c>
      <c r="C99" s="50" t="n">
        <f aca="false">1-B99</f>
        <v>0.68317</v>
      </c>
      <c r="D99" s="44" t="n">
        <f aca="false">D98*C98</f>
        <v>2179.06633161104</v>
      </c>
      <c r="E99" s="44" t="n">
        <f aca="false">D99-D100</f>
        <v>690.393585844325</v>
      </c>
      <c r="F99" s="44" t="n">
        <f aca="false">$M$1^A99</f>
        <v>0.060320322250552</v>
      </c>
      <c r="G99" s="44" t="n">
        <f aca="false">D99*F99</f>
        <v>131.441983328106</v>
      </c>
      <c r="H99" s="44"/>
      <c r="I99" s="44"/>
      <c r="J99" s="44"/>
      <c r="K99" s="44"/>
      <c r="L99" s="44"/>
      <c r="M99" s="45"/>
      <c r="N99" s="45"/>
      <c r="O99" s="45"/>
      <c r="P99" s="44"/>
      <c r="Q99" s="44"/>
    </row>
    <row r="100" customFormat="false" ht="14.4" hidden="false" customHeight="false" outlineLevel="0" collapsed="false">
      <c r="A100" s="49" t="n">
        <v>96</v>
      </c>
      <c r="B100" s="44" t="n">
        <v>0.34312</v>
      </c>
      <c r="C100" s="50" t="n">
        <f aca="false">1-B100</f>
        <v>0.65688</v>
      </c>
      <c r="D100" s="44" t="n">
        <f aca="false">D99*C99</f>
        <v>1488.67274576671</v>
      </c>
      <c r="E100" s="44" t="n">
        <f aca="false">D100-D101</f>
        <v>510.793392527475</v>
      </c>
      <c r="F100" s="44" t="n">
        <f aca="false">$M$1^A100</f>
        <v>0.0585634196607301</v>
      </c>
      <c r="G100" s="44" t="n">
        <f aca="false">D100*F100</f>
        <v>87.1817667478274</v>
      </c>
      <c r="H100" s="44"/>
      <c r="I100" s="44"/>
      <c r="J100" s="44"/>
      <c r="K100" s="44"/>
      <c r="L100" s="44"/>
      <c r="M100" s="45"/>
      <c r="N100" s="45"/>
      <c r="O100" s="45"/>
      <c r="P100" s="44"/>
      <c r="Q100" s="44"/>
    </row>
    <row r="101" customFormat="false" ht="14.4" hidden="false" customHeight="false" outlineLevel="0" collapsed="false">
      <c r="A101" s="49" t="n">
        <v>97</v>
      </c>
      <c r="B101" s="44" t="n">
        <v>0.37097</v>
      </c>
      <c r="C101" s="50" t="n">
        <f aca="false">1-B101</f>
        <v>0.62903</v>
      </c>
      <c r="D101" s="44" t="n">
        <f aca="false">D100*C100</f>
        <v>977.879353239238</v>
      </c>
      <c r="E101" s="44" t="n">
        <f aca="false">D101-D102</f>
        <v>362.76390367116</v>
      </c>
      <c r="F101" s="44" t="n">
        <f aca="false">$M$1^A101</f>
        <v>0.0568576889910001</v>
      </c>
      <c r="G101" s="44" t="n">
        <f aca="false">D101*F101</f>
        <v>55.599960137197</v>
      </c>
      <c r="H101" s="44"/>
      <c r="I101" s="44"/>
      <c r="J101" s="44"/>
      <c r="K101" s="44"/>
      <c r="L101" s="44"/>
      <c r="M101" s="45"/>
      <c r="N101" s="45"/>
      <c r="O101" s="45"/>
      <c r="P101" s="44"/>
      <c r="Q101" s="44"/>
    </row>
    <row r="102" customFormat="false" ht="14.4" hidden="false" customHeight="false" outlineLevel="0" collapsed="false">
      <c r="A102" s="49" t="n">
        <v>98</v>
      </c>
      <c r="B102" s="44" t="n">
        <v>0.40035</v>
      </c>
      <c r="C102" s="50" t="n">
        <f aca="false">1-B102</f>
        <v>0.59965</v>
      </c>
      <c r="D102" s="44" t="n">
        <f aca="false">D101*C101</f>
        <v>615.115449568078</v>
      </c>
      <c r="E102" s="44" t="n">
        <f aca="false">D102-D103</f>
        <v>246.26147023458</v>
      </c>
      <c r="F102" s="44" t="n">
        <f aca="false">$M$1^A102</f>
        <v>0.0552016397970875</v>
      </c>
      <c r="G102" s="44" t="n">
        <f aca="false">D102*F102</f>
        <v>33.9553814806806</v>
      </c>
      <c r="H102" s="44" t="n">
        <f aca="false">H103+G102</f>
        <v>75.2084827144652</v>
      </c>
      <c r="I102" s="44"/>
      <c r="J102" s="44"/>
      <c r="K102" s="44"/>
      <c r="L102" s="44"/>
      <c r="M102" s="45"/>
      <c r="N102" s="45"/>
      <c r="O102" s="45"/>
      <c r="P102" s="44"/>
      <c r="Q102" s="44"/>
    </row>
    <row r="103" customFormat="false" ht="14.4" hidden="false" customHeight="false" outlineLevel="0" collapsed="false">
      <c r="A103" s="49" t="n">
        <v>99</v>
      </c>
      <c r="B103" s="44" t="n">
        <v>0.4312</v>
      </c>
      <c r="C103" s="50" t="n">
        <f aca="false">1-B103</f>
        <v>0.5688</v>
      </c>
      <c r="D103" s="44" t="n">
        <f aca="false">D102*C102</f>
        <v>368.853979333498</v>
      </c>
      <c r="E103" s="44" t="n">
        <f aca="false">D103-D104</f>
        <v>159.049835888604</v>
      </c>
      <c r="F103" s="44" t="n">
        <f aca="false">$M$1^A103</f>
        <v>0.053593825045716</v>
      </c>
      <c r="G103" s="44" t="n">
        <f aca="false">D103*F103</f>
        <v>19.7682956358157</v>
      </c>
      <c r="H103" s="44" t="n">
        <f aca="false">H104+G103</f>
        <v>41.2531012337846</v>
      </c>
      <c r="I103" s="44"/>
      <c r="J103" s="44"/>
      <c r="K103" s="44"/>
      <c r="L103" s="44"/>
      <c r="M103" s="45"/>
      <c r="N103" s="45"/>
      <c r="O103" s="45"/>
      <c r="P103" s="44"/>
      <c r="Q103" s="44"/>
    </row>
    <row r="104" customFormat="false" ht="14.4" hidden="false" customHeight="false" outlineLevel="0" collapsed="false">
      <c r="A104" s="49" t="n">
        <v>100</v>
      </c>
      <c r="B104" s="44" t="n">
        <v>0.46342</v>
      </c>
      <c r="C104" s="50" t="n">
        <f aca="false">1-B104</f>
        <v>0.53658</v>
      </c>
      <c r="D104" s="44" t="n">
        <f aca="false">D103*C103</f>
        <v>209.804143444894</v>
      </c>
      <c r="E104" s="44" t="n">
        <f aca="false">D104-D105</f>
        <v>97.2274361552326</v>
      </c>
      <c r="F104" s="44" t="n">
        <f aca="false">$M$1^A104</f>
        <v>0.0520328398502098</v>
      </c>
      <c r="G104" s="44" t="n">
        <f aca="false">D104*F104</f>
        <v>10.9167053957786</v>
      </c>
      <c r="H104" s="44" t="n">
        <f aca="false">H105+G104</f>
        <v>21.4848055979689</v>
      </c>
      <c r="I104" s="44"/>
      <c r="J104" s="44"/>
      <c r="K104" s="44"/>
      <c r="L104" s="44"/>
      <c r="M104" s="45"/>
      <c r="N104" s="45"/>
      <c r="O104" s="45"/>
      <c r="P104" s="44"/>
      <c r="Q104" s="44"/>
    </row>
    <row r="105" customFormat="false" ht="14.4" hidden="false" customHeight="false" outlineLevel="0" collapsed="false">
      <c r="A105" s="49" t="n">
        <v>101</v>
      </c>
      <c r="B105" s="44" t="n">
        <v>0.49687</v>
      </c>
      <c r="C105" s="50" t="n">
        <f aca="false">1-B105</f>
        <v>0.50313</v>
      </c>
      <c r="D105" s="44" t="n">
        <f aca="false">D104*C104</f>
        <v>112.576707289661</v>
      </c>
      <c r="E105" s="44" t="n">
        <f aca="false">D105-D106</f>
        <v>55.9359885510139</v>
      </c>
      <c r="F105" s="44" t="n">
        <f aca="false">$M$1^A105</f>
        <v>0.0505173202429221</v>
      </c>
      <c r="G105" s="44" t="n">
        <f aca="false">D105*F105</f>
        <v>5.68707357404551</v>
      </c>
      <c r="H105" s="44" t="n">
        <f aca="false">H106+G105</f>
        <v>10.5681002021903</v>
      </c>
      <c r="I105" s="44"/>
      <c r="J105" s="44"/>
      <c r="K105" s="44"/>
      <c r="L105" s="44"/>
      <c r="M105" s="45"/>
      <c r="N105" s="45"/>
      <c r="O105" s="45"/>
      <c r="P105" s="44"/>
      <c r="Q105" s="44"/>
    </row>
    <row r="106" customFormat="false" ht="14.4" hidden="false" customHeight="false" outlineLevel="0" collapsed="false">
      <c r="A106" s="49" t="n">
        <v>102</v>
      </c>
      <c r="B106" s="44" t="n">
        <v>0.53139</v>
      </c>
      <c r="C106" s="50" t="n">
        <f aca="false">1-B106</f>
        <v>0.46861</v>
      </c>
      <c r="D106" s="44" t="n">
        <f aca="false">D105*C105</f>
        <v>56.6407187386471</v>
      </c>
      <c r="E106" s="44" t="n">
        <f aca="false">D106-D107</f>
        <v>30.0983115305297</v>
      </c>
      <c r="F106" s="44" t="n">
        <f aca="false">$M$1^A106</f>
        <v>0.0490459419834195</v>
      </c>
      <c r="G106" s="44" t="n">
        <f aca="false">D106*F106</f>
        <v>2.77799740515487</v>
      </c>
      <c r="H106" s="44" t="n">
        <f aca="false">H107+G106</f>
        <v>4.88102662814479</v>
      </c>
      <c r="I106" s="44"/>
      <c r="J106" s="44"/>
      <c r="K106" s="44"/>
      <c r="L106" s="44"/>
      <c r="M106" s="45"/>
      <c r="N106" s="45"/>
      <c r="O106" s="45"/>
      <c r="P106" s="44"/>
      <c r="Q106" s="44"/>
    </row>
    <row r="107" customFormat="false" ht="14.4" hidden="false" customHeight="false" outlineLevel="0" collapsed="false">
      <c r="A107" s="49" t="n">
        <v>103</v>
      </c>
      <c r="B107" s="44" t="n">
        <v>0.56676</v>
      </c>
      <c r="C107" s="50" t="n">
        <f aca="false">1-B107</f>
        <v>0.43324</v>
      </c>
      <c r="D107" s="44" t="n">
        <f aca="false">D106*C106</f>
        <v>26.5424072081174</v>
      </c>
      <c r="E107" s="44" t="n">
        <f aca="false">D107-D108</f>
        <v>15.0431747092726</v>
      </c>
      <c r="F107" s="44" t="n">
        <f aca="false">$M$1^A107</f>
        <v>0.0476174194013782</v>
      </c>
      <c r="G107" s="44" t="n">
        <f aca="false">D107*F107</f>
        <v>1.26388093595109</v>
      </c>
      <c r="H107" s="44" t="n">
        <f aca="false">H108+G107</f>
        <v>2.10302922298992</v>
      </c>
      <c r="I107" s="44"/>
      <c r="J107" s="44"/>
      <c r="K107" s="44"/>
      <c r="L107" s="44"/>
      <c r="M107" s="45"/>
      <c r="N107" s="45"/>
      <c r="O107" s="45"/>
      <c r="P107" s="44"/>
      <c r="Q107" s="44"/>
    </row>
    <row r="108" customFormat="false" ht="14.4" hidden="false" customHeight="false" outlineLevel="0" collapsed="false">
      <c r="A108" s="49" t="n">
        <v>104</v>
      </c>
      <c r="B108" s="44" t="n">
        <v>0.60271</v>
      </c>
      <c r="C108" s="50" t="n">
        <f aca="false">1-B108</f>
        <v>0.39729</v>
      </c>
      <c r="D108" s="44" t="n">
        <f aca="false">D107*C107</f>
        <v>11.4992324988448</v>
      </c>
      <c r="E108" s="44" t="n">
        <f aca="false">D108-D109</f>
        <v>6.93070241937875</v>
      </c>
      <c r="F108" s="44" t="n">
        <f aca="false">$M$1^A108</f>
        <v>0.0462305042731827</v>
      </c>
      <c r="G108" s="44" t="n">
        <f aca="false">D108*F108</f>
        <v>0.531615317176166</v>
      </c>
      <c r="H108" s="44" t="n">
        <f aca="false">H109+G108</f>
        <v>0.839148287038832</v>
      </c>
      <c r="I108" s="44"/>
      <c r="J108" s="44"/>
      <c r="K108" s="44"/>
      <c r="L108" s="44"/>
      <c r="M108" s="45"/>
      <c r="N108" s="45"/>
      <c r="O108" s="45"/>
      <c r="P108" s="44"/>
      <c r="Q108" s="44"/>
    </row>
    <row r="109" customFormat="false" ht="14.4" hidden="false" customHeight="false" outlineLevel="0" collapsed="false">
      <c r="A109" s="49" t="n">
        <v>105</v>
      </c>
      <c r="B109" s="44" t="n">
        <v>0.63896</v>
      </c>
      <c r="C109" s="50" t="n">
        <f aca="false">1-B109</f>
        <v>0.36104</v>
      </c>
      <c r="D109" s="44" t="n">
        <f aca="false">D108*C108</f>
        <v>4.56853007946605</v>
      </c>
      <c r="E109" s="44" t="n">
        <f aca="false">D109-D110</f>
        <v>2.91910797957563</v>
      </c>
      <c r="F109" s="44" t="n">
        <f aca="false">$M$1^A109</f>
        <v>0.0448839847312454</v>
      </c>
      <c r="G109" s="44" t="n">
        <f aca="false">D109*F109</f>
        <v>0.205053834330989</v>
      </c>
      <c r="H109" s="44" t="n">
        <f aca="false">H110+G109</f>
        <v>0.307532969862666</v>
      </c>
      <c r="I109" s="44"/>
      <c r="J109" s="44"/>
      <c r="K109" s="44"/>
      <c r="L109" s="44"/>
      <c r="M109" s="45"/>
      <c r="N109" s="45"/>
      <c r="O109" s="45"/>
      <c r="P109" s="44"/>
      <c r="Q109" s="44"/>
    </row>
    <row r="110" customFormat="false" ht="14.4" hidden="false" customHeight="false" outlineLevel="0" collapsed="false">
      <c r="A110" s="49" t="n">
        <v>106</v>
      </c>
      <c r="B110" s="44" t="n">
        <v>0.67514</v>
      </c>
      <c r="C110" s="50" t="n">
        <f aca="false">1-B110</f>
        <v>0.32486</v>
      </c>
      <c r="D110" s="44" t="n">
        <f aca="false">D109*C109</f>
        <v>1.64942209989042</v>
      </c>
      <c r="E110" s="44" t="n">
        <f aca="false">D110-D111</f>
        <v>1.11359083652002</v>
      </c>
      <c r="F110" s="44" t="n">
        <f aca="false">$M$1^A110</f>
        <v>0.0435766842050926</v>
      </c>
      <c r="G110" s="44" t="n">
        <f aca="false">D110*F110</f>
        <v>0.0718763459678256</v>
      </c>
      <c r="H110" s="44" t="n">
        <f aca="false">H111+G110</f>
        <v>0.102479135531676</v>
      </c>
      <c r="I110" s="44"/>
      <c r="J110" s="44"/>
      <c r="K110" s="44"/>
      <c r="L110" s="44"/>
      <c r="M110" s="45"/>
      <c r="N110" s="55"/>
      <c r="O110" s="45"/>
      <c r="P110" s="44"/>
      <c r="Q110" s="44"/>
    </row>
    <row r="111" customFormat="false" ht="14.4" hidden="false" customHeight="false" outlineLevel="0" collapsed="false">
      <c r="A111" s="49" t="n">
        <v>107</v>
      </c>
      <c r="B111" s="44" t="n">
        <v>0.7109</v>
      </c>
      <c r="C111" s="50" t="n">
        <f aca="false">1-B111</f>
        <v>0.2891</v>
      </c>
      <c r="D111" s="44" t="n">
        <f aca="false">D110*C110</f>
        <v>0.535831263370402</v>
      </c>
      <c r="E111" s="44" t="n">
        <f aca="false">D111-D112</f>
        <v>0.380922445130019</v>
      </c>
      <c r="F111" s="44" t="n">
        <f aca="false">$M$1^A111</f>
        <v>0.0423074603932938</v>
      </c>
      <c r="G111" s="44" t="n">
        <f aca="false">D111*F111</f>
        <v>0.0226696599525319</v>
      </c>
      <c r="H111" s="44" t="n">
        <f aca="false">H112+G111</f>
        <v>0.0306027895638508</v>
      </c>
      <c r="I111" s="44"/>
      <c r="J111" s="44"/>
      <c r="K111" s="44"/>
      <c r="L111" s="44"/>
      <c r="M111" s="45"/>
      <c r="N111" s="45"/>
      <c r="O111" s="45"/>
      <c r="P111" s="44"/>
      <c r="Q111" s="44"/>
    </row>
    <row r="112" customFormat="false" ht="14.4" hidden="false" customHeight="false" outlineLevel="0" collapsed="false">
      <c r="A112" s="49" t="n">
        <v>108</v>
      </c>
      <c r="B112" s="44" t="n">
        <v>0.74582</v>
      </c>
      <c r="C112" s="50" t="n">
        <f aca="false">1-B112</f>
        <v>0.25418</v>
      </c>
      <c r="D112" s="44" t="n">
        <f aca="false">D111*C111</f>
        <v>0.154908818240383</v>
      </c>
      <c r="E112" s="44" t="n">
        <f aca="false">D112-D113</f>
        <v>0.115534094820043</v>
      </c>
      <c r="F112" s="44" t="n">
        <f aca="false">$M$1^A112</f>
        <v>0.0410752042653338</v>
      </c>
      <c r="G112" s="44" t="n">
        <f aca="false">D112*F112</f>
        <v>0.00636291135172521</v>
      </c>
      <c r="H112" s="44" t="n">
        <f aca="false">H113+G112</f>
        <v>0.00793312961131891</v>
      </c>
      <c r="I112" s="44"/>
      <c r="J112" s="44"/>
      <c r="K112" s="44"/>
      <c r="L112" s="44"/>
      <c r="M112" s="45"/>
      <c r="N112" s="45"/>
      <c r="O112" s="45"/>
      <c r="P112" s="44"/>
      <c r="Q112" s="44"/>
    </row>
    <row r="113" customFormat="false" ht="14.4" hidden="false" customHeight="false" outlineLevel="0" collapsed="false">
      <c r="A113" s="49" t="n">
        <v>109</v>
      </c>
      <c r="B113" s="56" t="n">
        <v>1</v>
      </c>
      <c r="C113" s="50" t="n">
        <f aca="false">1-B113</f>
        <v>0</v>
      </c>
      <c r="D113" s="44" t="n">
        <f aca="false">D112*C112</f>
        <v>0.0393747234203406</v>
      </c>
      <c r="E113" s="44" t="n">
        <f aca="false">D113-D114</f>
        <v>0.0393747234203406</v>
      </c>
      <c r="F113" s="44" t="n">
        <f aca="false">$M$1^A113</f>
        <v>0.0398788390925571</v>
      </c>
      <c r="G113" s="44" t="n">
        <f aca="false">D113*F113</f>
        <v>0.0015702182595937</v>
      </c>
      <c r="H113" s="44" t="n">
        <f aca="false">H114+G113</f>
        <v>0.0015702182595937</v>
      </c>
      <c r="I113" s="44"/>
      <c r="J113" s="44"/>
      <c r="K113" s="44"/>
      <c r="L113" s="44"/>
      <c r="M113" s="45"/>
      <c r="N113" s="45"/>
      <c r="O113" s="45"/>
      <c r="P113" s="44"/>
      <c r="Q113" s="44"/>
    </row>
    <row r="114" customFormat="false" ht="14.4" hidden="false" customHeight="false" outlineLevel="0" collapsed="false">
      <c r="A114" s="49" t="n">
        <v>110</v>
      </c>
      <c r="B114" s="56" t="n">
        <v>1</v>
      </c>
      <c r="C114" s="50" t="n">
        <f aca="false">1-B114</f>
        <v>0</v>
      </c>
      <c r="D114" s="44" t="n">
        <f aca="false">D113*C113</f>
        <v>0</v>
      </c>
      <c r="E114" s="44" t="n">
        <f aca="false">D114-D115</f>
        <v>0</v>
      </c>
      <c r="F114" s="44" t="n">
        <f aca="false">$M$1^A114</f>
        <v>0.038717319507337</v>
      </c>
      <c r="G114" s="44" t="n">
        <f aca="false">D114*F114</f>
        <v>0</v>
      </c>
      <c r="H114" s="44" t="n">
        <f aca="false">H115+G114</f>
        <v>0</v>
      </c>
      <c r="I114" s="44"/>
      <c r="J114" s="44"/>
      <c r="K114" s="44"/>
      <c r="L114" s="44"/>
      <c r="M114" s="45"/>
      <c r="N114" s="45"/>
      <c r="O114" s="45"/>
      <c r="P114" s="44"/>
      <c r="Q114" s="44"/>
    </row>
    <row r="115" customFormat="false" ht="14.4" hidden="false" customHeight="false" outlineLevel="0" collapsed="false">
      <c r="A115" s="49" t="n">
        <v>111</v>
      </c>
      <c r="B115" s="56" t="n">
        <v>1</v>
      </c>
      <c r="C115" s="50" t="n">
        <f aca="false">1-B115</f>
        <v>0</v>
      </c>
      <c r="D115" s="44" t="n">
        <f aca="false">D114*C114</f>
        <v>0</v>
      </c>
      <c r="E115" s="44" t="n">
        <f aca="false">D115-D116</f>
        <v>0</v>
      </c>
      <c r="F115" s="44" t="n">
        <f aca="false">$M$1^A115</f>
        <v>0.0375896305896475</v>
      </c>
      <c r="G115" s="44" t="n">
        <f aca="false">D115*F115</f>
        <v>0</v>
      </c>
      <c r="H115" s="44" t="n">
        <f aca="false">H116+G115</f>
        <v>0</v>
      </c>
      <c r="I115" s="44"/>
      <c r="J115" s="44"/>
      <c r="K115" s="44"/>
      <c r="L115" s="44"/>
      <c r="M115" s="45"/>
      <c r="N115" s="45"/>
      <c r="O115" s="45"/>
      <c r="P115" s="44"/>
      <c r="Q115" s="44"/>
    </row>
    <row r="116" customFormat="false" ht="14.4" hidden="false" customHeight="false" outlineLevel="0" collapsed="false">
      <c r="A116" s="49" t="n">
        <v>112</v>
      </c>
      <c r="B116" s="56" t="n">
        <v>1</v>
      </c>
      <c r="C116" s="50" t="n">
        <f aca="false">1-B116</f>
        <v>0</v>
      </c>
      <c r="D116" s="44" t="n">
        <f aca="false">D115*C115</f>
        <v>0</v>
      </c>
      <c r="E116" s="44" t="n">
        <f aca="false">D116-D117</f>
        <v>0</v>
      </c>
      <c r="F116" s="44" t="n">
        <f aca="false">$M$1^A116</f>
        <v>0.0364947869802403</v>
      </c>
      <c r="G116" s="44" t="n">
        <f aca="false">D116*F116</f>
        <v>0</v>
      </c>
      <c r="H116" s="44" t="n">
        <f aca="false">H117+G116</f>
        <v>0</v>
      </c>
      <c r="I116" s="44"/>
      <c r="J116" s="44"/>
      <c r="K116" s="44"/>
      <c r="L116" s="44"/>
      <c r="M116" s="45"/>
      <c r="N116" s="45"/>
      <c r="O116" s="45"/>
      <c r="P116" s="44"/>
      <c r="Q116" s="44"/>
    </row>
    <row r="117" customFormat="false" ht="14.4" hidden="false" customHeight="false" outlineLevel="0" collapsed="false">
      <c r="A117" s="49" t="n">
        <v>113</v>
      </c>
      <c r="B117" s="56" t="n">
        <v>1</v>
      </c>
      <c r="C117" s="50" t="n">
        <f aca="false">1-B117</f>
        <v>0</v>
      </c>
      <c r="D117" s="44" t="n">
        <f aca="false">D116*C116</f>
        <v>0</v>
      </c>
      <c r="E117" s="44" t="n">
        <f aca="false">D117-D118</f>
        <v>0</v>
      </c>
      <c r="F117" s="44" t="n">
        <f aca="false">$M$1^A117</f>
        <v>0.0354318320196508</v>
      </c>
      <c r="G117" s="44" t="n">
        <f aca="false">D117*F117</f>
        <v>0</v>
      </c>
      <c r="H117" s="44" t="n">
        <f aca="false">H118+G117</f>
        <v>0</v>
      </c>
      <c r="I117" s="44"/>
      <c r="J117" s="44"/>
      <c r="K117" s="44"/>
      <c r="L117" s="44"/>
      <c r="M117" s="45"/>
      <c r="N117" s="45"/>
      <c r="O117" s="45"/>
      <c r="P117" s="44"/>
      <c r="Q117" s="44"/>
    </row>
    <row r="118" customFormat="false" ht="14.4" hidden="false" customHeight="false" outlineLevel="0" collapsed="false">
      <c r="A118" s="49" t="n">
        <v>114</v>
      </c>
      <c r="B118" s="56" t="n">
        <v>1</v>
      </c>
      <c r="C118" s="50" t="n">
        <f aca="false">1-B118</f>
        <v>0</v>
      </c>
      <c r="D118" s="44" t="n">
        <f aca="false">D117*C117</f>
        <v>0</v>
      </c>
      <c r="E118" s="44" t="n">
        <f aca="false">D118-D119</f>
        <v>0</v>
      </c>
      <c r="F118" s="44" t="n">
        <f aca="false">$M$1^A118</f>
        <v>0.0343998369122823</v>
      </c>
      <c r="G118" s="44" t="n">
        <f aca="false">D118*F118</f>
        <v>0</v>
      </c>
      <c r="H118" s="44" t="n">
        <f aca="false">H119+G118</f>
        <v>0</v>
      </c>
      <c r="I118" s="44"/>
      <c r="J118" s="44"/>
      <c r="K118" s="44"/>
      <c r="L118" s="44"/>
      <c r="M118" s="45"/>
      <c r="N118" s="45"/>
      <c r="O118" s="45"/>
      <c r="P118" s="44"/>
      <c r="Q118" s="44"/>
    </row>
    <row r="119" customFormat="false" ht="14.4" hidden="false" customHeight="false" outlineLevel="0" collapsed="false">
      <c r="A119" s="49" t="n">
        <v>115</v>
      </c>
      <c r="B119" s="56" t="n">
        <v>1</v>
      </c>
      <c r="C119" s="50" t="n">
        <f aca="false">1-B119</f>
        <v>0</v>
      </c>
      <c r="D119" s="44" t="n">
        <f aca="false">D118*C118</f>
        <v>0</v>
      </c>
      <c r="E119" s="44" t="n">
        <f aca="false">D119-D120</f>
        <v>0</v>
      </c>
      <c r="F119" s="44" t="n">
        <f aca="false">$M$1^A119</f>
        <v>0.0333978999148372</v>
      </c>
      <c r="G119" s="44" t="n">
        <f aca="false">D119*F119</f>
        <v>0</v>
      </c>
      <c r="H119" s="44" t="n">
        <f aca="false">H120+G119</f>
        <v>0</v>
      </c>
      <c r="I119" s="44"/>
      <c r="J119" s="44"/>
      <c r="K119" s="44"/>
      <c r="L119" s="44"/>
      <c r="M119" s="45"/>
      <c r="N119" s="45"/>
      <c r="O119" s="45"/>
      <c r="P119" s="44"/>
      <c r="Q119" s="44"/>
    </row>
    <row r="120" customFormat="false" ht="14.4" hidden="false" customHeight="false" outlineLevel="0" collapsed="false">
      <c r="A120" s="44"/>
      <c r="B120" s="56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</row>
    <row r="121" customFormat="false" ht="14.4" hidden="false" customHeight="false" outlineLevel="0" collapsed="false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</row>
    <row r="122" customFormat="false" ht="14.4" hidden="false" customHeight="false" outlineLevel="0" collapsed="false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</row>
    <row r="123" customFormat="false" ht="14.4" hidden="false" customHeight="false" outlineLevel="0" collapsed="false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</row>
    <row r="124" customFormat="false" ht="14.4" hidden="false" customHeight="false" outlineLevel="0" collapsed="false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</row>
    <row r="125" customFormat="false" ht="14.4" hidden="false" customHeight="false" outlineLevel="0" collapsed="false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</row>
    <row r="126" customFormat="false" ht="14.4" hidden="false" customHeight="false" outlineLevel="0" collapsed="false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</row>
    <row r="127" customFormat="false" ht="14.4" hidden="false" customHeight="false" outlineLevel="0" collapsed="false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</row>
    <row r="128" customFormat="false" ht="14.4" hidden="false" customHeight="false" outlineLevel="0" collapsed="false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</row>
    <row r="129" customFormat="false" ht="14.4" hidden="false" customHeight="false" outlineLevel="0" collapsed="false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</row>
    <row r="130" customFormat="false" ht="14.4" hidden="false" customHeight="false" outlineLevel="0" collapsed="false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</row>
    <row r="131" customFormat="false" ht="14.4" hidden="false" customHeight="false" outlineLevel="0" collapsed="false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</row>
    <row r="132" customFormat="false" ht="14.4" hidden="false" customHeight="false" outlineLevel="0" collapsed="false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</row>
    <row r="133" customFormat="false" ht="14.4" hidden="false" customHeight="false" outlineLevel="0" collapsed="false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</row>
    <row r="134" customFormat="false" ht="14.4" hidden="false" customHeight="false" outlineLevel="0" collapsed="false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</row>
    <row r="135" customFormat="false" ht="14.4" hidden="false" customHeight="false" outlineLevel="0" collapsed="false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</row>
    <row r="136" customFormat="false" ht="14.4" hidden="false" customHeight="false" outlineLevel="0" collapsed="false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</row>
    <row r="137" customFormat="false" ht="14.4" hidden="false" customHeight="false" outlineLevel="0" collapsed="false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</row>
    <row r="138" customFormat="false" ht="14.4" hidden="false" customHeight="false" outlineLevel="0" collapsed="false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</row>
    <row r="139" customFormat="false" ht="14.4" hidden="false" customHeight="false" outlineLevel="0" collapsed="false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</row>
    <row r="140" customFormat="false" ht="14.4" hidden="false" customHeight="false" outlineLevel="0" collapsed="false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</row>
    <row r="141" customFormat="false" ht="14.4" hidden="false" customHeight="false" outlineLevel="0" collapsed="false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</row>
    <row r="142" customFormat="false" ht="14.4" hidden="false" customHeight="false" outlineLevel="0" collapsed="false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</row>
    <row r="143" customFormat="false" ht="14.4" hidden="false" customHeight="false" outlineLevel="0" collapsed="false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</row>
    <row r="144" customFormat="false" ht="14.4" hidden="false" customHeight="false" outlineLevel="0" collapsed="false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</row>
    <row r="145" customFormat="false" ht="14.4" hidden="false" customHeight="false" outlineLevel="0" collapsed="false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</row>
    <row r="146" customFormat="false" ht="14.4" hidden="false" customHeight="false" outlineLevel="0" collapsed="false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</row>
    <row r="147" customFormat="false" ht="14.4" hidden="false" customHeight="false" outlineLevel="0" collapsed="false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</row>
    <row r="148" customFormat="false" ht="14.4" hidden="false" customHeight="false" outlineLevel="0" collapsed="false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</row>
    <row r="149" customFormat="false" ht="14.4" hidden="false" customHeight="false" outlineLevel="0" collapsed="false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</row>
    <row r="150" customFormat="false" ht="14.4" hidden="false" customHeight="false" outlineLevel="0" collapsed="false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</row>
    <row r="151" customFormat="false" ht="14.4" hidden="false" customHeight="false" outlineLevel="0" collapsed="false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</row>
    <row r="152" customFormat="false" ht="14.4" hidden="false" customHeight="false" outlineLevel="0" collapsed="false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</row>
    <row r="153" customFormat="false" ht="14.4" hidden="false" customHeight="false" outlineLevel="0" collapsed="false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</row>
    <row r="154" customFormat="false" ht="14.4" hidden="false" customHeight="false" outlineLevel="0" collapsed="false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</row>
    <row r="155" customFormat="false" ht="14.4" hidden="false" customHeight="false" outlineLevel="0" collapsed="false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</row>
    <row r="156" customFormat="false" ht="14.4" hidden="false" customHeight="false" outlineLevel="0" collapsed="false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</row>
    <row r="157" customFormat="false" ht="14.4" hidden="false" customHeight="false" outlineLevel="0" collapsed="false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</row>
    <row r="158" customFormat="false" ht="14.4" hidden="false" customHeight="false" outlineLevel="0" collapsed="false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</row>
    <row r="159" customFormat="false" ht="14.4" hidden="false" customHeight="false" outlineLevel="0" collapsed="false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</row>
    <row r="160" customFormat="false" ht="14.4" hidden="false" customHeight="false" outlineLevel="0" collapsed="false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</row>
    <row r="161" customFormat="false" ht="14.4" hidden="false" customHeight="false" outlineLevel="0" collapsed="false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</row>
    <row r="162" customFormat="false" ht="14.4" hidden="false" customHeight="false" outlineLevel="0" collapsed="false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</row>
    <row r="163" customFormat="false" ht="14.4" hidden="false" customHeight="false" outlineLevel="0" collapsed="false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</row>
    <row r="164" customFormat="false" ht="14.4" hidden="false" customHeight="false" outlineLevel="0" collapsed="false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</row>
    <row r="165" customFormat="false" ht="14.4" hidden="false" customHeight="false" outlineLevel="0" collapsed="false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</row>
    <row r="166" customFormat="false" ht="14.4" hidden="false" customHeight="false" outlineLevel="0" collapsed="false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</row>
    <row r="167" customFormat="false" ht="14.4" hidden="false" customHeight="false" outlineLevel="0" collapsed="false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</row>
    <row r="168" customFormat="false" ht="14.4" hidden="false" customHeight="false" outlineLevel="0" collapsed="false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</row>
    <row r="169" customFormat="false" ht="14.4" hidden="false" customHeight="false" outlineLevel="0" collapsed="false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</row>
    <row r="170" customFormat="false" ht="14.4" hidden="false" customHeight="false" outlineLevel="0" collapsed="false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</row>
    <row r="171" customFormat="false" ht="14.4" hidden="false" customHeight="false" outlineLevel="0" collapsed="false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</row>
    <row r="172" customFormat="false" ht="14.4" hidden="false" customHeight="false" outlineLevel="0" collapsed="false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</row>
    <row r="173" customFormat="false" ht="14.4" hidden="false" customHeight="false" outlineLevel="0" collapsed="false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</row>
    <row r="174" customFormat="false" ht="14.4" hidden="false" customHeight="false" outlineLevel="0" collapsed="false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</row>
    <row r="175" customFormat="false" ht="14.4" hidden="false" customHeight="false" outlineLevel="0" collapsed="false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</row>
    <row r="176" customFormat="false" ht="14.4" hidden="false" customHeight="false" outlineLevel="0" collapsed="false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</row>
    <row r="177" customFormat="false" ht="14.4" hidden="false" customHeight="false" outlineLevel="0" collapsed="false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</row>
    <row r="178" customFormat="false" ht="14.4" hidden="false" customHeight="false" outlineLevel="0" collapsed="false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</row>
    <row r="179" customFormat="false" ht="14.4" hidden="false" customHeight="false" outlineLevel="0" collapsed="false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LibreOffice/7.3.7.2$Linux_X86_64 LibreOffice_project/30$Build-2</Application>
  <AppVersion>15.0000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2011-09-01T23:29:14Z</dcterms:created>
  <dc:creator>leonardo</dc:creator>
  <dc:description/>
  <dc:language>pt-BR</dc:language>
  <cp:lastModifiedBy/>
  <dcterms:modified xsi:type="dcterms:W3CDTF">2023-11-08T13:47:47Z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