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https://d.docs.live.net/953ee21d6df87332/Inmetro/0-PBE/2 - Programas/Ventiladores de Mesa/"/>
    </mc:Choice>
  </mc:AlternateContent>
  <xr:revisionPtr revIDLastSave="89" documentId="8_{5D589510-F919-417B-8D19-9987A329136C}" xr6:coauthVersionLast="47" xr6:coauthVersionMax="47" xr10:uidLastSave="{C9A45E4D-CD48-41DC-B22B-E89414436A12}"/>
  <bookViews>
    <workbookView xWindow="0" yWindow="0" windowWidth="23040" windowHeight="12240" xr2:uid="{00000000-000D-0000-FFFF-FFFF00000000}"/>
  </bookViews>
  <sheets>
    <sheet name="Ventiladores" sheetId="1" r:id="rId1"/>
    <sheet name="média consumo annel anual 2013" sheetId="24" state="hidden" r:id="rId2"/>
  </sheets>
  <definedNames>
    <definedName name="_FilterDatabase" localSheetId="0" hidden="1">Ventiladores!$A$33:$AF$823</definedName>
    <definedName name="_xlnm.Print_Area" localSheetId="0">Ventiladores!$A$1:$AF$823</definedName>
    <definedName name="Print_Area" localSheetId="0">Ventiladores!$A$1:$AF$63</definedName>
    <definedName name="Print_Titles" localSheetId="0">Ventiladores!$1:$33</definedName>
    <definedName name="_xlnm.Print_Titles" localSheetId="0">Ventiladores!$1:$33</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4" i="1" l="1"/>
  <c r="Z35" i="1"/>
  <c r="Z36" i="1"/>
  <c r="AF36" i="1" s="1"/>
  <c r="Z37" i="1"/>
  <c r="Z38" i="1"/>
  <c r="AF38" i="1" s="1"/>
  <c r="Z39" i="1"/>
  <c r="AF39" i="1" s="1"/>
  <c r="Z40" i="1"/>
  <c r="Z41" i="1"/>
  <c r="Z42" i="1"/>
  <c r="Z43" i="1"/>
  <c r="Z44" i="1"/>
  <c r="AF44" i="1" s="1"/>
  <c r="Z45" i="1"/>
  <c r="Z46" i="1"/>
  <c r="AF46" i="1" s="1"/>
  <c r="Z47" i="1"/>
  <c r="AF47" i="1" s="1"/>
  <c r="Z48" i="1"/>
  <c r="Z49" i="1"/>
  <c r="Z50" i="1"/>
  <c r="Z51" i="1"/>
  <c r="Z52" i="1"/>
  <c r="AF52" i="1" s="1"/>
  <c r="Z53" i="1"/>
  <c r="Z54" i="1"/>
  <c r="AF54" i="1" s="1"/>
  <c r="Z55" i="1"/>
  <c r="AF55" i="1" s="1"/>
  <c r="Z56" i="1"/>
  <c r="Z57" i="1"/>
  <c r="Z58" i="1"/>
  <c r="Z59" i="1"/>
  <c r="Z60" i="1"/>
  <c r="AF60" i="1" s="1"/>
  <c r="Z61" i="1"/>
  <c r="Z62" i="1"/>
  <c r="AF62" i="1" s="1"/>
  <c r="Z63" i="1"/>
  <c r="AF63" i="1" s="1"/>
  <c r="Z64" i="1"/>
  <c r="Z65" i="1"/>
  <c r="Z66" i="1"/>
  <c r="Z67" i="1"/>
  <c r="Z68" i="1"/>
  <c r="AF68" i="1" s="1"/>
  <c r="Z69" i="1"/>
  <c r="Z70" i="1"/>
  <c r="AF70" i="1" s="1"/>
  <c r="Z71" i="1"/>
  <c r="AF71" i="1" s="1"/>
  <c r="Z72" i="1"/>
  <c r="Z73" i="1"/>
  <c r="Z74" i="1"/>
  <c r="Z75" i="1"/>
  <c r="Z76" i="1"/>
  <c r="AF76" i="1" s="1"/>
  <c r="Z77" i="1"/>
  <c r="Z78" i="1"/>
  <c r="AF78" i="1" s="1"/>
  <c r="Z79" i="1"/>
  <c r="AF79" i="1" s="1"/>
  <c r="Z80" i="1"/>
  <c r="Z81" i="1"/>
  <c r="Z82" i="1"/>
  <c r="Z83" i="1"/>
  <c r="Z84" i="1"/>
  <c r="AF84" i="1" s="1"/>
  <c r="Z85" i="1"/>
  <c r="Z86" i="1"/>
  <c r="AF86" i="1" s="1"/>
  <c r="Z87" i="1"/>
  <c r="AF87" i="1" s="1"/>
  <c r="Z88" i="1"/>
  <c r="Z89" i="1"/>
  <c r="Z90" i="1"/>
  <c r="Z91" i="1"/>
  <c r="Z92" i="1"/>
  <c r="AF92" i="1" s="1"/>
  <c r="Z93" i="1"/>
  <c r="Z94" i="1"/>
  <c r="AF94" i="1" s="1"/>
  <c r="Z95" i="1"/>
  <c r="AF95" i="1" s="1"/>
  <c r="Z96" i="1"/>
  <c r="Z97" i="1"/>
  <c r="Z98" i="1"/>
  <c r="Z99" i="1"/>
  <c r="Z100" i="1"/>
  <c r="AF100" i="1" s="1"/>
  <c r="Z101" i="1"/>
  <c r="Z102" i="1"/>
  <c r="AF102" i="1" s="1"/>
  <c r="Z103" i="1"/>
  <c r="AF103" i="1" s="1"/>
  <c r="Z104" i="1"/>
  <c r="Z105" i="1"/>
  <c r="Z106" i="1"/>
  <c r="Z107" i="1"/>
  <c r="Z108" i="1"/>
  <c r="AF108" i="1" s="1"/>
  <c r="Z109" i="1"/>
  <c r="Z110" i="1"/>
  <c r="AF110" i="1" s="1"/>
  <c r="Z111" i="1"/>
  <c r="AF111" i="1" s="1"/>
  <c r="Z112" i="1"/>
  <c r="Z113" i="1"/>
  <c r="Z114" i="1"/>
  <c r="Z115" i="1"/>
  <c r="Z116" i="1"/>
  <c r="AF116" i="1" s="1"/>
  <c r="Z117" i="1"/>
  <c r="Z118" i="1"/>
  <c r="AF118" i="1" s="1"/>
  <c r="Z119" i="1"/>
  <c r="AF119" i="1" s="1"/>
  <c r="Z120" i="1"/>
  <c r="Z121" i="1"/>
  <c r="Z122" i="1"/>
  <c r="Z123" i="1"/>
  <c r="Z124" i="1"/>
  <c r="AF124" i="1" s="1"/>
  <c r="Z125" i="1"/>
  <c r="Z126" i="1"/>
  <c r="AF126" i="1" s="1"/>
  <c r="Z127" i="1"/>
  <c r="AF127" i="1" s="1"/>
  <c r="Z128" i="1"/>
  <c r="Z129" i="1"/>
  <c r="Z130" i="1"/>
  <c r="Z131" i="1"/>
  <c r="Z132" i="1"/>
  <c r="AF132" i="1" s="1"/>
  <c r="Z133" i="1"/>
  <c r="Z134" i="1"/>
  <c r="AF134" i="1" s="1"/>
  <c r="Z135" i="1"/>
  <c r="AF135" i="1" s="1"/>
  <c r="Z136" i="1"/>
  <c r="Z137" i="1"/>
  <c r="Z138" i="1"/>
  <c r="Z139" i="1"/>
  <c r="Z140" i="1"/>
  <c r="AF140" i="1" s="1"/>
  <c r="Z141" i="1"/>
  <c r="Z142" i="1"/>
  <c r="AF142" i="1" s="1"/>
  <c r="Z143" i="1"/>
  <c r="AF143" i="1" s="1"/>
  <c r="Z144" i="1"/>
  <c r="Z145" i="1"/>
  <c r="Z146" i="1"/>
  <c r="Z147" i="1"/>
  <c r="Z148" i="1"/>
  <c r="AF148" i="1" s="1"/>
  <c r="Z149" i="1"/>
  <c r="Z150" i="1"/>
  <c r="AF150" i="1" s="1"/>
  <c r="Z151" i="1"/>
  <c r="AF151" i="1" s="1"/>
  <c r="Z152" i="1"/>
  <c r="Z153" i="1"/>
  <c r="Z154" i="1"/>
  <c r="Z155" i="1"/>
  <c r="Z156" i="1"/>
  <c r="AF156" i="1" s="1"/>
  <c r="Z157" i="1"/>
  <c r="Z158" i="1"/>
  <c r="AF158" i="1" s="1"/>
  <c r="Z159" i="1"/>
  <c r="AF159" i="1" s="1"/>
  <c r="Z160" i="1"/>
  <c r="Z161" i="1"/>
  <c r="Z162" i="1"/>
  <c r="Z163" i="1"/>
  <c r="Z164" i="1"/>
  <c r="AF164" i="1" s="1"/>
  <c r="Z165" i="1"/>
  <c r="Z166" i="1"/>
  <c r="AF166" i="1" s="1"/>
  <c r="Z167" i="1"/>
  <c r="AF167" i="1" s="1"/>
  <c r="Z168" i="1"/>
  <c r="Z169" i="1"/>
  <c r="Z170" i="1"/>
  <c r="Z171" i="1"/>
  <c r="Z172" i="1"/>
  <c r="AF172" i="1" s="1"/>
  <c r="Z173" i="1"/>
  <c r="Z174" i="1"/>
  <c r="AF174" i="1" s="1"/>
  <c r="Z175" i="1"/>
  <c r="AF175" i="1" s="1"/>
  <c r="Z176" i="1"/>
  <c r="Z177" i="1"/>
  <c r="Z178" i="1"/>
  <c r="Z179" i="1"/>
  <c r="Z180" i="1"/>
  <c r="AF180" i="1" s="1"/>
  <c r="Z181" i="1"/>
  <c r="Z182" i="1"/>
  <c r="AF182" i="1" s="1"/>
  <c r="Z183" i="1"/>
  <c r="AF183" i="1" s="1"/>
  <c r="Z184" i="1"/>
  <c r="Z185" i="1"/>
  <c r="Z186" i="1"/>
  <c r="Z187" i="1"/>
  <c r="Z188" i="1"/>
  <c r="AF188" i="1" s="1"/>
  <c r="Z189" i="1"/>
  <c r="Z190" i="1"/>
  <c r="AF190" i="1" s="1"/>
  <c r="Z191" i="1"/>
  <c r="AF191" i="1" s="1"/>
  <c r="Z192" i="1"/>
  <c r="Z193" i="1"/>
  <c r="Z194" i="1"/>
  <c r="Z195" i="1"/>
  <c r="Z196" i="1"/>
  <c r="AF196" i="1" s="1"/>
  <c r="Z197" i="1"/>
  <c r="Z198" i="1"/>
  <c r="AF198" i="1" s="1"/>
  <c r="Z199" i="1"/>
  <c r="AF199" i="1" s="1"/>
  <c r="Z200" i="1"/>
  <c r="Z201" i="1"/>
  <c r="Z202" i="1"/>
  <c r="Z203" i="1"/>
  <c r="Z204" i="1"/>
  <c r="AF204" i="1" s="1"/>
  <c r="Z205" i="1"/>
  <c r="Z206" i="1"/>
  <c r="AF206" i="1" s="1"/>
  <c r="Z207" i="1"/>
  <c r="AF207" i="1" s="1"/>
  <c r="Z208" i="1"/>
  <c r="Z209" i="1"/>
  <c r="Z210" i="1"/>
  <c r="Z211" i="1"/>
  <c r="Z212" i="1"/>
  <c r="AF212" i="1" s="1"/>
  <c r="Z213" i="1"/>
  <c r="Z214" i="1"/>
  <c r="AF214" i="1" s="1"/>
  <c r="Z215" i="1"/>
  <c r="AF215" i="1" s="1"/>
  <c r="Z216" i="1"/>
  <c r="Z217" i="1"/>
  <c r="Z218" i="1"/>
  <c r="Z219" i="1"/>
  <c r="Z220" i="1"/>
  <c r="AF220" i="1" s="1"/>
  <c r="Z221" i="1"/>
  <c r="Z222" i="1"/>
  <c r="AF222" i="1" s="1"/>
  <c r="Z223" i="1"/>
  <c r="AF223" i="1" s="1"/>
  <c r="Z224" i="1"/>
  <c r="Z287" i="1"/>
  <c r="Z288" i="1"/>
  <c r="Z289" i="1"/>
  <c r="Z290" i="1"/>
  <c r="AF290" i="1" s="1"/>
  <c r="Z291" i="1"/>
  <c r="Z292" i="1"/>
  <c r="AF292" i="1" s="1"/>
  <c r="Z293" i="1"/>
  <c r="AF293" i="1" s="1"/>
  <c r="Z294" i="1"/>
  <c r="Z295" i="1"/>
  <c r="Z296" i="1"/>
  <c r="Z297" i="1"/>
  <c r="Z298" i="1"/>
  <c r="AF298" i="1" s="1"/>
  <c r="Z299" i="1"/>
  <c r="Z300" i="1"/>
  <c r="AF300" i="1" s="1"/>
  <c r="Z301" i="1"/>
  <c r="AF301" i="1" s="1"/>
  <c r="Z302" i="1"/>
  <c r="Z303" i="1"/>
  <c r="Z304" i="1"/>
  <c r="Z305" i="1"/>
  <c r="Z306" i="1"/>
  <c r="AF306" i="1" s="1"/>
  <c r="Z307" i="1"/>
  <c r="Z308" i="1"/>
  <c r="AF308" i="1" s="1"/>
  <c r="Z309" i="1"/>
  <c r="AF309" i="1" s="1"/>
  <c r="Z310" i="1"/>
  <c r="Z311" i="1"/>
  <c r="Z312" i="1"/>
  <c r="Z313" i="1"/>
  <c r="Z314" i="1"/>
  <c r="AF314" i="1" s="1"/>
  <c r="Z315" i="1"/>
  <c r="Z316" i="1"/>
  <c r="AF316" i="1" s="1"/>
  <c r="Z317" i="1"/>
  <c r="AF317" i="1" s="1"/>
  <c r="Z318" i="1"/>
  <c r="Z319" i="1"/>
  <c r="Z320" i="1"/>
  <c r="Z321" i="1"/>
  <c r="Z322" i="1"/>
  <c r="AF322" i="1" s="1"/>
  <c r="Z323" i="1"/>
  <c r="Z324" i="1"/>
  <c r="AF324" i="1" s="1"/>
  <c r="Z325" i="1"/>
  <c r="AF325" i="1" s="1"/>
  <c r="Z326" i="1"/>
  <c r="Z327" i="1"/>
  <c r="Z328" i="1"/>
  <c r="Z329" i="1"/>
  <c r="Z330" i="1"/>
  <c r="AF330" i="1" s="1"/>
  <c r="Z331" i="1"/>
  <c r="Z332" i="1"/>
  <c r="AF332" i="1" s="1"/>
  <c r="Z333" i="1"/>
  <c r="AF333" i="1" s="1"/>
  <c r="Z334" i="1"/>
  <c r="Z335" i="1"/>
  <c r="Z336" i="1"/>
  <c r="Z337" i="1"/>
  <c r="Z338" i="1"/>
  <c r="AF338" i="1" s="1"/>
  <c r="Z339" i="1"/>
  <c r="Z340" i="1"/>
  <c r="AF340" i="1" s="1"/>
  <c r="Z341" i="1"/>
  <c r="AF341" i="1" s="1"/>
  <c r="Z342" i="1"/>
  <c r="Z343" i="1"/>
  <c r="Z344" i="1"/>
  <c r="Z345" i="1"/>
  <c r="Z346" i="1"/>
  <c r="AF346" i="1" s="1"/>
  <c r="Z347" i="1"/>
  <c r="Z348" i="1"/>
  <c r="AF348" i="1" s="1"/>
  <c r="Z349" i="1"/>
  <c r="AF349" i="1" s="1"/>
  <c r="Z350" i="1"/>
  <c r="Z351" i="1"/>
  <c r="Z352" i="1"/>
  <c r="Z353" i="1"/>
  <c r="Z354" i="1"/>
  <c r="AF354" i="1" s="1"/>
  <c r="Z355" i="1"/>
  <c r="Z356" i="1"/>
  <c r="AF356" i="1" s="1"/>
  <c r="Z357" i="1"/>
  <c r="AF357" i="1" s="1"/>
  <c r="Z358" i="1"/>
  <c r="Z359" i="1"/>
  <c r="Z360" i="1"/>
  <c r="Z361" i="1"/>
  <c r="Z362" i="1"/>
  <c r="AF362" i="1" s="1"/>
  <c r="Z363" i="1"/>
  <c r="Z364" i="1"/>
  <c r="AF364" i="1" s="1"/>
  <c r="Z365" i="1"/>
  <c r="AF365" i="1" s="1"/>
  <c r="Z366" i="1"/>
  <c r="Z367" i="1"/>
  <c r="Z368" i="1"/>
  <c r="Z369" i="1"/>
  <c r="Z370" i="1"/>
  <c r="AF370" i="1" s="1"/>
  <c r="Z371" i="1"/>
  <c r="Z372" i="1"/>
  <c r="AF372" i="1" s="1"/>
  <c r="Z373" i="1"/>
  <c r="AF373" i="1" s="1"/>
  <c r="Z374" i="1"/>
  <c r="Z375" i="1"/>
  <c r="Z376" i="1"/>
  <c r="Z377" i="1"/>
  <c r="Z378" i="1"/>
  <c r="AF378" i="1" s="1"/>
  <c r="Z379" i="1"/>
  <c r="Z380" i="1"/>
  <c r="AF380" i="1" s="1"/>
  <c r="Z381" i="1"/>
  <c r="AF381" i="1" s="1"/>
  <c r="Z382" i="1"/>
  <c r="Z383" i="1"/>
  <c r="AF383" i="1" s="1"/>
  <c r="Z384" i="1"/>
  <c r="Z385" i="1"/>
  <c r="Z386" i="1"/>
  <c r="AF386" i="1" s="1"/>
  <c r="Z387" i="1"/>
  <c r="Z388" i="1"/>
  <c r="AF388" i="1" s="1"/>
  <c r="Z389" i="1"/>
  <c r="AF389" i="1" s="1"/>
  <c r="Z390" i="1"/>
  <c r="Z391" i="1"/>
  <c r="Z392" i="1"/>
  <c r="Z393" i="1"/>
  <c r="Z394" i="1"/>
  <c r="AF394" i="1" s="1"/>
  <c r="Z395" i="1"/>
  <c r="Z396" i="1"/>
  <c r="AF396" i="1" s="1"/>
  <c r="Z397" i="1"/>
  <c r="AF397" i="1" s="1"/>
  <c r="Z398" i="1"/>
  <c r="Z399" i="1"/>
  <c r="Z400" i="1"/>
  <c r="Z401" i="1"/>
  <c r="Z402" i="1"/>
  <c r="AF402" i="1" s="1"/>
  <c r="Z403" i="1"/>
  <c r="Z404" i="1"/>
  <c r="AF404" i="1" s="1"/>
  <c r="Z405" i="1"/>
  <c r="AF405" i="1" s="1"/>
  <c r="Z406" i="1"/>
  <c r="Z407" i="1"/>
  <c r="Z408" i="1"/>
  <c r="AF408" i="1" s="1"/>
  <c r="Z409" i="1"/>
  <c r="Z410" i="1"/>
  <c r="AF410" i="1" s="1"/>
  <c r="Z411" i="1"/>
  <c r="Z412" i="1"/>
  <c r="AF412" i="1" s="1"/>
  <c r="Z413" i="1"/>
  <c r="AF413" i="1" s="1"/>
  <c r="Z414" i="1"/>
  <c r="Z415" i="1"/>
  <c r="Z416" i="1"/>
  <c r="Z417" i="1"/>
  <c r="Z418" i="1"/>
  <c r="AF418" i="1" s="1"/>
  <c r="Z419" i="1"/>
  <c r="Z420" i="1"/>
  <c r="AF420" i="1" s="1"/>
  <c r="Z421" i="1"/>
  <c r="AF421" i="1" s="1"/>
  <c r="Z422" i="1"/>
  <c r="Z423" i="1"/>
  <c r="Z424" i="1"/>
  <c r="Z425" i="1"/>
  <c r="Z426" i="1"/>
  <c r="AF426" i="1" s="1"/>
  <c r="Z427" i="1"/>
  <c r="Z428" i="1"/>
  <c r="AF428" i="1" s="1"/>
  <c r="Z429" i="1"/>
  <c r="AF429" i="1" s="1"/>
  <c r="Z430" i="1"/>
  <c r="Z431" i="1"/>
  <c r="Z432" i="1"/>
  <c r="Z433" i="1"/>
  <c r="Z434" i="1"/>
  <c r="AF434" i="1" s="1"/>
  <c r="Z435" i="1"/>
  <c r="Z436" i="1"/>
  <c r="AF436" i="1" s="1"/>
  <c r="Z437" i="1"/>
  <c r="AF437" i="1" s="1"/>
  <c r="Z438" i="1"/>
  <c r="Z439" i="1"/>
  <c r="Z440" i="1"/>
  <c r="Z441" i="1"/>
  <c r="Z442" i="1"/>
  <c r="AF442" i="1" s="1"/>
  <c r="Z443" i="1"/>
  <c r="Z444" i="1"/>
  <c r="AF444" i="1" s="1"/>
  <c r="Z445" i="1"/>
  <c r="AF445" i="1" s="1"/>
  <c r="Z446" i="1"/>
  <c r="Z447" i="1"/>
  <c r="Z448" i="1"/>
  <c r="Z449" i="1"/>
  <c r="Z450" i="1"/>
  <c r="AF450" i="1" s="1"/>
  <c r="Z451" i="1"/>
  <c r="Z452" i="1"/>
  <c r="AF452" i="1" s="1"/>
  <c r="AC452" i="1" s="1"/>
  <c r="Z453" i="1"/>
  <c r="AF453" i="1" s="1"/>
  <c r="Z454" i="1"/>
  <c r="Z455" i="1"/>
  <c r="Z456" i="1"/>
  <c r="Z457" i="1"/>
  <c r="Z458" i="1"/>
  <c r="AF458" i="1" s="1"/>
  <c r="Z459" i="1"/>
  <c r="Z460" i="1"/>
  <c r="AF460" i="1" s="1"/>
  <c r="Z461" i="1"/>
  <c r="AF461" i="1" s="1"/>
  <c r="Z462" i="1"/>
  <c r="Z463" i="1"/>
  <c r="Z464" i="1"/>
  <c r="Z465" i="1"/>
  <c r="Z466" i="1"/>
  <c r="AF466" i="1" s="1"/>
  <c r="Z467" i="1"/>
  <c r="Z468" i="1"/>
  <c r="AF468" i="1" s="1"/>
  <c r="Z469" i="1"/>
  <c r="AF469" i="1" s="1"/>
  <c r="Z470" i="1"/>
  <c r="Z471" i="1"/>
  <c r="Z472" i="1"/>
  <c r="Z473" i="1"/>
  <c r="Z474" i="1"/>
  <c r="AF474" i="1" s="1"/>
  <c r="Z475" i="1"/>
  <c r="Z476" i="1"/>
  <c r="AF476" i="1" s="1"/>
  <c r="Z477" i="1"/>
  <c r="AF477" i="1" s="1"/>
  <c r="Z478" i="1"/>
  <c r="Z479" i="1"/>
  <c r="Z480" i="1"/>
  <c r="Z481" i="1"/>
  <c r="Z482" i="1"/>
  <c r="AF482" i="1" s="1"/>
  <c r="Z483" i="1"/>
  <c r="Z484" i="1"/>
  <c r="AF484" i="1" s="1"/>
  <c r="Z485" i="1"/>
  <c r="AF485" i="1" s="1"/>
  <c r="Z486" i="1"/>
  <c r="Z487" i="1"/>
  <c r="Z488" i="1"/>
  <c r="Z489" i="1"/>
  <c r="Z490" i="1"/>
  <c r="AF490" i="1" s="1"/>
  <c r="Z491" i="1"/>
  <c r="AF491" i="1" s="1"/>
  <c r="Z492" i="1"/>
  <c r="AF492" i="1" s="1"/>
  <c r="Z493" i="1"/>
  <c r="AF493" i="1" s="1"/>
  <c r="Z494" i="1"/>
  <c r="Z495" i="1"/>
  <c r="AF495" i="1" s="1"/>
  <c r="Z496" i="1"/>
  <c r="Z497" i="1"/>
  <c r="Z498" i="1"/>
  <c r="AF498" i="1" s="1"/>
  <c r="Z499" i="1"/>
  <c r="AF499" i="1" s="1"/>
  <c r="Z500" i="1"/>
  <c r="AF500" i="1" s="1"/>
  <c r="Z501" i="1"/>
  <c r="AF501" i="1" s="1"/>
  <c r="Z502" i="1"/>
  <c r="Z503" i="1"/>
  <c r="AF503" i="1" s="1"/>
  <c r="Z504" i="1"/>
  <c r="Z505" i="1"/>
  <c r="Z506" i="1"/>
  <c r="AF506" i="1" s="1"/>
  <c r="Z507" i="1"/>
  <c r="AF507" i="1" s="1"/>
  <c r="Z508" i="1"/>
  <c r="AF508" i="1" s="1"/>
  <c r="Z509" i="1"/>
  <c r="AF509" i="1" s="1"/>
  <c r="Z510" i="1"/>
  <c r="AF510" i="1" s="1"/>
  <c r="Z511" i="1"/>
  <c r="Z512" i="1"/>
  <c r="AF512" i="1" s="1"/>
  <c r="Z513" i="1"/>
  <c r="Z514" i="1"/>
  <c r="AF514" i="1" s="1"/>
  <c r="Z515" i="1"/>
  <c r="AF515" i="1" s="1"/>
  <c r="Z516" i="1"/>
  <c r="AF516" i="1" s="1"/>
  <c r="Z517" i="1"/>
  <c r="AF517" i="1" s="1"/>
  <c r="Z518" i="1"/>
  <c r="AF518" i="1" s="1"/>
  <c r="Z519" i="1"/>
  <c r="AF519" i="1" s="1"/>
  <c r="Z520" i="1"/>
  <c r="AF520" i="1" s="1"/>
  <c r="Z521" i="1"/>
  <c r="Z522" i="1"/>
  <c r="AF522" i="1" s="1"/>
  <c r="Z523" i="1"/>
  <c r="AF523" i="1" s="1"/>
  <c r="Z524" i="1"/>
  <c r="AF524" i="1" s="1"/>
  <c r="Z525" i="1"/>
  <c r="AF525" i="1" s="1"/>
  <c r="Z526" i="1"/>
  <c r="AF526" i="1" s="1"/>
  <c r="Z527" i="1"/>
  <c r="AF527" i="1" s="1"/>
  <c r="Z528" i="1"/>
  <c r="AF528" i="1" s="1"/>
  <c r="Z529" i="1"/>
  <c r="Z530" i="1"/>
  <c r="AF530" i="1" s="1"/>
  <c r="Z531" i="1"/>
  <c r="AF531" i="1" s="1"/>
  <c r="Z532" i="1"/>
  <c r="AF532" i="1" s="1"/>
  <c r="Z533" i="1"/>
  <c r="AF533" i="1" s="1"/>
  <c r="Z534" i="1"/>
  <c r="AF534" i="1" s="1"/>
  <c r="Z535" i="1"/>
  <c r="AF535" i="1" s="1"/>
  <c r="Z536" i="1"/>
  <c r="AF536" i="1" s="1"/>
  <c r="Z537" i="1"/>
  <c r="Z538" i="1"/>
  <c r="AF538" i="1" s="1"/>
  <c r="Z539" i="1"/>
  <c r="AF539" i="1" s="1"/>
  <c r="Z540" i="1"/>
  <c r="AF540" i="1" s="1"/>
  <c r="Z541" i="1"/>
  <c r="AF541" i="1" s="1"/>
  <c r="Z542" i="1"/>
  <c r="AF542" i="1" s="1"/>
  <c r="Z543" i="1"/>
  <c r="AF543" i="1" s="1"/>
  <c r="Z544" i="1"/>
  <c r="Z545" i="1"/>
  <c r="Z546" i="1"/>
  <c r="AF546" i="1" s="1"/>
  <c r="Z547" i="1"/>
  <c r="AF547" i="1" s="1"/>
  <c r="Z548" i="1"/>
  <c r="AF548" i="1" s="1"/>
  <c r="Z549" i="1"/>
  <c r="AF549" i="1" s="1"/>
  <c r="Z550" i="1"/>
  <c r="AF550" i="1" s="1"/>
  <c r="Z551" i="1"/>
  <c r="AF551" i="1" s="1"/>
  <c r="Z552" i="1"/>
  <c r="AF552" i="1" s="1"/>
  <c r="Z553" i="1"/>
  <c r="Z554" i="1"/>
  <c r="AF554" i="1" s="1"/>
  <c r="Z555" i="1"/>
  <c r="AF555" i="1" s="1"/>
  <c r="Z556" i="1"/>
  <c r="AF556" i="1" s="1"/>
  <c r="Z557" i="1"/>
  <c r="AF557" i="1" s="1"/>
  <c r="Z558" i="1"/>
  <c r="AF558" i="1" s="1"/>
  <c r="Z559" i="1"/>
  <c r="AF559" i="1" s="1"/>
  <c r="Z560" i="1"/>
  <c r="AF560" i="1" s="1"/>
  <c r="Z561" i="1"/>
  <c r="Z562" i="1"/>
  <c r="AF562" i="1" s="1"/>
  <c r="Z563" i="1"/>
  <c r="AF563" i="1" s="1"/>
  <c r="Z564" i="1"/>
  <c r="AF564" i="1" s="1"/>
  <c r="Z565" i="1"/>
  <c r="AF565" i="1" s="1"/>
  <c r="Z566" i="1"/>
  <c r="AF566" i="1" s="1"/>
  <c r="Z567" i="1"/>
  <c r="AF567" i="1" s="1"/>
  <c r="Z568" i="1"/>
  <c r="AF568" i="1" s="1"/>
  <c r="Z569" i="1"/>
  <c r="Z570" i="1"/>
  <c r="AF570" i="1" s="1"/>
  <c r="Z571" i="1"/>
  <c r="AF571" i="1" s="1"/>
  <c r="Z572" i="1"/>
  <c r="AF572" i="1" s="1"/>
  <c r="Z573" i="1"/>
  <c r="AF573" i="1" s="1"/>
  <c r="Z574" i="1"/>
  <c r="AF574" i="1" s="1"/>
  <c r="Z575" i="1"/>
  <c r="AF575" i="1" s="1"/>
  <c r="Z576" i="1"/>
  <c r="AF576" i="1" s="1"/>
  <c r="Z577" i="1"/>
  <c r="Z578" i="1"/>
  <c r="AF578" i="1" s="1"/>
  <c r="Z579" i="1"/>
  <c r="AF579" i="1" s="1"/>
  <c r="Z580" i="1"/>
  <c r="AF580" i="1" s="1"/>
  <c r="Z581" i="1"/>
  <c r="AF581" i="1" s="1"/>
  <c r="Z582" i="1"/>
  <c r="AF582" i="1" s="1"/>
  <c r="Z583" i="1"/>
  <c r="AF583" i="1" s="1"/>
  <c r="Z584" i="1"/>
  <c r="AF584" i="1" s="1"/>
  <c r="Z585" i="1"/>
  <c r="Z586" i="1"/>
  <c r="AF586" i="1" s="1"/>
  <c r="Z587" i="1"/>
  <c r="AF587" i="1" s="1"/>
  <c r="Z588" i="1"/>
  <c r="AF588" i="1" s="1"/>
  <c r="Z589" i="1"/>
  <c r="AF589" i="1" s="1"/>
  <c r="Z590" i="1"/>
  <c r="AF590" i="1" s="1"/>
  <c r="Z591" i="1"/>
  <c r="AF591" i="1" s="1"/>
  <c r="Z592" i="1"/>
  <c r="AF592" i="1" s="1"/>
  <c r="Z593" i="1"/>
  <c r="Z594" i="1"/>
  <c r="AF594" i="1" s="1"/>
  <c r="Z595" i="1"/>
  <c r="AF595" i="1" s="1"/>
  <c r="Z596" i="1"/>
  <c r="AF596" i="1" s="1"/>
  <c r="Z597" i="1"/>
  <c r="AF597" i="1" s="1"/>
  <c r="Z598" i="1"/>
  <c r="AF598" i="1" s="1"/>
  <c r="Z599" i="1"/>
  <c r="AF599" i="1" s="1"/>
  <c r="Z600" i="1"/>
  <c r="AF600" i="1" s="1"/>
  <c r="Z601" i="1"/>
  <c r="Z602" i="1"/>
  <c r="AF602" i="1" s="1"/>
  <c r="Z603" i="1"/>
  <c r="AF603" i="1" s="1"/>
  <c r="Z604" i="1"/>
  <c r="AF604" i="1" s="1"/>
  <c r="Z605" i="1"/>
  <c r="AF605" i="1" s="1"/>
  <c r="Z606" i="1"/>
  <c r="AF606" i="1" s="1"/>
  <c r="Z607" i="1"/>
  <c r="AF607" i="1" s="1"/>
  <c r="Z608" i="1"/>
  <c r="AF608" i="1" s="1"/>
  <c r="Z609" i="1"/>
  <c r="Z610" i="1"/>
  <c r="AF610" i="1" s="1"/>
  <c r="Z611" i="1"/>
  <c r="AF611" i="1" s="1"/>
  <c r="Z612" i="1"/>
  <c r="AF612" i="1" s="1"/>
  <c r="Z613" i="1"/>
  <c r="AF613" i="1" s="1"/>
  <c r="Z614" i="1"/>
  <c r="AF614" i="1" s="1"/>
  <c r="Z615" i="1"/>
  <c r="AF615" i="1" s="1"/>
  <c r="Z616" i="1"/>
  <c r="AF616" i="1" s="1"/>
  <c r="Z617" i="1"/>
  <c r="Z618" i="1"/>
  <c r="AF618" i="1" s="1"/>
  <c r="Z619" i="1"/>
  <c r="AF619" i="1" s="1"/>
  <c r="Z620" i="1"/>
  <c r="AF620" i="1" s="1"/>
  <c r="Z621" i="1"/>
  <c r="AF621" i="1" s="1"/>
  <c r="Z622" i="1"/>
  <c r="AF622" i="1" s="1"/>
  <c r="Z623" i="1"/>
  <c r="AF623" i="1" s="1"/>
  <c r="Z624" i="1"/>
  <c r="AF624" i="1" s="1"/>
  <c r="Z625" i="1"/>
  <c r="Z626" i="1"/>
  <c r="AF626" i="1" s="1"/>
  <c r="Z627" i="1"/>
  <c r="AF627" i="1" s="1"/>
  <c r="Z628" i="1"/>
  <c r="AF628" i="1" s="1"/>
  <c r="Z629" i="1"/>
  <c r="AF629" i="1" s="1"/>
  <c r="Z630" i="1"/>
  <c r="AF630" i="1" s="1"/>
  <c r="Z631" i="1"/>
  <c r="AF631" i="1" s="1"/>
  <c r="Z632" i="1"/>
  <c r="AF632" i="1" s="1"/>
  <c r="Z633" i="1"/>
  <c r="Z634" i="1"/>
  <c r="AF634" i="1" s="1"/>
  <c r="Z635" i="1"/>
  <c r="AF635" i="1" s="1"/>
  <c r="Z636" i="1"/>
  <c r="AF636" i="1" s="1"/>
  <c r="Z637" i="1"/>
  <c r="AF637" i="1" s="1"/>
  <c r="Z638" i="1"/>
  <c r="AF638" i="1" s="1"/>
  <c r="Z639" i="1"/>
  <c r="AF639" i="1" s="1"/>
  <c r="Z640" i="1"/>
  <c r="AF640" i="1" s="1"/>
  <c r="Z641" i="1"/>
  <c r="Z642" i="1"/>
  <c r="AF642" i="1" s="1"/>
  <c r="Z643" i="1"/>
  <c r="AF643" i="1" s="1"/>
  <c r="Z644" i="1"/>
  <c r="AF644" i="1" s="1"/>
  <c r="Z645" i="1"/>
  <c r="AF645" i="1" s="1"/>
  <c r="Z646" i="1"/>
  <c r="AF646" i="1" s="1"/>
  <c r="Z647" i="1"/>
  <c r="AF647" i="1" s="1"/>
  <c r="Z648" i="1"/>
  <c r="AF648" i="1" s="1"/>
  <c r="Z649" i="1"/>
  <c r="Z650" i="1"/>
  <c r="AF650" i="1" s="1"/>
  <c r="Z651" i="1"/>
  <c r="AF651" i="1" s="1"/>
  <c r="Z652" i="1"/>
  <c r="AF652" i="1" s="1"/>
  <c r="Z653" i="1"/>
  <c r="AF653" i="1" s="1"/>
  <c r="Z654" i="1"/>
  <c r="AF654" i="1" s="1"/>
  <c r="Z655" i="1"/>
  <c r="AF655" i="1" s="1"/>
  <c r="Z656" i="1"/>
  <c r="AF656" i="1" s="1"/>
  <c r="Z657" i="1"/>
  <c r="Z658" i="1"/>
  <c r="AF658" i="1" s="1"/>
  <c r="Z659" i="1"/>
  <c r="AF659" i="1" s="1"/>
  <c r="Z660" i="1"/>
  <c r="AF660" i="1" s="1"/>
  <c r="Z661" i="1"/>
  <c r="AF661" i="1" s="1"/>
  <c r="Z662" i="1"/>
  <c r="AF662" i="1" s="1"/>
  <c r="Z663" i="1"/>
  <c r="AF663" i="1" s="1"/>
  <c r="Z664" i="1"/>
  <c r="AF664" i="1" s="1"/>
  <c r="Z665" i="1"/>
  <c r="Z666" i="1"/>
  <c r="AF666" i="1" s="1"/>
  <c r="Z667" i="1"/>
  <c r="AF667" i="1" s="1"/>
  <c r="Z668" i="1"/>
  <c r="AF668" i="1" s="1"/>
  <c r="Z669" i="1"/>
  <c r="AF669" i="1" s="1"/>
  <c r="Z670" i="1"/>
  <c r="AF670" i="1" s="1"/>
  <c r="Z671" i="1"/>
  <c r="AF671" i="1" s="1"/>
  <c r="Z672" i="1"/>
  <c r="AF672" i="1" s="1"/>
  <c r="Z673" i="1"/>
  <c r="Z674" i="1"/>
  <c r="AF674" i="1" s="1"/>
  <c r="Z675" i="1"/>
  <c r="AF675" i="1" s="1"/>
  <c r="Z676" i="1"/>
  <c r="AF676" i="1" s="1"/>
  <c r="Z677" i="1"/>
  <c r="AF677" i="1" s="1"/>
  <c r="Z678" i="1"/>
  <c r="AF678" i="1" s="1"/>
  <c r="Z679" i="1"/>
  <c r="AF679" i="1" s="1"/>
  <c r="Z680" i="1"/>
  <c r="AF680" i="1" s="1"/>
  <c r="Z681" i="1"/>
  <c r="Z682" i="1"/>
  <c r="AF682" i="1" s="1"/>
  <c r="Z683" i="1"/>
  <c r="AF683" i="1" s="1"/>
  <c r="Z684" i="1"/>
  <c r="AF684" i="1" s="1"/>
  <c r="Z685" i="1"/>
  <c r="AF685" i="1" s="1"/>
  <c r="Z686" i="1"/>
  <c r="AF686" i="1" s="1"/>
  <c r="Z687" i="1"/>
  <c r="AF687" i="1" s="1"/>
  <c r="Z688" i="1"/>
  <c r="AF688" i="1" s="1"/>
  <c r="Z689" i="1"/>
  <c r="Z690" i="1"/>
  <c r="Z691" i="1"/>
  <c r="AF691" i="1" s="1"/>
  <c r="Z692" i="1"/>
  <c r="AF692" i="1" s="1"/>
  <c r="Z693" i="1"/>
  <c r="AF693" i="1" s="1"/>
  <c r="Z694" i="1"/>
  <c r="AF694" i="1" s="1"/>
  <c r="Z695" i="1"/>
  <c r="AF695" i="1" s="1"/>
  <c r="Z696" i="1"/>
  <c r="AF696" i="1" s="1"/>
  <c r="Z697" i="1"/>
  <c r="Z698" i="1"/>
  <c r="Z699" i="1"/>
  <c r="AF699" i="1" s="1"/>
  <c r="Z700" i="1"/>
  <c r="AF700" i="1" s="1"/>
  <c r="Z701" i="1"/>
  <c r="AF701" i="1" s="1"/>
  <c r="Z702" i="1"/>
  <c r="AF702" i="1" s="1"/>
  <c r="Z703" i="1"/>
  <c r="AF703" i="1" s="1"/>
  <c r="Z704" i="1"/>
  <c r="AF704" i="1" s="1"/>
  <c r="Z705" i="1"/>
  <c r="Z706" i="1"/>
  <c r="AF706" i="1" s="1"/>
  <c r="Z707" i="1"/>
  <c r="AF707" i="1" s="1"/>
  <c r="Z708" i="1"/>
  <c r="AF708" i="1" s="1"/>
  <c r="Z709" i="1"/>
  <c r="AF709" i="1" s="1"/>
  <c r="Z710" i="1"/>
  <c r="AF710" i="1" s="1"/>
  <c r="Z711" i="1"/>
  <c r="AF711" i="1" s="1"/>
  <c r="Z712" i="1"/>
  <c r="AF712" i="1" s="1"/>
  <c r="Z713" i="1"/>
  <c r="Z714" i="1"/>
  <c r="AF714" i="1" s="1"/>
  <c r="Z715" i="1"/>
  <c r="Z716" i="1"/>
  <c r="AF716" i="1" s="1"/>
  <c r="Z717" i="1"/>
  <c r="AF717" i="1" s="1"/>
  <c r="Z718" i="1"/>
  <c r="AF718" i="1" s="1"/>
  <c r="Z719" i="1"/>
  <c r="AF719" i="1" s="1"/>
  <c r="Z720" i="1"/>
  <c r="Z721" i="1"/>
  <c r="AF721" i="1" s="1"/>
  <c r="Z722" i="1"/>
  <c r="AF722" i="1" s="1"/>
  <c r="Z723" i="1"/>
  <c r="Z724" i="1"/>
  <c r="AF724" i="1" s="1"/>
  <c r="Z725" i="1"/>
  <c r="AF725" i="1" s="1"/>
  <c r="Z726" i="1"/>
  <c r="AF726" i="1" s="1"/>
  <c r="Z727" i="1"/>
  <c r="AF727" i="1" s="1"/>
  <c r="Z728" i="1"/>
  <c r="Z729" i="1"/>
  <c r="AF729" i="1" s="1"/>
  <c r="Z730" i="1"/>
  <c r="AF730" i="1" s="1"/>
  <c r="Z731" i="1"/>
  <c r="Z732" i="1"/>
  <c r="AF732" i="1" s="1"/>
  <c r="Z733" i="1"/>
  <c r="AF733" i="1" s="1"/>
  <c r="Z734" i="1"/>
  <c r="AF734" i="1" s="1"/>
  <c r="Z735" i="1"/>
  <c r="AF735" i="1" s="1"/>
  <c r="Z736" i="1"/>
  <c r="Z737" i="1"/>
  <c r="AF737" i="1" s="1"/>
  <c r="Z738" i="1"/>
  <c r="AF738" i="1" s="1"/>
  <c r="Z739" i="1"/>
  <c r="Z740" i="1"/>
  <c r="AF740" i="1" s="1"/>
  <c r="Z741" i="1"/>
  <c r="AF741" i="1" s="1"/>
  <c r="Z742" i="1"/>
  <c r="AF742" i="1" s="1"/>
  <c r="Z743" i="1"/>
  <c r="AF743" i="1" s="1"/>
  <c r="Z744" i="1"/>
  <c r="Z745" i="1"/>
  <c r="AF745" i="1" s="1"/>
  <c r="Z746" i="1"/>
  <c r="AF746" i="1" s="1"/>
  <c r="Z747" i="1"/>
  <c r="Z748" i="1"/>
  <c r="AF748" i="1" s="1"/>
  <c r="Z749" i="1"/>
  <c r="AF749" i="1" s="1"/>
  <c r="Z750" i="1"/>
  <c r="AF750" i="1" s="1"/>
  <c r="Z751" i="1"/>
  <c r="AF751" i="1" s="1"/>
  <c r="Z752" i="1"/>
  <c r="Z753" i="1"/>
  <c r="AF753" i="1" s="1"/>
  <c r="Z754" i="1"/>
  <c r="AF754" i="1" s="1"/>
  <c r="Z755" i="1"/>
  <c r="Z756" i="1"/>
  <c r="AF756" i="1" s="1"/>
  <c r="Z757" i="1"/>
  <c r="AF757" i="1" s="1"/>
  <c r="Z758" i="1"/>
  <c r="AF758" i="1" s="1"/>
  <c r="Z759" i="1"/>
  <c r="AF759" i="1" s="1"/>
  <c r="Z760" i="1"/>
  <c r="Z761" i="1"/>
  <c r="AF761" i="1" s="1"/>
  <c r="Z762" i="1"/>
  <c r="AF762" i="1" s="1"/>
  <c r="Z763" i="1"/>
  <c r="Z764" i="1"/>
  <c r="AF764" i="1" s="1"/>
  <c r="Z765" i="1"/>
  <c r="AF765" i="1" s="1"/>
  <c r="Z766" i="1"/>
  <c r="AF766" i="1" s="1"/>
  <c r="Z767" i="1"/>
  <c r="AF767" i="1" s="1"/>
  <c r="Z768" i="1"/>
  <c r="Z769" i="1"/>
  <c r="AF769" i="1" s="1"/>
  <c r="Z770" i="1"/>
  <c r="AF770" i="1" s="1"/>
  <c r="Z771" i="1"/>
  <c r="AF771" i="1" s="1"/>
  <c r="Z772" i="1"/>
  <c r="AF772" i="1" s="1"/>
  <c r="Z773" i="1"/>
  <c r="AF773" i="1" s="1"/>
  <c r="Z774" i="1"/>
  <c r="AF774" i="1" s="1"/>
  <c r="Z775" i="1"/>
  <c r="AF775" i="1" s="1"/>
  <c r="Z776" i="1"/>
  <c r="Z777" i="1"/>
  <c r="AF777" i="1" s="1"/>
  <c r="Z778" i="1"/>
  <c r="AF778" i="1" s="1"/>
  <c r="Z779" i="1"/>
  <c r="Z780" i="1"/>
  <c r="AF780" i="1" s="1"/>
  <c r="Z781" i="1"/>
  <c r="AF781" i="1" s="1"/>
  <c r="Z782" i="1"/>
  <c r="Z783" i="1"/>
  <c r="AF783" i="1" s="1"/>
  <c r="Z784" i="1"/>
  <c r="Z785" i="1"/>
  <c r="AF785" i="1" s="1"/>
  <c r="Z786" i="1"/>
  <c r="AF786" i="1" s="1"/>
  <c r="Z787" i="1"/>
  <c r="Z788" i="1"/>
  <c r="AF788" i="1" s="1"/>
  <c r="Z789" i="1"/>
  <c r="AF789" i="1" s="1"/>
  <c r="Z790" i="1"/>
  <c r="AF790" i="1" s="1"/>
  <c r="Z791" i="1"/>
  <c r="AF791" i="1" s="1"/>
  <c r="Z792" i="1"/>
  <c r="Z793" i="1"/>
  <c r="AF793" i="1" s="1"/>
  <c r="Z794" i="1"/>
  <c r="AF794" i="1" s="1"/>
  <c r="AC794" i="1" s="1"/>
  <c r="Z795" i="1"/>
  <c r="Z796" i="1"/>
  <c r="AF796" i="1" s="1"/>
  <c r="Z797" i="1"/>
  <c r="AF797" i="1" s="1"/>
  <c r="Z798" i="1"/>
  <c r="AF798" i="1" s="1"/>
  <c r="Z799" i="1"/>
  <c r="AF799" i="1" s="1"/>
  <c r="Z800" i="1"/>
  <c r="Z801" i="1"/>
  <c r="AF801" i="1" s="1"/>
  <c r="Z802" i="1"/>
  <c r="AF802" i="1" s="1"/>
  <c r="Z803" i="1"/>
  <c r="Z804" i="1"/>
  <c r="AF804" i="1" s="1"/>
  <c r="Z805" i="1"/>
  <c r="AF805" i="1" s="1"/>
  <c r="Z806" i="1"/>
  <c r="AF806" i="1" s="1"/>
  <c r="Z807" i="1"/>
  <c r="AF807" i="1" s="1"/>
  <c r="Z808" i="1"/>
  <c r="Z809" i="1"/>
  <c r="AF809" i="1" s="1"/>
  <c r="Z810" i="1"/>
  <c r="AF810" i="1" s="1"/>
  <c r="Z811" i="1"/>
  <c r="Z812" i="1"/>
  <c r="AF812" i="1" s="1"/>
  <c r="Z813" i="1"/>
  <c r="AF813" i="1" s="1"/>
  <c r="Z814" i="1"/>
  <c r="AF814" i="1" s="1"/>
  <c r="Z815" i="1"/>
  <c r="AF815" i="1" s="1"/>
  <c r="Z816" i="1"/>
  <c r="Z817" i="1"/>
  <c r="AF817" i="1" s="1"/>
  <c r="Z818" i="1"/>
  <c r="AF818" i="1" s="1"/>
  <c r="Z819" i="1"/>
  <c r="Z820" i="1"/>
  <c r="AF820" i="1" s="1"/>
  <c r="Z821" i="1"/>
  <c r="AF821" i="1" s="1"/>
  <c r="Z822" i="1"/>
  <c r="AF822" i="1" s="1"/>
  <c r="Z823" i="1"/>
  <c r="AF823" i="1" s="1"/>
  <c r="Z225" i="1"/>
  <c r="Z226" i="1"/>
  <c r="AF226" i="1" s="1"/>
  <c r="Z227" i="1"/>
  <c r="AF227" i="1" s="1"/>
  <c r="Z228" i="1"/>
  <c r="Z229" i="1"/>
  <c r="AF229" i="1" s="1"/>
  <c r="Z230" i="1"/>
  <c r="AF230" i="1" s="1"/>
  <c r="Z231" i="1"/>
  <c r="AF231" i="1" s="1"/>
  <c r="Z232" i="1"/>
  <c r="AF232" i="1" s="1"/>
  <c r="Z233" i="1"/>
  <c r="Z234" i="1"/>
  <c r="AF234" i="1" s="1"/>
  <c r="Z235" i="1"/>
  <c r="AF235" i="1" s="1"/>
  <c r="Z236" i="1"/>
  <c r="Z237" i="1"/>
  <c r="AF237" i="1" s="1"/>
  <c r="Z238" i="1"/>
  <c r="AF238" i="1" s="1"/>
  <c r="Z239" i="1"/>
  <c r="AF239" i="1" s="1"/>
  <c r="Z240" i="1"/>
  <c r="AF240" i="1" s="1"/>
  <c r="Z241" i="1"/>
  <c r="Z242" i="1"/>
  <c r="AF242" i="1" s="1"/>
  <c r="Z243" i="1"/>
  <c r="AF243" i="1" s="1"/>
  <c r="Z244" i="1"/>
  <c r="Z245" i="1"/>
  <c r="AF245" i="1" s="1"/>
  <c r="Z246" i="1"/>
  <c r="AF246" i="1" s="1"/>
  <c r="Z247" i="1"/>
  <c r="Z248" i="1"/>
  <c r="AF248" i="1" s="1"/>
  <c r="Z249" i="1"/>
  <c r="Z250" i="1"/>
  <c r="AF250" i="1" s="1"/>
  <c r="Z251" i="1"/>
  <c r="AF251" i="1" s="1"/>
  <c r="Z252" i="1"/>
  <c r="Z253" i="1"/>
  <c r="AF253" i="1" s="1"/>
  <c r="Z254" i="1"/>
  <c r="AF254" i="1" s="1"/>
  <c r="Z255" i="1"/>
  <c r="AF255" i="1" s="1"/>
  <c r="Z256" i="1"/>
  <c r="AF256" i="1" s="1"/>
  <c r="Z257" i="1"/>
  <c r="Z258" i="1"/>
  <c r="AF258" i="1" s="1"/>
  <c r="Z259" i="1"/>
  <c r="AF259" i="1" s="1"/>
  <c r="Z260" i="1"/>
  <c r="Z261" i="1"/>
  <c r="AF261" i="1" s="1"/>
  <c r="Z262" i="1"/>
  <c r="AF262" i="1" s="1"/>
  <c r="Z263" i="1"/>
  <c r="AF263" i="1" s="1"/>
  <c r="Z264" i="1"/>
  <c r="AF264" i="1" s="1"/>
  <c r="Z265" i="1"/>
  <c r="Z266" i="1"/>
  <c r="AF266" i="1" s="1"/>
  <c r="Z267" i="1"/>
  <c r="AF267" i="1" s="1"/>
  <c r="Z268" i="1"/>
  <c r="Z269" i="1"/>
  <c r="AF269" i="1" s="1"/>
  <c r="Z270" i="1"/>
  <c r="AF270" i="1" s="1"/>
  <c r="Z271" i="1"/>
  <c r="AF271" i="1" s="1"/>
  <c r="Z272" i="1"/>
  <c r="AF272" i="1" s="1"/>
  <c r="Z273" i="1"/>
  <c r="Z274" i="1"/>
  <c r="AF274" i="1" s="1"/>
  <c r="Z275" i="1"/>
  <c r="AF275" i="1" s="1"/>
  <c r="Z276" i="1"/>
  <c r="Z277" i="1"/>
  <c r="AF277" i="1" s="1"/>
  <c r="Z278" i="1"/>
  <c r="AF278" i="1" s="1"/>
  <c r="Z279" i="1"/>
  <c r="AF279" i="1" s="1"/>
  <c r="Z280" i="1"/>
  <c r="AF280" i="1" s="1"/>
  <c r="Z281" i="1"/>
  <c r="Z282" i="1"/>
  <c r="AF282" i="1" s="1"/>
  <c r="Z283" i="1"/>
  <c r="AF283" i="1" s="1"/>
  <c r="Z284" i="1"/>
  <c r="Z285" i="1"/>
  <c r="AF285" i="1" s="1"/>
  <c r="Z286" i="1"/>
  <c r="AF286" i="1" s="1"/>
  <c r="Y34" i="1"/>
  <c r="AE34" i="1" s="1"/>
  <c r="Y35" i="1"/>
  <c r="AE35" i="1" s="1"/>
  <c r="Y36" i="1"/>
  <c r="Y37" i="1"/>
  <c r="AE37" i="1" s="1"/>
  <c r="Y38" i="1"/>
  <c r="AE38" i="1" s="1"/>
  <c r="Y39" i="1"/>
  <c r="Y40" i="1"/>
  <c r="AE40" i="1" s="1"/>
  <c r="Y41" i="1"/>
  <c r="AE41" i="1" s="1"/>
  <c r="Y42" i="1"/>
  <c r="Y43" i="1"/>
  <c r="Y44" i="1"/>
  <c r="Y45" i="1"/>
  <c r="AE45" i="1" s="1"/>
  <c r="Y46" i="1"/>
  <c r="AE46" i="1" s="1"/>
  <c r="Y47" i="1"/>
  <c r="Y48" i="1"/>
  <c r="AE48" i="1" s="1"/>
  <c r="Y49" i="1"/>
  <c r="AE49" i="1" s="1"/>
  <c r="Y50" i="1"/>
  <c r="AE50" i="1" s="1"/>
  <c r="Y51" i="1"/>
  <c r="AE51" i="1" s="1"/>
  <c r="Y52" i="1"/>
  <c r="Y53" i="1"/>
  <c r="AE53" i="1" s="1"/>
  <c r="Y54" i="1"/>
  <c r="AE54" i="1" s="1"/>
  <c r="Y55" i="1"/>
  <c r="Y56" i="1"/>
  <c r="AE56" i="1" s="1"/>
  <c r="Y57" i="1"/>
  <c r="AE57" i="1" s="1"/>
  <c r="Y58" i="1"/>
  <c r="AE58" i="1" s="1"/>
  <c r="Y59" i="1"/>
  <c r="AE59" i="1" s="1"/>
  <c r="Y60" i="1"/>
  <c r="Y61" i="1"/>
  <c r="AE61" i="1" s="1"/>
  <c r="Y62" i="1"/>
  <c r="AE62" i="1" s="1"/>
  <c r="Y63" i="1"/>
  <c r="Y64" i="1"/>
  <c r="AE64" i="1" s="1"/>
  <c r="Y65" i="1"/>
  <c r="AE65" i="1" s="1"/>
  <c r="Y66" i="1"/>
  <c r="AE66" i="1" s="1"/>
  <c r="Y67" i="1"/>
  <c r="AE67" i="1" s="1"/>
  <c r="Y68" i="1"/>
  <c r="Y69" i="1"/>
  <c r="AE69" i="1" s="1"/>
  <c r="Y70" i="1"/>
  <c r="AE70" i="1" s="1"/>
  <c r="Y71" i="1"/>
  <c r="Y72" i="1"/>
  <c r="AE72" i="1" s="1"/>
  <c r="Y73" i="1"/>
  <c r="AE73" i="1" s="1"/>
  <c r="Y74" i="1"/>
  <c r="AE74" i="1" s="1"/>
  <c r="Y75" i="1"/>
  <c r="AE75" i="1" s="1"/>
  <c r="Y76" i="1"/>
  <c r="Y77" i="1"/>
  <c r="AE77" i="1" s="1"/>
  <c r="Y78" i="1"/>
  <c r="AE78" i="1" s="1"/>
  <c r="Y79" i="1"/>
  <c r="Y80" i="1"/>
  <c r="AE80" i="1" s="1"/>
  <c r="Y81" i="1"/>
  <c r="AE81" i="1" s="1"/>
  <c r="Y82" i="1"/>
  <c r="AE82" i="1" s="1"/>
  <c r="Y83" i="1"/>
  <c r="AE83" i="1" s="1"/>
  <c r="Y84" i="1"/>
  <c r="Y85" i="1"/>
  <c r="AE85" i="1" s="1"/>
  <c r="Y86" i="1"/>
  <c r="AE86" i="1" s="1"/>
  <c r="Y87" i="1"/>
  <c r="Y88" i="1"/>
  <c r="AE88" i="1" s="1"/>
  <c r="Y89" i="1"/>
  <c r="AE89" i="1" s="1"/>
  <c r="Y90" i="1"/>
  <c r="AE90" i="1" s="1"/>
  <c r="Y91" i="1"/>
  <c r="AE91" i="1" s="1"/>
  <c r="Y92" i="1"/>
  <c r="Y93" i="1"/>
  <c r="AE93" i="1" s="1"/>
  <c r="Y94" i="1"/>
  <c r="AE94" i="1" s="1"/>
  <c r="Y95" i="1"/>
  <c r="Y96" i="1"/>
  <c r="AE96" i="1" s="1"/>
  <c r="Y97" i="1"/>
  <c r="AE97" i="1" s="1"/>
  <c r="Y98" i="1"/>
  <c r="AE98" i="1" s="1"/>
  <c r="Y99" i="1"/>
  <c r="AE99" i="1" s="1"/>
  <c r="Y100" i="1"/>
  <c r="Y101" i="1"/>
  <c r="AE101" i="1" s="1"/>
  <c r="Y102" i="1"/>
  <c r="Y103" i="1"/>
  <c r="Y104" i="1"/>
  <c r="AE104" i="1" s="1"/>
  <c r="Y105" i="1"/>
  <c r="AE105" i="1" s="1"/>
  <c r="Y106" i="1"/>
  <c r="AE106" i="1" s="1"/>
  <c r="Y107" i="1"/>
  <c r="AE107" i="1" s="1"/>
  <c r="Y108" i="1"/>
  <c r="Y109" i="1"/>
  <c r="AE109" i="1" s="1"/>
  <c r="Y110" i="1"/>
  <c r="AE110" i="1" s="1"/>
  <c r="Y111" i="1"/>
  <c r="Y112" i="1"/>
  <c r="AE112" i="1" s="1"/>
  <c r="Y113" i="1"/>
  <c r="AE113" i="1" s="1"/>
  <c r="Y114" i="1"/>
  <c r="AE114" i="1" s="1"/>
  <c r="Y115" i="1"/>
  <c r="AE115" i="1" s="1"/>
  <c r="Y116" i="1"/>
  <c r="Y117" i="1"/>
  <c r="AE117" i="1" s="1"/>
  <c r="Y118" i="1"/>
  <c r="AE118" i="1" s="1"/>
  <c r="Y119" i="1"/>
  <c r="Y120" i="1"/>
  <c r="AE120" i="1" s="1"/>
  <c r="Y121" i="1"/>
  <c r="AE121" i="1" s="1"/>
  <c r="Y122" i="1"/>
  <c r="AE122" i="1" s="1"/>
  <c r="Y123" i="1"/>
  <c r="AE123" i="1" s="1"/>
  <c r="Y124" i="1"/>
  <c r="Y125" i="1"/>
  <c r="AE125" i="1" s="1"/>
  <c r="Y126" i="1"/>
  <c r="AE126" i="1" s="1"/>
  <c r="Y127" i="1"/>
  <c r="Y128" i="1"/>
  <c r="AE128" i="1" s="1"/>
  <c r="Y129" i="1"/>
  <c r="AE129" i="1" s="1"/>
  <c r="Y130" i="1"/>
  <c r="AE130" i="1" s="1"/>
  <c r="Y131" i="1"/>
  <c r="AE131" i="1" s="1"/>
  <c r="Y132" i="1"/>
  <c r="Y133" i="1"/>
  <c r="AE133" i="1" s="1"/>
  <c r="Y134" i="1"/>
  <c r="AE134" i="1" s="1"/>
  <c r="Y135" i="1"/>
  <c r="Y136" i="1"/>
  <c r="AE136" i="1" s="1"/>
  <c r="Y137" i="1"/>
  <c r="AE137" i="1" s="1"/>
  <c r="Y138" i="1"/>
  <c r="AE138" i="1" s="1"/>
  <c r="Y139" i="1"/>
  <c r="AE139" i="1" s="1"/>
  <c r="Y140" i="1"/>
  <c r="Y141" i="1"/>
  <c r="AE141" i="1" s="1"/>
  <c r="Y142" i="1"/>
  <c r="AE142" i="1" s="1"/>
  <c r="Y143" i="1"/>
  <c r="Y144" i="1"/>
  <c r="AE144" i="1" s="1"/>
  <c r="Y145" i="1"/>
  <c r="AE145" i="1" s="1"/>
  <c r="Y146" i="1"/>
  <c r="AE146" i="1" s="1"/>
  <c r="Y147" i="1"/>
  <c r="AE147" i="1" s="1"/>
  <c r="Y148" i="1"/>
  <c r="Y149" i="1"/>
  <c r="AE149" i="1" s="1"/>
  <c r="Y150" i="1"/>
  <c r="AE150" i="1" s="1"/>
  <c r="Y151" i="1"/>
  <c r="Y152" i="1"/>
  <c r="AE152" i="1" s="1"/>
  <c r="Y153" i="1"/>
  <c r="AE153" i="1" s="1"/>
  <c r="Y154" i="1"/>
  <c r="AE154" i="1" s="1"/>
  <c r="Y155" i="1"/>
  <c r="AE155" i="1" s="1"/>
  <c r="Y156" i="1"/>
  <c r="Y157" i="1"/>
  <c r="AE157" i="1" s="1"/>
  <c r="Y158" i="1"/>
  <c r="AE158" i="1" s="1"/>
  <c r="Y159" i="1"/>
  <c r="Y160" i="1"/>
  <c r="AE160" i="1" s="1"/>
  <c r="Y161" i="1"/>
  <c r="AE161" i="1" s="1"/>
  <c r="Y162" i="1"/>
  <c r="AE162" i="1" s="1"/>
  <c r="Y163" i="1"/>
  <c r="AE163" i="1" s="1"/>
  <c r="Y164" i="1"/>
  <c r="Y165" i="1"/>
  <c r="AE165" i="1" s="1"/>
  <c r="Y166" i="1"/>
  <c r="AE166" i="1" s="1"/>
  <c r="Y167" i="1"/>
  <c r="Y168" i="1"/>
  <c r="AE168" i="1" s="1"/>
  <c r="Y169" i="1"/>
  <c r="AE169" i="1" s="1"/>
  <c r="Y170" i="1"/>
  <c r="AE170" i="1" s="1"/>
  <c r="Y171" i="1"/>
  <c r="AE171" i="1" s="1"/>
  <c r="Y172" i="1"/>
  <c r="Y173" i="1"/>
  <c r="AE173" i="1" s="1"/>
  <c r="Y174" i="1"/>
  <c r="AE174" i="1" s="1"/>
  <c r="Y175" i="1"/>
  <c r="Y176" i="1"/>
  <c r="AE176" i="1" s="1"/>
  <c r="Y177" i="1"/>
  <c r="AE177" i="1" s="1"/>
  <c r="Y178" i="1"/>
  <c r="AE178" i="1" s="1"/>
  <c r="Y179" i="1"/>
  <c r="AE179" i="1" s="1"/>
  <c r="Y180" i="1"/>
  <c r="Y181" i="1"/>
  <c r="AE181" i="1" s="1"/>
  <c r="Y182" i="1"/>
  <c r="AE182" i="1" s="1"/>
  <c r="Y183" i="1"/>
  <c r="Y184" i="1"/>
  <c r="AE184" i="1" s="1"/>
  <c r="Y185" i="1"/>
  <c r="AE185" i="1" s="1"/>
  <c r="Y186" i="1"/>
  <c r="AE186" i="1" s="1"/>
  <c r="Y187" i="1"/>
  <c r="AE187" i="1" s="1"/>
  <c r="Y188" i="1"/>
  <c r="Y189" i="1"/>
  <c r="AE189" i="1" s="1"/>
  <c r="Y190" i="1"/>
  <c r="AE190" i="1" s="1"/>
  <c r="Y191" i="1"/>
  <c r="Y192" i="1"/>
  <c r="AE192" i="1" s="1"/>
  <c r="Y193" i="1"/>
  <c r="AE193" i="1" s="1"/>
  <c r="Y194" i="1"/>
  <c r="AE194" i="1" s="1"/>
  <c r="Y195" i="1"/>
  <c r="AE195" i="1" s="1"/>
  <c r="Y196" i="1"/>
  <c r="Y197" i="1"/>
  <c r="AE197" i="1" s="1"/>
  <c r="Y198" i="1"/>
  <c r="AE198" i="1" s="1"/>
  <c r="Y199" i="1"/>
  <c r="Y200" i="1"/>
  <c r="AE200" i="1" s="1"/>
  <c r="Y201" i="1"/>
  <c r="AE201" i="1" s="1"/>
  <c r="Y202" i="1"/>
  <c r="AE202" i="1" s="1"/>
  <c r="Y203" i="1"/>
  <c r="AE203" i="1" s="1"/>
  <c r="Y204" i="1"/>
  <c r="Y205" i="1"/>
  <c r="AE205" i="1" s="1"/>
  <c r="Y206" i="1"/>
  <c r="AE206" i="1" s="1"/>
  <c r="Y207" i="1"/>
  <c r="Y208" i="1"/>
  <c r="AE208" i="1" s="1"/>
  <c r="Y209" i="1"/>
  <c r="AE209" i="1" s="1"/>
  <c r="Y210" i="1"/>
  <c r="AE210" i="1" s="1"/>
  <c r="Y211" i="1"/>
  <c r="AE211" i="1" s="1"/>
  <c r="Y212" i="1"/>
  <c r="Y213" i="1"/>
  <c r="AE213" i="1" s="1"/>
  <c r="Y214" i="1"/>
  <c r="AE214" i="1" s="1"/>
  <c r="Y215" i="1"/>
  <c r="Y216" i="1"/>
  <c r="AE216" i="1" s="1"/>
  <c r="Y217" i="1"/>
  <c r="AE217" i="1" s="1"/>
  <c r="Y218" i="1"/>
  <c r="AE218" i="1" s="1"/>
  <c r="Y219" i="1"/>
  <c r="AE219" i="1" s="1"/>
  <c r="Y220" i="1"/>
  <c r="Y221" i="1"/>
  <c r="AE221" i="1" s="1"/>
  <c r="Y222" i="1"/>
  <c r="AE222" i="1" s="1"/>
  <c r="Y223" i="1"/>
  <c r="Y224" i="1"/>
  <c r="AE224" i="1" s="1"/>
  <c r="Y287" i="1"/>
  <c r="Y288" i="1"/>
  <c r="AE288" i="1" s="1"/>
  <c r="Y289" i="1"/>
  <c r="AE289" i="1" s="1"/>
  <c r="Y290" i="1"/>
  <c r="Y291" i="1"/>
  <c r="AE291" i="1" s="1"/>
  <c r="Y292" i="1"/>
  <c r="AE292" i="1" s="1"/>
  <c r="Y293" i="1"/>
  <c r="Y294" i="1"/>
  <c r="AE294" i="1" s="1"/>
  <c r="Y295" i="1"/>
  <c r="AE295" i="1" s="1"/>
  <c r="Y296" i="1"/>
  <c r="AE296" i="1" s="1"/>
  <c r="Y297" i="1"/>
  <c r="AE297" i="1" s="1"/>
  <c r="Y298" i="1"/>
  <c r="Y299" i="1"/>
  <c r="AE299" i="1" s="1"/>
  <c r="Y300" i="1"/>
  <c r="AE300" i="1" s="1"/>
  <c r="Y301" i="1"/>
  <c r="Y302" i="1"/>
  <c r="AE302" i="1" s="1"/>
  <c r="Y303" i="1"/>
  <c r="AE303" i="1" s="1"/>
  <c r="Y304" i="1"/>
  <c r="AE304" i="1" s="1"/>
  <c r="Y305" i="1"/>
  <c r="AE305" i="1" s="1"/>
  <c r="Y306" i="1"/>
  <c r="Y307" i="1"/>
  <c r="AE307" i="1" s="1"/>
  <c r="Y308" i="1"/>
  <c r="AE308" i="1" s="1"/>
  <c r="Y309" i="1"/>
  <c r="Y310" i="1"/>
  <c r="AE310" i="1" s="1"/>
  <c r="Y311" i="1"/>
  <c r="AE311" i="1" s="1"/>
  <c r="Y312" i="1"/>
  <c r="AE312" i="1" s="1"/>
  <c r="Y313" i="1"/>
  <c r="AE313" i="1" s="1"/>
  <c r="Y314" i="1"/>
  <c r="Y315" i="1"/>
  <c r="Y316" i="1"/>
  <c r="AE316" i="1" s="1"/>
  <c r="Y317" i="1"/>
  <c r="Y318" i="1"/>
  <c r="AE318" i="1" s="1"/>
  <c r="Y319" i="1"/>
  <c r="AE319" i="1" s="1"/>
  <c r="Y320" i="1"/>
  <c r="AE320" i="1" s="1"/>
  <c r="Y321" i="1"/>
  <c r="AE321" i="1" s="1"/>
  <c r="Y322" i="1"/>
  <c r="Y323" i="1"/>
  <c r="AE323" i="1" s="1"/>
  <c r="Y324" i="1"/>
  <c r="AE324" i="1" s="1"/>
  <c r="Y325" i="1"/>
  <c r="Y326" i="1"/>
  <c r="AE326" i="1" s="1"/>
  <c r="Y327" i="1"/>
  <c r="AE327" i="1" s="1"/>
  <c r="Y328" i="1"/>
  <c r="AE328" i="1" s="1"/>
  <c r="Y329" i="1"/>
  <c r="AE329" i="1" s="1"/>
  <c r="Y330" i="1"/>
  <c r="Y331" i="1"/>
  <c r="AE331" i="1" s="1"/>
  <c r="Y332" i="1"/>
  <c r="AE332" i="1" s="1"/>
  <c r="Y333" i="1"/>
  <c r="Y334" i="1"/>
  <c r="AE334" i="1" s="1"/>
  <c r="Y335" i="1"/>
  <c r="AE335" i="1" s="1"/>
  <c r="Y336" i="1"/>
  <c r="AE336" i="1" s="1"/>
  <c r="Y337" i="1"/>
  <c r="AE337" i="1" s="1"/>
  <c r="Y338" i="1"/>
  <c r="Y339" i="1"/>
  <c r="AE339" i="1" s="1"/>
  <c r="Y340" i="1"/>
  <c r="AE340" i="1" s="1"/>
  <c r="Y341" i="1"/>
  <c r="Y342" i="1"/>
  <c r="AE342" i="1" s="1"/>
  <c r="Y343" i="1"/>
  <c r="AE343" i="1" s="1"/>
  <c r="Y344" i="1"/>
  <c r="AE344" i="1" s="1"/>
  <c r="Y345" i="1"/>
  <c r="AE345" i="1" s="1"/>
  <c r="Y346" i="1"/>
  <c r="Y347" i="1"/>
  <c r="AE347" i="1" s="1"/>
  <c r="Y348" i="1"/>
  <c r="AE348" i="1" s="1"/>
  <c r="Y349" i="1"/>
  <c r="Y350" i="1"/>
  <c r="AE350" i="1" s="1"/>
  <c r="Y351" i="1"/>
  <c r="Y352" i="1"/>
  <c r="AE352" i="1" s="1"/>
  <c r="Y353" i="1"/>
  <c r="AE353" i="1" s="1"/>
  <c r="Y354" i="1"/>
  <c r="Y355" i="1"/>
  <c r="AE355" i="1" s="1"/>
  <c r="Y356" i="1"/>
  <c r="AE356" i="1" s="1"/>
  <c r="Y357" i="1"/>
  <c r="Y358" i="1"/>
  <c r="AE358" i="1" s="1"/>
  <c r="Y359" i="1"/>
  <c r="AE359" i="1" s="1"/>
  <c r="Y360" i="1"/>
  <c r="AE360" i="1" s="1"/>
  <c r="Y361" i="1"/>
  <c r="AE361" i="1" s="1"/>
  <c r="Y362" i="1"/>
  <c r="Y363" i="1"/>
  <c r="AE363" i="1" s="1"/>
  <c r="Y364" i="1"/>
  <c r="AE364" i="1" s="1"/>
  <c r="Y365" i="1"/>
  <c r="Y366" i="1"/>
  <c r="AE366" i="1" s="1"/>
  <c r="Y367" i="1"/>
  <c r="AE367" i="1" s="1"/>
  <c r="Y368" i="1"/>
  <c r="AE368" i="1" s="1"/>
  <c r="Y369" i="1"/>
  <c r="AE369" i="1" s="1"/>
  <c r="Y370" i="1"/>
  <c r="Y371" i="1"/>
  <c r="Y372" i="1"/>
  <c r="AE372" i="1" s="1"/>
  <c r="Y373" i="1"/>
  <c r="Y374" i="1"/>
  <c r="AE374" i="1" s="1"/>
  <c r="Y375" i="1"/>
  <c r="AE375" i="1" s="1"/>
  <c r="Y376" i="1"/>
  <c r="AE376" i="1" s="1"/>
  <c r="Y377" i="1"/>
  <c r="AE377" i="1" s="1"/>
  <c r="Y378" i="1"/>
  <c r="Y379" i="1"/>
  <c r="Y380" i="1"/>
  <c r="AE380" i="1" s="1"/>
  <c r="Y381" i="1"/>
  <c r="Y382" i="1"/>
  <c r="AE382" i="1" s="1"/>
  <c r="Y383" i="1"/>
  <c r="AE383" i="1" s="1"/>
  <c r="Y384" i="1"/>
  <c r="AE384" i="1" s="1"/>
  <c r="Y385" i="1"/>
  <c r="AE385" i="1" s="1"/>
  <c r="Y386" i="1"/>
  <c r="Y387" i="1"/>
  <c r="AE387" i="1" s="1"/>
  <c r="Y388" i="1"/>
  <c r="AE388" i="1" s="1"/>
  <c r="Y389" i="1"/>
  <c r="Y390" i="1"/>
  <c r="AE390" i="1" s="1"/>
  <c r="Y391" i="1"/>
  <c r="AE391" i="1" s="1"/>
  <c r="Y392" i="1"/>
  <c r="AE392" i="1" s="1"/>
  <c r="Y393" i="1"/>
  <c r="AE393" i="1" s="1"/>
  <c r="Y394" i="1"/>
  <c r="Y395" i="1"/>
  <c r="AE395" i="1" s="1"/>
  <c r="Y396" i="1"/>
  <c r="AE396" i="1" s="1"/>
  <c r="Y397" i="1"/>
  <c r="Y398" i="1"/>
  <c r="AE398" i="1" s="1"/>
  <c r="Y399" i="1"/>
  <c r="Y400" i="1"/>
  <c r="AE400" i="1" s="1"/>
  <c r="Y401" i="1"/>
  <c r="AE401" i="1" s="1"/>
  <c r="Y402" i="1"/>
  <c r="Y403" i="1"/>
  <c r="AE403" i="1" s="1"/>
  <c r="Y404" i="1"/>
  <c r="AE404" i="1" s="1"/>
  <c r="Y405" i="1"/>
  <c r="Y406" i="1"/>
  <c r="AE406" i="1" s="1"/>
  <c r="Y407" i="1"/>
  <c r="AE407" i="1" s="1"/>
  <c r="Y408" i="1"/>
  <c r="AE408" i="1" s="1"/>
  <c r="Y409" i="1"/>
  <c r="AE409" i="1" s="1"/>
  <c r="Y410" i="1"/>
  <c r="Y411" i="1"/>
  <c r="AE411" i="1" s="1"/>
  <c r="Y412" i="1"/>
  <c r="AE412" i="1" s="1"/>
  <c r="Y413" i="1"/>
  <c r="Y414" i="1"/>
  <c r="AE414" i="1" s="1"/>
  <c r="Y415" i="1"/>
  <c r="AE415" i="1" s="1"/>
  <c r="Y416" i="1"/>
  <c r="AE416" i="1" s="1"/>
  <c r="Y417" i="1"/>
  <c r="AE417" i="1" s="1"/>
  <c r="Y418" i="1"/>
  <c r="Y419" i="1"/>
  <c r="AE419" i="1" s="1"/>
  <c r="Y420" i="1"/>
  <c r="AE420" i="1" s="1"/>
  <c r="Y421" i="1"/>
  <c r="Y422" i="1"/>
  <c r="AE422" i="1" s="1"/>
  <c r="Y423" i="1"/>
  <c r="AE423" i="1" s="1"/>
  <c r="Y424" i="1"/>
  <c r="AE424" i="1" s="1"/>
  <c r="Y425" i="1"/>
  <c r="AE425" i="1" s="1"/>
  <c r="Y426" i="1"/>
  <c r="Y427" i="1"/>
  <c r="AE427" i="1" s="1"/>
  <c r="Y428" i="1"/>
  <c r="AE428" i="1" s="1"/>
  <c r="Y429" i="1"/>
  <c r="Y430" i="1"/>
  <c r="AE430" i="1" s="1"/>
  <c r="Y431" i="1"/>
  <c r="AE431" i="1" s="1"/>
  <c r="Y432" i="1"/>
  <c r="AE432" i="1" s="1"/>
  <c r="Y433" i="1"/>
  <c r="AE433" i="1" s="1"/>
  <c r="Y434" i="1"/>
  <c r="Y435" i="1"/>
  <c r="Y436" i="1"/>
  <c r="AE436" i="1" s="1"/>
  <c r="Y437" i="1"/>
  <c r="Y438" i="1"/>
  <c r="AE438" i="1" s="1"/>
  <c r="Y439" i="1"/>
  <c r="AE439" i="1" s="1"/>
  <c r="Y440" i="1"/>
  <c r="AE440" i="1" s="1"/>
  <c r="Y441" i="1"/>
  <c r="AE441" i="1" s="1"/>
  <c r="Y442" i="1"/>
  <c r="Y443" i="1"/>
  <c r="Y444" i="1"/>
  <c r="AE444" i="1" s="1"/>
  <c r="Y445" i="1"/>
  <c r="Y446" i="1"/>
  <c r="AE446" i="1" s="1"/>
  <c r="Y447" i="1"/>
  <c r="AE447" i="1" s="1"/>
  <c r="Y448" i="1"/>
  <c r="AE448" i="1" s="1"/>
  <c r="Y449" i="1"/>
  <c r="AE449" i="1" s="1"/>
  <c r="Y450" i="1"/>
  <c r="Y451" i="1"/>
  <c r="AE451" i="1" s="1"/>
  <c r="Y452" i="1"/>
  <c r="AE452" i="1" s="1"/>
  <c r="Y453" i="1"/>
  <c r="Y454" i="1"/>
  <c r="AE454" i="1" s="1"/>
  <c r="Y455" i="1"/>
  <c r="AE455" i="1" s="1"/>
  <c r="Y456" i="1"/>
  <c r="AE456" i="1" s="1"/>
  <c r="Y457" i="1"/>
  <c r="AE457" i="1" s="1"/>
  <c r="Y458" i="1"/>
  <c r="Y459" i="1"/>
  <c r="AE459" i="1" s="1"/>
  <c r="Y460" i="1"/>
  <c r="AE460" i="1" s="1"/>
  <c r="Y461" i="1"/>
  <c r="Y462" i="1"/>
  <c r="AE462" i="1" s="1"/>
  <c r="Y463" i="1"/>
  <c r="Y464" i="1"/>
  <c r="AE464" i="1" s="1"/>
  <c r="Y465" i="1"/>
  <c r="AE465" i="1" s="1"/>
  <c r="Y466" i="1"/>
  <c r="Y467" i="1"/>
  <c r="AE467" i="1" s="1"/>
  <c r="Y468" i="1"/>
  <c r="AE468" i="1" s="1"/>
  <c r="Y469" i="1"/>
  <c r="Y470" i="1"/>
  <c r="AE470" i="1" s="1"/>
  <c r="Y471" i="1"/>
  <c r="AE471" i="1" s="1"/>
  <c r="Y472" i="1"/>
  <c r="AE472" i="1" s="1"/>
  <c r="Y473" i="1"/>
  <c r="AE473" i="1" s="1"/>
  <c r="Y474" i="1"/>
  <c r="Y475" i="1"/>
  <c r="AE475" i="1" s="1"/>
  <c r="Y476" i="1"/>
  <c r="AE476" i="1" s="1"/>
  <c r="Y477" i="1"/>
  <c r="Y478" i="1"/>
  <c r="AE478" i="1" s="1"/>
  <c r="Y479" i="1"/>
  <c r="AE479" i="1" s="1"/>
  <c r="Y480" i="1"/>
  <c r="AE480" i="1" s="1"/>
  <c r="Y481" i="1"/>
  <c r="AE481" i="1" s="1"/>
  <c r="Y482" i="1"/>
  <c r="Y483" i="1"/>
  <c r="Y484" i="1"/>
  <c r="AE484" i="1" s="1"/>
  <c r="Y485" i="1"/>
  <c r="Y486" i="1"/>
  <c r="AE486" i="1" s="1"/>
  <c r="Y487" i="1"/>
  <c r="AE487" i="1" s="1"/>
  <c r="Y488" i="1"/>
  <c r="AE488" i="1" s="1"/>
  <c r="Y489" i="1"/>
  <c r="AE489" i="1" s="1"/>
  <c r="Y490" i="1"/>
  <c r="Y491" i="1"/>
  <c r="AE491" i="1" s="1"/>
  <c r="Y492" i="1"/>
  <c r="AE492" i="1" s="1"/>
  <c r="Y493" i="1"/>
  <c r="Y494" i="1"/>
  <c r="AE494" i="1" s="1"/>
  <c r="Y495" i="1"/>
  <c r="AE495" i="1" s="1"/>
  <c r="Y496" i="1"/>
  <c r="AE496" i="1" s="1"/>
  <c r="Y497" i="1"/>
  <c r="AE497" i="1" s="1"/>
  <c r="Y498" i="1"/>
  <c r="Y499" i="1"/>
  <c r="AE499" i="1" s="1"/>
  <c r="Y500" i="1"/>
  <c r="AE500" i="1" s="1"/>
  <c r="Y501" i="1"/>
  <c r="Y502" i="1"/>
  <c r="AE502" i="1" s="1"/>
  <c r="Y503" i="1"/>
  <c r="AE503" i="1" s="1"/>
  <c r="Y504" i="1"/>
  <c r="AE504" i="1" s="1"/>
  <c r="Y505" i="1"/>
  <c r="AE505" i="1" s="1"/>
  <c r="Y506" i="1"/>
  <c r="Y507" i="1"/>
  <c r="Y508" i="1"/>
  <c r="AE508" i="1" s="1"/>
  <c r="Y509" i="1"/>
  <c r="Y510" i="1"/>
  <c r="AE510" i="1" s="1"/>
  <c r="Y511" i="1"/>
  <c r="AE511" i="1" s="1"/>
  <c r="Y512" i="1"/>
  <c r="AE512" i="1" s="1"/>
  <c r="Y513" i="1"/>
  <c r="AE513" i="1" s="1"/>
  <c r="Y514" i="1"/>
  <c r="Y515" i="1"/>
  <c r="AE515" i="1" s="1"/>
  <c r="Y516" i="1"/>
  <c r="AE516" i="1" s="1"/>
  <c r="Y517" i="1"/>
  <c r="Y518" i="1"/>
  <c r="AE518" i="1" s="1"/>
  <c r="Y519" i="1"/>
  <c r="AE519" i="1" s="1"/>
  <c r="Y520" i="1"/>
  <c r="AE520" i="1" s="1"/>
  <c r="Y521" i="1"/>
  <c r="AE521" i="1" s="1"/>
  <c r="Y522" i="1"/>
  <c r="Y523" i="1"/>
  <c r="AE523" i="1" s="1"/>
  <c r="Y524" i="1"/>
  <c r="AE524" i="1" s="1"/>
  <c r="Y525" i="1"/>
  <c r="Y526" i="1"/>
  <c r="AE526" i="1" s="1"/>
  <c r="Y527" i="1"/>
  <c r="AE527" i="1" s="1"/>
  <c r="Y528" i="1"/>
  <c r="AE528" i="1" s="1"/>
  <c r="Y529" i="1"/>
  <c r="AE529" i="1" s="1"/>
  <c r="Y530" i="1"/>
  <c r="Y531" i="1"/>
  <c r="AE531" i="1" s="1"/>
  <c r="Y532" i="1"/>
  <c r="AE532" i="1" s="1"/>
  <c r="Y533" i="1"/>
  <c r="Y534" i="1"/>
  <c r="AE534" i="1" s="1"/>
  <c r="Y535" i="1"/>
  <c r="AE535" i="1" s="1"/>
  <c r="Y536" i="1"/>
  <c r="AE536" i="1" s="1"/>
  <c r="Y537" i="1"/>
  <c r="AE537" i="1" s="1"/>
  <c r="Y538" i="1"/>
  <c r="Y539" i="1"/>
  <c r="AE539" i="1" s="1"/>
  <c r="Y540" i="1"/>
  <c r="AE540" i="1" s="1"/>
  <c r="Y541" i="1"/>
  <c r="Y542" i="1"/>
  <c r="AE542" i="1" s="1"/>
  <c r="Y543" i="1"/>
  <c r="AE543" i="1" s="1"/>
  <c r="Y544" i="1"/>
  <c r="AE544" i="1" s="1"/>
  <c r="Y545" i="1"/>
  <c r="AE545" i="1" s="1"/>
  <c r="Y546" i="1"/>
  <c r="Y547" i="1"/>
  <c r="Y548" i="1"/>
  <c r="AE548" i="1" s="1"/>
  <c r="Y549" i="1"/>
  <c r="Y550" i="1"/>
  <c r="AE550" i="1" s="1"/>
  <c r="Y551" i="1"/>
  <c r="AE551" i="1" s="1"/>
  <c r="Y552" i="1"/>
  <c r="AE552" i="1" s="1"/>
  <c r="Y553" i="1"/>
  <c r="AE553" i="1" s="1"/>
  <c r="Y554" i="1"/>
  <c r="Y555" i="1"/>
  <c r="AE555" i="1" s="1"/>
  <c r="Y556" i="1"/>
  <c r="AE556" i="1" s="1"/>
  <c r="Y557" i="1"/>
  <c r="Y558" i="1"/>
  <c r="AE558" i="1" s="1"/>
  <c r="Y559" i="1"/>
  <c r="AE559" i="1" s="1"/>
  <c r="Y560" i="1"/>
  <c r="AE560" i="1" s="1"/>
  <c r="Y561" i="1"/>
  <c r="AE561" i="1" s="1"/>
  <c r="Y562" i="1"/>
  <c r="Y563" i="1"/>
  <c r="Y564" i="1"/>
  <c r="AE564" i="1" s="1"/>
  <c r="Y565" i="1"/>
  <c r="Y566" i="1"/>
  <c r="AE566" i="1" s="1"/>
  <c r="Y567" i="1"/>
  <c r="AE567" i="1" s="1"/>
  <c r="Y568" i="1"/>
  <c r="AE568" i="1" s="1"/>
  <c r="Y569" i="1"/>
  <c r="AE569" i="1" s="1"/>
  <c r="Y570" i="1"/>
  <c r="Y571" i="1"/>
  <c r="Y572" i="1"/>
  <c r="AE572" i="1" s="1"/>
  <c r="Y573" i="1"/>
  <c r="Y574" i="1"/>
  <c r="AE574" i="1" s="1"/>
  <c r="Y575" i="1"/>
  <c r="AE575" i="1" s="1"/>
  <c r="Y576" i="1"/>
  <c r="AE576" i="1" s="1"/>
  <c r="Y577" i="1"/>
  <c r="AE577" i="1" s="1"/>
  <c r="Y578" i="1"/>
  <c r="Y579" i="1"/>
  <c r="AE579" i="1" s="1"/>
  <c r="Y580" i="1"/>
  <c r="AE580" i="1" s="1"/>
  <c r="Y581" i="1"/>
  <c r="Y582" i="1"/>
  <c r="AE582" i="1" s="1"/>
  <c r="Y583" i="1"/>
  <c r="AE583" i="1" s="1"/>
  <c r="Y584" i="1"/>
  <c r="AE584" i="1" s="1"/>
  <c r="Y585" i="1"/>
  <c r="AE585" i="1" s="1"/>
  <c r="Y586" i="1"/>
  <c r="Y587" i="1"/>
  <c r="AE587" i="1" s="1"/>
  <c r="Y588" i="1"/>
  <c r="AE588" i="1" s="1"/>
  <c r="Y589" i="1"/>
  <c r="Y590" i="1"/>
  <c r="AE590" i="1" s="1"/>
  <c r="Y591" i="1"/>
  <c r="AE591" i="1" s="1"/>
  <c r="Y592" i="1"/>
  <c r="AE592" i="1" s="1"/>
  <c r="Y593" i="1"/>
  <c r="AE593" i="1" s="1"/>
  <c r="Y594" i="1"/>
  <c r="Y595" i="1"/>
  <c r="AE595" i="1" s="1"/>
  <c r="Y596" i="1"/>
  <c r="AE596" i="1" s="1"/>
  <c r="Y597" i="1"/>
  <c r="Y598" i="1"/>
  <c r="AE598" i="1" s="1"/>
  <c r="Y599" i="1"/>
  <c r="AE599" i="1" s="1"/>
  <c r="Y600" i="1"/>
  <c r="AE600" i="1" s="1"/>
  <c r="Y601" i="1"/>
  <c r="AE601" i="1" s="1"/>
  <c r="Y602" i="1"/>
  <c r="Y603" i="1"/>
  <c r="AE603" i="1" s="1"/>
  <c r="Y604" i="1"/>
  <c r="AE604" i="1" s="1"/>
  <c r="Y605" i="1"/>
  <c r="Y606" i="1"/>
  <c r="AE606" i="1" s="1"/>
  <c r="Y607" i="1"/>
  <c r="AE607" i="1" s="1"/>
  <c r="Y608" i="1"/>
  <c r="AE608" i="1" s="1"/>
  <c r="Y609" i="1"/>
  <c r="AE609" i="1" s="1"/>
  <c r="Y610" i="1"/>
  <c r="Y611" i="1"/>
  <c r="Y612" i="1"/>
  <c r="AE612" i="1" s="1"/>
  <c r="Y613" i="1"/>
  <c r="Y614" i="1"/>
  <c r="AE614" i="1" s="1"/>
  <c r="Y615" i="1"/>
  <c r="AE615" i="1" s="1"/>
  <c r="Y616" i="1"/>
  <c r="AE616" i="1" s="1"/>
  <c r="Y617" i="1"/>
  <c r="AE617" i="1" s="1"/>
  <c r="Y618" i="1"/>
  <c r="Y619" i="1"/>
  <c r="AE619" i="1" s="1"/>
  <c r="Y620" i="1"/>
  <c r="AE620" i="1" s="1"/>
  <c r="Y621" i="1"/>
  <c r="Y622" i="1"/>
  <c r="AE622" i="1" s="1"/>
  <c r="Y623" i="1"/>
  <c r="AE623" i="1" s="1"/>
  <c r="Y624" i="1"/>
  <c r="AE624" i="1" s="1"/>
  <c r="Y625" i="1"/>
  <c r="AE625" i="1" s="1"/>
  <c r="Y626" i="1"/>
  <c r="Y627" i="1"/>
  <c r="Y628" i="1"/>
  <c r="AE628" i="1" s="1"/>
  <c r="Y629" i="1"/>
  <c r="Y630" i="1"/>
  <c r="AE630" i="1" s="1"/>
  <c r="Y631" i="1"/>
  <c r="AE631" i="1" s="1"/>
  <c r="Y632" i="1"/>
  <c r="AE632" i="1" s="1"/>
  <c r="Y633" i="1"/>
  <c r="AE633" i="1" s="1"/>
  <c r="Y634" i="1"/>
  <c r="Y635" i="1"/>
  <c r="AE635" i="1" s="1"/>
  <c r="Y636" i="1"/>
  <c r="AE636" i="1" s="1"/>
  <c r="Y637" i="1"/>
  <c r="Y638" i="1"/>
  <c r="AE638" i="1" s="1"/>
  <c r="Y639" i="1"/>
  <c r="AE639" i="1" s="1"/>
  <c r="Y640" i="1"/>
  <c r="AE640" i="1" s="1"/>
  <c r="Y641" i="1"/>
  <c r="AE641" i="1" s="1"/>
  <c r="Y642" i="1"/>
  <c r="Y643" i="1"/>
  <c r="AE643" i="1" s="1"/>
  <c r="Y644" i="1"/>
  <c r="AE644" i="1" s="1"/>
  <c r="Y645" i="1"/>
  <c r="Y646" i="1"/>
  <c r="AE646" i="1" s="1"/>
  <c r="Y647" i="1"/>
  <c r="AE647" i="1" s="1"/>
  <c r="Y648" i="1"/>
  <c r="AE648" i="1" s="1"/>
  <c r="Y649" i="1"/>
  <c r="AE649" i="1" s="1"/>
  <c r="Y650" i="1"/>
  <c r="Y651" i="1"/>
  <c r="AE651" i="1" s="1"/>
  <c r="Y652" i="1"/>
  <c r="AE652" i="1" s="1"/>
  <c r="Y653" i="1"/>
  <c r="Y654" i="1"/>
  <c r="AE654" i="1" s="1"/>
  <c r="Y655" i="1"/>
  <c r="AE655" i="1" s="1"/>
  <c r="Y656" i="1"/>
  <c r="AE656" i="1" s="1"/>
  <c r="Y657" i="1"/>
  <c r="AE657" i="1" s="1"/>
  <c r="Y658" i="1"/>
  <c r="Y659" i="1"/>
  <c r="AE659" i="1" s="1"/>
  <c r="Y660" i="1"/>
  <c r="AE660" i="1" s="1"/>
  <c r="Y661" i="1"/>
  <c r="Y662" i="1"/>
  <c r="AE662" i="1" s="1"/>
  <c r="Y663" i="1"/>
  <c r="AE663" i="1" s="1"/>
  <c r="Y664" i="1"/>
  <c r="AE664" i="1" s="1"/>
  <c r="Y665" i="1"/>
  <c r="AE665" i="1" s="1"/>
  <c r="Y666" i="1"/>
  <c r="Y667" i="1"/>
  <c r="AE667" i="1" s="1"/>
  <c r="Y668" i="1"/>
  <c r="AE668" i="1" s="1"/>
  <c r="Y669" i="1"/>
  <c r="Y670" i="1"/>
  <c r="AE670" i="1" s="1"/>
  <c r="Y671" i="1"/>
  <c r="AE671" i="1" s="1"/>
  <c r="Y672" i="1"/>
  <c r="AE672" i="1" s="1"/>
  <c r="Y673" i="1"/>
  <c r="AE673" i="1" s="1"/>
  <c r="Y674" i="1"/>
  <c r="Y675" i="1"/>
  <c r="Y676" i="1"/>
  <c r="AE676" i="1" s="1"/>
  <c r="Y677" i="1"/>
  <c r="Y678" i="1"/>
  <c r="AE678" i="1" s="1"/>
  <c r="Y679" i="1"/>
  <c r="Y680" i="1"/>
  <c r="AE680" i="1" s="1"/>
  <c r="Y681" i="1"/>
  <c r="AE681" i="1" s="1"/>
  <c r="Y682" i="1"/>
  <c r="Y683" i="1"/>
  <c r="AE683" i="1" s="1"/>
  <c r="Y684" i="1"/>
  <c r="AE684" i="1" s="1"/>
  <c r="Y685" i="1"/>
  <c r="Y686" i="1"/>
  <c r="AE686" i="1" s="1"/>
  <c r="Y687" i="1"/>
  <c r="AE687" i="1" s="1"/>
  <c r="Y688" i="1"/>
  <c r="AE688" i="1" s="1"/>
  <c r="Y689" i="1"/>
  <c r="AE689" i="1" s="1"/>
  <c r="Y690" i="1"/>
  <c r="Y691" i="1"/>
  <c r="AE691" i="1" s="1"/>
  <c r="Y692" i="1"/>
  <c r="AE692" i="1" s="1"/>
  <c r="Y693" i="1"/>
  <c r="Y694" i="1"/>
  <c r="AE694" i="1" s="1"/>
  <c r="Y695" i="1"/>
  <c r="AE695" i="1" s="1"/>
  <c r="Y696" i="1"/>
  <c r="AE696" i="1" s="1"/>
  <c r="Y697" i="1"/>
  <c r="AE697" i="1" s="1"/>
  <c r="Y698" i="1"/>
  <c r="Y699" i="1"/>
  <c r="AE699" i="1" s="1"/>
  <c r="Y700" i="1"/>
  <c r="AE700" i="1" s="1"/>
  <c r="Y701" i="1"/>
  <c r="Y702" i="1"/>
  <c r="AE702" i="1" s="1"/>
  <c r="Y703" i="1"/>
  <c r="AE703" i="1" s="1"/>
  <c r="Y704" i="1"/>
  <c r="AE704" i="1" s="1"/>
  <c r="Y705" i="1"/>
  <c r="AE705" i="1" s="1"/>
  <c r="Y706" i="1"/>
  <c r="Y707" i="1"/>
  <c r="AE707" i="1" s="1"/>
  <c r="Y708" i="1"/>
  <c r="AE708" i="1" s="1"/>
  <c r="Y709" i="1"/>
  <c r="Y710" i="1"/>
  <c r="AE710" i="1" s="1"/>
  <c r="Y711" i="1"/>
  <c r="AE711" i="1" s="1"/>
  <c r="Y712" i="1"/>
  <c r="AE712" i="1" s="1"/>
  <c r="Y713" i="1"/>
  <c r="AE713" i="1" s="1"/>
  <c r="Y714" i="1"/>
  <c r="Y715" i="1"/>
  <c r="AE715" i="1" s="1"/>
  <c r="Y716" i="1"/>
  <c r="Y717" i="1"/>
  <c r="AE717" i="1" s="1"/>
  <c r="Y718" i="1"/>
  <c r="AE718" i="1" s="1"/>
  <c r="Y719" i="1"/>
  <c r="Y720" i="1"/>
  <c r="AE720" i="1" s="1"/>
  <c r="Y721" i="1"/>
  <c r="AE721" i="1" s="1"/>
  <c r="Y722" i="1"/>
  <c r="AE722" i="1" s="1"/>
  <c r="Y723" i="1"/>
  <c r="AE723" i="1" s="1"/>
  <c r="Y724" i="1"/>
  <c r="Y725" i="1"/>
  <c r="AE725" i="1" s="1"/>
  <c r="Y726" i="1"/>
  <c r="AE726" i="1" s="1"/>
  <c r="Y727" i="1"/>
  <c r="Y728" i="1"/>
  <c r="AE728" i="1" s="1"/>
  <c r="Y729" i="1"/>
  <c r="AE729" i="1" s="1"/>
  <c r="Y730" i="1"/>
  <c r="AE730" i="1" s="1"/>
  <c r="Y731" i="1"/>
  <c r="Y732" i="1"/>
  <c r="Y733" i="1"/>
  <c r="AE733" i="1" s="1"/>
  <c r="Y734" i="1"/>
  <c r="AE734" i="1" s="1"/>
  <c r="Y735" i="1"/>
  <c r="Y736" i="1"/>
  <c r="AE736" i="1" s="1"/>
  <c r="Y737" i="1"/>
  <c r="AE737" i="1" s="1"/>
  <c r="Y738" i="1"/>
  <c r="AE738" i="1" s="1"/>
  <c r="Y739" i="1"/>
  <c r="AE739" i="1" s="1"/>
  <c r="Y740" i="1"/>
  <c r="Y741" i="1"/>
  <c r="AE741" i="1" s="1"/>
  <c r="Y742" i="1"/>
  <c r="AE742" i="1" s="1"/>
  <c r="Y743" i="1"/>
  <c r="Y744" i="1"/>
  <c r="AE744" i="1" s="1"/>
  <c r="Y745" i="1"/>
  <c r="AE745" i="1" s="1"/>
  <c r="Y746" i="1"/>
  <c r="AE746" i="1" s="1"/>
  <c r="Y747" i="1"/>
  <c r="AE747" i="1" s="1"/>
  <c r="Y748" i="1"/>
  <c r="Y749" i="1"/>
  <c r="AE749" i="1" s="1"/>
  <c r="Y750" i="1"/>
  <c r="AE750" i="1" s="1"/>
  <c r="Y751" i="1"/>
  <c r="Y752" i="1"/>
  <c r="AE752" i="1" s="1"/>
  <c r="Y753" i="1"/>
  <c r="AE753" i="1" s="1"/>
  <c r="Y754" i="1"/>
  <c r="AE754" i="1" s="1"/>
  <c r="Y755" i="1"/>
  <c r="AE755" i="1" s="1"/>
  <c r="Y756" i="1"/>
  <c r="Y757" i="1"/>
  <c r="AE757" i="1" s="1"/>
  <c r="Y758" i="1"/>
  <c r="AE758" i="1" s="1"/>
  <c r="Y759" i="1"/>
  <c r="Y760" i="1"/>
  <c r="AE760" i="1" s="1"/>
  <c r="Y761" i="1"/>
  <c r="AE761" i="1" s="1"/>
  <c r="Y762" i="1"/>
  <c r="AE762" i="1" s="1"/>
  <c r="Y763" i="1"/>
  <c r="AE763" i="1" s="1"/>
  <c r="Y764" i="1"/>
  <c r="Y765" i="1"/>
  <c r="AE765" i="1" s="1"/>
  <c r="Y766" i="1"/>
  <c r="AE766" i="1" s="1"/>
  <c r="Y767" i="1"/>
  <c r="Y768" i="1"/>
  <c r="AE768" i="1" s="1"/>
  <c r="Y769" i="1"/>
  <c r="AE769" i="1" s="1"/>
  <c r="Y770" i="1"/>
  <c r="AE770" i="1" s="1"/>
  <c r="Y771" i="1"/>
  <c r="AE771" i="1" s="1"/>
  <c r="Y772" i="1"/>
  <c r="Y773" i="1"/>
  <c r="AE773" i="1" s="1"/>
  <c r="Y774" i="1"/>
  <c r="AE774" i="1" s="1"/>
  <c r="Y775" i="1"/>
  <c r="Y776" i="1"/>
  <c r="AE776" i="1" s="1"/>
  <c r="Y777" i="1"/>
  <c r="AE777" i="1" s="1"/>
  <c r="Y778" i="1"/>
  <c r="AE778" i="1" s="1"/>
  <c r="Y779" i="1"/>
  <c r="AE779" i="1" s="1"/>
  <c r="Y780" i="1"/>
  <c r="Y781" i="1"/>
  <c r="AE781" i="1" s="1"/>
  <c r="Y782" i="1"/>
  <c r="AE782" i="1" s="1"/>
  <c r="Y783" i="1"/>
  <c r="Y784" i="1"/>
  <c r="AE784" i="1" s="1"/>
  <c r="Y785" i="1"/>
  <c r="AE785" i="1" s="1"/>
  <c r="Y786" i="1"/>
  <c r="AE786" i="1" s="1"/>
  <c r="Y787" i="1"/>
  <c r="Y788" i="1"/>
  <c r="Y789" i="1"/>
  <c r="AE789" i="1" s="1"/>
  <c r="Y790" i="1"/>
  <c r="AE790" i="1" s="1"/>
  <c r="Y791" i="1"/>
  <c r="Y792" i="1"/>
  <c r="AE792" i="1" s="1"/>
  <c r="Y793" i="1"/>
  <c r="AE793" i="1" s="1"/>
  <c r="Y794" i="1"/>
  <c r="AE794" i="1" s="1"/>
  <c r="Y795" i="1"/>
  <c r="AE795" i="1" s="1"/>
  <c r="Y796" i="1"/>
  <c r="Y797" i="1"/>
  <c r="AE797" i="1" s="1"/>
  <c r="Y798" i="1"/>
  <c r="AE798" i="1" s="1"/>
  <c r="Y799" i="1"/>
  <c r="Y800" i="1"/>
  <c r="AE800" i="1" s="1"/>
  <c r="Y801" i="1"/>
  <c r="AE801" i="1" s="1"/>
  <c r="Y802" i="1"/>
  <c r="AE802" i="1" s="1"/>
  <c r="Y803" i="1"/>
  <c r="AE803" i="1" s="1"/>
  <c r="Y804" i="1"/>
  <c r="Y805" i="1"/>
  <c r="AE805" i="1" s="1"/>
  <c r="Y806" i="1"/>
  <c r="AE806" i="1" s="1"/>
  <c r="Y807" i="1"/>
  <c r="Y808" i="1"/>
  <c r="AE808" i="1" s="1"/>
  <c r="Y809" i="1"/>
  <c r="AE809" i="1" s="1"/>
  <c r="Y810" i="1"/>
  <c r="AE810" i="1" s="1"/>
  <c r="Y811" i="1"/>
  <c r="AE811" i="1" s="1"/>
  <c r="Y812" i="1"/>
  <c r="Y813" i="1"/>
  <c r="AE813" i="1" s="1"/>
  <c r="Y814" i="1"/>
  <c r="AE814" i="1" s="1"/>
  <c r="Y815" i="1"/>
  <c r="Y816" i="1"/>
  <c r="AE816" i="1" s="1"/>
  <c r="Y817" i="1"/>
  <c r="AE817" i="1" s="1"/>
  <c r="Y818" i="1"/>
  <c r="AE818" i="1" s="1"/>
  <c r="Y819" i="1"/>
  <c r="AE819" i="1" s="1"/>
  <c r="Y820" i="1"/>
  <c r="Y821" i="1"/>
  <c r="AE821" i="1" s="1"/>
  <c r="Y822" i="1"/>
  <c r="AE822" i="1" s="1"/>
  <c r="Y823" i="1"/>
  <c r="Y225" i="1"/>
  <c r="AE225" i="1" s="1"/>
  <c r="Y226" i="1"/>
  <c r="AE226" i="1" s="1"/>
  <c r="Y227" i="1"/>
  <c r="AE227" i="1" s="1"/>
  <c r="Y228" i="1"/>
  <c r="AE228" i="1" s="1"/>
  <c r="Y229" i="1"/>
  <c r="Y230" i="1"/>
  <c r="AE230" i="1" s="1"/>
  <c r="Y231" i="1"/>
  <c r="AE231" i="1" s="1"/>
  <c r="Y232" i="1"/>
  <c r="Y233" i="1"/>
  <c r="AE233" i="1" s="1"/>
  <c r="Y234" i="1"/>
  <c r="AE234" i="1" s="1"/>
  <c r="Y235" i="1"/>
  <c r="AE235" i="1" s="1"/>
  <c r="Y236" i="1"/>
  <c r="AE236" i="1" s="1"/>
  <c r="Y237" i="1"/>
  <c r="Y238" i="1"/>
  <c r="AE238" i="1" s="1"/>
  <c r="Y239" i="1"/>
  <c r="AE239" i="1" s="1"/>
  <c r="Y240" i="1"/>
  <c r="Y241" i="1"/>
  <c r="AE241" i="1" s="1"/>
  <c r="Y242" i="1"/>
  <c r="AE242" i="1" s="1"/>
  <c r="Y243" i="1"/>
  <c r="AE243" i="1" s="1"/>
  <c r="Y244" i="1"/>
  <c r="AE244" i="1" s="1"/>
  <c r="Y245" i="1"/>
  <c r="Y246" i="1"/>
  <c r="AE246" i="1" s="1"/>
  <c r="Y247" i="1"/>
  <c r="AE247" i="1" s="1"/>
  <c r="Y248" i="1"/>
  <c r="Y249" i="1"/>
  <c r="AE249" i="1" s="1"/>
  <c r="Y250" i="1"/>
  <c r="AE250" i="1" s="1"/>
  <c r="Y251" i="1"/>
  <c r="AE251" i="1" s="1"/>
  <c r="Y252" i="1"/>
  <c r="Y253" i="1"/>
  <c r="Y254" i="1"/>
  <c r="AE254" i="1" s="1"/>
  <c r="Y255" i="1"/>
  <c r="AE255" i="1" s="1"/>
  <c r="Y256" i="1"/>
  <c r="Y257" i="1"/>
  <c r="AE257" i="1" s="1"/>
  <c r="Y258" i="1"/>
  <c r="AE258" i="1" s="1"/>
  <c r="Y259" i="1"/>
  <c r="AE259" i="1" s="1"/>
  <c r="Y260" i="1"/>
  <c r="AE260" i="1" s="1"/>
  <c r="Y261" i="1"/>
  <c r="Y262" i="1"/>
  <c r="AE262" i="1" s="1"/>
  <c r="Y263" i="1"/>
  <c r="AE263" i="1" s="1"/>
  <c r="Y264" i="1"/>
  <c r="Y265" i="1"/>
  <c r="AE265" i="1" s="1"/>
  <c r="Y266" i="1"/>
  <c r="AE266" i="1" s="1"/>
  <c r="Y267" i="1"/>
  <c r="AE267" i="1" s="1"/>
  <c r="Y268" i="1"/>
  <c r="AE268" i="1" s="1"/>
  <c r="Y269" i="1"/>
  <c r="Y270" i="1"/>
  <c r="AE270" i="1" s="1"/>
  <c r="Y271" i="1"/>
  <c r="AE271" i="1" s="1"/>
  <c r="Y272" i="1"/>
  <c r="Y273" i="1"/>
  <c r="AE273" i="1" s="1"/>
  <c r="Y274" i="1"/>
  <c r="AE274" i="1" s="1"/>
  <c r="Y275" i="1"/>
  <c r="AE275" i="1" s="1"/>
  <c r="Y276" i="1"/>
  <c r="AE276" i="1" s="1"/>
  <c r="Y277" i="1"/>
  <c r="Y278" i="1"/>
  <c r="AE278" i="1" s="1"/>
  <c r="Y279" i="1"/>
  <c r="AE279" i="1" s="1"/>
  <c r="Y280" i="1"/>
  <c r="AE280" i="1" s="1"/>
  <c r="Y281" i="1"/>
  <c r="AE281" i="1" s="1"/>
  <c r="Y282" i="1"/>
  <c r="AE282" i="1" s="1"/>
  <c r="Y283" i="1"/>
  <c r="AE283" i="1" s="1"/>
  <c r="Y284" i="1"/>
  <c r="AE284" i="1" s="1"/>
  <c r="Y285" i="1"/>
  <c r="Y286" i="1"/>
  <c r="AE286" i="1" s="1"/>
  <c r="X34" i="1"/>
  <c r="AD34" i="1" s="1"/>
  <c r="X35" i="1"/>
  <c r="X36" i="1"/>
  <c r="AD36" i="1" s="1"/>
  <c r="X37" i="1"/>
  <c r="AD37" i="1" s="1"/>
  <c r="X38" i="1"/>
  <c r="AD38" i="1" s="1"/>
  <c r="X39" i="1"/>
  <c r="AD39" i="1" s="1"/>
  <c r="X40" i="1"/>
  <c r="X41" i="1"/>
  <c r="AD41" i="1" s="1"/>
  <c r="X42" i="1"/>
  <c r="AD42" i="1" s="1"/>
  <c r="X43" i="1"/>
  <c r="X44" i="1"/>
  <c r="AD44" i="1" s="1"/>
  <c r="X45" i="1"/>
  <c r="AD45" i="1" s="1"/>
  <c r="X46" i="1"/>
  <c r="AD46" i="1" s="1"/>
  <c r="X47" i="1"/>
  <c r="AD47" i="1" s="1"/>
  <c r="X48" i="1"/>
  <c r="X49" i="1"/>
  <c r="AD49" i="1" s="1"/>
  <c r="X50" i="1"/>
  <c r="AD50" i="1" s="1"/>
  <c r="X51" i="1"/>
  <c r="X52" i="1"/>
  <c r="AD52" i="1" s="1"/>
  <c r="X53" i="1"/>
  <c r="AD53" i="1" s="1"/>
  <c r="X54" i="1"/>
  <c r="AD54" i="1" s="1"/>
  <c r="X55" i="1"/>
  <c r="X56" i="1"/>
  <c r="X57" i="1"/>
  <c r="AD57" i="1" s="1"/>
  <c r="X58" i="1"/>
  <c r="AD58" i="1" s="1"/>
  <c r="X59" i="1"/>
  <c r="X60" i="1"/>
  <c r="AD60" i="1" s="1"/>
  <c r="X61" i="1"/>
  <c r="AD61" i="1" s="1"/>
  <c r="X62" i="1"/>
  <c r="AD62" i="1" s="1"/>
  <c r="X63" i="1"/>
  <c r="X64" i="1"/>
  <c r="X65" i="1"/>
  <c r="AD65" i="1" s="1"/>
  <c r="X66" i="1"/>
  <c r="AD66" i="1" s="1"/>
  <c r="X67" i="1"/>
  <c r="X68" i="1"/>
  <c r="AD68" i="1" s="1"/>
  <c r="X69" i="1"/>
  <c r="AD69" i="1" s="1"/>
  <c r="X70" i="1"/>
  <c r="AD70" i="1" s="1"/>
  <c r="X71" i="1"/>
  <c r="X72" i="1"/>
  <c r="X73" i="1"/>
  <c r="AD73" i="1" s="1"/>
  <c r="X74" i="1"/>
  <c r="AD74" i="1" s="1"/>
  <c r="X75" i="1"/>
  <c r="X76" i="1"/>
  <c r="AD76" i="1" s="1"/>
  <c r="X77" i="1"/>
  <c r="AD77" i="1" s="1"/>
  <c r="X78" i="1"/>
  <c r="AD78" i="1" s="1"/>
  <c r="X79" i="1"/>
  <c r="AD79" i="1" s="1"/>
  <c r="X80" i="1"/>
  <c r="X81" i="1"/>
  <c r="AD81" i="1" s="1"/>
  <c r="X82" i="1"/>
  <c r="AD82" i="1" s="1"/>
  <c r="X83" i="1"/>
  <c r="X84" i="1"/>
  <c r="AD84" i="1" s="1"/>
  <c r="X85" i="1"/>
  <c r="AD85" i="1" s="1"/>
  <c r="X86" i="1"/>
  <c r="AD86" i="1" s="1"/>
  <c r="X87" i="1"/>
  <c r="AD87" i="1" s="1"/>
  <c r="X88" i="1"/>
  <c r="X89" i="1"/>
  <c r="AD89" i="1" s="1"/>
  <c r="X90" i="1"/>
  <c r="AD90" i="1" s="1"/>
  <c r="X91" i="1"/>
  <c r="AD91" i="1" s="1"/>
  <c r="X92" i="1"/>
  <c r="AD92" i="1" s="1"/>
  <c r="X93" i="1"/>
  <c r="AD93" i="1" s="1"/>
  <c r="X94" i="1"/>
  <c r="AD94" i="1" s="1"/>
  <c r="X95" i="1"/>
  <c r="AD95" i="1" s="1"/>
  <c r="X96" i="1"/>
  <c r="X97" i="1"/>
  <c r="AD97" i="1" s="1"/>
  <c r="X98" i="1"/>
  <c r="AD98" i="1" s="1"/>
  <c r="X99" i="1"/>
  <c r="X100" i="1"/>
  <c r="AD100" i="1" s="1"/>
  <c r="X101" i="1"/>
  <c r="AD101" i="1" s="1"/>
  <c r="X102" i="1"/>
  <c r="AD102" i="1" s="1"/>
  <c r="X103" i="1"/>
  <c r="X104" i="1"/>
  <c r="X105" i="1"/>
  <c r="AD105" i="1" s="1"/>
  <c r="X106" i="1"/>
  <c r="AD106" i="1" s="1"/>
  <c r="X107" i="1"/>
  <c r="X108" i="1"/>
  <c r="AD108" i="1" s="1"/>
  <c r="X109" i="1"/>
  <c r="AD109" i="1" s="1"/>
  <c r="X110" i="1"/>
  <c r="AD110" i="1" s="1"/>
  <c r="X111" i="1"/>
  <c r="X112" i="1"/>
  <c r="X113" i="1"/>
  <c r="AD113" i="1" s="1"/>
  <c r="X114" i="1"/>
  <c r="AD114" i="1" s="1"/>
  <c r="X115" i="1"/>
  <c r="X116" i="1"/>
  <c r="AD116" i="1" s="1"/>
  <c r="X117" i="1"/>
  <c r="AD117" i="1" s="1"/>
  <c r="X118" i="1"/>
  <c r="AD118" i="1" s="1"/>
  <c r="X119" i="1"/>
  <c r="X120" i="1"/>
  <c r="X121" i="1"/>
  <c r="AD121" i="1" s="1"/>
  <c r="X122" i="1"/>
  <c r="AD122" i="1" s="1"/>
  <c r="X123" i="1"/>
  <c r="AD123" i="1" s="1"/>
  <c r="X124" i="1"/>
  <c r="AD124" i="1" s="1"/>
  <c r="X125" i="1"/>
  <c r="AD125" i="1" s="1"/>
  <c r="X126" i="1"/>
  <c r="AD126" i="1" s="1"/>
  <c r="X127" i="1"/>
  <c r="X128" i="1"/>
  <c r="X129" i="1"/>
  <c r="AD129" i="1" s="1"/>
  <c r="X130" i="1"/>
  <c r="AD130" i="1" s="1"/>
  <c r="X131" i="1"/>
  <c r="X132" i="1"/>
  <c r="AD132" i="1" s="1"/>
  <c r="X133" i="1"/>
  <c r="AD133" i="1" s="1"/>
  <c r="X134" i="1"/>
  <c r="AD134" i="1" s="1"/>
  <c r="X135" i="1"/>
  <c r="X136" i="1"/>
  <c r="X137" i="1"/>
  <c r="AD137" i="1" s="1"/>
  <c r="X138" i="1"/>
  <c r="AD138" i="1" s="1"/>
  <c r="X139" i="1"/>
  <c r="X140" i="1"/>
  <c r="AD140" i="1" s="1"/>
  <c r="X141" i="1"/>
  <c r="AD141" i="1" s="1"/>
  <c r="X142" i="1"/>
  <c r="AD142" i="1" s="1"/>
  <c r="X143" i="1"/>
  <c r="AD143" i="1" s="1"/>
  <c r="X144" i="1"/>
  <c r="X145" i="1"/>
  <c r="AD145" i="1" s="1"/>
  <c r="X146" i="1"/>
  <c r="AD146" i="1" s="1"/>
  <c r="X147" i="1"/>
  <c r="AD147" i="1" s="1"/>
  <c r="X148" i="1"/>
  <c r="AD148" i="1" s="1"/>
  <c r="X149" i="1"/>
  <c r="AD149" i="1" s="1"/>
  <c r="X150" i="1"/>
  <c r="AD150" i="1" s="1"/>
  <c r="X151" i="1"/>
  <c r="X152" i="1"/>
  <c r="X153" i="1"/>
  <c r="AD153" i="1" s="1"/>
  <c r="X154" i="1"/>
  <c r="AD154" i="1" s="1"/>
  <c r="X155" i="1"/>
  <c r="X156" i="1"/>
  <c r="AD156" i="1" s="1"/>
  <c r="X157" i="1"/>
  <c r="AD157" i="1" s="1"/>
  <c r="X158" i="1"/>
  <c r="AD158" i="1" s="1"/>
  <c r="X159" i="1"/>
  <c r="AD159" i="1" s="1"/>
  <c r="X160" i="1"/>
  <c r="X161" i="1"/>
  <c r="AD161" i="1" s="1"/>
  <c r="X162" i="1"/>
  <c r="AD162" i="1" s="1"/>
  <c r="X163" i="1"/>
  <c r="X164" i="1"/>
  <c r="AD164" i="1" s="1"/>
  <c r="X165" i="1"/>
  <c r="AD165" i="1" s="1"/>
  <c r="X166" i="1"/>
  <c r="AD166" i="1" s="1"/>
  <c r="X167" i="1"/>
  <c r="AD167" i="1" s="1"/>
  <c r="X168" i="1"/>
  <c r="AD168" i="1" s="1"/>
  <c r="X169" i="1"/>
  <c r="AD169" i="1" s="1"/>
  <c r="X170" i="1"/>
  <c r="AD170" i="1" s="1"/>
  <c r="X171" i="1"/>
  <c r="X172" i="1"/>
  <c r="AD172" i="1" s="1"/>
  <c r="X173" i="1"/>
  <c r="AD173" i="1" s="1"/>
  <c r="X174" i="1"/>
  <c r="AD174" i="1" s="1"/>
  <c r="X175" i="1"/>
  <c r="X176" i="1"/>
  <c r="X177" i="1"/>
  <c r="AD177" i="1" s="1"/>
  <c r="X178" i="1"/>
  <c r="AD178" i="1" s="1"/>
  <c r="X179" i="1"/>
  <c r="X180" i="1"/>
  <c r="AD180" i="1" s="1"/>
  <c r="X181" i="1"/>
  <c r="AD181" i="1" s="1"/>
  <c r="X182" i="1"/>
  <c r="AD182" i="1" s="1"/>
  <c r="X183" i="1"/>
  <c r="AD183" i="1" s="1"/>
  <c r="X184" i="1"/>
  <c r="X185" i="1"/>
  <c r="AD185" i="1" s="1"/>
  <c r="X186" i="1"/>
  <c r="AD186" i="1" s="1"/>
  <c r="X187" i="1"/>
  <c r="X188" i="1"/>
  <c r="AD188" i="1" s="1"/>
  <c r="X189" i="1"/>
  <c r="AD189" i="1" s="1"/>
  <c r="X190" i="1"/>
  <c r="AD190" i="1" s="1"/>
  <c r="X191" i="1"/>
  <c r="X192" i="1"/>
  <c r="X193" i="1"/>
  <c r="AD193" i="1" s="1"/>
  <c r="X194" i="1"/>
  <c r="AD194" i="1" s="1"/>
  <c r="X195" i="1"/>
  <c r="X196" i="1"/>
  <c r="AD196" i="1" s="1"/>
  <c r="X197" i="1"/>
  <c r="AD197" i="1" s="1"/>
  <c r="X198" i="1"/>
  <c r="AD198" i="1" s="1"/>
  <c r="X199" i="1"/>
  <c r="AD199" i="1" s="1"/>
  <c r="X200" i="1"/>
  <c r="X201" i="1"/>
  <c r="AD201" i="1" s="1"/>
  <c r="X202" i="1"/>
  <c r="AD202" i="1" s="1"/>
  <c r="X203" i="1"/>
  <c r="X204" i="1"/>
  <c r="AD204" i="1" s="1"/>
  <c r="X205" i="1"/>
  <c r="AD205" i="1" s="1"/>
  <c r="X206" i="1"/>
  <c r="AD206" i="1" s="1"/>
  <c r="X207" i="1"/>
  <c r="AD207" i="1" s="1"/>
  <c r="X208" i="1"/>
  <c r="X209" i="1"/>
  <c r="AD209" i="1" s="1"/>
  <c r="X210" i="1"/>
  <c r="AD210" i="1" s="1"/>
  <c r="X211" i="1"/>
  <c r="X212" i="1"/>
  <c r="AD212" i="1" s="1"/>
  <c r="X213" i="1"/>
  <c r="AD213" i="1" s="1"/>
  <c r="X214" i="1"/>
  <c r="AD214" i="1" s="1"/>
  <c r="X215" i="1"/>
  <c r="X216" i="1"/>
  <c r="X217" i="1"/>
  <c r="AD217" i="1" s="1"/>
  <c r="X218" i="1"/>
  <c r="AD218" i="1" s="1"/>
  <c r="X219" i="1"/>
  <c r="X220" i="1"/>
  <c r="AD220" i="1" s="1"/>
  <c r="X221" i="1"/>
  <c r="AD221" i="1" s="1"/>
  <c r="X222" i="1"/>
  <c r="AD222" i="1" s="1"/>
  <c r="X223" i="1"/>
  <c r="X224" i="1"/>
  <c r="X287" i="1"/>
  <c r="AD287" i="1" s="1"/>
  <c r="X288" i="1"/>
  <c r="AD288" i="1" s="1"/>
  <c r="X289" i="1"/>
  <c r="AD289" i="1" s="1"/>
  <c r="X290" i="1"/>
  <c r="AD290" i="1" s="1"/>
  <c r="X291" i="1"/>
  <c r="AD291" i="1" s="1"/>
  <c r="X292" i="1"/>
  <c r="AD292" i="1" s="1"/>
  <c r="X293" i="1"/>
  <c r="AD293" i="1" s="1"/>
  <c r="X294" i="1"/>
  <c r="X295" i="1"/>
  <c r="AD295" i="1" s="1"/>
  <c r="X296" i="1"/>
  <c r="AD296" i="1" s="1"/>
  <c r="X297" i="1"/>
  <c r="X298" i="1"/>
  <c r="AD298" i="1" s="1"/>
  <c r="X299" i="1"/>
  <c r="AD299" i="1" s="1"/>
  <c r="X300" i="1"/>
  <c r="AD300" i="1" s="1"/>
  <c r="X301" i="1"/>
  <c r="X302" i="1"/>
  <c r="X303" i="1"/>
  <c r="AD303" i="1" s="1"/>
  <c r="X304" i="1"/>
  <c r="AD304" i="1" s="1"/>
  <c r="X305" i="1"/>
  <c r="X306" i="1"/>
  <c r="AD306" i="1" s="1"/>
  <c r="X307" i="1"/>
  <c r="AD307" i="1" s="1"/>
  <c r="X308" i="1"/>
  <c r="AD308" i="1" s="1"/>
  <c r="X309" i="1"/>
  <c r="X310" i="1"/>
  <c r="X311" i="1"/>
  <c r="AD311" i="1" s="1"/>
  <c r="X312" i="1"/>
  <c r="AD312" i="1" s="1"/>
  <c r="X313" i="1"/>
  <c r="X314" i="1"/>
  <c r="AD314" i="1" s="1"/>
  <c r="X315" i="1"/>
  <c r="AD315" i="1" s="1"/>
  <c r="X316" i="1"/>
  <c r="AD316" i="1" s="1"/>
  <c r="X317" i="1"/>
  <c r="AD317" i="1" s="1"/>
  <c r="X318" i="1"/>
  <c r="X319" i="1"/>
  <c r="AD319" i="1" s="1"/>
  <c r="X320" i="1"/>
  <c r="AD320" i="1" s="1"/>
  <c r="X321" i="1"/>
  <c r="X322" i="1"/>
  <c r="AD322" i="1" s="1"/>
  <c r="X323" i="1"/>
  <c r="AD323" i="1" s="1"/>
  <c r="X324" i="1"/>
  <c r="AD324" i="1" s="1"/>
  <c r="X325" i="1"/>
  <c r="AD325" i="1" s="1"/>
  <c r="X326" i="1"/>
  <c r="X327" i="1"/>
  <c r="AD327" i="1" s="1"/>
  <c r="X328" i="1"/>
  <c r="AD328" i="1" s="1"/>
  <c r="X329" i="1"/>
  <c r="X330" i="1"/>
  <c r="AD330" i="1" s="1"/>
  <c r="X331" i="1"/>
  <c r="AD331" i="1" s="1"/>
  <c r="X332" i="1"/>
  <c r="AD332" i="1" s="1"/>
  <c r="X333" i="1"/>
  <c r="AD333" i="1" s="1"/>
  <c r="X334" i="1"/>
  <c r="X335" i="1"/>
  <c r="AD335" i="1" s="1"/>
  <c r="X336" i="1"/>
  <c r="AD336" i="1" s="1"/>
  <c r="X337" i="1"/>
  <c r="X338" i="1"/>
  <c r="AD338" i="1" s="1"/>
  <c r="X339" i="1"/>
  <c r="AD339" i="1" s="1"/>
  <c r="X340" i="1"/>
  <c r="AD340" i="1" s="1"/>
  <c r="X341" i="1"/>
  <c r="X342" i="1"/>
  <c r="X343" i="1"/>
  <c r="AD343" i="1" s="1"/>
  <c r="X344" i="1"/>
  <c r="AD344" i="1" s="1"/>
  <c r="X345" i="1"/>
  <c r="X346" i="1"/>
  <c r="AD346" i="1" s="1"/>
  <c r="X347" i="1"/>
  <c r="AD347" i="1" s="1"/>
  <c r="X348" i="1"/>
  <c r="AD348" i="1" s="1"/>
  <c r="X349" i="1"/>
  <c r="X350" i="1"/>
  <c r="X351" i="1"/>
  <c r="AD351" i="1" s="1"/>
  <c r="X352" i="1"/>
  <c r="AD352" i="1" s="1"/>
  <c r="X353" i="1"/>
  <c r="X354" i="1"/>
  <c r="AD354" i="1" s="1"/>
  <c r="X355" i="1"/>
  <c r="AD355" i="1" s="1"/>
  <c r="X356" i="1"/>
  <c r="AD356" i="1" s="1"/>
  <c r="X357" i="1"/>
  <c r="X358" i="1"/>
  <c r="X359" i="1"/>
  <c r="AD359" i="1" s="1"/>
  <c r="X360" i="1"/>
  <c r="AD360" i="1" s="1"/>
  <c r="X361" i="1"/>
  <c r="X362" i="1"/>
  <c r="AD362" i="1" s="1"/>
  <c r="X363" i="1"/>
  <c r="AD363" i="1" s="1"/>
  <c r="X364" i="1"/>
  <c r="AD364" i="1" s="1"/>
  <c r="X365" i="1"/>
  <c r="AD365" i="1" s="1"/>
  <c r="X366" i="1"/>
  <c r="X367" i="1"/>
  <c r="AD367" i="1" s="1"/>
  <c r="X368" i="1"/>
  <c r="AD368" i="1" s="1"/>
  <c r="X369" i="1"/>
  <c r="X370" i="1"/>
  <c r="AD370" i="1" s="1"/>
  <c r="X371" i="1"/>
  <c r="AD371" i="1" s="1"/>
  <c r="X372" i="1"/>
  <c r="AD372" i="1" s="1"/>
  <c r="X373" i="1"/>
  <c r="AD373" i="1" s="1"/>
  <c r="X374" i="1"/>
  <c r="X375" i="1"/>
  <c r="AD375" i="1" s="1"/>
  <c r="X376" i="1"/>
  <c r="AD376" i="1" s="1"/>
  <c r="X377" i="1"/>
  <c r="X378" i="1"/>
  <c r="AD378" i="1" s="1"/>
  <c r="X379" i="1"/>
  <c r="AD379" i="1" s="1"/>
  <c r="X380" i="1"/>
  <c r="AD380" i="1" s="1"/>
  <c r="X381" i="1"/>
  <c r="AD381" i="1" s="1"/>
  <c r="X382" i="1"/>
  <c r="X383" i="1"/>
  <c r="AD383" i="1" s="1"/>
  <c r="X384" i="1"/>
  <c r="AD384" i="1" s="1"/>
  <c r="X385" i="1"/>
  <c r="X386" i="1"/>
  <c r="AD386" i="1" s="1"/>
  <c r="X387" i="1"/>
  <c r="AD387" i="1" s="1"/>
  <c r="X388" i="1"/>
  <c r="AD388" i="1" s="1"/>
  <c r="X389" i="1"/>
  <c r="AD389" i="1" s="1"/>
  <c r="X390" i="1"/>
  <c r="X391" i="1"/>
  <c r="AD391" i="1" s="1"/>
  <c r="X392" i="1"/>
  <c r="AD392" i="1" s="1"/>
  <c r="X393" i="1"/>
  <c r="X394" i="1"/>
  <c r="AD394" i="1" s="1"/>
  <c r="X395" i="1"/>
  <c r="AD395" i="1" s="1"/>
  <c r="X396" i="1"/>
  <c r="AD396" i="1" s="1"/>
  <c r="X397" i="1"/>
  <c r="AD397" i="1" s="1"/>
  <c r="X398" i="1"/>
  <c r="X399" i="1"/>
  <c r="AD399" i="1" s="1"/>
  <c r="X400" i="1"/>
  <c r="AD400" i="1" s="1"/>
  <c r="X401" i="1"/>
  <c r="X402" i="1"/>
  <c r="AD402" i="1" s="1"/>
  <c r="X403" i="1"/>
  <c r="AD403" i="1" s="1"/>
  <c r="X404" i="1"/>
  <c r="AD404" i="1" s="1"/>
  <c r="X405" i="1"/>
  <c r="X406" i="1"/>
  <c r="AD406" i="1" s="1"/>
  <c r="X407" i="1"/>
  <c r="AD407" i="1" s="1"/>
  <c r="X408" i="1"/>
  <c r="AD408" i="1" s="1"/>
  <c r="X409" i="1"/>
  <c r="X410" i="1"/>
  <c r="AD410" i="1" s="1"/>
  <c r="X411" i="1"/>
  <c r="AD411" i="1" s="1"/>
  <c r="X412" i="1"/>
  <c r="AD412" i="1" s="1"/>
  <c r="X413" i="1"/>
  <c r="X414" i="1"/>
  <c r="X415" i="1"/>
  <c r="AD415" i="1" s="1"/>
  <c r="X416" i="1"/>
  <c r="AD416" i="1" s="1"/>
  <c r="X417" i="1"/>
  <c r="X418" i="1"/>
  <c r="AD418" i="1" s="1"/>
  <c r="X419" i="1"/>
  <c r="AD419" i="1" s="1"/>
  <c r="X420" i="1"/>
  <c r="AD420" i="1" s="1"/>
  <c r="X421" i="1"/>
  <c r="X422" i="1"/>
  <c r="X423" i="1"/>
  <c r="AD423" i="1" s="1"/>
  <c r="X424" i="1"/>
  <c r="AD424" i="1" s="1"/>
  <c r="X425" i="1"/>
  <c r="AD425" i="1" s="1"/>
  <c r="X426" i="1"/>
  <c r="AD426" i="1" s="1"/>
  <c r="X427" i="1"/>
  <c r="AD427" i="1" s="1"/>
  <c r="X428" i="1"/>
  <c r="AD428" i="1" s="1"/>
  <c r="X429" i="1"/>
  <c r="X430" i="1"/>
  <c r="AD430" i="1" s="1"/>
  <c r="X431" i="1"/>
  <c r="AD431" i="1" s="1"/>
  <c r="X432" i="1"/>
  <c r="AD432" i="1" s="1"/>
  <c r="X433" i="1"/>
  <c r="X434" i="1"/>
  <c r="AD434" i="1" s="1"/>
  <c r="X435" i="1"/>
  <c r="AD435" i="1" s="1"/>
  <c r="X436" i="1"/>
  <c r="AD436" i="1" s="1"/>
  <c r="X437" i="1"/>
  <c r="AD437" i="1" s="1"/>
  <c r="X438" i="1"/>
  <c r="X439" i="1"/>
  <c r="AD439" i="1" s="1"/>
  <c r="X440" i="1"/>
  <c r="AD440" i="1" s="1"/>
  <c r="X441" i="1"/>
  <c r="X442" i="1"/>
  <c r="AD442" i="1" s="1"/>
  <c r="X443" i="1"/>
  <c r="AD443" i="1" s="1"/>
  <c r="X444" i="1"/>
  <c r="AD444" i="1" s="1"/>
  <c r="X445" i="1"/>
  <c r="X446" i="1"/>
  <c r="X447" i="1"/>
  <c r="AD447" i="1" s="1"/>
  <c r="X448" i="1"/>
  <c r="AD448" i="1" s="1"/>
  <c r="X449" i="1"/>
  <c r="X450" i="1"/>
  <c r="AD450" i="1" s="1"/>
  <c r="X451" i="1"/>
  <c r="AD451" i="1" s="1"/>
  <c r="X452" i="1"/>
  <c r="AD452" i="1" s="1"/>
  <c r="X453" i="1"/>
  <c r="AD453" i="1" s="1"/>
  <c r="X454" i="1"/>
  <c r="X455" i="1"/>
  <c r="AD455" i="1" s="1"/>
  <c r="X456" i="1"/>
  <c r="AD456" i="1" s="1"/>
  <c r="X457" i="1"/>
  <c r="AD457" i="1" s="1"/>
  <c r="X458" i="1"/>
  <c r="AD458" i="1" s="1"/>
  <c r="X459" i="1"/>
  <c r="AD459" i="1" s="1"/>
  <c r="X460" i="1"/>
  <c r="AD460" i="1" s="1"/>
  <c r="X461" i="1"/>
  <c r="AD461" i="1" s="1"/>
  <c r="X462" i="1"/>
  <c r="X463" i="1"/>
  <c r="AD463" i="1" s="1"/>
  <c r="X464" i="1"/>
  <c r="AD464" i="1" s="1"/>
  <c r="X465" i="1"/>
  <c r="X466" i="1"/>
  <c r="AD466" i="1" s="1"/>
  <c r="X467" i="1"/>
  <c r="AD467" i="1" s="1"/>
  <c r="X468" i="1"/>
  <c r="AD468" i="1" s="1"/>
  <c r="X469" i="1"/>
  <c r="AD469" i="1" s="1"/>
  <c r="X470" i="1"/>
  <c r="X471" i="1"/>
  <c r="AD471" i="1" s="1"/>
  <c r="X472" i="1"/>
  <c r="AD472" i="1" s="1"/>
  <c r="X473" i="1"/>
  <c r="X474" i="1"/>
  <c r="AD474" i="1" s="1"/>
  <c r="X475" i="1"/>
  <c r="AD475" i="1" s="1"/>
  <c r="X476" i="1"/>
  <c r="AD476" i="1" s="1"/>
  <c r="X477" i="1"/>
  <c r="X478" i="1"/>
  <c r="X479" i="1"/>
  <c r="AD479" i="1" s="1"/>
  <c r="X480" i="1"/>
  <c r="AD480" i="1" s="1"/>
  <c r="X481" i="1"/>
  <c r="X482" i="1"/>
  <c r="AD482" i="1" s="1"/>
  <c r="X483" i="1"/>
  <c r="AD483" i="1" s="1"/>
  <c r="X484" i="1"/>
  <c r="AD484" i="1" s="1"/>
  <c r="X485" i="1"/>
  <c r="X486" i="1"/>
  <c r="X487" i="1"/>
  <c r="AD487" i="1" s="1"/>
  <c r="X488" i="1"/>
  <c r="AD488" i="1" s="1"/>
  <c r="X489" i="1"/>
  <c r="X490" i="1"/>
  <c r="AD490" i="1" s="1"/>
  <c r="X491" i="1"/>
  <c r="AD491" i="1" s="1"/>
  <c r="X492" i="1"/>
  <c r="AD492" i="1" s="1"/>
  <c r="X493" i="1"/>
  <c r="AD493" i="1" s="1"/>
  <c r="X494" i="1"/>
  <c r="X495" i="1"/>
  <c r="AD495" i="1" s="1"/>
  <c r="X496" i="1"/>
  <c r="AD496" i="1" s="1"/>
  <c r="X497" i="1"/>
  <c r="X498" i="1"/>
  <c r="AD498" i="1" s="1"/>
  <c r="X499" i="1"/>
  <c r="AD499" i="1" s="1"/>
  <c r="X500" i="1"/>
  <c r="AD500" i="1" s="1"/>
  <c r="X501" i="1"/>
  <c r="X502" i="1"/>
  <c r="X503" i="1"/>
  <c r="AD503" i="1" s="1"/>
  <c r="X504" i="1"/>
  <c r="AD504" i="1" s="1"/>
  <c r="X505" i="1"/>
  <c r="X506" i="1"/>
  <c r="AD506" i="1" s="1"/>
  <c r="X507" i="1"/>
  <c r="AD507" i="1" s="1"/>
  <c r="X508" i="1"/>
  <c r="AD508" i="1" s="1"/>
  <c r="X509" i="1"/>
  <c r="X510" i="1"/>
  <c r="X511" i="1"/>
  <c r="AD511" i="1" s="1"/>
  <c r="X512" i="1"/>
  <c r="AD512" i="1" s="1"/>
  <c r="X513" i="1"/>
  <c r="AD513" i="1" s="1"/>
  <c r="X514" i="1"/>
  <c r="AD514" i="1" s="1"/>
  <c r="X515" i="1"/>
  <c r="AD515" i="1" s="1"/>
  <c r="X516" i="1"/>
  <c r="AD516" i="1" s="1"/>
  <c r="X517" i="1"/>
  <c r="AD517" i="1" s="1"/>
  <c r="X518" i="1"/>
  <c r="X519" i="1"/>
  <c r="AD519" i="1" s="1"/>
  <c r="X520" i="1"/>
  <c r="AD520" i="1" s="1"/>
  <c r="X521" i="1"/>
  <c r="X522" i="1"/>
  <c r="AD522" i="1" s="1"/>
  <c r="X523" i="1"/>
  <c r="AD523" i="1" s="1"/>
  <c r="X524" i="1"/>
  <c r="AD524" i="1" s="1"/>
  <c r="X525" i="1"/>
  <c r="AD525" i="1" s="1"/>
  <c r="X526" i="1"/>
  <c r="X527" i="1"/>
  <c r="AD527" i="1" s="1"/>
  <c r="X528" i="1"/>
  <c r="AD528" i="1" s="1"/>
  <c r="X529" i="1"/>
  <c r="AD529" i="1" s="1"/>
  <c r="X530" i="1"/>
  <c r="AD530" i="1" s="1"/>
  <c r="X531" i="1"/>
  <c r="AD531" i="1" s="1"/>
  <c r="X532" i="1"/>
  <c r="AD532" i="1" s="1"/>
  <c r="X533" i="1"/>
  <c r="X534" i="1"/>
  <c r="X535" i="1"/>
  <c r="AD535" i="1" s="1"/>
  <c r="X536" i="1"/>
  <c r="AD536" i="1" s="1"/>
  <c r="X537" i="1"/>
  <c r="X538" i="1"/>
  <c r="AD538" i="1" s="1"/>
  <c r="X539" i="1"/>
  <c r="AD539" i="1" s="1"/>
  <c r="X540" i="1"/>
  <c r="AD540" i="1" s="1"/>
  <c r="X541" i="1"/>
  <c r="AD541" i="1" s="1"/>
  <c r="X542" i="1"/>
  <c r="X543" i="1"/>
  <c r="AD543" i="1" s="1"/>
  <c r="X544" i="1"/>
  <c r="AD544" i="1" s="1"/>
  <c r="X545" i="1"/>
  <c r="X546" i="1"/>
  <c r="AD546" i="1" s="1"/>
  <c r="X547" i="1"/>
  <c r="AD547" i="1" s="1"/>
  <c r="X548" i="1"/>
  <c r="AD548" i="1" s="1"/>
  <c r="X549" i="1"/>
  <c r="X550" i="1"/>
  <c r="X551" i="1"/>
  <c r="AD551" i="1" s="1"/>
  <c r="X552" i="1"/>
  <c r="AD552" i="1" s="1"/>
  <c r="X553" i="1"/>
  <c r="X554" i="1"/>
  <c r="AD554" i="1" s="1"/>
  <c r="X555" i="1"/>
  <c r="AD555" i="1" s="1"/>
  <c r="X556" i="1"/>
  <c r="AD556" i="1" s="1"/>
  <c r="X557" i="1"/>
  <c r="AD557" i="1" s="1"/>
  <c r="X558" i="1"/>
  <c r="X559" i="1"/>
  <c r="AD559" i="1" s="1"/>
  <c r="X560" i="1"/>
  <c r="AD560" i="1" s="1"/>
  <c r="X561" i="1"/>
  <c r="AD561" i="1" s="1"/>
  <c r="X562" i="1"/>
  <c r="AD562" i="1" s="1"/>
  <c r="X563" i="1"/>
  <c r="AD563" i="1" s="1"/>
  <c r="X564" i="1"/>
  <c r="AD564" i="1" s="1"/>
  <c r="X565" i="1"/>
  <c r="X566" i="1"/>
  <c r="X567" i="1"/>
  <c r="AD567" i="1" s="1"/>
  <c r="X568" i="1"/>
  <c r="AD568" i="1" s="1"/>
  <c r="X569" i="1"/>
  <c r="X570" i="1"/>
  <c r="AD570" i="1" s="1"/>
  <c r="X571" i="1"/>
  <c r="AD571" i="1" s="1"/>
  <c r="X572" i="1"/>
  <c r="AD572" i="1" s="1"/>
  <c r="X573" i="1"/>
  <c r="AD573" i="1" s="1"/>
  <c r="X574" i="1"/>
  <c r="X575" i="1"/>
  <c r="AD575" i="1" s="1"/>
  <c r="X576" i="1"/>
  <c r="AD576" i="1" s="1"/>
  <c r="X577" i="1"/>
  <c r="X578" i="1"/>
  <c r="AD578" i="1" s="1"/>
  <c r="X579" i="1"/>
  <c r="AD579" i="1" s="1"/>
  <c r="X580" i="1"/>
  <c r="AD580" i="1" s="1"/>
  <c r="X581" i="1"/>
  <c r="AD581" i="1" s="1"/>
  <c r="X582" i="1"/>
  <c r="X583" i="1"/>
  <c r="AD583" i="1" s="1"/>
  <c r="X584" i="1"/>
  <c r="AD584" i="1" s="1"/>
  <c r="X585" i="1"/>
  <c r="X586" i="1"/>
  <c r="AD586" i="1" s="1"/>
  <c r="X587" i="1"/>
  <c r="AD587" i="1" s="1"/>
  <c r="X588" i="1"/>
  <c r="AD588" i="1" s="1"/>
  <c r="X589" i="1"/>
  <c r="AD589" i="1" s="1"/>
  <c r="X590" i="1"/>
  <c r="X591" i="1"/>
  <c r="AD591" i="1" s="1"/>
  <c r="X592" i="1"/>
  <c r="AD592" i="1" s="1"/>
  <c r="X593" i="1"/>
  <c r="X594" i="1"/>
  <c r="AD594" i="1" s="1"/>
  <c r="X595" i="1"/>
  <c r="AD595" i="1" s="1"/>
  <c r="X596" i="1"/>
  <c r="AD596" i="1" s="1"/>
  <c r="X597" i="1"/>
  <c r="AD597" i="1" s="1"/>
  <c r="X598" i="1"/>
  <c r="X599" i="1"/>
  <c r="AD599" i="1" s="1"/>
  <c r="X600" i="1"/>
  <c r="AD600" i="1" s="1"/>
  <c r="X601" i="1"/>
  <c r="X602" i="1"/>
  <c r="AD602" i="1" s="1"/>
  <c r="X603" i="1"/>
  <c r="AD603" i="1" s="1"/>
  <c r="X604" i="1"/>
  <c r="AD604" i="1" s="1"/>
  <c r="X605" i="1"/>
  <c r="X606" i="1"/>
  <c r="X607" i="1"/>
  <c r="AD607" i="1" s="1"/>
  <c r="X608" i="1"/>
  <c r="AD608" i="1" s="1"/>
  <c r="X609" i="1"/>
  <c r="X610" i="1"/>
  <c r="AD610" i="1" s="1"/>
  <c r="X611" i="1"/>
  <c r="AD611" i="1" s="1"/>
  <c r="X612" i="1"/>
  <c r="AD612" i="1" s="1"/>
  <c r="X613" i="1"/>
  <c r="AD613" i="1" s="1"/>
  <c r="X614" i="1"/>
  <c r="AD614" i="1" s="1"/>
  <c r="X615" i="1"/>
  <c r="AD615" i="1" s="1"/>
  <c r="X616" i="1"/>
  <c r="AD616" i="1" s="1"/>
  <c r="X617" i="1"/>
  <c r="AD617" i="1" s="1"/>
  <c r="X618" i="1"/>
  <c r="X619" i="1"/>
  <c r="X620" i="1"/>
  <c r="AD620" i="1" s="1"/>
  <c r="X621" i="1"/>
  <c r="X622" i="1"/>
  <c r="X623" i="1"/>
  <c r="AD623" i="1" s="1"/>
  <c r="X624" i="1"/>
  <c r="AD624" i="1" s="1"/>
  <c r="AA624" i="1" s="1"/>
  <c r="X625" i="1"/>
  <c r="X626" i="1"/>
  <c r="AD626" i="1" s="1"/>
  <c r="X627" i="1"/>
  <c r="AD627" i="1" s="1"/>
  <c r="AA627" i="1" s="1"/>
  <c r="X628" i="1"/>
  <c r="AD628" i="1" s="1"/>
  <c r="X629" i="1"/>
  <c r="X630" i="1"/>
  <c r="X631" i="1"/>
  <c r="AD631" i="1" s="1"/>
  <c r="X632" i="1"/>
  <c r="X633" i="1"/>
  <c r="X634" i="1"/>
  <c r="AD634" i="1" s="1"/>
  <c r="X635" i="1"/>
  <c r="AD635" i="1" s="1"/>
  <c r="X636" i="1"/>
  <c r="AD636" i="1" s="1"/>
  <c r="X637" i="1"/>
  <c r="X638" i="1"/>
  <c r="X639" i="1"/>
  <c r="AD639" i="1" s="1"/>
  <c r="X640" i="1"/>
  <c r="X641" i="1"/>
  <c r="X642" i="1"/>
  <c r="X643" i="1"/>
  <c r="AD643" i="1" s="1"/>
  <c r="X644" i="1"/>
  <c r="AD644" i="1" s="1"/>
  <c r="X645" i="1"/>
  <c r="X646" i="1"/>
  <c r="X647" i="1"/>
  <c r="AD647" i="1" s="1"/>
  <c r="X648" i="1"/>
  <c r="AD648" i="1" s="1"/>
  <c r="X649" i="1"/>
  <c r="AD649" i="1" s="1"/>
  <c r="X650" i="1"/>
  <c r="X651" i="1"/>
  <c r="X652" i="1"/>
  <c r="AD652" i="1" s="1"/>
  <c r="X653" i="1"/>
  <c r="AD653" i="1" s="1"/>
  <c r="X654" i="1"/>
  <c r="X655" i="1"/>
  <c r="AD655" i="1" s="1"/>
  <c r="X656" i="1"/>
  <c r="X657" i="1"/>
  <c r="X658" i="1"/>
  <c r="AD658" i="1" s="1"/>
  <c r="AA658" i="1" s="1"/>
  <c r="X659" i="1"/>
  <c r="X660" i="1"/>
  <c r="AD660" i="1" s="1"/>
  <c r="X661" i="1"/>
  <c r="AD661" i="1" s="1"/>
  <c r="X662" i="1"/>
  <c r="X663" i="1"/>
  <c r="AD663" i="1" s="1"/>
  <c r="X664" i="1"/>
  <c r="AD664" i="1" s="1"/>
  <c r="X665" i="1"/>
  <c r="AD665" i="1" s="1"/>
  <c r="X666" i="1"/>
  <c r="AD666" i="1" s="1"/>
  <c r="X667" i="1"/>
  <c r="AD667" i="1" s="1"/>
  <c r="X668" i="1"/>
  <c r="AD668" i="1" s="1"/>
  <c r="X669" i="1"/>
  <c r="AD669" i="1" s="1"/>
  <c r="X670" i="1"/>
  <c r="X671" i="1"/>
  <c r="AD671" i="1" s="1"/>
  <c r="X672" i="1"/>
  <c r="X673" i="1"/>
  <c r="X674" i="1"/>
  <c r="AD674" i="1" s="1"/>
  <c r="X675" i="1"/>
  <c r="AD675" i="1" s="1"/>
  <c r="AA675" i="1" s="1"/>
  <c r="X676" i="1"/>
  <c r="AD676" i="1" s="1"/>
  <c r="X677" i="1"/>
  <c r="X678" i="1"/>
  <c r="X679" i="1"/>
  <c r="AD679" i="1" s="1"/>
  <c r="X680" i="1"/>
  <c r="AD680" i="1" s="1"/>
  <c r="AA680" i="1" s="1"/>
  <c r="X681" i="1"/>
  <c r="X682" i="1"/>
  <c r="X683" i="1"/>
  <c r="X684" i="1"/>
  <c r="AD684" i="1" s="1"/>
  <c r="X685" i="1"/>
  <c r="AD685" i="1" s="1"/>
  <c r="X686" i="1"/>
  <c r="X687" i="1"/>
  <c r="AD687" i="1" s="1"/>
  <c r="X688" i="1"/>
  <c r="AD688" i="1" s="1"/>
  <c r="X689" i="1"/>
  <c r="X690" i="1"/>
  <c r="AD690" i="1" s="1"/>
  <c r="X691" i="1"/>
  <c r="X692" i="1"/>
  <c r="AD692" i="1" s="1"/>
  <c r="X693" i="1"/>
  <c r="X694" i="1"/>
  <c r="AD694" i="1" s="1"/>
  <c r="X695" i="1"/>
  <c r="AD695" i="1" s="1"/>
  <c r="X696" i="1"/>
  <c r="AD696" i="1" s="1"/>
  <c r="X697" i="1"/>
  <c r="AD697" i="1" s="1"/>
  <c r="X698" i="1"/>
  <c r="AD698" i="1" s="1"/>
  <c r="X699" i="1"/>
  <c r="AD699" i="1" s="1"/>
  <c r="X700" i="1"/>
  <c r="AD700" i="1" s="1"/>
  <c r="X701" i="1"/>
  <c r="X702" i="1"/>
  <c r="X703" i="1"/>
  <c r="AD703" i="1" s="1"/>
  <c r="X704" i="1"/>
  <c r="X705" i="1"/>
  <c r="X706" i="1"/>
  <c r="X707" i="1"/>
  <c r="AD707" i="1" s="1"/>
  <c r="AA707" i="1" s="1"/>
  <c r="X708" i="1"/>
  <c r="AD708" i="1" s="1"/>
  <c r="X709" i="1"/>
  <c r="X710" i="1"/>
  <c r="X711" i="1"/>
  <c r="AD711" i="1" s="1"/>
  <c r="X712" i="1"/>
  <c r="AD712" i="1" s="1"/>
  <c r="AA712" i="1" s="1"/>
  <c r="X713" i="1"/>
  <c r="X714" i="1"/>
  <c r="AD714" i="1" s="1"/>
  <c r="AA714" i="1" s="1"/>
  <c r="X715" i="1"/>
  <c r="X716" i="1"/>
  <c r="X717" i="1"/>
  <c r="AD717" i="1" s="1"/>
  <c r="X718" i="1"/>
  <c r="AD718" i="1" s="1"/>
  <c r="X719" i="1"/>
  <c r="AD719" i="1" s="1"/>
  <c r="X720" i="1"/>
  <c r="X721" i="1"/>
  <c r="AD721" i="1" s="1"/>
  <c r="X722" i="1"/>
  <c r="AD722" i="1" s="1"/>
  <c r="X723" i="1"/>
  <c r="X724" i="1"/>
  <c r="AD724" i="1" s="1"/>
  <c r="X725" i="1"/>
  <c r="AD725" i="1" s="1"/>
  <c r="X726" i="1"/>
  <c r="AD726" i="1" s="1"/>
  <c r="AA726" i="1" s="1"/>
  <c r="X727" i="1"/>
  <c r="AD727" i="1" s="1"/>
  <c r="X728" i="1"/>
  <c r="X729" i="1"/>
  <c r="AD729" i="1" s="1"/>
  <c r="X730" i="1"/>
  <c r="AD730" i="1" s="1"/>
  <c r="X731" i="1"/>
  <c r="AD731" i="1" s="1"/>
  <c r="X732" i="1"/>
  <c r="X733" i="1"/>
  <c r="AD733" i="1" s="1"/>
  <c r="X734" i="1"/>
  <c r="X735" i="1"/>
  <c r="AD735" i="1" s="1"/>
  <c r="X736" i="1"/>
  <c r="X737" i="1"/>
  <c r="AD737" i="1" s="1"/>
  <c r="X738" i="1"/>
  <c r="AD738" i="1" s="1"/>
  <c r="X739" i="1"/>
  <c r="X740" i="1"/>
  <c r="AD740" i="1" s="1"/>
  <c r="X741" i="1"/>
  <c r="AD741" i="1" s="1"/>
  <c r="X742" i="1"/>
  <c r="X743" i="1"/>
  <c r="AD743" i="1" s="1"/>
  <c r="X744" i="1"/>
  <c r="X745" i="1"/>
  <c r="AD745" i="1" s="1"/>
  <c r="X746" i="1"/>
  <c r="AD746" i="1" s="1"/>
  <c r="X747" i="1"/>
  <c r="X748" i="1"/>
  <c r="AD748" i="1" s="1"/>
  <c r="AA748" i="1" s="1"/>
  <c r="X749" i="1"/>
  <c r="AD749" i="1" s="1"/>
  <c r="X750" i="1"/>
  <c r="AD750" i="1" s="1"/>
  <c r="X751" i="1"/>
  <c r="AD751" i="1" s="1"/>
  <c r="X752" i="1"/>
  <c r="X753" i="1"/>
  <c r="AD753" i="1" s="1"/>
  <c r="X754" i="1"/>
  <c r="AD754" i="1" s="1"/>
  <c r="X755" i="1"/>
  <c r="X756" i="1"/>
  <c r="X757" i="1"/>
  <c r="AD757" i="1" s="1"/>
  <c r="X758" i="1"/>
  <c r="AD758" i="1" s="1"/>
  <c r="X759" i="1"/>
  <c r="X760" i="1"/>
  <c r="X761" i="1"/>
  <c r="AD761" i="1" s="1"/>
  <c r="X762" i="1"/>
  <c r="AD762" i="1" s="1"/>
  <c r="X763" i="1"/>
  <c r="AD763" i="1" s="1"/>
  <c r="X764" i="1"/>
  <c r="X765" i="1"/>
  <c r="AD765" i="1" s="1"/>
  <c r="X766" i="1"/>
  <c r="AD766" i="1" s="1"/>
  <c r="X767" i="1"/>
  <c r="AD767" i="1" s="1"/>
  <c r="X768" i="1"/>
  <c r="X769" i="1"/>
  <c r="AD769" i="1" s="1"/>
  <c r="X770" i="1"/>
  <c r="AD770" i="1" s="1"/>
  <c r="X771" i="1"/>
  <c r="X772" i="1"/>
  <c r="AD772" i="1" s="1"/>
  <c r="AA772" i="1" s="1"/>
  <c r="X773" i="1"/>
  <c r="AD773" i="1" s="1"/>
  <c r="X774" i="1"/>
  <c r="X775" i="1"/>
  <c r="AD775" i="1" s="1"/>
  <c r="X776" i="1"/>
  <c r="X777" i="1"/>
  <c r="AD777" i="1" s="1"/>
  <c r="X778" i="1"/>
  <c r="AD778" i="1" s="1"/>
  <c r="X779" i="1"/>
  <c r="AD779" i="1" s="1"/>
  <c r="X780" i="1"/>
  <c r="AD780" i="1" s="1"/>
  <c r="X781" i="1"/>
  <c r="AD781" i="1" s="1"/>
  <c r="X782" i="1"/>
  <c r="AD782" i="1" s="1"/>
  <c r="AA782" i="1" s="1"/>
  <c r="X783" i="1"/>
  <c r="AD783" i="1" s="1"/>
  <c r="X784" i="1"/>
  <c r="X785" i="1"/>
  <c r="AD785" i="1" s="1"/>
  <c r="X786" i="1"/>
  <c r="AD786" i="1" s="1"/>
  <c r="X787" i="1"/>
  <c r="X788" i="1"/>
  <c r="AD788" i="1" s="1"/>
  <c r="X789" i="1"/>
  <c r="AD789" i="1" s="1"/>
  <c r="X790" i="1"/>
  <c r="AD790" i="1" s="1"/>
  <c r="X791" i="1"/>
  <c r="AD791" i="1" s="1"/>
  <c r="AA791" i="1" s="1"/>
  <c r="X792" i="1"/>
  <c r="X793" i="1"/>
  <c r="AD793" i="1" s="1"/>
  <c r="X794" i="1"/>
  <c r="AD794" i="1" s="1"/>
  <c r="X795" i="1"/>
  <c r="X796" i="1"/>
  <c r="X797" i="1"/>
  <c r="AD797" i="1" s="1"/>
  <c r="X798" i="1"/>
  <c r="X799" i="1"/>
  <c r="X800" i="1"/>
  <c r="AD800" i="1" s="1"/>
  <c r="X801" i="1"/>
  <c r="AD801" i="1" s="1"/>
  <c r="X802" i="1"/>
  <c r="AD802" i="1" s="1"/>
  <c r="X803" i="1"/>
  <c r="X804" i="1"/>
  <c r="AD804" i="1" s="1"/>
  <c r="X805" i="1"/>
  <c r="AD805" i="1" s="1"/>
  <c r="X806" i="1"/>
  <c r="AD806" i="1" s="1"/>
  <c r="X807" i="1"/>
  <c r="X808" i="1"/>
  <c r="X809" i="1"/>
  <c r="AD809" i="1" s="1"/>
  <c r="X810" i="1"/>
  <c r="AD810" i="1" s="1"/>
  <c r="X811" i="1"/>
  <c r="AD811" i="1" s="1"/>
  <c r="X812" i="1"/>
  <c r="AD812" i="1" s="1"/>
  <c r="X813" i="1"/>
  <c r="AD813" i="1" s="1"/>
  <c r="X814" i="1"/>
  <c r="AD814" i="1" s="1"/>
  <c r="AA814" i="1" s="1"/>
  <c r="X815" i="1"/>
  <c r="X816" i="1"/>
  <c r="X817" i="1"/>
  <c r="AD817" i="1" s="1"/>
  <c r="X818" i="1"/>
  <c r="AD818" i="1" s="1"/>
  <c r="X819" i="1"/>
  <c r="X820" i="1"/>
  <c r="X821" i="1"/>
  <c r="AD821" i="1" s="1"/>
  <c r="X822" i="1"/>
  <c r="AD822" i="1" s="1"/>
  <c r="X823" i="1"/>
  <c r="X225" i="1"/>
  <c r="X226" i="1"/>
  <c r="AD226" i="1" s="1"/>
  <c r="X227" i="1"/>
  <c r="AD227" i="1" s="1"/>
  <c r="X228" i="1"/>
  <c r="X229" i="1"/>
  <c r="AD229" i="1" s="1"/>
  <c r="X230" i="1"/>
  <c r="AD230" i="1" s="1"/>
  <c r="X231" i="1"/>
  <c r="AD231" i="1" s="1"/>
  <c r="X232" i="1"/>
  <c r="AD232" i="1" s="1"/>
  <c r="AA232" i="1" s="1"/>
  <c r="X233" i="1"/>
  <c r="X234" i="1"/>
  <c r="AD234" i="1" s="1"/>
  <c r="X235" i="1"/>
  <c r="AD235" i="1" s="1"/>
  <c r="X236" i="1"/>
  <c r="AD236" i="1" s="1"/>
  <c r="X237" i="1"/>
  <c r="X238" i="1"/>
  <c r="AD238" i="1" s="1"/>
  <c r="X239" i="1"/>
  <c r="X240" i="1"/>
  <c r="AD240" i="1" s="1"/>
  <c r="X241" i="1"/>
  <c r="X242" i="1"/>
  <c r="AD242" i="1" s="1"/>
  <c r="X243" i="1"/>
  <c r="AD243" i="1" s="1"/>
  <c r="X244" i="1"/>
  <c r="X245" i="1"/>
  <c r="X246" i="1"/>
  <c r="AD246" i="1" s="1"/>
  <c r="X247" i="1"/>
  <c r="AD247" i="1" s="1"/>
  <c r="X248" i="1"/>
  <c r="X249" i="1"/>
  <c r="X250" i="1"/>
  <c r="AD250" i="1" s="1"/>
  <c r="X251" i="1"/>
  <c r="AD251" i="1" s="1"/>
  <c r="X252" i="1"/>
  <c r="X253" i="1"/>
  <c r="AD253" i="1" s="1"/>
  <c r="AA253" i="1" s="1"/>
  <c r="X254" i="1"/>
  <c r="AD254" i="1" s="1"/>
  <c r="X255" i="1"/>
  <c r="AD255" i="1" s="1"/>
  <c r="X256" i="1"/>
  <c r="AD256" i="1" s="1"/>
  <c r="X257" i="1"/>
  <c r="X258" i="1"/>
  <c r="AD258" i="1" s="1"/>
  <c r="X259" i="1"/>
  <c r="AD259" i="1" s="1"/>
  <c r="X260" i="1"/>
  <c r="X261" i="1"/>
  <c r="X262" i="1"/>
  <c r="AD262" i="1" s="1"/>
  <c r="X263" i="1"/>
  <c r="AD263" i="1" s="1"/>
  <c r="X264" i="1"/>
  <c r="X265" i="1"/>
  <c r="X266" i="1"/>
  <c r="AD266" i="1" s="1"/>
  <c r="X267" i="1"/>
  <c r="AD267" i="1" s="1"/>
  <c r="X268" i="1"/>
  <c r="AD268" i="1" s="1"/>
  <c r="X269" i="1"/>
  <c r="AD269" i="1" s="1"/>
  <c r="X270" i="1"/>
  <c r="AD270" i="1" s="1"/>
  <c r="X271" i="1"/>
  <c r="AD271" i="1" s="1"/>
  <c r="X272" i="1"/>
  <c r="X273" i="1"/>
  <c r="X274" i="1"/>
  <c r="AD274" i="1" s="1"/>
  <c r="X275" i="1"/>
  <c r="AD275" i="1" s="1"/>
  <c r="X276" i="1"/>
  <c r="X277" i="1"/>
  <c r="AD277" i="1" s="1"/>
  <c r="X278" i="1"/>
  <c r="AD278" i="1" s="1"/>
  <c r="X279" i="1"/>
  <c r="AD279" i="1" s="1"/>
  <c r="X280" i="1"/>
  <c r="AD280" i="1" s="1"/>
  <c r="X281" i="1"/>
  <c r="X282" i="1"/>
  <c r="AD282" i="1" s="1"/>
  <c r="X283" i="1"/>
  <c r="AD283" i="1" s="1"/>
  <c r="X284" i="1"/>
  <c r="X285" i="1"/>
  <c r="AD285" i="1" s="1"/>
  <c r="X286" i="1"/>
  <c r="AD286" i="1" s="1"/>
  <c r="AB566" i="1" l="1"/>
  <c r="AC258" i="1"/>
  <c r="AC461" i="1"/>
  <c r="AB502" i="1"/>
  <c r="AB438" i="1"/>
  <c r="AC325" i="1"/>
  <c r="AB374" i="1"/>
  <c r="AC135" i="1"/>
  <c r="AA639" i="1"/>
  <c r="AB310" i="1"/>
  <c r="AA169" i="1"/>
  <c r="AB184" i="1"/>
  <c r="AB694" i="1"/>
  <c r="AB120" i="1"/>
  <c r="AB630" i="1"/>
  <c r="AB56" i="1"/>
  <c r="AA532" i="1"/>
  <c r="AA210" i="1"/>
  <c r="AB238" i="1"/>
  <c r="AB593" i="1"/>
  <c r="AB465" i="1"/>
  <c r="AB337" i="1"/>
  <c r="AB147" i="1"/>
  <c r="AC259" i="1"/>
  <c r="AC729" i="1"/>
  <c r="AC388" i="1"/>
  <c r="AC70" i="1"/>
  <c r="AA476" i="1"/>
  <c r="AB810" i="1"/>
  <c r="AA258" i="1"/>
  <c r="AA471" i="1"/>
  <c r="AA116" i="1"/>
  <c r="AB805" i="1"/>
  <c r="AB689" i="1"/>
  <c r="AB561" i="1"/>
  <c r="AB433" i="1"/>
  <c r="AB305" i="1"/>
  <c r="AB115" i="1"/>
  <c r="AC235" i="1"/>
  <c r="AC324" i="1"/>
  <c r="AA769" i="1"/>
  <c r="AA428" i="1"/>
  <c r="AA113" i="1"/>
  <c r="AB778" i="1"/>
  <c r="AB662" i="1"/>
  <c r="AB534" i="1"/>
  <c r="AB406" i="1"/>
  <c r="AB216" i="1"/>
  <c r="AB88" i="1"/>
  <c r="AC817" i="1"/>
  <c r="AC518" i="1"/>
  <c r="AC199" i="1"/>
  <c r="AA384" i="1"/>
  <c r="AA65" i="1"/>
  <c r="AB773" i="1"/>
  <c r="AB657" i="1"/>
  <c r="AB529" i="1"/>
  <c r="AB401" i="1"/>
  <c r="AB211" i="1"/>
  <c r="AB83" i="1"/>
  <c r="AC793" i="1"/>
  <c r="AC501" i="1"/>
  <c r="AC198" i="1"/>
  <c r="AA372" i="1"/>
  <c r="AB275" i="1"/>
  <c r="AB746" i="1"/>
  <c r="AC770" i="1"/>
  <c r="AA583" i="1"/>
  <c r="AA324" i="1"/>
  <c r="AB270" i="1"/>
  <c r="AB741" i="1"/>
  <c r="AB625" i="1"/>
  <c r="AB497" i="1"/>
  <c r="AB369" i="1"/>
  <c r="AB179" i="1"/>
  <c r="AB51" i="1"/>
  <c r="AC769" i="1"/>
  <c r="AC453" i="1"/>
  <c r="AC134" i="1"/>
  <c r="AA576" i="1"/>
  <c r="AA217" i="1"/>
  <c r="AB243" i="1"/>
  <c r="AB598" i="1"/>
  <c r="AB470" i="1"/>
  <c r="AB342" i="1"/>
  <c r="AB152" i="1"/>
  <c r="AC282" i="1"/>
  <c r="AC746" i="1"/>
  <c r="AC389" i="1"/>
  <c r="AC71" i="1"/>
  <c r="AA418" i="1"/>
  <c r="AA780" i="1"/>
  <c r="AA60" i="1"/>
  <c r="AC725" i="1"/>
  <c r="AA243" i="1"/>
  <c r="AA758" i="1"/>
  <c r="AA700" i="1"/>
  <c r="AA612" i="1"/>
  <c r="AA571" i="1"/>
  <c r="AA520" i="1"/>
  <c r="AA466" i="1"/>
  <c r="AA415" i="1"/>
  <c r="AA367" i="1"/>
  <c r="AA314" i="1"/>
  <c r="AA206" i="1"/>
  <c r="AA157" i="1"/>
  <c r="AA106" i="1"/>
  <c r="AA53" i="1"/>
  <c r="AB267" i="1"/>
  <c r="AB235" i="1"/>
  <c r="AB802" i="1"/>
  <c r="AB770" i="1"/>
  <c r="AB738" i="1"/>
  <c r="AB686" i="1"/>
  <c r="AB654" i="1"/>
  <c r="AB622" i="1"/>
  <c r="AB590" i="1"/>
  <c r="AB558" i="1"/>
  <c r="AB526" i="1"/>
  <c r="AB494" i="1"/>
  <c r="AB462" i="1"/>
  <c r="AB430" i="1"/>
  <c r="AB398" i="1"/>
  <c r="AB366" i="1"/>
  <c r="AB334" i="1"/>
  <c r="AB302" i="1"/>
  <c r="AB208" i="1"/>
  <c r="AB176" i="1"/>
  <c r="AB144" i="1"/>
  <c r="AB112" i="1"/>
  <c r="AB80" i="1"/>
  <c r="AB48" i="1"/>
  <c r="AC275" i="1"/>
  <c r="AC254" i="1"/>
  <c r="AC234" i="1"/>
  <c r="AC810" i="1"/>
  <c r="AC786" i="1"/>
  <c r="AC765" i="1"/>
  <c r="AC745" i="1"/>
  <c r="AC722" i="1"/>
  <c r="AC710" i="1"/>
  <c r="AC495" i="1"/>
  <c r="AC442" i="1"/>
  <c r="AC378" i="1"/>
  <c r="AC314" i="1"/>
  <c r="AC188" i="1"/>
  <c r="AC124" i="1"/>
  <c r="AC60" i="1"/>
  <c r="AB551" i="1"/>
  <c r="AC749" i="1"/>
  <c r="AA698" i="1"/>
  <c r="AA634" i="1"/>
  <c r="AC813" i="1"/>
  <c r="AA664" i="1"/>
  <c r="AA227" i="1"/>
  <c r="AA753" i="1"/>
  <c r="AA690" i="1"/>
  <c r="AA607" i="1"/>
  <c r="AA564" i="1"/>
  <c r="AA508" i="1"/>
  <c r="AA460" i="1"/>
  <c r="AA408" i="1"/>
  <c r="AA362" i="1"/>
  <c r="AA311" i="1"/>
  <c r="AA201" i="1"/>
  <c r="AA154" i="1"/>
  <c r="AA101" i="1"/>
  <c r="AA50" i="1"/>
  <c r="AB262" i="1"/>
  <c r="AB230" i="1"/>
  <c r="AB797" i="1"/>
  <c r="AB765" i="1"/>
  <c r="AB733" i="1"/>
  <c r="AB713" i="1"/>
  <c r="AB681" i="1"/>
  <c r="AB649" i="1"/>
  <c r="AB617" i="1"/>
  <c r="AB585" i="1"/>
  <c r="AB553" i="1"/>
  <c r="AB521" i="1"/>
  <c r="AB489" i="1"/>
  <c r="AB457" i="1"/>
  <c r="AB425" i="1"/>
  <c r="AB393" i="1"/>
  <c r="AB361" i="1"/>
  <c r="AB329" i="1"/>
  <c r="AB297" i="1"/>
  <c r="AB203" i="1"/>
  <c r="AB171" i="1"/>
  <c r="AB139" i="1"/>
  <c r="AB107" i="1"/>
  <c r="AB75" i="1"/>
  <c r="AB41" i="1"/>
  <c r="AC274" i="1"/>
  <c r="AC251" i="1"/>
  <c r="AC230" i="1"/>
  <c r="AC809" i="1"/>
  <c r="AC785" i="1"/>
  <c r="AC762" i="1"/>
  <c r="AC741" i="1"/>
  <c r="AC721" i="1"/>
  <c r="AC654" i="1"/>
  <c r="AC491" i="1"/>
  <c r="AC434" i="1"/>
  <c r="AC370" i="1"/>
  <c r="AC306" i="1"/>
  <c r="AC180" i="1"/>
  <c r="AC116" i="1"/>
  <c r="AC52" i="1"/>
  <c r="AD245" i="1"/>
  <c r="AA245" i="1" s="1"/>
  <c r="AD656" i="1"/>
  <c r="AA656" i="1" s="1"/>
  <c r="AE463" i="1"/>
  <c r="AB463" i="1" s="1"/>
  <c r="AB691" i="1"/>
  <c r="AB499" i="1"/>
  <c r="AB291" i="1"/>
  <c r="AA285" i="1"/>
  <c r="AA821" i="1"/>
  <c r="AA741" i="1"/>
  <c r="AA687" i="1"/>
  <c r="AA602" i="1"/>
  <c r="AA554" i="1"/>
  <c r="AA503" i="1"/>
  <c r="AA450" i="1"/>
  <c r="AA403" i="1"/>
  <c r="AA355" i="1"/>
  <c r="AA304" i="1"/>
  <c r="AA196" i="1"/>
  <c r="AA143" i="1"/>
  <c r="AA94" i="1"/>
  <c r="AA38" i="1"/>
  <c r="AB259" i="1"/>
  <c r="AB227" i="1"/>
  <c r="AB794" i="1"/>
  <c r="AB762" i="1"/>
  <c r="AB730" i="1"/>
  <c r="AB710" i="1"/>
  <c r="AB678" i="1"/>
  <c r="AB646" i="1"/>
  <c r="AB614" i="1"/>
  <c r="AB582" i="1"/>
  <c r="AB550" i="1"/>
  <c r="AB518" i="1"/>
  <c r="AB486" i="1"/>
  <c r="AB454" i="1"/>
  <c r="AB422" i="1"/>
  <c r="AB390" i="1"/>
  <c r="AB358" i="1"/>
  <c r="AB326" i="1"/>
  <c r="AB294" i="1"/>
  <c r="AB200" i="1"/>
  <c r="AB168" i="1"/>
  <c r="AB136" i="1"/>
  <c r="AB104" i="1"/>
  <c r="AB72" i="1"/>
  <c r="AB38" i="1"/>
  <c r="AC270" i="1"/>
  <c r="AC250" i="1"/>
  <c r="AC227" i="1"/>
  <c r="AC805" i="1"/>
  <c r="AC781" i="1"/>
  <c r="AC761" i="1"/>
  <c r="AC738" i="1"/>
  <c r="AC717" i="1"/>
  <c r="AC646" i="1"/>
  <c r="AC490" i="1"/>
  <c r="AC420" i="1"/>
  <c r="AC356" i="1"/>
  <c r="AC292" i="1"/>
  <c r="AC166" i="1"/>
  <c r="AC102" i="1"/>
  <c r="AC38" i="1"/>
  <c r="AD237" i="1"/>
  <c r="AA237" i="1" s="1"/>
  <c r="AD642" i="1"/>
  <c r="AA642" i="1" s="1"/>
  <c r="AA789" i="1"/>
  <c r="AA164" i="1"/>
  <c r="AC278" i="1"/>
  <c r="AC789" i="1"/>
  <c r="AA278" i="1"/>
  <c r="AA804" i="1"/>
  <c r="AA738" i="1"/>
  <c r="AA668" i="1"/>
  <c r="AA595" i="1"/>
  <c r="AA551" i="1"/>
  <c r="AA498" i="1"/>
  <c r="AA447" i="1"/>
  <c r="AA397" i="1"/>
  <c r="AA352" i="1"/>
  <c r="AA299" i="1"/>
  <c r="AA189" i="1"/>
  <c r="AA138" i="1"/>
  <c r="AA84" i="1"/>
  <c r="AB286" i="1"/>
  <c r="AB254" i="1"/>
  <c r="AB821" i="1"/>
  <c r="AB789" i="1"/>
  <c r="AB757" i="1"/>
  <c r="AB725" i="1"/>
  <c r="AB705" i="1"/>
  <c r="AB673" i="1"/>
  <c r="AB641" i="1"/>
  <c r="AB609" i="1"/>
  <c r="AB577" i="1"/>
  <c r="AB545" i="1"/>
  <c r="AB513" i="1"/>
  <c r="AB481" i="1"/>
  <c r="AB449" i="1"/>
  <c r="AB417" i="1"/>
  <c r="AB385" i="1"/>
  <c r="AB353" i="1"/>
  <c r="AB321" i="1"/>
  <c r="AB289" i="1"/>
  <c r="AB195" i="1"/>
  <c r="AB163" i="1"/>
  <c r="AB131" i="1"/>
  <c r="AB99" i="1"/>
  <c r="AB67" i="1"/>
  <c r="AB37" i="1"/>
  <c r="AC267" i="1"/>
  <c r="AC246" i="1"/>
  <c r="AC226" i="1"/>
  <c r="AC802" i="1"/>
  <c r="AC778" i="1"/>
  <c r="AC757" i="1"/>
  <c r="AC737" i="1"/>
  <c r="AC590" i="1"/>
  <c r="AC482" i="1"/>
  <c r="AC412" i="1"/>
  <c r="AC348" i="1"/>
  <c r="AC222" i="1"/>
  <c r="AC158" i="1"/>
  <c r="AC94" i="1"/>
  <c r="AA159" i="1"/>
  <c r="AD716" i="1"/>
  <c r="AA716" i="1" s="1"/>
  <c r="AF544" i="1"/>
  <c r="AC544" i="1" s="1"/>
  <c r="AB671" i="1"/>
  <c r="AA331" i="1"/>
  <c r="AA246" i="1"/>
  <c r="AA523" i="1"/>
  <c r="AA727" i="1"/>
  <c r="AA275" i="1"/>
  <c r="AA801" i="1"/>
  <c r="AA721" i="1"/>
  <c r="AA655" i="1"/>
  <c r="AA592" i="1"/>
  <c r="AA544" i="1"/>
  <c r="AA491" i="1"/>
  <c r="AA440" i="1"/>
  <c r="AA394" i="1"/>
  <c r="AA340" i="1"/>
  <c r="AA292" i="1"/>
  <c r="AA186" i="1"/>
  <c r="AA133" i="1"/>
  <c r="AA81" i="1"/>
  <c r="AB283" i="1"/>
  <c r="AB251" i="1"/>
  <c r="AB818" i="1"/>
  <c r="AB786" i="1"/>
  <c r="AB754" i="1"/>
  <c r="AB722" i="1"/>
  <c r="AB702" i="1"/>
  <c r="AB670" i="1"/>
  <c r="AB638" i="1"/>
  <c r="AB606" i="1"/>
  <c r="AB574" i="1"/>
  <c r="AB542" i="1"/>
  <c r="AB510" i="1"/>
  <c r="AB478" i="1"/>
  <c r="AB446" i="1"/>
  <c r="AB414" i="1"/>
  <c r="AB382" i="1"/>
  <c r="AB350" i="1"/>
  <c r="AB318" i="1"/>
  <c r="AB224" i="1"/>
  <c r="AB192" i="1"/>
  <c r="AB160" i="1"/>
  <c r="AB128" i="1"/>
  <c r="AB96" i="1"/>
  <c r="AB64" i="1"/>
  <c r="AC286" i="1"/>
  <c r="AC266" i="1"/>
  <c r="AC243" i="1"/>
  <c r="AC821" i="1"/>
  <c r="AC801" i="1"/>
  <c r="AC777" i="1"/>
  <c r="AC754" i="1"/>
  <c r="AC733" i="1"/>
  <c r="AC582" i="1"/>
  <c r="AC476" i="1"/>
  <c r="AC410" i="1"/>
  <c r="AC346" i="1"/>
  <c r="AC220" i="1"/>
  <c r="AC156" i="1"/>
  <c r="AC92" i="1"/>
  <c r="AA389" i="1"/>
  <c r="AE611" i="1"/>
  <c r="AB611" i="1" s="1"/>
  <c r="AE379" i="1"/>
  <c r="AB379" i="1" s="1"/>
  <c r="AC238" i="1"/>
  <c r="AA822" i="1"/>
  <c r="AA750" i="1"/>
  <c r="AB632" i="1"/>
  <c r="AB520" i="1"/>
  <c r="AB400" i="1"/>
  <c r="AB328" i="1"/>
  <c r="AB50" i="1"/>
  <c r="AA263" i="1"/>
  <c r="AA794" i="1"/>
  <c r="AA644" i="1"/>
  <c r="AA586" i="1"/>
  <c r="AA539" i="1"/>
  <c r="AA488" i="1"/>
  <c r="AA435" i="1"/>
  <c r="AA387" i="1"/>
  <c r="AA335" i="1"/>
  <c r="AA220" i="1"/>
  <c r="AA174" i="1"/>
  <c r="AA126" i="1"/>
  <c r="AA70" i="1"/>
  <c r="AB278" i="1"/>
  <c r="AB246" i="1"/>
  <c r="AB813" i="1"/>
  <c r="AB781" i="1"/>
  <c r="AB749" i="1"/>
  <c r="AB717" i="1"/>
  <c r="AB697" i="1"/>
  <c r="AB665" i="1"/>
  <c r="AB633" i="1"/>
  <c r="AB601" i="1"/>
  <c r="AB569" i="1"/>
  <c r="AB537" i="1"/>
  <c r="AB505" i="1"/>
  <c r="AB473" i="1"/>
  <c r="AB441" i="1"/>
  <c r="AB409" i="1"/>
  <c r="AB377" i="1"/>
  <c r="AB345" i="1"/>
  <c r="AB313" i="1"/>
  <c r="AB219" i="1"/>
  <c r="AB187" i="1"/>
  <c r="AB155" i="1"/>
  <c r="AB123" i="1"/>
  <c r="AB91" i="1"/>
  <c r="AB59" i="1"/>
  <c r="AC283" i="1"/>
  <c r="AC262" i="1"/>
  <c r="AC242" i="1"/>
  <c r="AC818" i="1"/>
  <c r="AC797" i="1"/>
  <c r="AC773" i="1"/>
  <c r="AC753" i="1"/>
  <c r="AC730" i="1"/>
  <c r="AC526" i="1"/>
  <c r="AC474" i="1"/>
  <c r="AC397" i="1"/>
  <c r="AC333" i="1"/>
  <c r="AC207" i="1"/>
  <c r="AC143" i="1"/>
  <c r="AC79" i="1"/>
  <c r="AA597" i="1"/>
  <c r="AD706" i="1"/>
  <c r="AA706" i="1" s="1"/>
  <c r="AE571" i="1"/>
  <c r="AB571" i="1" s="1"/>
  <c r="AE351" i="1"/>
  <c r="AB351" i="1" s="1"/>
  <c r="AD244" i="1"/>
  <c r="AA244" i="1" s="1"/>
  <c r="AD681" i="1"/>
  <c r="AA681" i="1" s="1"/>
  <c r="AD465" i="1"/>
  <c r="AA465" i="1" s="1"/>
  <c r="AD417" i="1"/>
  <c r="AA417" i="1" s="1"/>
  <c r="AD369" i="1"/>
  <c r="AA369" i="1" s="1"/>
  <c r="AD305" i="1"/>
  <c r="AA305" i="1" s="1"/>
  <c r="AA649" i="1"/>
  <c r="AA561" i="1"/>
  <c r="AD284" i="1"/>
  <c r="AA284" i="1"/>
  <c r="AD252" i="1"/>
  <c r="AA252" i="1" s="1"/>
  <c r="AD803" i="1"/>
  <c r="AA803" i="1" s="1"/>
  <c r="AD755" i="1"/>
  <c r="AA755" i="1" s="1"/>
  <c r="AD723" i="1"/>
  <c r="AA723" i="1" s="1"/>
  <c r="AD689" i="1"/>
  <c r="AA689" i="1" s="1"/>
  <c r="AD481" i="1"/>
  <c r="AA481" i="1" s="1"/>
  <c r="AD433" i="1"/>
  <c r="AA433" i="1" s="1"/>
  <c r="AD385" i="1"/>
  <c r="AA385" i="1" s="1"/>
  <c r="AD353" i="1"/>
  <c r="AA353" i="1" s="1"/>
  <c r="AD313" i="1"/>
  <c r="AA313" i="1" s="1"/>
  <c r="AD257" i="1"/>
  <c r="AA257" i="1" s="1"/>
  <c r="AD752" i="1"/>
  <c r="AA752" i="1" s="1"/>
  <c r="AD720" i="1"/>
  <c r="AA720" i="1" s="1"/>
  <c r="AD702" i="1"/>
  <c r="AA702" i="1" s="1"/>
  <c r="AD670" i="1"/>
  <c r="AA670" i="1" s="1"/>
  <c r="AD646" i="1"/>
  <c r="AA646" i="1" s="1"/>
  <c r="AD606" i="1"/>
  <c r="AA606" i="1" s="1"/>
  <c r="AD518" i="1"/>
  <c r="AA518" i="1" s="1"/>
  <c r="AD486" i="1"/>
  <c r="AA486" i="1" s="1"/>
  <c r="AD438" i="1"/>
  <c r="AA438" i="1" s="1"/>
  <c r="AD398" i="1"/>
  <c r="AA398" i="1" s="1"/>
  <c r="AD350" i="1"/>
  <c r="AA350" i="1" s="1"/>
  <c r="AD302" i="1"/>
  <c r="AA302" i="1" s="1"/>
  <c r="AD200" i="1"/>
  <c r="AA200" i="1" s="1"/>
  <c r="AD152" i="1"/>
  <c r="AA152" i="1" s="1"/>
  <c r="AD48" i="1"/>
  <c r="AA48" i="1" s="1"/>
  <c r="AE261" i="1"/>
  <c r="AB261" i="1" s="1"/>
  <c r="AE812" i="1"/>
  <c r="AB812" i="1" s="1"/>
  <c r="AE788" i="1"/>
  <c r="AB788" i="1" s="1"/>
  <c r="AE748" i="1"/>
  <c r="AB748" i="1" s="1"/>
  <c r="AE716" i="1"/>
  <c r="AB716" i="1" s="1"/>
  <c r="AE690" i="1"/>
  <c r="AB690" i="1" s="1"/>
  <c r="AE642" i="1"/>
  <c r="AB642" i="1" s="1"/>
  <c r="AE602" i="1"/>
  <c r="AB602" i="1" s="1"/>
  <c r="AE546" i="1"/>
  <c r="AB546" i="1" s="1"/>
  <c r="AE522" i="1"/>
  <c r="AB522" i="1" s="1"/>
  <c r="AE482" i="1"/>
  <c r="AB482" i="1" s="1"/>
  <c r="AE442" i="1"/>
  <c r="AB442" i="1" s="1"/>
  <c r="AE402" i="1"/>
  <c r="AB402" i="1" s="1"/>
  <c r="AE362" i="1"/>
  <c r="AB362" i="1" s="1"/>
  <c r="AE346" i="1"/>
  <c r="AB346" i="1" s="1"/>
  <c r="AE322" i="1"/>
  <c r="AB322" i="1" s="1"/>
  <c r="AE306" i="1"/>
  <c r="AB306" i="1" s="1"/>
  <c r="AE204" i="1"/>
  <c r="AB204" i="1" s="1"/>
  <c r="AE180" i="1"/>
  <c r="AB180" i="1" s="1"/>
  <c r="AE156" i="1"/>
  <c r="AB156" i="1" s="1"/>
  <c r="AE132" i="1"/>
  <c r="AB132" i="1" s="1"/>
  <c r="AE108" i="1"/>
  <c r="AB108" i="1" s="1"/>
  <c r="AE84" i="1"/>
  <c r="AB84" i="1" s="1"/>
  <c r="AE52" i="1"/>
  <c r="AB52" i="1" s="1"/>
  <c r="AF281" i="1"/>
  <c r="AC281" i="1" s="1"/>
  <c r="AF257" i="1"/>
  <c r="AC257" i="1" s="1"/>
  <c r="AF233" i="1"/>
  <c r="AC233" i="1" s="1"/>
  <c r="AF808" i="1"/>
  <c r="AC808" i="1" s="1"/>
  <c r="AF800" i="1"/>
  <c r="AC800" i="1" s="1"/>
  <c r="AF776" i="1"/>
  <c r="AC776" i="1" s="1"/>
  <c r="AF752" i="1"/>
  <c r="AC752" i="1" s="1"/>
  <c r="AF720" i="1"/>
  <c r="AC720" i="1" s="1"/>
  <c r="AF502" i="1"/>
  <c r="AC502" i="1" s="1"/>
  <c r="AF494" i="1"/>
  <c r="AC494" i="1" s="1"/>
  <c r="AF486" i="1"/>
  <c r="AC486" i="1" s="1"/>
  <c r="AF478" i="1"/>
  <c r="AC478" i="1" s="1"/>
  <c r="AF470" i="1"/>
  <c r="AC470" i="1" s="1"/>
  <c r="AF462" i="1"/>
  <c r="AC462" i="1" s="1"/>
  <c r="AF454" i="1"/>
  <c r="AC454" i="1" s="1"/>
  <c r="AF446" i="1"/>
  <c r="AC446" i="1" s="1"/>
  <c r="AF438" i="1"/>
  <c r="AC438" i="1" s="1"/>
  <c r="AF430" i="1"/>
  <c r="AC430" i="1" s="1"/>
  <c r="AF422" i="1"/>
  <c r="AC422" i="1" s="1"/>
  <c r="AF414" i="1"/>
  <c r="AC414" i="1" s="1"/>
  <c r="AF406" i="1"/>
  <c r="AC406" i="1" s="1"/>
  <c r="AF398" i="1"/>
  <c r="AC398" i="1" s="1"/>
  <c r="AF390" i="1"/>
  <c r="AC390" i="1" s="1"/>
  <c r="AF382" i="1"/>
  <c r="AC382" i="1" s="1"/>
  <c r="AF374" i="1"/>
  <c r="AC374" i="1" s="1"/>
  <c r="AF366" i="1"/>
  <c r="AC366" i="1" s="1"/>
  <c r="AF358" i="1"/>
  <c r="AC358" i="1" s="1"/>
  <c r="AF350" i="1"/>
  <c r="AC350" i="1" s="1"/>
  <c r="AF342" i="1"/>
  <c r="AC342" i="1" s="1"/>
  <c r="AF334" i="1"/>
  <c r="AC334" i="1" s="1"/>
  <c r="AF326" i="1"/>
  <c r="AC326" i="1" s="1"/>
  <c r="AF318" i="1"/>
  <c r="AC318" i="1" s="1"/>
  <c r="AF310" i="1"/>
  <c r="AC310" i="1" s="1"/>
  <c r="AF302" i="1"/>
  <c r="AC302" i="1" s="1"/>
  <c r="AF294" i="1"/>
  <c r="AC294" i="1" s="1"/>
  <c r="AF224" i="1"/>
  <c r="AC224" i="1" s="1"/>
  <c r="AF216" i="1"/>
  <c r="AC216" i="1" s="1"/>
  <c r="AF208" i="1"/>
  <c r="AC208" i="1" s="1"/>
  <c r="AF200" i="1"/>
  <c r="AC200" i="1" s="1"/>
  <c r="AF192" i="1"/>
  <c r="AC192" i="1" s="1"/>
  <c r="AF184" i="1"/>
  <c r="AC184" i="1" s="1"/>
  <c r="AF176" i="1"/>
  <c r="AC176" i="1" s="1"/>
  <c r="AF168" i="1"/>
  <c r="AC168" i="1" s="1"/>
  <c r="AF160" i="1"/>
  <c r="AC160" i="1" s="1"/>
  <c r="AF152" i="1"/>
  <c r="AC152" i="1" s="1"/>
  <c r="AF144" i="1"/>
  <c r="AC144" i="1" s="1"/>
  <c r="AF136" i="1"/>
  <c r="AC136" i="1" s="1"/>
  <c r="AF128" i="1"/>
  <c r="AC128" i="1" s="1"/>
  <c r="AF120" i="1"/>
  <c r="AC120" i="1" s="1"/>
  <c r="AF112" i="1"/>
  <c r="AC112" i="1" s="1"/>
  <c r="AF104" i="1"/>
  <c r="AC104" i="1" s="1"/>
  <c r="AF96" i="1"/>
  <c r="AC96" i="1" s="1"/>
  <c r="AF88" i="1"/>
  <c r="AC88" i="1" s="1"/>
  <c r="AF80" i="1"/>
  <c r="AC80" i="1" s="1"/>
  <c r="AF72" i="1"/>
  <c r="AC72" i="1" s="1"/>
  <c r="AF64" i="1"/>
  <c r="AC64" i="1" s="1"/>
  <c r="AF56" i="1"/>
  <c r="AC56" i="1" s="1"/>
  <c r="AF48" i="1"/>
  <c r="AC48" i="1" s="1"/>
  <c r="AF40" i="1"/>
  <c r="AC40" i="1" s="1"/>
  <c r="AA236" i="1"/>
  <c r="AA513" i="1"/>
  <c r="AA425" i="1"/>
  <c r="AA289" i="1"/>
  <c r="AA91" i="1"/>
  <c r="AC702" i="1"/>
  <c r="AC638" i="1"/>
  <c r="AC574" i="1"/>
  <c r="AC510" i="1"/>
  <c r="AD321" i="1"/>
  <c r="AA321" i="1" s="1"/>
  <c r="AD705" i="1"/>
  <c r="AA705" i="1" s="1"/>
  <c r="AD657" i="1"/>
  <c r="AA657" i="1" s="1"/>
  <c r="AD609" i="1"/>
  <c r="AA609" i="1" s="1"/>
  <c r="AD569" i="1"/>
  <c r="AA569" i="1" s="1"/>
  <c r="AD505" i="1"/>
  <c r="AA505" i="1" s="1"/>
  <c r="AD361" i="1"/>
  <c r="AA361" i="1" s="1"/>
  <c r="AD219" i="1"/>
  <c r="AA219" i="1" s="1"/>
  <c r="AA763" i="1"/>
  <c r="AD265" i="1"/>
  <c r="AA265" i="1" s="1"/>
  <c r="AD249" i="1"/>
  <c r="AA249" i="1" s="1"/>
  <c r="AD816" i="1"/>
  <c r="AA816" i="1" s="1"/>
  <c r="AD776" i="1"/>
  <c r="AA776" i="1" s="1"/>
  <c r="AD736" i="1"/>
  <c r="AA736" i="1" s="1"/>
  <c r="AD686" i="1"/>
  <c r="AA686" i="1" s="1"/>
  <c r="AD574" i="1"/>
  <c r="AA574" i="1" s="1"/>
  <c r="AD534" i="1"/>
  <c r="AA534" i="1" s="1"/>
  <c r="AD494" i="1"/>
  <c r="AA494" i="1" s="1"/>
  <c r="AD446" i="1"/>
  <c r="AA446" i="1" s="1"/>
  <c r="AD414" i="1"/>
  <c r="AA414" i="1" s="1"/>
  <c r="AD374" i="1"/>
  <c r="AA374" i="1" s="1"/>
  <c r="AD326" i="1"/>
  <c r="AA326" i="1" s="1"/>
  <c r="AD216" i="1"/>
  <c r="AA216" i="1" s="1"/>
  <c r="AD184" i="1"/>
  <c r="AA184" i="1" s="1"/>
  <c r="AD136" i="1"/>
  <c r="AA136" i="1" s="1"/>
  <c r="AD80" i="1"/>
  <c r="AA80" i="1" s="1"/>
  <c r="AD40" i="1"/>
  <c r="AA40" i="1" s="1"/>
  <c r="AE245" i="1"/>
  <c r="AB245" i="1" s="1"/>
  <c r="AE780" i="1"/>
  <c r="AB780" i="1" s="1"/>
  <c r="AE740" i="1"/>
  <c r="AB740" i="1" s="1"/>
  <c r="AE674" i="1"/>
  <c r="AB674" i="1" s="1"/>
  <c r="AE658" i="1"/>
  <c r="AB658" i="1" s="1"/>
  <c r="AE618" i="1"/>
  <c r="AB618" i="1" s="1"/>
  <c r="AE570" i="1"/>
  <c r="AB570" i="1" s="1"/>
  <c r="AE538" i="1"/>
  <c r="AB538" i="1" s="1"/>
  <c r="AE490" i="1"/>
  <c r="AB490" i="1" s="1"/>
  <c r="AE450" i="1"/>
  <c r="AB450" i="1" s="1"/>
  <c r="AE410" i="1"/>
  <c r="AB410" i="1" s="1"/>
  <c r="AE370" i="1"/>
  <c r="AB370" i="1" s="1"/>
  <c r="AE338" i="1"/>
  <c r="AB338" i="1" s="1"/>
  <c r="AE314" i="1"/>
  <c r="AB314" i="1" s="1"/>
  <c r="AE220" i="1"/>
  <c r="AB220" i="1" s="1"/>
  <c r="AE196" i="1"/>
  <c r="AB196" i="1" s="1"/>
  <c r="AE172" i="1"/>
  <c r="AB172" i="1" s="1"/>
  <c r="AE140" i="1"/>
  <c r="AB140" i="1" s="1"/>
  <c r="AE116" i="1"/>
  <c r="AB116" i="1" s="1"/>
  <c r="AE92" i="1"/>
  <c r="AB92" i="1" s="1"/>
  <c r="AE68" i="1"/>
  <c r="AB68" i="1" s="1"/>
  <c r="AE36" i="1"/>
  <c r="AB36" i="1" s="1"/>
  <c r="AF273" i="1"/>
  <c r="AC273" i="1" s="1"/>
  <c r="AF241" i="1"/>
  <c r="AC241" i="1" s="1"/>
  <c r="AF816" i="1"/>
  <c r="AC816" i="1" s="1"/>
  <c r="AF784" i="1"/>
  <c r="AC784" i="1" s="1"/>
  <c r="AF768" i="1"/>
  <c r="AC768" i="1" s="1"/>
  <c r="AF744" i="1"/>
  <c r="AC744" i="1" s="1"/>
  <c r="AF728" i="1"/>
  <c r="AC728" i="1" s="1"/>
  <c r="AB771" i="1"/>
  <c r="AC694" i="1"/>
  <c r="AC630" i="1"/>
  <c r="AC566" i="1"/>
  <c r="AD260" i="1"/>
  <c r="AA260" i="1" s="1"/>
  <c r="AD715" i="1"/>
  <c r="AA715" i="1" s="1"/>
  <c r="AD593" i="1"/>
  <c r="AA593" i="1" s="1"/>
  <c r="AD553" i="1"/>
  <c r="AA553" i="1" s="1"/>
  <c r="AD401" i="1"/>
  <c r="AA401" i="1" s="1"/>
  <c r="AD337" i="1"/>
  <c r="AA337" i="1" s="1"/>
  <c r="AD203" i="1"/>
  <c r="AA203" i="1" s="1"/>
  <c r="AD281" i="1"/>
  <c r="AA281" i="1" s="1"/>
  <c r="AD241" i="1"/>
  <c r="AA241" i="1" s="1"/>
  <c r="AD808" i="1"/>
  <c r="AA808" i="1" s="1"/>
  <c r="AD760" i="1"/>
  <c r="AA760" i="1" s="1"/>
  <c r="AD678" i="1"/>
  <c r="AA678" i="1" s="1"/>
  <c r="AD638" i="1"/>
  <c r="AA638" i="1" s="1"/>
  <c r="AD590" i="1"/>
  <c r="AA590" i="1" s="1"/>
  <c r="AD558" i="1"/>
  <c r="AA558" i="1" s="1"/>
  <c r="AD510" i="1"/>
  <c r="AA510" i="1" s="1"/>
  <c r="AD462" i="1"/>
  <c r="AA462" i="1" s="1"/>
  <c r="AA430" i="1"/>
  <c r="AD382" i="1"/>
  <c r="AA382" i="1" s="1"/>
  <c r="AD342" i="1"/>
  <c r="AA342" i="1" s="1"/>
  <c r="AD310" i="1"/>
  <c r="AA310" i="1" s="1"/>
  <c r="AD208" i="1"/>
  <c r="AA208" i="1" s="1"/>
  <c r="AD176" i="1"/>
  <c r="AA176" i="1" s="1"/>
  <c r="AD144" i="1"/>
  <c r="AA144" i="1" s="1"/>
  <c r="AD104" i="1"/>
  <c r="AA104" i="1" s="1"/>
  <c r="AD64" i="1"/>
  <c r="AA64" i="1" s="1"/>
  <c r="AE277" i="1"/>
  <c r="AB277" i="1" s="1"/>
  <c r="AE253" i="1"/>
  <c r="AB253" i="1" s="1"/>
  <c r="AE820" i="1"/>
  <c r="AB820" i="1" s="1"/>
  <c r="AE764" i="1"/>
  <c r="AB764" i="1" s="1"/>
  <c r="AE698" i="1"/>
  <c r="AB698" i="1" s="1"/>
  <c r="AE626" i="1"/>
  <c r="AB626" i="1" s="1"/>
  <c r="AE594" i="1"/>
  <c r="AB594" i="1" s="1"/>
  <c r="AE578" i="1"/>
  <c r="AB578" i="1" s="1"/>
  <c r="AE530" i="1"/>
  <c r="AB530" i="1" s="1"/>
  <c r="AE498" i="1"/>
  <c r="AB498" i="1" s="1"/>
  <c r="AE458" i="1"/>
  <c r="AB458" i="1" s="1"/>
  <c r="AE418" i="1"/>
  <c r="AB418" i="1" s="1"/>
  <c r="AE378" i="1"/>
  <c r="AB378" i="1" s="1"/>
  <c r="AE354" i="1"/>
  <c r="AB354" i="1" s="1"/>
  <c r="AE330" i="1"/>
  <c r="AB330" i="1" s="1"/>
  <c r="AE298" i="1"/>
  <c r="AB298" i="1" s="1"/>
  <c r="AE188" i="1"/>
  <c r="AB188" i="1" s="1"/>
  <c r="AE164" i="1"/>
  <c r="AB164" i="1" s="1"/>
  <c r="AE148" i="1"/>
  <c r="AB148" i="1" s="1"/>
  <c r="AE124" i="1"/>
  <c r="AB124" i="1" s="1"/>
  <c r="AE100" i="1"/>
  <c r="AB100" i="1" s="1"/>
  <c r="AE76" i="1"/>
  <c r="AB76" i="1" s="1"/>
  <c r="AE60" i="1"/>
  <c r="AB60" i="1" s="1"/>
  <c r="AE44" i="1"/>
  <c r="AB44" i="1" s="1"/>
  <c r="AF265" i="1"/>
  <c r="AC265" i="1" s="1"/>
  <c r="AF249" i="1"/>
  <c r="AC249" i="1" s="1"/>
  <c r="AF225" i="1"/>
  <c r="AC225" i="1" s="1"/>
  <c r="AF792" i="1"/>
  <c r="AC792" i="1" s="1"/>
  <c r="AF760" i="1"/>
  <c r="AC760" i="1" s="1"/>
  <c r="AF736" i="1"/>
  <c r="AC736" i="1" s="1"/>
  <c r="AA279" i="1"/>
  <c r="AB440" i="1"/>
  <c r="AA268" i="1"/>
  <c r="AA457" i="1"/>
  <c r="AA123" i="1"/>
  <c r="AC686" i="1"/>
  <c r="AC622" i="1"/>
  <c r="AC558" i="1"/>
  <c r="AA800" i="1"/>
  <c r="AD276" i="1"/>
  <c r="AA276" i="1" s="1"/>
  <c r="AD819" i="1"/>
  <c r="AA819" i="1" s="1"/>
  <c r="AD771" i="1"/>
  <c r="AA771" i="1" s="1"/>
  <c r="AD641" i="1"/>
  <c r="AA641" i="1" s="1"/>
  <c r="AD521" i="1"/>
  <c r="AA521" i="1" s="1"/>
  <c r="AD473" i="1"/>
  <c r="AA473" i="1" s="1"/>
  <c r="AD409" i="1"/>
  <c r="AA409" i="1" s="1"/>
  <c r="AD345" i="1"/>
  <c r="AA345" i="1" s="1"/>
  <c r="AD211" i="1"/>
  <c r="AA211" i="1" s="1"/>
  <c r="AD273" i="1"/>
  <c r="AA273" i="1" s="1"/>
  <c r="AD225" i="1"/>
  <c r="AA225" i="1" s="1"/>
  <c r="AD792" i="1"/>
  <c r="AA792" i="1" s="1"/>
  <c r="AD768" i="1"/>
  <c r="AA768" i="1" s="1"/>
  <c r="AD728" i="1"/>
  <c r="AA728" i="1" s="1"/>
  <c r="AD710" i="1"/>
  <c r="AA710" i="1" s="1"/>
  <c r="AD654" i="1"/>
  <c r="AA654" i="1" s="1"/>
  <c r="AD622" i="1"/>
  <c r="AA622" i="1" s="1"/>
  <c r="AD582" i="1"/>
  <c r="AA582" i="1" s="1"/>
  <c r="AD542" i="1"/>
  <c r="AA542" i="1" s="1"/>
  <c r="AD502" i="1"/>
  <c r="AA502" i="1" s="1"/>
  <c r="AD470" i="1"/>
  <c r="AA470" i="1" s="1"/>
  <c r="AD454" i="1"/>
  <c r="AA454" i="1" s="1"/>
  <c r="AD422" i="1"/>
  <c r="AA422" i="1" s="1"/>
  <c r="AD390" i="1"/>
  <c r="AA390" i="1" s="1"/>
  <c r="AD358" i="1"/>
  <c r="AA358" i="1" s="1"/>
  <c r="AD334" i="1"/>
  <c r="AA334" i="1" s="1"/>
  <c r="AD224" i="1"/>
  <c r="AA224" i="1" s="1"/>
  <c r="AD120" i="1"/>
  <c r="AA120" i="1" s="1"/>
  <c r="AD96" i="1"/>
  <c r="AA96" i="1" s="1"/>
  <c r="AD56" i="1"/>
  <c r="AA56" i="1" s="1"/>
  <c r="AE269" i="1"/>
  <c r="AB269" i="1" s="1"/>
  <c r="AE237" i="1"/>
  <c r="AB237" i="1" s="1"/>
  <c r="AE804" i="1"/>
  <c r="AB804" i="1" s="1"/>
  <c r="AE772" i="1"/>
  <c r="AB772" i="1" s="1"/>
  <c r="AE732" i="1"/>
  <c r="AB732" i="1" s="1"/>
  <c r="AE706" i="1"/>
  <c r="AB706" i="1" s="1"/>
  <c r="AE666" i="1"/>
  <c r="AB666" i="1" s="1"/>
  <c r="AE650" i="1"/>
  <c r="AB650" i="1" s="1"/>
  <c r="AE610" i="1"/>
  <c r="AB610" i="1" s="1"/>
  <c r="AE562" i="1"/>
  <c r="AB562" i="1" s="1"/>
  <c r="AE514" i="1"/>
  <c r="AB514" i="1" s="1"/>
  <c r="AE474" i="1"/>
  <c r="AB474" i="1" s="1"/>
  <c r="AE426" i="1"/>
  <c r="AB426" i="1" s="1"/>
  <c r="AE394" i="1"/>
  <c r="AB394" i="1" s="1"/>
  <c r="AE212" i="1"/>
  <c r="AB212" i="1" s="1"/>
  <c r="AA665" i="1"/>
  <c r="AC678" i="1"/>
  <c r="AC614" i="1"/>
  <c r="AC550" i="1"/>
  <c r="AA614" i="1"/>
  <c r="AD601" i="1"/>
  <c r="AA601" i="1" s="1"/>
  <c r="AD88" i="1"/>
  <c r="AA88" i="1" s="1"/>
  <c r="AD228" i="1"/>
  <c r="AA228" i="1" s="1"/>
  <c r="AD787" i="1"/>
  <c r="AA787" i="1" s="1"/>
  <c r="AD739" i="1"/>
  <c r="AA739" i="1" s="1"/>
  <c r="AD713" i="1"/>
  <c r="AA713" i="1" s="1"/>
  <c r="AD673" i="1"/>
  <c r="AA673" i="1" s="1"/>
  <c r="AD633" i="1"/>
  <c r="AA633" i="1" s="1"/>
  <c r="AD585" i="1"/>
  <c r="AA585" i="1" s="1"/>
  <c r="AD545" i="1"/>
  <c r="AA545" i="1" s="1"/>
  <c r="AD497" i="1"/>
  <c r="AA497" i="1" s="1"/>
  <c r="AD449" i="1"/>
  <c r="AA449" i="1" s="1"/>
  <c r="AD393" i="1"/>
  <c r="AA393" i="1" s="1"/>
  <c r="AD329" i="1"/>
  <c r="AA329" i="1" s="1"/>
  <c r="AD297" i="1"/>
  <c r="AA297" i="1" s="1"/>
  <c r="AD233" i="1"/>
  <c r="AA233" i="1" s="1"/>
  <c r="AD784" i="1"/>
  <c r="AA784" i="1" s="1"/>
  <c r="AD744" i="1"/>
  <c r="AA744" i="1" s="1"/>
  <c r="AD662" i="1"/>
  <c r="AA662" i="1" s="1"/>
  <c r="AD630" i="1"/>
  <c r="AA630" i="1" s="1"/>
  <c r="AD598" i="1"/>
  <c r="AA598" i="1" s="1"/>
  <c r="AD566" i="1"/>
  <c r="AA566" i="1" s="1"/>
  <c r="AD526" i="1"/>
  <c r="AA526" i="1" s="1"/>
  <c r="AD478" i="1"/>
  <c r="AA478" i="1" s="1"/>
  <c r="AD366" i="1"/>
  <c r="AA366" i="1" s="1"/>
  <c r="AD318" i="1"/>
  <c r="AA318" i="1" s="1"/>
  <c r="AD294" i="1"/>
  <c r="AA294" i="1" s="1"/>
  <c r="AD192" i="1"/>
  <c r="AA192" i="1" s="1"/>
  <c r="AD160" i="1"/>
  <c r="AA160" i="1" s="1"/>
  <c r="AD128" i="1"/>
  <c r="AA128" i="1" s="1"/>
  <c r="AD112" i="1"/>
  <c r="AA112" i="1" s="1"/>
  <c r="AD72" i="1"/>
  <c r="AA72" i="1" s="1"/>
  <c r="AE285" i="1"/>
  <c r="AB285" i="1" s="1"/>
  <c r="AE796" i="1"/>
  <c r="AB796" i="1" s="1"/>
  <c r="AE756" i="1"/>
  <c r="AB756" i="1" s="1"/>
  <c r="AE724" i="1"/>
  <c r="AB724" i="1" s="1"/>
  <c r="AE682" i="1"/>
  <c r="AB682" i="1" s="1"/>
  <c r="AE634" i="1"/>
  <c r="AB634" i="1" s="1"/>
  <c r="AE586" i="1"/>
  <c r="AB586" i="1" s="1"/>
  <c r="AE554" i="1"/>
  <c r="AB554" i="1" s="1"/>
  <c r="AE506" i="1"/>
  <c r="AB506" i="1" s="1"/>
  <c r="AE466" i="1"/>
  <c r="AB466" i="1" s="1"/>
  <c r="AE434" i="1"/>
  <c r="AB434" i="1" s="1"/>
  <c r="AE386" i="1"/>
  <c r="AB386" i="1" s="1"/>
  <c r="AE290" i="1"/>
  <c r="AB290" i="1" s="1"/>
  <c r="AB209" i="1"/>
  <c r="AA779" i="1"/>
  <c r="AA731" i="1"/>
  <c r="AA617" i="1"/>
  <c r="AC670" i="1"/>
  <c r="AC606" i="1"/>
  <c r="AC542" i="1"/>
  <c r="AA406" i="1"/>
  <c r="AD550" i="1"/>
  <c r="AA550" i="1" s="1"/>
  <c r="AD795" i="1"/>
  <c r="AA795" i="1" s="1"/>
  <c r="AD747" i="1"/>
  <c r="AA747" i="1" s="1"/>
  <c r="AD625" i="1"/>
  <c r="AA625" i="1" s="1"/>
  <c r="AD577" i="1"/>
  <c r="AA577" i="1" s="1"/>
  <c r="AD537" i="1"/>
  <c r="AA537" i="1" s="1"/>
  <c r="AD489" i="1"/>
  <c r="AA489" i="1" s="1"/>
  <c r="AD441" i="1"/>
  <c r="AA441" i="1" s="1"/>
  <c r="AD377" i="1"/>
  <c r="AA377" i="1" s="1"/>
  <c r="AD195" i="1"/>
  <c r="AA195" i="1" s="1"/>
  <c r="AD187" i="1"/>
  <c r="AA187" i="1" s="1"/>
  <c r="AD179" i="1"/>
  <c r="AA179" i="1" s="1"/>
  <c r="AD171" i="1"/>
  <c r="AA171" i="1" s="1"/>
  <c r="AD163" i="1"/>
  <c r="AA163" i="1" s="1"/>
  <c r="AD155" i="1"/>
  <c r="AA155" i="1" s="1"/>
  <c r="AA147" i="1"/>
  <c r="AD139" i="1"/>
  <c r="AA139" i="1" s="1"/>
  <c r="AD131" i="1"/>
  <c r="AA131" i="1" s="1"/>
  <c r="AD115" i="1"/>
  <c r="AA115" i="1" s="1"/>
  <c r="AD107" i="1"/>
  <c r="AA107" i="1" s="1"/>
  <c r="AD99" i="1"/>
  <c r="AA99" i="1" s="1"/>
  <c r="AD83" i="1"/>
  <c r="AA83" i="1" s="1"/>
  <c r="AD75" i="1"/>
  <c r="AA75" i="1" s="1"/>
  <c r="AD67" i="1"/>
  <c r="AA67" i="1" s="1"/>
  <c r="AD59" i="1"/>
  <c r="AA59" i="1" s="1"/>
  <c r="AD51" i="1"/>
  <c r="AA51" i="1" s="1"/>
  <c r="AD43" i="1"/>
  <c r="AA43" i="1" s="1"/>
  <c r="AD35" i="1"/>
  <c r="AA35" i="1" s="1"/>
  <c r="AB280" i="1"/>
  <c r="AE272" i="1"/>
  <c r="AB272" i="1" s="1"/>
  <c r="AE264" i="1"/>
  <c r="AB264" i="1" s="1"/>
  <c r="AE256" i="1"/>
  <c r="AB256" i="1" s="1"/>
  <c r="AE248" i="1"/>
  <c r="AB248" i="1" s="1"/>
  <c r="AE240" i="1"/>
  <c r="AB240" i="1" s="1"/>
  <c r="AE232" i="1"/>
  <c r="AB232" i="1" s="1"/>
  <c r="AE823" i="1"/>
  <c r="AB823" i="1" s="1"/>
  <c r="AE815" i="1"/>
  <c r="AB815" i="1" s="1"/>
  <c r="AE807" i="1"/>
  <c r="AB807" i="1" s="1"/>
  <c r="AE799" i="1"/>
  <c r="AB799" i="1" s="1"/>
  <c r="AE791" i="1"/>
  <c r="AB791" i="1" s="1"/>
  <c r="AE783" i="1"/>
  <c r="AB783" i="1" s="1"/>
  <c r="AE775" i="1"/>
  <c r="AB775" i="1" s="1"/>
  <c r="AE767" i="1"/>
  <c r="AB767" i="1" s="1"/>
  <c r="AE759" i="1"/>
  <c r="AB759" i="1" s="1"/>
  <c r="AE751" i="1"/>
  <c r="AB751" i="1" s="1"/>
  <c r="AE743" i="1"/>
  <c r="AB743" i="1" s="1"/>
  <c r="AE735" i="1"/>
  <c r="AB735" i="1" s="1"/>
  <c r="AE727" i="1"/>
  <c r="AB727" i="1" s="1"/>
  <c r="AE719" i="1"/>
  <c r="AB719" i="1" s="1"/>
  <c r="AE709" i="1"/>
  <c r="AB709" i="1" s="1"/>
  <c r="AE701" i="1"/>
  <c r="AB701" i="1" s="1"/>
  <c r="AE693" i="1"/>
  <c r="AB693" i="1" s="1"/>
  <c r="AE685" i="1"/>
  <c r="AB685" i="1" s="1"/>
  <c r="AE677" i="1"/>
  <c r="AB677" i="1" s="1"/>
  <c r="AE669" i="1"/>
  <c r="AB669" i="1" s="1"/>
  <c r="AE661" i="1"/>
  <c r="AB661" i="1" s="1"/>
  <c r="AE653" i="1"/>
  <c r="AB653" i="1" s="1"/>
  <c r="AE645" i="1"/>
  <c r="AB645" i="1" s="1"/>
  <c r="AE637" i="1"/>
  <c r="AB637" i="1" s="1"/>
  <c r="AE629" i="1"/>
  <c r="AB629" i="1" s="1"/>
  <c r="AE621" i="1"/>
  <c r="AB621" i="1" s="1"/>
  <c r="AE613" i="1"/>
  <c r="AB613" i="1" s="1"/>
  <c r="AE605" i="1"/>
  <c r="AB605" i="1" s="1"/>
  <c r="AE597" i="1"/>
  <c r="AB597" i="1" s="1"/>
  <c r="AE589" i="1"/>
  <c r="AB589" i="1" s="1"/>
  <c r="AE581" i="1"/>
  <c r="AB581" i="1" s="1"/>
  <c r="AE573" i="1"/>
  <c r="AB573" i="1" s="1"/>
  <c r="AE565" i="1"/>
  <c r="AB565" i="1" s="1"/>
  <c r="AE557" i="1"/>
  <c r="AB557" i="1" s="1"/>
  <c r="AE549" i="1"/>
  <c r="AB549" i="1" s="1"/>
  <c r="AE541" i="1"/>
  <c r="AB541" i="1" s="1"/>
  <c r="AE533" i="1"/>
  <c r="AB533" i="1" s="1"/>
  <c r="AE525" i="1"/>
  <c r="AB525" i="1" s="1"/>
  <c r="AE517" i="1"/>
  <c r="AB517" i="1" s="1"/>
  <c r="AE509" i="1"/>
  <c r="AB509" i="1" s="1"/>
  <c r="AE501" i="1"/>
  <c r="AB501" i="1" s="1"/>
  <c r="AE493" i="1"/>
  <c r="AB493" i="1" s="1"/>
  <c r="AE485" i="1"/>
  <c r="AB485" i="1" s="1"/>
  <c r="AE477" i="1"/>
  <c r="AB477" i="1" s="1"/>
  <c r="AE469" i="1"/>
  <c r="AB469" i="1" s="1"/>
  <c r="AE461" i="1"/>
  <c r="AB461" i="1" s="1"/>
  <c r="AE453" i="1"/>
  <c r="AB453" i="1" s="1"/>
  <c r="AE445" i="1"/>
  <c r="AB445" i="1" s="1"/>
  <c r="AE437" i="1"/>
  <c r="AB437" i="1" s="1"/>
  <c r="AE429" i="1"/>
  <c r="AB429" i="1" s="1"/>
  <c r="AE421" i="1"/>
  <c r="AB421" i="1" s="1"/>
  <c r="AE413" i="1"/>
  <c r="AB413" i="1" s="1"/>
  <c r="AE405" i="1"/>
  <c r="AB405" i="1" s="1"/>
  <c r="AE397" i="1"/>
  <c r="AB397" i="1" s="1"/>
  <c r="AE389" i="1"/>
  <c r="AB389" i="1" s="1"/>
  <c r="AE381" i="1"/>
  <c r="AB381" i="1" s="1"/>
  <c r="AE373" i="1"/>
  <c r="AB373" i="1" s="1"/>
  <c r="AE365" i="1"/>
  <c r="AB365" i="1" s="1"/>
  <c r="AE357" i="1"/>
  <c r="AB357" i="1" s="1"/>
  <c r="AE349" i="1"/>
  <c r="AB349" i="1" s="1"/>
  <c r="AE341" i="1"/>
  <c r="AB341" i="1" s="1"/>
  <c r="AE333" i="1"/>
  <c r="AB333" i="1" s="1"/>
  <c r="AE325" i="1"/>
  <c r="AB325" i="1" s="1"/>
  <c r="AE317" i="1"/>
  <c r="AB317" i="1" s="1"/>
  <c r="AE309" i="1"/>
  <c r="AB309" i="1" s="1"/>
  <c r="AE301" i="1"/>
  <c r="AB301" i="1" s="1"/>
  <c r="AE293" i="1"/>
  <c r="AB293" i="1" s="1"/>
  <c r="AE223" i="1"/>
  <c r="AB223" i="1" s="1"/>
  <c r="AE215" i="1"/>
  <c r="AB215" i="1" s="1"/>
  <c r="AE207" i="1"/>
  <c r="AB207" i="1" s="1"/>
  <c r="AE199" i="1"/>
  <c r="AB199" i="1" s="1"/>
  <c r="AE191" i="1"/>
  <c r="AB191" i="1" s="1"/>
  <c r="AE183" i="1"/>
  <c r="AB183" i="1" s="1"/>
  <c r="AE175" i="1"/>
  <c r="AB175" i="1" s="1"/>
  <c r="AE167" i="1"/>
  <c r="AB167" i="1" s="1"/>
  <c r="AE159" i="1"/>
  <c r="AB159" i="1" s="1"/>
  <c r="AE151" i="1"/>
  <c r="AB151" i="1" s="1"/>
  <c r="AE143" i="1"/>
  <c r="AB143" i="1" s="1"/>
  <c r="AE135" i="1"/>
  <c r="AB135" i="1" s="1"/>
  <c r="AE127" i="1"/>
  <c r="AB127" i="1" s="1"/>
  <c r="AE119" i="1"/>
  <c r="AB119" i="1" s="1"/>
  <c r="AE111" i="1"/>
  <c r="AB111" i="1" s="1"/>
  <c r="AE103" i="1"/>
  <c r="AB103" i="1" s="1"/>
  <c r="AE95" i="1"/>
  <c r="AB95" i="1" s="1"/>
  <c r="AE87" i="1"/>
  <c r="AB87" i="1" s="1"/>
  <c r="AE79" i="1"/>
  <c r="AB79" i="1" s="1"/>
  <c r="AE71" i="1"/>
  <c r="AB71" i="1" s="1"/>
  <c r="AE63" i="1"/>
  <c r="AB63" i="1" s="1"/>
  <c r="AE55" i="1"/>
  <c r="AB55" i="1" s="1"/>
  <c r="AE47" i="1"/>
  <c r="AB47" i="1" s="1"/>
  <c r="AE39" i="1"/>
  <c r="AB39" i="1" s="1"/>
  <c r="AF284" i="1"/>
  <c r="AC284" i="1"/>
  <c r="AF276" i="1"/>
  <c r="AC276" i="1" s="1"/>
  <c r="AF268" i="1"/>
  <c r="AC268" i="1" s="1"/>
  <c r="AF260" i="1"/>
  <c r="AC260" i="1" s="1"/>
  <c r="AF252" i="1"/>
  <c r="AC252" i="1" s="1"/>
  <c r="AF244" i="1"/>
  <c r="AC244" i="1" s="1"/>
  <c r="AF236" i="1"/>
  <c r="AC236" i="1" s="1"/>
  <c r="AF228" i="1"/>
  <c r="AC228" i="1" s="1"/>
  <c r="AF819" i="1"/>
  <c r="AC819" i="1" s="1"/>
  <c r="AF811" i="1"/>
  <c r="AC811" i="1" s="1"/>
  <c r="AF803" i="1"/>
  <c r="AC803" i="1" s="1"/>
  <c r="AF795" i="1"/>
  <c r="AC795" i="1" s="1"/>
  <c r="AF787" i="1"/>
  <c r="AC787" i="1" s="1"/>
  <c r="AF779" i="1"/>
  <c r="AC779" i="1" s="1"/>
  <c r="AC771" i="1"/>
  <c r="AF763" i="1"/>
  <c r="AC763" i="1" s="1"/>
  <c r="AF755" i="1"/>
  <c r="AC755" i="1" s="1"/>
  <c r="AF747" i="1"/>
  <c r="AC747" i="1" s="1"/>
  <c r="AF739" i="1"/>
  <c r="AC739" i="1" s="1"/>
  <c r="AF731" i="1"/>
  <c r="AC731" i="1" s="1"/>
  <c r="AF723" i="1"/>
  <c r="AC723" i="1" s="1"/>
  <c r="AF715" i="1"/>
  <c r="AC715" i="1" s="1"/>
  <c r="AF713" i="1"/>
  <c r="AC713" i="1" s="1"/>
  <c r="AF705" i="1"/>
  <c r="AC705" i="1" s="1"/>
  <c r="AF697" i="1"/>
  <c r="AC697" i="1" s="1"/>
  <c r="AF689" i="1"/>
  <c r="AC689" i="1" s="1"/>
  <c r="AF681" i="1"/>
  <c r="AC681" i="1" s="1"/>
  <c r="AF673" i="1"/>
  <c r="AC673" i="1" s="1"/>
  <c r="AF665" i="1"/>
  <c r="AC665" i="1" s="1"/>
  <c r="AF657" i="1"/>
  <c r="AC657" i="1" s="1"/>
  <c r="AF649" i="1"/>
  <c r="AC649" i="1" s="1"/>
  <c r="AF641" i="1"/>
  <c r="AC641" i="1" s="1"/>
  <c r="AF633" i="1"/>
  <c r="AC633" i="1" s="1"/>
  <c r="AF625" i="1"/>
  <c r="AC625" i="1" s="1"/>
  <c r="AF617" i="1"/>
  <c r="AC617" i="1" s="1"/>
  <c r="AF609" i="1"/>
  <c r="AC609" i="1" s="1"/>
  <c r="AF601" i="1"/>
  <c r="AC601" i="1" s="1"/>
  <c r="AF593" i="1"/>
  <c r="AC593" i="1" s="1"/>
  <c r="AF585" i="1"/>
  <c r="AC585" i="1" s="1"/>
  <c r="AF577" i="1"/>
  <c r="AC577" i="1" s="1"/>
  <c r="AF569" i="1"/>
  <c r="AC569" i="1" s="1"/>
  <c r="AF561" i="1"/>
  <c r="AC561" i="1" s="1"/>
  <c r="AF553" i="1"/>
  <c r="AC553" i="1" s="1"/>
  <c r="AF545" i="1"/>
  <c r="AC545" i="1" s="1"/>
  <c r="AF537" i="1"/>
  <c r="AC537" i="1" s="1"/>
  <c r="AF529" i="1"/>
  <c r="AC529" i="1" s="1"/>
  <c r="AF521" i="1"/>
  <c r="AC521" i="1" s="1"/>
  <c r="AF513" i="1"/>
  <c r="AC513" i="1" s="1"/>
  <c r="AF505" i="1"/>
  <c r="AC505" i="1" s="1"/>
  <c r="AF497" i="1"/>
  <c r="AC497" i="1" s="1"/>
  <c r="AF489" i="1"/>
  <c r="AC489" i="1" s="1"/>
  <c r="AF481" i="1"/>
  <c r="AC481" i="1" s="1"/>
  <c r="AF473" i="1"/>
  <c r="AC473" i="1" s="1"/>
  <c r="AF465" i="1"/>
  <c r="AC465" i="1" s="1"/>
  <c r="AF457" i="1"/>
  <c r="AC457" i="1" s="1"/>
  <c r="AF449" i="1"/>
  <c r="AC449" i="1" s="1"/>
  <c r="AF441" i="1"/>
  <c r="AC441" i="1" s="1"/>
  <c r="AF433" i="1"/>
  <c r="AC433" i="1" s="1"/>
  <c r="AF425" i="1"/>
  <c r="AC425" i="1" s="1"/>
  <c r="AF417" i="1"/>
  <c r="AC417" i="1" s="1"/>
  <c r="AF409" i="1"/>
  <c r="AC409" i="1" s="1"/>
  <c r="AF401" i="1"/>
  <c r="AC401" i="1" s="1"/>
  <c r="AF393" i="1"/>
  <c r="AC393" i="1" s="1"/>
  <c r="AF385" i="1"/>
  <c r="AC385" i="1" s="1"/>
  <c r="AF377" i="1"/>
  <c r="AC377" i="1" s="1"/>
  <c r="AF369" i="1"/>
  <c r="AC369" i="1" s="1"/>
  <c r="AF361" i="1"/>
  <c r="AC361" i="1" s="1"/>
  <c r="AF353" i="1"/>
  <c r="AC353" i="1" s="1"/>
  <c r="AF345" i="1"/>
  <c r="AC345" i="1" s="1"/>
  <c r="AF337" i="1"/>
  <c r="AC337" i="1" s="1"/>
  <c r="AF329" i="1"/>
  <c r="AC329" i="1" s="1"/>
  <c r="AF321" i="1"/>
  <c r="AC321" i="1" s="1"/>
  <c r="AF313" i="1"/>
  <c r="AC313" i="1" s="1"/>
  <c r="AF305" i="1"/>
  <c r="AC305" i="1" s="1"/>
  <c r="AF297" i="1"/>
  <c r="AC297" i="1" s="1"/>
  <c r="AF289" i="1"/>
  <c r="AC289" i="1" s="1"/>
  <c r="AF219" i="1"/>
  <c r="AC219" i="1" s="1"/>
  <c r="AF211" i="1"/>
  <c r="AC211" i="1" s="1"/>
  <c r="AF203" i="1"/>
  <c r="AC203" i="1" s="1"/>
  <c r="AF195" i="1"/>
  <c r="AC195" i="1" s="1"/>
  <c r="AF187" i="1"/>
  <c r="AC187" i="1" s="1"/>
  <c r="AF179" i="1"/>
  <c r="AC179" i="1" s="1"/>
  <c r="AF171" i="1"/>
  <c r="AC171" i="1" s="1"/>
  <c r="AF163" i="1"/>
  <c r="AC163" i="1" s="1"/>
  <c r="AF155" i="1"/>
  <c r="AC155" i="1" s="1"/>
  <c r="AF147" i="1"/>
  <c r="AC147" i="1" s="1"/>
  <c r="AF139" i="1"/>
  <c r="AC139" i="1" s="1"/>
  <c r="AF131" i="1"/>
  <c r="AC131" i="1" s="1"/>
  <c r="AF123" i="1"/>
  <c r="AC123" i="1" s="1"/>
  <c r="AF115" i="1"/>
  <c r="AC115" i="1" s="1"/>
  <c r="AF107" i="1"/>
  <c r="AC107" i="1" s="1"/>
  <c r="AF99" i="1"/>
  <c r="AC99" i="1" s="1"/>
  <c r="AF91" i="1"/>
  <c r="AC91" i="1" s="1"/>
  <c r="AF83" i="1"/>
  <c r="AC83" i="1" s="1"/>
  <c r="AF75" i="1"/>
  <c r="AC75" i="1" s="1"/>
  <c r="AF67" i="1"/>
  <c r="AC67" i="1" s="1"/>
  <c r="AF59" i="1"/>
  <c r="AC59" i="1" s="1"/>
  <c r="AF51" i="1"/>
  <c r="AC51" i="1" s="1"/>
  <c r="AF43" i="1"/>
  <c r="AC43" i="1" s="1"/>
  <c r="AF35" i="1"/>
  <c r="AC35" i="1" s="1"/>
  <c r="AA811" i="1"/>
  <c r="AA697" i="1"/>
  <c r="AA529" i="1"/>
  <c r="AC662" i="1"/>
  <c r="AC598" i="1"/>
  <c r="AC534" i="1"/>
  <c r="AA694" i="1"/>
  <c r="AA168" i="1"/>
  <c r="AE229" i="1"/>
  <c r="AB229" i="1" s="1"/>
  <c r="AA317" i="1"/>
  <c r="AA719" i="1"/>
  <c r="AD264" i="1"/>
  <c r="AA264" i="1" s="1"/>
  <c r="AD619" i="1"/>
  <c r="AA619" i="1" s="1"/>
  <c r="AD111" i="1"/>
  <c r="AA111" i="1" s="1"/>
  <c r="AE252" i="1"/>
  <c r="AB252" i="1" s="1"/>
  <c r="AE731" i="1"/>
  <c r="AB731" i="1" s="1"/>
  <c r="AF504" i="1"/>
  <c r="AC504" i="1" s="1"/>
  <c r="AF496" i="1"/>
  <c r="AC496" i="1" s="1"/>
  <c r="AF488" i="1"/>
  <c r="AC488" i="1" s="1"/>
  <c r="AF480" i="1"/>
  <c r="AC480" i="1" s="1"/>
  <c r="AF472" i="1"/>
  <c r="AC472" i="1" s="1"/>
  <c r="AF464" i="1"/>
  <c r="AC464" i="1" s="1"/>
  <c r="AF456" i="1"/>
  <c r="AC456" i="1" s="1"/>
  <c r="AF448" i="1"/>
  <c r="AC448" i="1" s="1"/>
  <c r="AF440" i="1"/>
  <c r="AC440" i="1" s="1"/>
  <c r="AF432" i="1"/>
  <c r="AC432" i="1" s="1"/>
  <c r="AF424" i="1"/>
  <c r="AC424" i="1" s="1"/>
  <c r="AF416" i="1"/>
  <c r="AC416" i="1" s="1"/>
  <c r="AC408" i="1"/>
  <c r="AF400" i="1"/>
  <c r="AC400" i="1" s="1"/>
  <c r="AF392" i="1"/>
  <c r="AC392" i="1" s="1"/>
  <c r="AF384" i="1"/>
  <c r="AC384" i="1" s="1"/>
  <c r="AF376" i="1"/>
  <c r="AC376" i="1" s="1"/>
  <c r="AF368" i="1"/>
  <c r="AC368" i="1" s="1"/>
  <c r="AF360" i="1"/>
  <c r="AC360" i="1" s="1"/>
  <c r="AF352" i="1"/>
  <c r="AC352" i="1" s="1"/>
  <c r="AF344" i="1"/>
  <c r="AC344" i="1" s="1"/>
  <c r="AF336" i="1"/>
  <c r="AC336" i="1" s="1"/>
  <c r="AF328" i="1"/>
  <c r="AC328" i="1" s="1"/>
  <c r="AF320" i="1"/>
  <c r="AC320" i="1" s="1"/>
  <c r="AF312" i="1"/>
  <c r="AC312" i="1" s="1"/>
  <c r="AF304" i="1"/>
  <c r="AC304" i="1" s="1"/>
  <c r="AF296" i="1"/>
  <c r="AC296" i="1" s="1"/>
  <c r="AF210" i="1"/>
  <c r="AC210" i="1" s="1"/>
  <c r="AF202" i="1"/>
  <c r="AC202" i="1" s="1"/>
  <c r="AF194" i="1"/>
  <c r="AC194" i="1" s="1"/>
  <c r="AF186" i="1"/>
  <c r="AC186" i="1" s="1"/>
  <c r="AF178" i="1"/>
  <c r="AC178" i="1" s="1"/>
  <c r="AF170" i="1"/>
  <c r="AC170" i="1" s="1"/>
  <c r="AF162" i="1"/>
  <c r="AC162" i="1" s="1"/>
  <c r="AF154" i="1"/>
  <c r="AC154" i="1" s="1"/>
  <c r="AF146" i="1"/>
  <c r="AC146" i="1" s="1"/>
  <c r="AF138" i="1"/>
  <c r="AC138" i="1" s="1"/>
  <c r="AF130" i="1"/>
  <c r="AC130" i="1" s="1"/>
  <c r="AF122" i="1"/>
  <c r="AC122" i="1" s="1"/>
  <c r="AF114" i="1"/>
  <c r="AC114" i="1" s="1"/>
  <c r="AF106" i="1"/>
  <c r="AC106" i="1" s="1"/>
  <c r="AF98" i="1"/>
  <c r="AC98" i="1" s="1"/>
  <c r="AF90" i="1"/>
  <c r="AC90" i="1" s="1"/>
  <c r="AF82" i="1"/>
  <c r="AC82" i="1" s="1"/>
  <c r="AF74" i="1"/>
  <c r="AC74" i="1" s="1"/>
  <c r="AF66" i="1"/>
  <c r="AC66" i="1" s="1"/>
  <c r="AF58" i="1"/>
  <c r="AC58" i="1" s="1"/>
  <c r="AF50" i="1"/>
  <c r="AC50" i="1" s="1"/>
  <c r="AF42" i="1"/>
  <c r="AC42" i="1" s="1"/>
  <c r="AF34" i="1"/>
  <c r="AC34" i="1" s="1"/>
  <c r="AA277" i="1"/>
  <c r="AA267" i="1"/>
  <c r="AA255" i="1"/>
  <c r="AA235" i="1"/>
  <c r="AA226" i="1"/>
  <c r="AA813" i="1"/>
  <c r="AA793" i="1"/>
  <c r="AA781" i="1"/>
  <c r="AA762" i="1"/>
  <c r="AA740" i="1"/>
  <c r="AA730" i="1"/>
  <c r="AA718" i="1"/>
  <c r="AA711" i="1"/>
  <c r="AA699" i="1"/>
  <c r="AA679" i="1"/>
  <c r="AA667" i="1"/>
  <c r="AA648" i="1"/>
  <c r="AA636" i="1"/>
  <c r="AA626" i="1"/>
  <c r="AA616" i="1"/>
  <c r="AA604" i="1"/>
  <c r="AA594" i="1"/>
  <c r="AA575" i="1"/>
  <c r="AA563" i="1"/>
  <c r="AA543" i="1"/>
  <c r="AA531" i="1"/>
  <c r="AA522" i="1"/>
  <c r="AA512" i="1"/>
  <c r="AA500" i="1"/>
  <c r="AA490" i="1"/>
  <c r="AA480" i="1"/>
  <c r="AA468" i="1"/>
  <c r="AA459" i="1"/>
  <c r="AA439" i="1"/>
  <c r="AA427" i="1"/>
  <c r="AA407" i="1"/>
  <c r="AA396" i="1"/>
  <c r="AA386" i="1"/>
  <c r="AA376" i="1"/>
  <c r="AA364" i="1"/>
  <c r="AA354" i="1"/>
  <c r="AA344" i="1"/>
  <c r="AA333" i="1"/>
  <c r="AA323" i="1"/>
  <c r="AA303" i="1"/>
  <c r="AA291" i="1"/>
  <c r="AA209" i="1"/>
  <c r="AA198" i="1"/>
  <c r="AA188" i="1"/>
  <c r="AA178" i="1"/>
  <c r="AA166" i="1"/>
  <c r="AA156" i="1"/>
  <c r="AA146" i="1"/>
  <c r="AA137" i="1"/>
  <c r="AA125" i="1"/>
  <c r="AA105" i="1"/>
  <c r="AA93" i="1"/>
  <c r="AA74" i="1"/>
  <c r="AA62" i="1"/>
  <c r="AA52" i="1"/>
  <c r="AA42" i="1"/>
  <c r="AB712" i="1"/>
  <c r="AB704" i="1"/>
  <c r="AB696" i="1"/>
  <c r="AB688" i="1"/>
  <c r="AB680" i="1"/>
  <c r="AB672" i="1"/>
  <c r="AB664" i="1"/>
  <c r="AB656" i="1"/>
  <c r="AB648" i="1"/>
  <c r="AB640" i="1"/>
  <c r="AB624" i="1"/>
  <c r="AB616" i="1"/>
  <c r="AB608" i="1"/>
  <c r="AB600" i="1"/>
  <c r="AB592" i="1"/>
  <c r="AB584" i="1"/>
  <c r="AB576" i="1"/>
  <c r="AB568" i="1"/>
  <c r="AB560" i="1"/>
  <c r="AB552" i="1"/>
  <c r="AB544" i="1"/>
  <c r="AB536" i="1"/>
  <c r="AB528" i="1"/>
  <c r="AB512" i="1"/>
  <c r="AB504" i="1"/>
  <c r="AB496" i="1"/>
  <c r="AB488" i="1"/>
  <c r="AB480" i="1"/>
  <c r="AB472" i="1"/>
  <c r="AB464" i="1"/>
  <c r="AB456" i="1"/>
  <c r="AB448" i="1"/>
  <c r="AB432" i="1"/>
  <c r="AB424" i="1"/>
  <c r="AB416" i="1"/>
  <c r="AB408" i="1"/>
  <c r="AB392" i="1"/>
  <c r="AB384" i="1"/>
  <c r="AB376" i="1"/>
  <c r="AB368" i="1"/>
  <c r="AB360" i="1"/>
  <c r="AB352" i="1"/>
  <c r="AB344" i="1"/>
  <c r="AB336" i="1"/>
  <c r="AB320" i="1"/>
  <c r="AB312" i="1"/>
  <c r="AB304" i="1"/>
  <c r="AB296" i="1"/>
  <c r="AB288" i="1"/>
  <c r="AB218" i="1"/>
  <c r="AB210" i="1"/>
  <c r="AB202" i="1"/>
  <c r="AB194" i="1"/>
  <c r="AB186" i="1"/>
  <c r="AB178" i="1"/>
  <c r="AB170" i="1"/>
  <c r="AB162" i="1"/>
  <c r="AB154" i="1"/>
  <c r="AB146" i="1"/>
  <c r="AB138" i="1"/>
  <c r="AB130" i="1"/>
  <c r="AB122" i="1"/>
  <c r="AB114" i="1"/>
  <c r="AB106" i="1"/>
  <c r="AB98" i="1"/>
  <c r="AB90" i="1"/>
  <c r="AB82" i="1"/>
  <c r="AB74" i="1"/>
  <c r="AB66" i="1"/>
  <c r="AB58" i="1"/>
  <c r="AB40" i="1"/>
  <c r="AC285" i="1"/>
  <c r="AC277" i="1"/>
  <c r="AC269" i="1"/>
  <c r="AC261" i="1"/>
  <c r="AC253" i="1"/>
  <c r="AC245" i="1"/>
  <c r="AC237" i="1"/>
  <c r="AC229" i="1"/>
  <c r="AC820" i="1"/>
  <c r="AC812" i="1"/>
  <c r="AC804" i="1"/>
  <c r="AC796" i="1"/>
  <c r="AC788" i="1"/>
  <c r="AC780" i="1"/>
  <c r="AC772" i="1"/>
  <c r="AC764" i="1"/>
  <c r="AC756" i="1"/>
  <c r="AC748" i="1"/>
  <c r="AC740" i="1"/>
  <c r="AC732" i="1"/>
  <c r="AC724" i="1"/>
  <c r="AC716" i="1"/>
  <c r="AC712" i="1"/>
  <c r="AC704" i="1"/>
  <c r="AC696" i="1"/>
  <c r="AC688" i="1"/>
  <c r="AC680" i="1"/>
  <c r="AC672" i="1"/>
  <c r="AC664" i="1"/>
  <c r="AC656" i="1"/>
  <c r="AC648" i="1"/>
  <c r="AC640" i="1"/>
  <c r="AC632" i="1"/>
  <c r="AC624" i="1"/>
  <c r="AC616" i="1"/>
  <c r="AC608" i="1"/>
  <c r="AC600" i="1"/>
  <c r="AC592" i="1"/>
  <c r="AC584" i="1"/>
  <c r="AC576" i="1"/>
  <c r="AC568" i="1"/>
  <c r="AC560" i="1"/>
  <c r="AC552" i="1"/>
  <c r="AC536" i="1"/>
  <c r="AC528" i="1"/>
  <c r="AC520" i="1"/>
  <c r="AC512" i="1"/>
  <c r="AC503" i="1"/>
  <c r="AC493" i="1"/>
  <c r="AC460" i="1"/>
  <c r="AC437" i="1"/>
  <c r="AC418" i="1"/>
  <c r="AC396" i="1"/>
  <c r="AC373" i="1"/>
  <c r="AC354" i="1"/>
  <c r="AC332" i="1"/>
  <c r="AC309" i="1"/>
  <c r="AC290" i="1"/>
  <c r="AC206" i="1"/>
  <c r="AC183" i="1"/>
  <c r="AC164" i="1"/>
  <c r="AC142" i="1"/>
  <c r="AC119" i="1"/>
  <c r="AC100" i="1"/>
  <c r="AC78" i="1"/>
  <c r="AC55" i="1"/>
  <c r="AC36" i="1"/>
  <c r="AA95" i="1"/>
  <c r="AA365" i="1"/>
  <c r="AA541" i="1"/>
  <c r="AD820" i="1"/>
  <c r="AA820" i="1" s="1"/>
  <c r="AD798" i="1"/>
  <c r="AA798" i="1" s="1"/>
  <c r="AD756" i="1"/>
  <c r="AA756" i="1" s="1"/>
  <c r="AD734" i="1"/>
  <c r="AA734" i="1" s="1"/>
  <c r="AD704" i="1"/>
  <c r="AA704" i="1" s="1"/>
  <c r="AD682" i="1"/>
  <c r="AA682" i="1" s="1"/>
  <c r="AD659" i="1"/>
  <c r="AA659" i="1" s="1"/>
  <c r="AD640" i="1"/>
  <c r="AA640" i="1" s="1"/>
  <c r="AD618" i="1"/>
  <c r="AA618" i="1" s="1"/>
  <c r="AD509" i="1"/>
  <c r="AA509" i="1" s="1"/>
  <c r="AE787" i="1"/>
  <c r="AB787" i="1" s="1"/>
  <c r="AE679" i="1"/>
  <c r="AB679" i="1" s="1"/>
  <c r="AE627" i="1"/>
  <c r="AB627" i="1" s="1"/>
  <c r="AE507" i="1"/>
  <c r="AB507" i="1" s="1"/>
  <c r="AE399" i="1"/>
  <c r="AB399" i="1" s="1"/>
  <c r="AE287" i="1"/>
  <c r="AB287" i="1" s="1"/>
  <c r="AE102" i="1"/>
  <c r="AB102" i="1" s="1"/>
  <c r="AF511" i="1"/>
  <c r="AC511" i="1" s="1"/>
  <c r="AA87" i="1"/>
  <c r="AA517" i="1"/>
  <c r="AD799" i="1"/>
  <c r="AA799" i="1" s="1"/>
  <c r="AD683" i="1"/>
  <c r="AA683" i="1" s="1"/>
  <c r="AF487" i="1"/>
  <c r="AC487" i="1" s="1"/>
  <c r="AF479" i="1"/>
  <c r="AC479" i="1" s="1"/>
  <c r="AF471" i="1"/>
  <c r="AC471" i="1" s="1"/>
  <c r="AF463" i="1"/>
  <c r="AC463" i="1" s="1"/>
  <c r="AF455" i="1"/>
  <c r="AC455" i="1" s="1"/>
  <c r="AF447" i="1"/>
  <c r="AC447" i="1" s="1"/>
  <c r="AF439" i="1"/>
  <c r="AC439" i="1" s="1"/>
  <c r="AF431" i="1"/>
  <c r="AC431" i="1" s="1"/>
  <c r="AF423" i="1"/>
  <c r="AC423" i="1" s="1"/>
  <c r="AF415" i="1"/>
  <c r="AC415" i="1" s="1"/>
  <c r="AF407" i="1"/>
  <c r="AC407" i="1" s="1"/>
  <c r="AF399" i="1"/>
  <c r="AC399" i="1" s="1"/>
  <c r="AF391" i="1"/>
  <c r="AC391" i="1" s="1"/>
  <c r="AC383" i="1"/>
  <c r="AF375" i="1"/>
  <c r="AC375" i="1" s="1"/>
  <c r="AF367" i="1"/>
  <c r="AC367" i="1" s="1"/>
  <c r="AF359" i="1"/>
  <c r="AC359" i="1" s="1"/>
  <c r="AF351" i="1"/>
  <c r="AC351" i="1" s="1"/>
  <c r="AF343" i="1"/>
  <c r="AC343" i="1" s="1"/>
  <c r="AF335" i="1"/>
  <c r="AC335" i="1" s="1"/>
  <c r="AF327" i="1"/>
  <c r="AC327" i="1" s="1"/>
  <c r="AF319" i="1"/>
  <c r="AC319" i="1" s="1"/>
  <c r="AF311" i="1"/>
  <c r="AC311" i="1" s="1"/>
  <c r="AF303" i="1"/>
  <c r="AC303" i="1" s="1"/>
  <c r="AF295" i="1"/>
  <c r="AC295" i="1" s="1"/>
  <c r="AF287" i="1"/>
  <c r="AC287" i="1" s="1"/>
  <c r="AF217" i="1"/>
  <c r="AC217" i="1" s="1"/>
  <c r="AF209" i="1"/>
  <c r="AC209" i="1" s="1"/>
  <c r="AF201" i="1"/>
  <c r="AC201" i="1" s="1"/>
  <c r="AF193" i="1"/>
  <c r="AC193" i="1" s="1"/>
  <c r="AF185" i="1"/>
  <c r="AC185" i="1" s="1"/>
  <c r="AF177" i="1"/>
  <c r="AC177" i="1" s="1"/>
  <c r="AF169" i="1"/>
  <c r="AC169" i="1" s="1"/>
  <c r="AF161" i="1"/>
  <c r="AC161" i="1" s="1"/>
  <c r="AF153" i="1"/>
  <c r="AC153" i="1" s="1"/>
  <c r="AF145" i="1"/>
  <c r="AC145" i="1" s="1"/>
  <c r="AF137" i="1"/>
  <c r="AC137" i="1" s="1"/>
  <c r="AF129" i="1"/>
  <c r="AC129" i="1" s="1"/>
  <c r="AF121" i="1"/>
  <c r="AC121" i="1" s="1"/>
  <c r="AF113" i="1"/>
  <c r="AC113" i="1" s="1"/>
  <c r="AF105" i="1"/>
  <c r="AC105" i="1" s="1"/>
  <c r="AF97" i="1"/>
  <c r="AC97" i="1" s="1"/>
  <c r="AF89" i="1"/>
  <c r="AC89" i="1" s="1"/>
  <c r="AF81" i="1"/>
  <c r="AC81" i="1" s="1"/>
  <c r="AF73" i="1"/>
  <c r="AC73" i="1" s="1"/>
  <c r="AF65" i="1"/>
  <c r="AC65" i="1" s="1"/>
  <c r="AF57" i="1"/>
  <c r="AC57" i="1" s="1"/>
  <c r="AF49" i="1"/>
  <c r="AC49" i="1" s="1"/>
  <c r="AF41" i="1"/>
  <c r="AC41" i="1" s="1"/>
  <c r="AA286" i="1"/>
  <c r="AA266" i="1"/>
  <c r="AA254" i="1"/>
  <c r="AA234" i="1"/>
  <c r="AA812" i="1"/>
  <c r="AA802" i="1"/>
  <c r="AA790" i="1"/>
  <c r="AA770" i="1"/>
  <c r="AA761" i="1"/>
  <c r="AA749" i="1"/>
  <c r="AA729" i="1"/>
  <c r="AA717" i="1"/>
  <c r="AA708" i="1"/>
  <c r="AA688" i="1"/>
  <c r="AA676" i="1"/>
  <c r="AA666" i="1"/>
  <c r="AA647" i="1"/>
  <c r="AA635" i="1"/>
  <c r="AA615" i="1"/>
  <c r="AA603" i="1"/>
  <c r="AA584" i="1"/>
  <c r="AA572" i="1"/>
  <c r="AA562" i="1"/>
  <c r="AA552" i="1"/>
  <c r="AA540" i="1"/>
  <c r="AA530" i="1"/>
  <c r="AA511" i="1"/>
  <c r="AA499" i="1"/>
  <c r="AA479" i="1"/>
  <c r="AA467" i="1"/>
  <c r="AA458" i="1"/>
  <c r="AA448" i="1"/>
  <c r="AA436" i="1"/>
  <c r="AA426" i="1"/>
  <c r="AA416" i="1"/>
  <c r="AA404" i="1"/>
  <c r="AA395" i="1"/>
  <c r="AA375" i="1"/>
  <c r="AA363" i="1"/>
  <c r="AA343" i="1"/>
  <c r="AA332" i="1"/>
  <c r="AA322" i="1"/>
  <c r="AA312" i="1"/>
  <c r="AA300" i="1"/>
  <c r="AA290" i="1"/>
  <c r="AA218" i="1"/>
  <c r="AA207" i="1"/>
  <c r="AA197" i="1"/>
  <c r="AA177" i="1"/>
  <c r="AA165" i="1"/>
  <c r="AA145" i="1"/>
  <c r="AA134" i="1"/>
  <c r="AA124" i="1"/>
  <c r="AA114" i="1"/>
  <c r="AA102" i="1"/>
  <c r="AA92" i="1"/>
  <c r="AA82" i="1"/>
  <c r="AA73" i="1"/>
  <c r="AA61" i="1"/>
  <c r="AA41" i="1"/>
  <c r="AB284" i="1"/>
  <c r="AB276" i="1"/>
  <c r="AB268" i="1"/>
  <c r="AB260" i="1"/>
  <c r="AB244" i="1"/>
  <c r="AB236" i="1"/>
  <c r="AB228" i="1"/>
  <c r="AB819" i="1"/>
  <c r="AB811" i="1"/>
  <c r="AB803" i="1"/>
  <c r="AB795" i="1"/>
  <c r="AB779" i="1"/>
  <c r="AB763" i="1"/>
  <c r="AB755" i="1"/>
  <c r="AB747" i="1"/>
  <c r="AB739" i="1"/>
  <c r="AB723" i="1"/>
  <c r="AB715" i="1"/>
  <c r="AB711" i="1"/>
  <c r="AB703" i="1"/>
  <c r="AB695" i="1"/>
  <c r="AB687" i="1"/>
  <c r="AB663" i="1"/>
  <c r="AB655" i="1"/>
  <c r="AB647" i="1"/>
  <c r="AB639" i="1"/>
  <c r="AB631" i="1"/>
  <c r="AB623" i="1"/>
  <c r="AB615" i="1"/>
  <c r="AB607" i="1"/>
  <c r="AB599" i="1"/>
  <c r="AB591" i="1"/>
  <c r="AB583" i="1"/>
  <c r="AB575" i="1"/>
  <c r="AB567" i="1"/>
  <c r="AB559" i="1"/>
  <c r="AB543" i="1"/>
  <c r="AB535" i="1"/>
  <c r="AB527" i="1"/>
  <c r="AB519" i="1"/>
  <c r="AB511" i="1"/>
  <c r="AB503" i="1"/>
  <c r="AB495" i="1"/>
  <c r="AB487" i="1"/>
  <c r="AB479" i="1"/>
  <c r="AB471" i="1"/>
  <c r="AB455" i="1"/>
  <c r="AB447" i="1"/>
  <c r="AB439" i="1"/>
  <c r="AB431" i="1"/>
  <c r="AB423" i="1"/>
  <c r="AB415" i="1"/>
  <c r="AB407" i="1"/>
  <c r="AB391" i="1"/>
  <c r="AB383" i="1"/>
  <c r="AB375" i="1"/>
  <c r="AB367" i="1"/>
  <c r="AB359" i="1"/>
  <c r="AB343" i="1"/>
  <c r="AB335" i="1"/>
  <c r="AB327" i="1"/>
  <c r="AB319" i="1"/>
  <c r="AB311" i="1"/>
  <c r="AB303" i="1"/>
  <c r="AB295" i="1"/>
  <c r="AB217" i="1"/>
  <c r="AB201" i="1"/>
  <c r="AB193" i="1"/>
  <c r="AB185" i="1"/>
  <c r="AB177" i="1"/>
  <c r="AB169" i="1"/>
  <c r="AB161" i="1"/>
  <c r="AB153" i="1"/>
  <c r="AB145" i="1"/>
  <c r="AB137" i="1"/>
  <c r="AB129" i="1"/>
  <c r="AB121" i="1"/>
  <c r="AB113" i="1"/>
  <c r="AB105" i="1"/>
  <c r="AB97" i="1"/>
  <c r="AB89" i="1"/>
  <c r="AB81" i="1"/>
  <c r="AB73" i="1"/>
  <c r="AB65" i="1"/>
  <c r="AB57" i="1"/>
  <c r="AB49" i="1"/>
  <c r="AC711" i="1"/>
  <c r="AC703" i="1"/>
  <c r="AC695" i="1"/>
  <c r="AC687" i="1"/>
  <c r="AC679" i="1"/>
  <c r="AC671" i="1"/>
  <c r="AC663" i="1"/>
  <c r="AC655" i="1"/>
  <c r="AC647" i="1"/>
  <c r="AC639" i="1"/>
  <c r="AC631" i="1"/>
  <c r="AC623" i="1"/>
  <c r="AC615" i="1"/>
  <c r="AC607" i="1"/>
  <c r="AC599" i="1"/>
  <c r="AC591" i="1"/>
  <c r="AC583" i="1"/>
  <c r="AC575" i="1"/>
  <c r="AC567" i="1"/>
  <c r="AC559" i="1"/>
  <c r="AC551" i="1"/>
  <c r="AC543" i="1"/>
  <c r="AC535" i="1"/>
  <c r="AC527" i="1"/>
  <c r="AC519" i="1"/>
  <c r="AC492" i="1"/>
  <c r="AC477" i="1"/>
  <c r="AC458" i="1"/>
  <c r="AC436" i="1"/>
  <c r="AC413" i="1"/>
  <c r="AC394" i="1"/>
  <c r="AC372" i="1"/>
  <c r="AC349" i="1"/>
  <c r="AC330" i="1"/>
  <c r="AC308" i="1"/>
  <c r="AC223" i="1"/>
  <c r="AC204" i="1"/>
  <c r="AC182" i="1"/>
  <c r="AC159" i="1"/>
  <c r="AC140" i="1"/>
  <c r="AC118" i="1"/>
  <c r="AC95" i="1"/>
  <c r="AC76" i="1"/>
  <c r="AC54" i="1"/>
  <c r="AA373" i="1"/>
  <c r="AA581" i="1"/>
  <c r="AA743" i="1"/>
  <c r="AD261" i="1"/>
  <c r="AA261" i="1" s="1"/>
  <c r="AD239" i="1"/>
  <c r="AA239" i="1" s="1"/>
  <c r="AD815" i="1"/>
  <c r="AA815" i="1" s="1"/>
  <c r="AD796" i="1"/>
  <c r="AA796" i="1" s="1"/>
  <c r="AD774" i="1"/>
  <c r="AA774" i="1" s="1"/>
  <c r="AD732" i="1"/>
  <c r="AA732" i="1" s="1"/>
  <c r="AD445" i="1"/>
  <c r="AA445" i="1" s="1"/>
  <c r="AE675" i="1"/>
  <c r="AB675" i="1" s="1"/>
  <c r="AE563" i="1"/>
  <c r="AB563" i="1" s="1"/>
  <c r="AE443" i="1"/>
  <c r="AB443" i="1" s="1"/>
  <c r="AF782" i="1"/>
  <c r="AC782" i="1" s="1"/>
  <c r="AA240" i="1"/>
  <c r="AD629" i="1"/>
  <c r="AA629" i="1" s="1"/>
  <c r="AD565" i="1"/>
  <c r="AA565" i="1" s="1"/>
  <c r="AD533" i="1"/>
  <c r="AA533" i="1" s="1"/>
  <c r="AA493" i="1"/>
  <c r="AD413" i="1"/>
  <c r="AA413" i="1" s="1"/>
  <c r="AA381" i="1"/>
  <c r="AD349" i="1"/>
  <c r="AA349" i="1" s="1"/>
  <c r="AD341" i="1"/>
  <c r="AA341" i="1" s="1"/>
  <c r="AA325" i="1"/>
  <c r="AD309" i="1"/>
  <c r="AA309" i="1" s="1"/>
  <c r="AD223" i="1"/>
  <c r="AA223" i="1" s="1"/>
  <c r="AD215" i="1"/>
  <c r="AA215" i="1" s="1"/>
  <c r="AD119" i="1"/>
  <c r="AA119" i="1" s="1"/>
  <c r="AD55" i="1"/>
  <c r="AA55" i="1" s="1"/>
  <c r="AB43" i="1"/>
  <c r="AE43" i="1"/>
  <c r="AA274" i="1"/>
  <c r="AA262" i="1"/>
  <c r="AA242" i="1"/>
  <c r="AA231" i="1"/>
  <c r="AA810" i="1"/>
  <c r="AA788" i="1"/>
  <c r="AA778" i="1"/>
  <c r="AA767" i="1"/>
  <c r="AA757" i="1"/>
  <c r="AA737" i="1"/>
  <c r="AA725" i="1"/>
  <c r="AA696" i="1"/>
  <c r="AA684" i="1"/>
  <c r="AA674" i="1"/>
  <c r="AA653" i="1"/>
  <c r="AA643" i="1"/>
  <c r="AA623" i="1"/>
  <c r="AA611" i="1"/>
  <c r="AA591" i="1"/>
  <c r="AA580" i="1"/>
  <c r="AA570" i="1"/>
  <c r="AA560" i="1"/>
  <c r="AA548" i="1"/>
  <c r="AA538" i="1"/>
  <c r="AA528" i="1"/>
  <c r="AA519" i="1"/>
  <c r="AA507" i="1"/>
  <c r="AA487" i="1"/>
  <c r="AA475" i="1"/>
  <c r="AA456" i="1"/>
  <c r="AA444" i="1"/>
  <c r="AA434" i="1"/>
  <c r="AA424" i="1"/>
  <c r="AA412" i="1"/>
  <c r="AA402" i="1"/>
  <c r="AA383" i="1"/>
  <c r="AA371" i="1"/>
  <c r="AA351" i="1"/>
  <c r="AA339" i="1"/>
  <c r="AA330" i="1"/>
  <c r="AA320" i="1"/>
  <c r="AA308" i="1"/>
  <c r="AA298" i="1"/>
  <c r="AA288" i="1"/>
  <c r="AA214" i="1"/>
  <c r="AA205" i="1"/>
  <c r="AA185" i="1"/>
  <c r="AA173" i="1"/>
  <c r="AA153" i="1"/>
  <c r="AA142" i="1"/>
  <c r="AA132" i="1"/>
  <c r="AA122" i="1"/>
  <c r="AA110" i="1"/>
  <c r="AA100" i="1"/>
  <c r="AA90" i="1"/>
  <c r="AA79" i="1"/>
  <c r="AA69" i="1"/>
  <c r="AA49" i="1"/>
  <c r="AA37" i="1"/>
  <c r="AB282" i="1"/>
  <c r="AB274" i="1"/>
  <c r="AB266" i="1"/>
  <c r="AB258" i="1"/>
  <c r="AB250" i="1"/>
  <c r="AB242" i="1"/>
  <c r="AB234" i="1"/>
  <c r="AB226" i="1"/>
  <c r="AB817" i="1"/>
  <c r="AB809" i="1"/>
  <c r="AB801" i="1"/>
  <c r="AB793" i="1"/>
  <c r="AB785" i="1"/>
  <c r="AB777" i="1"/>
  <c r="AB769" i="1"/>
  <c r="AB761" i="1"/>
  <c r="AB753" i="1"/>
  <c r="AB745" i="1"/>
  <c r="AB737" i="1"/>
  <c r="AB729" i="1"/>
  <c r="AB721" i="1"/>
  <c r="AC709" i="1"/>
  <c r="AC701" i="1"/>
  <c r="AC693" i="1"/>
  <c r="AC685" i="1"/>
  <c r="AC677" i="1"/>
  <c r="AC669" i="1"/>
  <c r="AC661" i="1"/>
  <c r="AC653" i="1"/>
  <c r="AC645" i="1"/>
  <c r="AC637" i="1"/>
  <c r="AC629" i="1"/>
  <c r="AC621" i="1"/>
  <c r="AC613" i="1"/>
  <c r="AC605" i="1"/>
  <c r="AC597" i="1"/>
  <c r="AC589" i="1"/>
  <c r="AC581" i="1"/>
  <c r="AC573" i="1"/>
  <c r="AC565" i="1"/>
  <c r="AC557" i="1"/>
  <c r="AC549" i="1"/>
  <c r="AC541" i="1"/>
  <c r="AC533" i="1"/>
  <c r="AC525" i="1"/>
  <c r="AC517" i="1"/>
  <c r="AC509" i="1"/>
  <c r="AC500" i="1"/>
  <c r="AC429" i="1"/>
  <c r="AC365" i="1"/>
  <c r="AC301" i="1"/>
  <c r="AC175" i="1"/>
  <c r="AC111" i="1"/>
  <c r="AC47" i="1"/>
  <c r="AA167" i="1"/>
  <c r="AA437" i="1"/>
  <c r="AA613" i="1"/>
  <c r="AD651" i="1"/>
  <c r="AA651" i="1" s="1"/>
  <c r="AD632" i="1"/>
  <c r="AA632" i="1" s="1"/>
  <c r="AD429" i="1"/>
  <c r="AA429" i="1" s="1"/>
  <c r="AD135" i="1"/>
  <c r="AA135" i="1" s="1"/>
  <c r="AE547" i="1"/>
  <c r="AB547" i="1" s="1"/>
  <c r="AE435" i="1"/>
  <c r="AB435" i="1" s="1"/>
  <c r="AE315" i="1"/>
  <c r="AB315" i="1" s="1"/>
  <c r="AF698" i="1"/>
  <c r="AC698" i="1" s="1"/>
  <c r="AA280" i="1"/>
  <c r="AA775" i="1"/>
  <c r="AA735" i="1"/>
  <c r="AD693" i="1"/>
  <c r="AA693" i="1" s="1"/>
  <c r="AD637" i="1"/>
  <c r="AA637" i="1" s="1"/>
  <c r="AA573" i="1"/>
  <c r="AD549" i="1"/>
  <c r="AA549" i="1" s="1"/>
  <c r="AD501" i="1"/>
  <c r="AA501" i="1" s="1"/>
  <c r="AD485" i="1"/>
  <c r="AA485" i="1" s="1"/>
  <c r="AD477" i="1"/>
  <c r="AA477" i="1" s="1"/>
  <c r="AA453" i="1"/>
  <c r="AD421" i="1"/>
  <c r="AA421" i="1" s="1"/>
  <c r="AD405" i="1"/>
  <c r="AA405" i="1" s="1"/>
  <c r="AD357" i="1"/>
  <c r="AA357" i="1" s="1"/>
  <c r="AA199" i="1"/>
  <c r="AD151" i="1"/>
  <c r="AA151" i="1" s="1"/>
  <c r="AD103" i="1"/>
  <c r="AA103" i="1" s="1"/>
  <c r="AA47" i="1"/>
  <c r="AB42" i="1"/>
  <c r="AE42" i="1"/>
  <c r="AA283" i="1"/>
  <c r="AA271" i="1"/>
  <c r="AA251" i="1"/>
  <c r="AA230" i="1"/>
  <c r="AA809" i="1"/>
  <c r="AA797" i="1"/>
  <c r="AA777" i="1"/>
  <c r="AA766" i="1"/>
  <c r="AA746" i="1"/>
  <c r="AA724" i="1"/>
  <c r="AA695" i="1"/>
  <c r="AA663" i="1"/>
  <c r="AA652" i="1"/>
  <c r="AA620" i="1"/>
  <c r="AA610" i="1"/>
  <c r="AA600" i="1"/>
  <c r="AA589" i="1"/>
  <c r="AA579" i="1"/>
  <c r="AA559" i="1"/>
  <c r="AA547" i="1"/>
  <c r="AA527" i="1"/>
  <c r="AA516" i="1"/>
  <c r="AA506" i="1"/>
  <c r="AA496" i="1"/>
  <c r="AA484" i="1"/>
  <c r="AA474" i="1"/>
  <c r="AA464" i="1"/>
  <c r="AA455" i="1"/>
  <c r="AA443" i="1"/>
  <c r="AA423" i="1"/>
  <c r="AA411" i="1"/>
  <c r="AA392" i="1"/>
  <c r="AA380" i="1"/>
  <c r="AA370" i="1"/>
  <c r="AA360" i="1"/>
  <c r="AA348" i="1"/>
  <c r="AA338" i="1"/>
  <c r="AA319" i="1"/>
  <c r="AA307" i="1"/>
  <c r="AA287" i="1"/>
  <c r="AA213" i="1"/>
  <c r="AA204" i="1"/>
  <c r="AA194" i="1"/>
  <c r="AA182" i="1"/>
  <c r="AA172" i="1"/>
  <c r="AA162" i="1"/>
  <c r="AA150" i="1"/>
  <c r="AA141" i="1"/>
  <c r="AA121" i="1"/>
  <c r="AA109" i="1"/>
  <c r="AA89" i="1"/>
  <c r="AA78" i="1"/>
  <c r="AA68" i="1"/>
  <c r="AA58" i="1"/>
  <c r="AA46" i="1"/>
  <c r="AA36" i="1"/>
  <c r="AB281" i="1"/>
  <c r="AB273" i="1"/>
  <c r="AB265" i="1"/>
  <c r="AB257" i="1"/>
  <c r="AB249" i="1"/>
  <c r="AB241" i="1"/>
  <c r="AB233" i="1"/>
  <c r="AB225" i="1"/>
  <c r="AB816" i="1"/>
  <c r="AB808" i="1"/>
  <c r="AB800" i="1"/>
  <c r="AB792" i="1"/>
  <c r="AB784" i="1"/>
  <c r="AB776" i="1"/>
  <c r="AB768" i="1"/>
  <c r="AB760" i="1"/>
  <c r="AB752" i="1"/>
  <c r="AB744" i="1"/>
  <c r="AB736" i="1"/>
  <c r="AB728" i="1"/>
  <c r="AB720" i="1"/>
  <c r="AB708" i="1"/>
  <c r="AB700" i="1"/>
  <c r="AB692" i="1"/>
  <c r="AB684" i="1"/>
  <c r="AB676" i="1"/>
  <c r="AB668" i="1"/>
  <c r="AB660" i="1"/>
  <c r="AB652" i="1"/>
  <c r="AB644" i="1"/>
  <c r="AB636" i="1"/>
  <c r="AB628" i="1"/>
  <c r="AB620" i="1"/>
  <c r="AB612" i="1"/>
  <c r="AB604" i="1"/>
  <c r="AB596" i="1"/>
  <c r="AB588" i="1"/>
  <c r="AB580" i="1"/>
  <c r="AB572" i="1"/>
  <c r="AB564" i="1"/>
  <c r="AB556" i="1"/>
  <c r="AB548" i="1"/>
  <c r="AB540" i="1"/>
  <c r="AB532" i="1"/>
  <c r="AB524" i="1"/>
  <c r="AB516" i="1"/>
  <c r="AB508" i="1"/>
  <c r="AB500" i="1"/>
  <c r="AB492" i="1"/>
  <c r="AB484" i="1"/>
  <c r="AB476" i="1"/>
  <c r="AB468" i="1"/>
  <c r="AB460" i="1"/>
  <c r="AB452" i="1"/>
  <c r="AB444" i="1"/>
  <c r="AB436" i="1"/>
  <c r="AB428" i="1"/>
  <c r="AB420" i="1"/>
  <c r="AB412" i="1"/>
  <c r="AB404" i="1"/>
  <c r="AB396" i="1"/>
  <c r="AB388" i="1"/>
  <c r="AB380" i="1"/>
  <c r="AB372" i="1"/>
  <c r="AB364" i="1"/>
  <c r="AB356" i="1"/>
  <c r="AB348" i="1"/>
  <c r="AB340" i="1"/>
  <c r="AB332" i="1"/>
  <c r="AB324" i="1"/>
  <c r="AB316" i="1"/>
  <c r="AB308" i="1"/>
  <c r="AB300" i="1"/>
  <c r="AB292" i="1"/>
  <c r="AB222" i="1"/>
  <c r="AB214" i="1"/>
  <c r="AB206" i="1"/>
  <c r="AB198" i="1"/>
  <c r="AB190" i="1"/>
  <c r="AB182" i="1"/>
  <c r="AB174" i="1"/>
  <c r="AB166" i="1"/>
  <c r="AB158" i="1"/>
  <c r="AB150" i="1"/>
  <c r="AB142" i="1"/>
  <c r="AB134" i="1"/>
  <c r="AB126" i="1"/>
  <c r="AB118" i="1"/>
  <c r="AB110" i="1"/>
  <c r="AB94" i="1"/>
  <c r="AB86" i="1"/>
  <c r="AB78" i="1"/>
  <c r="AB70" i="1"/>
  <c r="AB62" i="1"/>
  <c r="AB54" i="1"/>
  <c r="AB46" i="1"/>
  <c r="AC708" i="1"/>
  <c r="AC700" i="1"/>
  <c r="AC692" i="1"/>
  <c r="AC684" i="1"/>
  <c r="AC676" i="1"/>
  <c r="AC668" i="1"/>
  <c r="AC660" i="1"/>
  <c r="AC652" i="1"/>
  <c r="AC644" i="1"/>
  <c r="AC636" i="1"/>
  <c r="AC628" i="1"/>
  <c r="AC620" i="1"/>
  <c r="AC612" i="1"/>
  <c r="AC604" i="1"/>
  <c r="AC596" i="1"/>
  <c r="AC588" i="1"/>
  <c r="AC580" i="1"/>
  <c r="AC572" i="1"/>
  <c r="AC564" i="1"/>
  <c r="AC556" i="1"/>
  <c r="AC548" i="1"/>
  <c r="AC540" i="1"/>
  <c r="AC532" i="1"/>
  <c r="AC524" i="1"/>
  <c r="AC516" i="1"/>
  <c r="AC508" i="1"/>
  <c r="AC499" i="1"/>
  <c r="AC469" i="1"/>
  <c r="AC450" i="1"/>
  <c r="AC428" i="1"/>
  <c r="AC405" i="1"/>
  <c r="AC386" i="1"/>
  <c r="AC364" i="1"/>
  <c r="AC341" i="1"/>
  <c r="AC322" i="1"/>
  <c r="AC300" i="1"/>
  <c r="AC215" i="1"/>
  <c r="AC196" i="1"/>
  <c r="AC174" i="1"/>
  <c r="AC151" i="1"/>
  <c r="AC132" i="1"/>
  <c r="AC110" i="1"/>
  <c r="AC87" i="1"/>
  <c r="AC68" i="1"/>
  <c r="AC46" i="1"/>
  <c r="AA183" i="1"/>
  <c r="AA661" i="1"/>
  <c r="AD272" i="1"/>
  <c r="AA272" i="1" s="1"/>
  <c r="AD807" i="1"/>
  <c r="AA807" i="1" s="1"/>
  <c r="AD691" i="1"/>
  <c r="AA691" i="1" s="1"/>
  <c r="AD672" i="1"/>
  <c r="AA672" i="1" s="1"/>
  <c r="AD650" i="1"/>
  <c r="AA650" i="1" s="1"/>
  <c r="AD191" i="1"/>
  <c r="AA191" i="1" s="1"/>
  <c r="AD71" i="1"/>
  <c r="AA71" i="1" s="1"/>
  <c r="AE483" i="1"/>
  <c r="AB483" i="1" s="1"/>
  <c r="AE371" i="1"/>
  <c r="AB371" i="1" s="1"/>
  <c r="AF690" i="1"/>
  <c r="AC690" i="1" s="1"/>
  <c r="AF288" i="1"/>
  <c r="AC288" i="1" s="1"/>
  <c r="AA256" i="1"/>
  <c r="AD709" i="1"/>
  <c r="AA709" i="1" s="1"/>
  <c r="AA557" i="1"/>
  <c r="AF483" i="1"/>
  <c r="AC483" i="1" s="1"/>
  <c r="AF475" i="1"/>
  <c r="AC475" i="1" s="1"/>
  <c r="AF467" i="1"/>
  <c r="AC467" i="1" s="1"/>
  <c r="AF459" i="1"/>
  <c r="AC459" i="1" s="1"/>
  <c r="AF451" i="1"/>
  <c r="AC451" i="1" s="1"/>
  <c r="AF443" i="1"/>
  <c r="AC443" i="1" s="1"/>
  <c r="AF435" i="1"/>
  <c r="AC435" i="1" s="1"/>
  <c r="AF427" i="1"/>
  <c r="AC427" i="1" s="1"/>
  <c r="AF419" i="1"/>
  <c r="AC419" i="1" s="1"/>
  <c r="AF411" i="1"/>
  <c r="AC411" i="1" s="1"/>
  <c r="AF403" i="1"/>
  <c r="AC403" i="1" s="1"/>
  <c r="AF395" i="1"/>
  <c r="AC395" i="1" s="1"/>
  <c r="AF387" i="1"/>
  <c r="AC387" i="1" s="1"/>
  <c r="AF379" i="1"/>
  <c r="AC379" i="1" s="1"/>
  <c r="AF371" i="1"/>
  <c r="AC371" i="1" s="1"/>
  <c r="AF363" i="1"/>
  <c r="AC363" i="1" s="1"/>
  <c r="AF355" i="1"/>
  <c r="AC355" i="1" s="1"/>
  <c r="AF347" i="1"/>
  <c r="AC347" i="1" s="1"/>
  <c r="AF339" i="1"/>
  <c r="AC339" i="1" s="1"/>
  <c r="AF331" i="1"/>
  <c r="AC331" i="1" s="1"/>
  <c r="AF323" i="1"/>
  <c r="AC323" i="1" s="1"/>
  <c r="AF315" i="1"/>
  <c r="AC315" i="1" s="1"/>
  <c r="AF307" i="1"/>
  <c r="AC307" i="1" s="1"/>
  <c r="AF299" i="1"/>
  <c r="AC299" i="1" s="1"/>
  <c r="AF291" i="1"/>
  <c r="AC291" i="1" s="1"/>
  <c r="AF221" i="1"/>
  <c r="AC221" i="1" s="1"/>
  <c r="AF213" i="1"/>
  <c r="AC213" i="1" s="1"/>
  <c r="AF205" i="1"/>
  <c r="AC205" i="1" s="1"/>
  <c r="AF197" i="1"/>
  <c r="AC197" i="1" s="1"/>
  <c r="AF189" i="1"/>
  <c r="AC189" i="1" s="1"/>
  <c r="AF181" i="1"/>
  <c r="AC181" i="1" s="1"/>
  <c r="AF173" i="1"/>
  <c r="AC173" i="1" s="1"/>
  <c r="AF165" i="1"/>
  <c r="AC165" i="1" s="1"/>
  <c r="AF157" i="1"/>
  <c r="AC157" i="1" s="1"/>
  <c r="AF149" i="1"/>
  <c r="AC149" i="1" s="1"/>
  <c r="AF141" i="1"/>
  <c r="AC141" i="1" s="1"/>
  <c r="AF133" i="1"/>
  <c r="AC133" i="1" s="1"/>
  <c r="AF125" i="1"/>
  <c r="AC125" i="1" s="1"/>
  <c r="AF117" i="1"/>
  <c r="AC117" i="1" s="1"/>
  <c r="AF109" i="1"/>
  <c r="AC109" i="1" s="1"/>
  <c r="AF101" i="1"/>
  <c r="AC101" i="1" s="1"/>
  <c r="AF93" i="1"/>
  <c r="AC93" i="1" s="1"/>
  <c r="AF85" i="1"/>
  <c r="AC85" i="1" s="1"/>
  <c r="AF77" i="1"/>
  <c r="AC77" i="1" s="1"/>
  <c r="AF69" i="1"/>
  <c r="AC69" i="1" s="1"/>
  <c r="AF61" i="1"/>
  <c r="AC61" i="1" s="1"/>
  <c r="AF53" i="1"/>
  <c r="AC53" i="1" s="1"/>
  <c r="AF45" i="1"/>
  <c r="AC45" i="1" s="1"/>
  <c r="AF37" i="1"/>
  <c r="AC37" i="1" s="1"/>
  <c r="AA282" i="1"/>
  <c r="AA270" i="1"/>
  <c r="AA250" i="1"/>
  <c r="AA238" i="1"/>
  <c r="AA229" i="1"/>
  <c r="AA818" i="1"/>
  <c r="AA806" i="1"/>
  <c r="AA786" i="1"/>
  <c r="AA765" i="1"/>
  <c r="AA745" i="1"/>
  <c r="AA733" i="1"/>
  <c r="AA692" i="1"/>
  <c r="AA660" i="1"/>
  <c r="AA631" i="1"/>
  <c r="AA599" i="1"/>
  <c r="AA588" i="1"/>
  <c r="AA578" i="1"/>
  <c r="AA568" i="1"/>
  <c r="AA556" i="1"/>
  <c r="AA546" i="1"/>
  <c r="AA536" i="1"/>
  <c r="AA525" i="1"/>
  <c r="AA515" i="1"/>
  <c r="AA495" i="1"/>
  <c r="AA483" i="1"/>
  <c r="AA463" i="1"/>
  <c r="AA452" i="1"/>
  <c r="AA442" i="1"/>
  <c r="AA432" i="1"/>
  <c r="AA420" i="1"/>
  <c r="AA410" i="1"/>
  <c r="AA400" i="1"/>
  <c r="AA391" i="1"/>
  <c r="AA379" i="1"/>
  <c r="AA359" i="1"/>
  <c r="AA347" i="1"/>
  <c r="AA328" i="1"/>
  <c r="AA316" i="1"/>
  <c r="AA306" i="1"/>
  <c r="AA296" i="1"/>
  <c r="AA222" i="1"/>
  <c r="AA212" i="1"/>
  <c r="AA193" i="1"/>
  <c r="AA181" i="1"/>
  <c r="AA161" i="1"/>
  <c r="AA149" i="1"/>
  <c r="AA140" i="1"/>
  <c r="AA130" i="1"/>
  <c r="AA118" i="1"/>
  <c r="AA108" i="1"/>
  <c r="AA98" i="1"/>
  <c r="AA86" i="1"/>
  <c r="AA77" i="1"/>
  <c r="AA57" i="1"/>
  <c r="AA45" i="1"/>
  <c r="AB707" i="1"/>
  <c r="AB699" i="1"/>
  <c r="AB683" i="1"/>
  <c r="AB667" i="1"/>
  <c r="AB659" i="1"/>
  <c r="AB651" i="1"/>
  <c r="AB643" i="1"/>
  <c r="AB635" i="1"/>
  <c r="AB619" i="1"/>
  <c r="AB603" i="1"/>
  <c r="AB595" i="1"/>
  <c r="AB587" i="1"/>
  <c r="AB579" i="1"/>
  <c r="AB555" i="1"/>
  <c r="AB539" i="1"/>
  <c r="AB531" i="1"/>
  <c r="AB523" i="1"/>
  <c r="AB515" i="1"/>
  <c r="AB491" i="1"/>
  <c r="AB475" i="1"/>
  <c r="AB467" i="1"/>
  <c r="AB459" i="1"/>
  <c r="AB451" i="1"/>
  <c r="AB427" i="1"/>
  <c r="AB419" i="1"/>
  <c r="AB411" i="1"/>
  <c r="AB403" i="1"/>
  <c r="AB395" i="1"/>
  <c r="AB387" i="1"/>
  <c r="AB363" i="1"/>
  <c r="AB355" i="1"/>
  <c r="AB347" i="1"/>
  <c r="AB339" i="1"/>
  <c r="AB331" i="1"/>
  <c r="AB323" i="1"/>
  <c r="AB307" i="1"/>
  <c r="AB299" i="1"/>
  <c r="AB221" i="1"/>
  <c r="AB213" i="1"/>
  <c r="AB205" i="1"/>
  <c r="AB197" i="1"/>
  <c r="AB189" i="1"/>
  <c r="AB181" i="1"/>
  <c r="AB173" i="1"/>
  <c r="AB165" i="1"/>
  <c r="AB157" i="1"/>
  <c r="AB149" i="1"/>
  <c r="AB141" i="1"/>
  <c r="AB133" i="1"/>
  <c r="AB125" i="1"/>
  <c r="AB117" i="1"/>
  <c r="AB109" i="1"/>
  <c r="AB101" i="1"/>
  <c r="AB93" i="1"/>
  <c r="AB85" i="1"/>
  <c r="AB77" i="1"/>
  <c r="AB69" i="1"/>
  <c r="AB61" i="1"/>
  <c r="AB53" i="1"/>
  <c r="AB45" i="1"/>
  <c r="AB35" i="1"/>
  <c r="AC280" i="1"/>
  <c r="AC272" i="1"/>
  <c r="AC264" i="1"/>
  <c r="AC256" i="1"/>
  <c r="AC248" i="1"/>
  <c r="AC240" i="1"/>
  <c r="AC232" i="1"/>
  <c r="AC823" i="1"/>
  <c r="AC815" i="1"/>
  <c r="AC807" i="1"/>
  <c r="AC799" i="1"/>
  <c r="AC791" i="1"/>
  <c r="AC783" i="1"/>
  <c r="AC775" i="1"/>
  <c r="AC767" i="1"/>
  <c r="AC759" i="1"/>
  <c r="AC751" i="1"/>
  <c r="AC743" i="1"/>
  <c r="AC735" i="1"/>
  <c r="AC727" i="1"/>
  <c r="AC719" i="1"/>
  <c r="AC707" i="1"/>
  <c r="AC699" i="1"/>
  <c r="AC691" i="1"/>
  <c r="AC683" i="1"/>
  <c r="AC675" i="1"/>
  <c r="AC667" i="1"/>
  <c r="AC659" i="1"/>
  <c r="AC651" i="1"/>
  <c r="AC643" i="1"/>
  <c r="AC635" i="1"/>
  <c r="AC627" i="1"/>
  <c r="AC619" i="1"/>
  <c r="AC611" i="1"/>
  <c r="AC603" i="1"/>
  <c r="AC595" i="1"/>
  <c r="AC587" i="1"/>
  <c r="AC579" i="1"/>
  <c r="AC571" i="1"/>
  <c r="AC563" i="1"/>
  <c r="AC555" i="1"/>
  <c r="AC547" i="1"/>
  <c r="AC539" i="1"/>
  <c r="AC531" i="1"/>
  <c r="AC523" i="1"/>
  <c r="AC515" i="1"/>
  <c r="AC507" i="1"/>
  <c r="AC498" i="1"/>
  <c r="AC485" i="1"/>
  <c r="AC468" i="1"/>
  <c r="AC445" i="1"/>
  <c r="AC426" i="1"/>
  <c r="AC404" i="1"/>
  <c r="AC381" i="1"/>
  <c r="AC362" i="1"/>
  <c r="AC340" i="1"/>
  <c r="AC317" i="1"/>
  <c r="AC298" i="1"/>
  <c r="AC214" i="1"/>
  <c r="AC191" i="1"/>
  <c r="AC172" i="1"/>
  <c r="AC150" i="1"/>
  <c r="AC127" i="1"/>
  <c r="AC108" i="1"/>
  <c r="AC86" i="1"/>
  <c r="AC63" i="1"/>
  <c r="AC44" i="1"/>
  <c r="AA293" i="1"/>
  <c r="AA469" i="1"/>
  <c r="AA669" i="1"/>
  <c r="AD248" i="1"/>
  <c r="AA248" i="1" s="1"/>
  <c r="AD764" i="1"/>
  <c r="AA764" i="1" s="1"/>
  <c r="AD742" i="1"/>
  <c r="AA742" i="1" s="1"/>
  <c r="AD301" i="1"/>
  <c r="AA301" i="1" s="1"/>
  <c r="AD127" i="1"/>
  <c r="AA127" i="1" s="1"/>
  <c r="AF247" i="1"/>
  <c r="AC247" i="1" s="1"/>
  <c r="AF218" i="1"/>
  <c r="AC218" i="1" s="1"/>
  <c r="AA783" i="1"/>
  <c r="AA751" i="1"/>
  <c r="AD701" i="1"/>
  <c r="AA701" i="1" s="1"/>
  <c r="AD677" i="1"/>
  <c r="AA677" i="1" s="1"/>
  <c r="AD645" i="1"/>
  <c r="AA645" i="1" s="1"/>
  <c r="AD621" i="1"/>
  <c r="AA621" i="1" s="1"/>
  <c r="AD605" i="1"/>
  <c r="AA605" i="1" s="1"/>
  <c r="AA269" i="1"/>
  <c r="AA259" i="1"/>
  <c r="AA247" i="1"/>
  <c r="AA817" i="1"/>
  <c r="AA805" i="1"/>
  <c r="AA785" i="1"/>
  <c r="AA773" i="1"/>
  <c r="AA754" i="1"/>
  <c r="AA722" i="1"/>
  <c r="AA703" i="1"/>
  <c r="AA671" i="1"/>
  <c r="AA628" i="1"/>
  <c r="AA608" i="1"/>
  <c r="AA596" i="1"/>
  <c r="AA587" i="1"/>
  <c r="AA567" i="1"/>
  <c r="AA555" i="1"/>
  <c r="AA535" i="1"/>
  <c r="AA524" i="1"/>
  <c r="AA514" i="1"/>
  <c r="AA504" i="1"/>
  <c r="AA492" i="1"/>
  <c r="AA482" i="1"/>
  <c r="AA472" i="1"/>
  <c r="AA461" i="1"/>
  <c r="AA451" i="1"/>
  <c r="AA431" i="1"/>
  <c r="AA419" i="1"/>
  <c r="AA399" i="1"/>
  <c r="AA388" i="1"/>
  <c r="AA378" i="1"/>
  <c r="AA368" i="1"/>
  <c r="AA356" i="1"/>
  <c r="AA346" i="1"/>
  <c r="AA336" i="1"/>
  <c r="AA327" i="1"/>
  <c r="AA315" i="1"/>
  <c r="AA295" i="1"/>
  <c r="AA221" i="1"/>
  <c r="AA202" i="1"/>
  <c r="AA190" i="1"/>
  <c r="AA180" i="1"/>
  <c r="AA170" i="1"/>
  <c r="AA158" i="1"/>
  <c r="AA148" i="1"/>
  <c r="AA129" i="1"/>
  <c r="AA117" i="1"/>
  <c r="AA97" i="1"/>
  <c r="AA85" i="1"/>
  <c r="AA76" i="1"/>
  <c r="AA66" i="1"/>
  <c r="AA54" i="1"/>
  <c r="AA44" i="1"/>
  <c r="AA34" i="1"/>
  <c r="AB279" i="1"/>
  <c r="AB271" i="1"/>
  <c r="AB263" i="1"/>
  <c r="AB255" i="1"/>
  <c r="AB247" i="1"/>
  <c r="AB239" i="1"/>
  <c r="AB231" i="1"/>
  <c r="AB822" i="1"/>
  <c r="AB814" i="1"/>
  <c r="AB806" i="1"/>
  <c r="AB798" i="1"/>
  <c r="AB790" i="1"/>
  <c r="AB782" i="1"/>
  <c r="AB774" i="1"/>
  <c r="AB766" i="1"/>
  <c r="AB758" i="1"/>
  <c r="AB750" i="1"/>
  <c r="AB742" i="1"/>
  <c r="AB734" i="1"/>
  <c r="AB726" i="1"/>
  <c r="AB718" i="1"/>
  <c r="AB34" i="1"/>
  <c r="AC279" i="1"/>
  <c r="AC271" i="1"/>
  <c r="AC263" i="1"/>
  <c r="AC255" i="1"/>
  <c r="AC239" i="1"/>
  <c r="AC231" i="1"/>
  <c r="AC822" i="1"/>
  <c r="AC814" i="1"/>
  <c r="AC806" i="1"/>
  <c r="AC798" i="1"/>
  <c r="AC790" i="1"/>
  <c r="AC774" i="1"/>
  <c r="AC766" i="1"/>
  <c r="AC758" i="1"/>
  <c r="AC750" i="1"/>
  <c r="AC742" i="1"/>
  <c r="AC734" i="1"/>
  <c r="AC726" i="1"/>
  <c r="AC718" i="1"/>
  <c r="AC706" i="1"/>
  <c r="AC682" i="1"/>
  <c r="AC674" i="1"/>
  <c r="AC666" i="1"/>
  <c r="AC658" i="1"/>
  <c r="AC650" i="1"/>
  <c r="AC642" i="1"/>
  <c r="AC634" i="1"/>
  <c r="AC626" i="1"/>
  <c r="AC618" i="1"/>
  <c r="AC610" i="1"/>
  <c r="AC602" i="1"/>
  <c r="AC594" i="1"/>
  <c r="AC586" i="1"/>
  <c r="AC578" i="1"/>
  <c r="AC570" i="1"/>
  <c r="AC562" i="1"/>
  <c r="AC554" i="1"/>
  <c r="AC546" i="1"/>
  <c r="AC538" i="1"/>
  <c r="AC530" i="1"/>
  <c r="AC522" i="1"/>
  <c r="AC514" i="1"/>
  <c r="AC506" i="1"/>
  <c r="AC484" i="1"/>
  <c r="AC466" i="1"/>
  <c r="AC444" i="1"/>
  <c r="AC421" i="1"/>
  <c r="AC402" i="1"/>
  <c r="AC380" i="1"/>
  <c r="AC357" i="1"/>
  <c r="AC338" i="1"/>
  <c r="AC316" i="1"/>
  <c r="AC293" i="1"/>
  <c r="AC212" i="1"/>
  <c r="AC190" i="1"/>
  <c r="AC167" i="1"/>
  <c r="AC148" i="1"/>
  <c r="AC126" i="1"/>
  <c r="AC103" i="1"/>
  <c r="AC84" i="1"/>
  <c r="AC62" i="1"/>
  <c r="AC39" i="1"/>
  <c r="AA39" i="1"/>
  <c r="AA685" i="1"/>
  <c r="AD823" i="1"/>
  <c r="AA823" i="1" s="1"/>
  <c r="AD759" i="1"/>
  <c r="AA759" i="1" s="1"/>
  <c r="AD175" i="1"/>
  <c r="AA175" i="1" s="1"/>
  <c r="AD63" i="1"/>
  <c r="AA63" i="1" s="1"/>
  <c r="AE714" i="1"/>
  <c r="AB714" i="1" s="1"/>
  <c r="AC714" i="1"/>
  <c r="C68" i="24"/>
</calcChain>
</file>

<file path=xl/sharedStrings.xml><?xml version="1.0" encoding="utf-8"?>
<sst xmlns="http://schemas.openxmlformats.org/spreadsheetml/2006/main" count="8564" uniqueCount="1280">
  <si>
    <t>MARCA</t>
  </si>
  <si>
    <t>FAIXA DE CLASSIFICAÇÃO</t>
  </si>
  <si>
    <t>VELOCIDADE</t>
  </si>
  <si>
    <t>PROGRAMA BRASILEIRO DE ETIQUETAGEM</t>
  </si>
  <si>
    <t>A</t>
  </si>
  <si>
    <t>C</t>
  </si>
  <si>
    <t>B</t>
  </si>
  <si>
    <t>D</t>
  </si>
  <si>
    <t>INSTITUTO NACIONAL DE METROLOGIA, QUALIDADE E TECNOLOGIA</t>
  </si>
  <si>
    <t>Contínuo</t>
  </si>
  <si>
    <t>► Menos Eficiente</t>
  </si>
  <si>
    <r>
      <t xml:space="preserve"> ►</t>
    </r>
    <r>
      <rPr>
        <b/>
        <sz val="12"/>
        <rFont val="Arial"/>
        <family val="2"/>
      </rPr>
      <t xml:space="preserve"> Mais Eficiente</t>
    </r>
  </si>
  <si>
    <t>TENSÃO (V)</t>
  </si>
  <si>
    <t>(**) Consumo de Energia mediante o uso do equipamento por 1 hora por dia por mês.</t>
  </si>
  <si>
    <t>FORNECEDOR</t>
  </si>
  <si>
    <t xml:space="preserve">NOME DO MODELO </t>
  </si>
  <si>
    <t>Nº DE REGISTRO</t>
  </si>
  <si>
    <t>Metal</t>
  </si>
  <si>
    <t>Plástico</t>
  </si>
  <si>
    <t>Outro</t>
  </si>
  <si>
    <t>Bivolt</t>
  </si>
  <si>
    <t>ATENÇÃO:</t>
  </si>
  <si>
    <t>3) Para consultar os modelos contemplados com o Selo PROCEL de Economia de Energia, acesse a página eletrônica do PROCEL: www.eletrobras.com/procel.</t>
  </si>
  <si>
    <t>1) Essa tabela não substitui a lista de produtos registrados no Inmetro, publicada na página http://registro.inmetro.gov.br/consulta, sendo a autenticidade das informações aqui constantes de responsabilidade do fornecedor.</t>
  </si>
  <si>
    <t>EFICIÊNCIA ENERGÉTICA - VENTILADORES DE MESA, PAREDE, PEDESTAL E CIRCULADORES DE AR</t>
  </si>
  <si>
    <t>Mesa</t>
  </si>
  <si>
    <t>Parede</t>
  </si>
  <si>
    <t>Pedestal</t>
  </si>
  <si>
    <t>Circulador de Ar</t>
  </si>
  <si>
    <t>VELOCIDADE (RPM)</t>
  </si>
  <si>
    <r>
      <t>VAZÃO NOMINAL (m</t>
    </r>
    <r>
      <rPr>
        <vertAlign val="superscript"/>
        <sz val="10"/>
        <rFont val="Arial"/>
        <family val="2"/>
      </rPr>
      <t>3</t>
    </r>
    <r>
      <rPr>
        <sz val="10"/>
        <rFont val="Arial"/>
        <family val="2"/>
      </rPr>
      <t>/s)</t>
    </r>
  </si>
  <si>
    <r>
      <t>EFICIÊNCIA NORMALIZADA* [(m</t>
    </r>
    <r>
      <rPr>
        <vertAlign val="superscript"/>
        <sz val="10"/>
        <rFont val="Arial"/>
        <family val="2"/>
      </rPr>
      <t>3</t>
    </r>
    <r>
      <rPr>
        <sz val="10"/>
        <rFont val="Arial"/>
        <family val="2"/>
      </rPr>
      <t xml:space="preserve">/s)/W].m  </t>
    </r>
  </si>
  <si>
    <t>CONSUMO DE ENERGIA MENSAL** (kWh/mês)</t>
  </si>
  <si>
    <t>Manual</t>
  </si>
  <si>
    <t>Automático</t>
  </si>
  <si>
    <t>GRADE</t>
  </si>
  <si>
    <t>Material da grade</t>
  </si>
  <si>
    <t>Formato da grade</t>
  </si>
  <si>
    <t>CONTROLE DA VELOCIDADE</t>
  </si>
  <si>
    <t>Tipo de Controle</t>
  </si>
  <si>
    <t>Nº de velocidades</t>
  </si>
  <si>
    <t>Alta</t>
  </si>
  <si>
    <t>Média</t>
  </si>
  <si>
    <t>Baixa</t>
  </si>
  <si>
    <t>Alta2</t>
  </si>
  <si>
    <t>Média3</t>
  </si>
  <si>
    <t>Baixa4</t>
  </si>
  <si>
    <t>Alta5</t>
  </si>
  <si>
    <t>Média6</t>
  </si>
  <si>
    <t>Baixa7</t>
  </si>
  <si>
    <t>Alta8</t>
  </si>
  <si>
    <t>Média9</t>
  </si>
  <si>
    <t>Baixa10</t>
  </si>
  <si>
    <t>Alta11</t>
  </si>
  <si>
    <t>Média12</t>
  </si>
  <si>
    <t>Baixa13</t>
  </si>
  <si>
    <t>Alta14</t>
  </si>
  <si>
    <t>Média15</t>
  </si>
  <si>
    <t>Baixa16</t>
  </si>
  <si>
    <t>HÉLICE</t>
  </si>
  <si>
    <t>Diâmetro (cm)</t>
  </si>
  <si>
    <t>Formato da hélice</t>
  </si>
  <si>
    <t>Material da hélice</t>
  </si>
  <si>
    <r>
      <t xml:space="preserve">2) Para solicitação de alterações na Tabela, o fornecedor deve utilizar o canal </t>
    </r>
    <r>
      <rPr>
        <b/>
        <u/>
        <sz val="10"/>
        <color rgb="FFFF0000"/>
        <rFont val="Arial"/>
        <family val="2"/>
      </rPr>
      <t>divet@inmetro.gov.br</t>
    </r>
    <r>
      <rPr>
        <b/>
        <sz val="10"/>
        <color rgb="FFFF0000"/>
        <rFont val="Arial"/>
        <family val="2"/>
      </rPr>
      <t>, utilizando como título "Solicitação de Alteração na Tabela de Ventiladores de Mesa - [NOME DA EMPRESA] - [DATA]".</t>
    </r>
  </si>
  <si>
    <t>TIPO</t>
  </si>
  <si>
    <t>Abaixo de 0,003</t>
  </si>
  <si>
    <t>Eficiência (%)</t>
  </si>
  <si>
    <t>POTÊNCIA ELÉTRICA CONSUMIDA (W)</t>
  </si>
  <si>
    <t>(*) A Eficiência Energética Normalizada (En) de ventiladores é a razão entre a vazão de ar  (m3/s) e a potência consumida (W), multiplicada pelo diâmetro da hélice (metros).</t>
  </si>
  <si>
    <t>Híbrido - Mesa e Parede</t>
  </si>
  <si>
    <t>Híbrido - Mesa e Pedestal</t>
  </si>
  <si>
    <t>Híbrido - Mesa, Parede e Pedestal</t>
  </si>
  <si>
    <t>Nº de pás da hélice</t>
  </si>
  <si>
    <t>Polar</t>
  </si>
  <si>
    <t>EE5000B: Ventilador de
Coluna VC-750</t>
  </si>
  <si>
    <t>011193/2022</t>
  </si>
  <si>
    <t>Redondo</t>
  </si>
  <si>
    <t>MAXXIMOS 40 cm</t>
  </si>
  <si>
    <t>006261/2020</t>
  </si>
  <si>
    <t>Circulador de ar</t>
  </si>
  <si>
    <t>Circular</t>
  </si>
  <si>
    <t>com aletas horizontais e verticais</t>
  </si>
  <si>
    <t>006274/2020</t>
  </si>
  <si>
    <t>Ventilador Pedestal Segma - SEG221</t>
  </si>
  <si>
    <t>004541/2020</t>
  </si>
  <si>
    <t>Y</t>
  </si>
  <si>
    <t>redondo</t>
  </si>
  <si>
    <t>Ventilador Pedestal Segma - SEG222</t>
  </si>
  <si>
    <t>004542/2020</t>
  </si>
  <si>
    <t>Ventilador de pedestal -
Preto -
Ref.: PRA-001</t>
  </si>
  <si>
    <t>003068/2021</t>
  </si>
  <si>
    <t>Ventilador de pedestal -
Preto -
Ref.: FAN-8532</t>
  </si>
  <si>
    <t>Ventilador de pedestal -
Preto Ref.:
PRA-002</t>
  </si>
  <si>
    <t>003069/2021</t>
  </si>
  <si>
    <t>Ventilador de pedestal -
Preto Ref.:
FAN-8533</t>
  </si>
  <si>
    <t>Ventilador pedestal 
TRJ-20</t>
  </si>
  <si>
    <t>007352/2020</t>
  </si>
  <si>
    <t>Ventilador pedestal 
TAE-20</t>
  </si>
  <si>
    <t>007351/2020</t>
  </si>
  <si>
    <t>Ventex</t>
  </si>
  <si>
    <t>Ref.: TEX 5 -
Ventilador de
parede TEX5 50 cm -
Branco</t>
  </si>
  <si>
    <t>001700/2021</t>
  </si>
  <si>
    <t>Ref.: TEX 5 -
Ventilador de
parede TEX5 50 cm -
Preto</t>
  </si>
  <si>
    <t>Ref.: TEX 6 - 
Ventilador de
parede TEX6 60 cm -
Branco</t>
  </si>
  <si>
    <t>001762/2021</t>
  </si>
  <si>
    <t>Ref.: TEX 6 - 
Ventilador de
parede TEX6 60 cm -
Preto</t>
  </si>
  <si>
    <t xml:space="preserve"> Ventilador de Pedesta; IWVC3P-01</t>
  </si>
  <si>
    <t>004024/2022</t>
  </si>
  <si>
    <t xml:space="preserve"> Ventilador de Pedesta; IWVC3P-02</t>
  </si>
  <si>
    <t>004022/2022</t>
  </si>
  <si>
    <t xml:space="preserve"> Ventilador de Pedesta; IWVC5P-01</t>
  </si>
  <si>
    <t>004019/2022</t>
  </si>
  <si>
    <t xml:space="preserve"> Ventilador de Pedesta; IWVC5P-02</t>
  </si>
  <si>
    <t>004011/2022</t>
  </si>
  <si>
    <t xml:space="preserve"> Ventilador de Pedestal e parede 2x1; IWVCP2X1-01</t>
  </si>
  <si>
    <t>004004/2022</t>
  </si>
  <si>
    <t xml:space="preserve"> Ventilador de Pedestal e parede 2x1; IWVCP2X1-02</t>
  </si>
  <si>
    <t>004001/2022</t>
  </si>
  <si>
    <t>VENTILADOR PEDESTAL - FS40-C</t>
  </si>
  <si>
    <t>Sem registro, certificado emitido em 21/03/2023</t>
  </si>
  <si>
    <t>Nilko</t>
  </si>
  <si>
    <t>Silemat - NK1200-220 - Branco</t>
  </si>
  <si>
    <t>000817/2022</t>
  </si>
  <si>
    <t>Silemat - NK1201-220 - Preto</t>
  </si>
  <si>
    <t>EE5000B: Ventilador
de Coluna
VC-750</t>
  </si>
  <si>
    <t>012075/2022</t>
  </si>
  <si>
    <t>VENT. V50 COL F PR 127V
VENT. V50 COL F BR 127V</t>
  </si>
  <si>
    <t>007857/2021</t>
  </si>
  <si>
    <t>Axial</t>
  </si>
  <si>
    <t>VENT. 500MM BARCELONA COLUNA F PR 127V
VENT. 500MM BARCELONA COLUNA F BR 127V</t>
  </si>
  <si>
    <t>VENT. V50 COL F PR 220V
VENT. V50 COL F BR 220V</t>
  </si>
  <si>
    <t>007865/2021</t>
  </si>
  <si>
    <t>VENT. 500MM BARCELONA COLUNA F PR 220V
VENT. 500MM BARCELONA COLUNA F BR 220V</t>
  </si>
  <si>
    <t>VENT. V50 COL F PR BIV
VENT. V50 COL F BR BIV</t>
  </si>
  <si>
    <t>007864/2021</t>
  </si>
  <si>
    <t>VENT. 500MM BARCELONA COLUNA F PR BIV
VENT. 500MM BARCELONA COLUNA F BR BIV</t>
  </si>
  <si>
    <t>VENT. V50 MESA F PR 127V
VENT. V50 MESA F BR 127V</t>
  </si>
  <si>
    <t>008049/2021</t>
  </si>
  <si>
    <t>VENT. 500MM BARCELONA MESA F PR 127V
VENT. 500MM BARCELONA MESA F BR 127V</t>
  </si>
  <si>
    <t>VENT. V50 MESA F PR 220V
VENT. V50 MESA F BR 220V</t>
  </si>
  <si>
    <t>008050/2021</t>
  </si>
  <si>
    <t>VENT. 500MM BARCELONA MESA F PR 220V
VENT. 500MM BARCELONA MESA F BR 220V</t>
  </si>
  <si>
    <t>VENT. V50 MESA F PR BIV
VENT. V50 MESA F BR BIV</t>
  </si>
  <si>
    <t>008051/2021</t>
  </si>
  <si>
    <t>VENT. 500MM BARCELONA MESA F PR BIV
VENT. 500MM BARCELONA MESA F BR BIV</t>
  </si>
  <si>
    <t>VENT. V50 PAR R PR 127V
VENT. V50 PAR R BR 127V</t>
  </si>
  <si>
    <t>007791/2021</t>
  </si>
  <si>
    <t>VENT. 500MM BARCELONA PAREDE R PR 127V
VENT. 500MM BARCELONA PAREDE R BR 127V</t>
  </si>
  <si>
    <t>VENT. V50 PAR R PR 220V
VENT. V50 PAR R PR 220V</t>
  </si>
  <si>
    <t>007856/2021</t>
  </si>
  <si>
    <t>VENT. 500MM BARCELONA PAREDE R PR 220V
VENT. 500MM BARCELONA PAREDE R BR 220V</t>
  </si>
  <si>
    <t>VENT. V50 PAR R PR BIV
VENT. V50 PAR R BR BIV</t>
  </si>
  <si>
    <t>007855/2021</t>
  </si>
  <si>
    <t>VENT. 500MM BARCELONA PAREDE R PR BIV
VENT. 500MM BARCELONA PAREDE R BR BIV</t>
  </si>
  <si>
    <t>VENT. V60 COL F PR 127V
VENT. V60 COL F BR 127V</t>
  </si>
  <si>
    <t>007861/2021</t>
  </si>
  <si>
    <t>VENT. 600MM ACAPULCO COLUNA F PR 127V
VENT. 600MM ACAPULCO COLUNA F BR 127V</t>
  </si>
  <si>
    <t>VENT. V60 COL F PR 220V
VENT. V60 COL F BR 220V</t>
  </si>
  <si>
    <t>007860/2021</t>
  </si>
  <si>
    <t>VENT. 600MM ACAPULCO COLUNA F PR 220V
VENT. 600MM ACAPULCO COLUNA F BR 220V</t>
  </si>
  <si>
    <t>VENT. V60 COLUNA F PR BIV
VENT. V60 COLUNA F BR BIV</t>
  </si>
  <si>
    <t>007866/2021</t>
  </si>
  <si>
    <t>VENT. 600MM ACAPULCO COLUNA F PR BIV
VENT. 600MM ACAPULCO COLUNA F BR BIV</t>
  </si>
  <si>
    <t>VENT. V60 PAREDE R PR 127V
VENT. V60 PAREDE R BR 127V</t>
  </si>
  <si>
    <t>007186/2021</t>
  </si>
  <si>
    <t>VENT. 600MM ACAPULCO PAREDE R PR 127V
VENT. 600MM ACAPULCO PAREDE R BR 127V</t>
  </si>
  <si>
    <t>VENT. V60 PAREDE R PR 220V
VENT. V60 PAREDE R BR 220V</t>
  </si>
  <si>
    <t>007188/2021</t>
  </si>
  <si>
    <t>VENT. 600MM ACAPULCO PAREDE R PR 220V
VENT. 600MM ACAPULCO PAREDE R BR 220V</t>
  </si>
  <si>
    <t>VENT. V60 PAREDE R PR BIV
VENT. V60 PAREDE R BR BIV</t>
  </si>
  <si>
    <t>007343/2021</t>
  </si>
  <si>
    <t>VENT. 600MM ACAPULCO PAREDE R PR BIV
VENT. 600MM ACAPULCO PAREDE R BR BIV</t>
  </si>
  <si>
    <t>VENT. V70 COL F BR 127V
VENT. V70 COL F PR 127V</t>
  </si>
  <si>
    <t>007858/2021</t>
  </si>
  <si>
    <t>VENT.700 VENEZA COL PLUS F BR 127V
VENT.700 VENEZA COL PLUS F PR 127V</t>
  </si>
  <si>
    <t>VENT. V70 COL F BR 220V
VENT. V70 COL F PR 220V</t>
  </si>
  <si>
    <t>008052/2021</t>
  </si>
  <si>
    <t>VENT.700 VENEZA COL PLUS F BR 220V
VENT.700 VENEZA COL PLUS F PR 220V</t>
  </si>
  <si>
    <t>VENT. V70 COL F BR BIV
VENT. V70 COL F PR BIV</t>
  </si>
  <si>
    <t>007859/2021</t>
  </si>
  <si>
    <t>VENT.700 VENEZA COL PLUS F BR BIV
VENT.700 VENEZA COL PLUS F PR BIV</t>
  </si>
  <si>
    <t>VENT. V70 PAR R BR 127V
VENT. V70 PAR R PR 127V</t>
  </si>
  <si>
    <t>007863/2021</t>
  </si>
  <si>
    <t>VENT.700 VENEZA PAR PLUS R BR 127V
VENT.700 VENEZA PAR PLUS R PR 127V</t>
  </si>
  <si>
    <t>VENT. V70 PAR R BR 220V
VENT. V70 PAR R PR 220V</t>
  </si>
  <si>
    <t>008156/2021</t>
  </si>
  <si>
    <t>VENT.700 VENEZA PAR PLUS R BR 220V
VENT.700 VENEZA PAR PLUS R PR 220V</t>
  </si>
  <si>
    <t>VENT. V70 PAR R BR BIV
VENT. V70 PAR R PR BIV</t>
  </si>
  <si>
    <t>007862/2021</t>
  </si>
  <si>
    <t>VENT.700 VENEZA PAR PLUS R BR BIV
VENT.700 VENEZA PAR PLUS R PR BIV</t>
  </si>
  <si>
    <t>VENT. TURBO DE MESA 50CM CZ 127V
VENT. TURBO DE MESA 50CM BZ 127V
VENT. TURBO DE MESA 50CM BR 127V
VENT. TURBO DE MESA 50CM DR 127V</t>
  </si>
  <si>
    <t>000920/2023</t>
  </si>
  <si>
    <t>VENT. TURBO DE MESA 50CM CZ 127V FÓRTINES
VENT. TURBO DE MESA 50CM BZ 127V FÓRTINES
VENT. TURBO DE MESA 50CM BR 127V FÓRTINES
VENT. TURBO DE MESA 50CM DR 127V FÓRTINES</t>
  </si>
  <si>
    <t>VENT. TURBO DE MESA 50CM CZ 220V
VENT. TURBO DE MESA 50CM BZ 220V
VENT. TURBO DE MESA 50CM BR 220V
VENT. TURBO DE MESA 50CM DR 220V</t>
  </si>
  <si>
    <t>000987/2023</t>
  </si>
  <si>
    <t>VENT. TURBO DE MESA 50CM CZ 220V FÓRTINES
VENT. TURBO DE MESA 50CM BZ 220V FÓRTINES
VENT. TURBO DE MESA 50CM BR 220V FÓRTINES
VENT. TURBO DE MESA 50CM DR 220V FÓRTINES</t>
  </si>
  <si>
    <t>VENT. V70 PAR R PR BIV C/ CONT.</t>
  </si>
  <si>
    <t>000200/2023</t>
  </si>
  <si>
    <t>VENT. V70 PAR R PR BIV C/ CONT. FÓRTINES</t>
  </si>
  <si>
    <t>WAP AIR MOVE
 (FW009393)</t>
  </si>
  <si>
    <t>000982/2023</t>
  </si>
  <si>
    <t>WAP AIR MOVE (FW009394)</t>
  </si>
  <si>
    <t>000983/2023</t>
  </si>
  <si>
    <t>WAP AIR MOVE (FW009388)</t>
  </si>
  <si>
    <t>000984/2023</t>
  </si>
  <si>
    <t>WAP AIR MOVE (FW009389)</t>
  </si>
  <si>
    <t>000985/2023</t>
  </si>
  <si>
    <t>WAP FLOW TURBO (FW009218)</t>
  </si>
  <si>
    <t>000980/2023</t>
  </si>
  <si>
    <t>WAP FLOW TURBO (FW009219)</t>
  </si>
  <si>
    <t>000981/2023</t>
  </si>
  <si>
    <t>WAP FLOW TURBO (FW009220)</t>
  </si>
  <si>
    <t>000986/2023</t>
  </si>
  <si>
    <t>WAP FLOW TURBO (FW009221)</t>
  </si>
  <si>
    <t>000979/2023</t>
  </si>
  <si>
    <t>RAJADA PRO 60 (FW006661)</t>
  </si>
  <si>
    <t>007760/2021</t>
  </si>
  <si>
    <t>RAJADA PRO 60 
(FW006662)</t>
  </si>
  <si>
    <t>007759/2021</t>
  </si>
  <si>
    <t>LIEGE - 3 EM 1
(FW007059)</t>
  </si>
  <si>
    <t>007758/2021</t>
  </si>
  <si>
    <t>RAJADA TURBO W130 - 3 EM 1
(FW046356)</t>
  </si>
  <si>
    <t>RAJADA TURBO W130 - 3 EM 1
(FW046360)</t>
  </si>
  <si>
    <t>RAJADA TURBO W130 - 3 EM 1
(FW126356)</t>
  </si>
  <si>
    <t>RAJADA TURBO W130 - 3 EM 1
(FW126360)</t>
  </si>
  <si>
    <t>LIEGE - 3 EM 1
(FW007060)</t>
  </si>
  <si>
    <t>007757/2021</t>
  </si>
  <si>
    <t>RAJADA TURBO W130 - 3 EM 1 (FW046357)</t>
  </si>
  <si>
    <t>RAJADA TURBO W130 - 3 EM 1
(FW046361)</t>
  </si>
  <si>
    <t>RAJADA TURBO W130 - 3 EM 1
(FW126357)</t>
  </si>
  <si>
    <t>RAJADA TURBO W130 - 3 EM 1 (FW126361)</t>
  </si>
  <si>
    <t>LIEGE (FW007055)</t>
  </si>
  <si>
    <t>007753/2021</t>
  </si>
  <si>
    <t>RAJADA TURBO W130
(FW046352)</t>
  </si>
  <si>
    <t>RAJADA TURBO W130
(FW046360)</t>
  </si>
  <si>
    <t>RAJADA TURBO W130
(FW126352)</t>
  </si>
  <si>
    <t>RAJADA TURBO W130
(FW126360)</t>
  </si>
  <si>
    <t>LIEGE
(FW007056)</t>
  </si>
  <si>
    <t>007752/2021</t>
  </si>
  <si>
    <t>RAJADA TURBO W130
(FW046353)</t>
  </si>
  <si>
    <t>RAJADA TURBO W130
(FW046361)</t>
  </si>
  <si>
    <t>RAJADA TURBO W130
(FW126353)</t>
  </si>
  <si>
    <t>RAJADA TURBO W130
(FW126361)</t>
  </si>
  <si>
    <t>LIEGE
(FW007061)</t>
  </si>
  <si>
    <t>007751/2021</t>
  </si>
  <si>
    <t>RAJADA TURBO W130
(FW046358)</t>
  </si>
  <si>
    <t>RAJADA TURBO W130
(FW046366)</t>
  </si>
  <si>
    <t>RAJADA TURBO W130 (FW126358)</t>
  </si>
  <si>
    <t>RAJADA TURBO W130
(FW126366)</t>
  </si>
  <si>
    <t>LIEGE
(FW007062)</t>
  </si>
  <si>
    <t>007755/2021</t>
  </si>
  <si>
    <t>RAJADA TURBO W130
(FW046359)</t>
  </si>
  <si>
    <t>RAJADA TURBO W130
(FW046367)</t>
  </si>
  <si>
    <t>RAJADA TURBO W130
(FW126359)</t>
  </si>
  <si>
    <t>RAJADA TURBO W130
(FW126367)</t>
  </si>
  <si>
    <t>LIEGE
(FW007057)</t>
  </si>
  <si>
    <t>007756/2021</t>
  </si>
  <si>
    <t>RAJADA TURBO W130
(FW046354)</t>
  </si>
  <si>
    <t>RAJADA TURBO W130
(FW046362</t>
  </si>
  <si>
    <t>RAJADA TURBO W130
(FW126354)</t>
  </si>
  <si>
    <t>LIEGE (FW007058)</t>
  </si>
  <si>
    <t>007754/2021</t>
  </si>
  <si>
    <t>RAJADA TURBO W130
(FW046355)</t>
  </si>
  <si>
    <t>RAJADA TURBO W130
(FW046363)</t>
  </si>
  <si>
    <t>RAJADA TURBO W130
(FW126355)</t>
  </si>
  <si>
    <t>RAJADA TURBO W130
(FW126363)</t>
  </si>
  <si>
    <t xml:space="preserve"> Rajada Turbo 
W126 - 3 em 1 (FW046372:)</t>
  </si>
  <si>
    <t>007796/2021</t>
  </si>
  <si>
    <t xml:space="preserve"> Rajada VM -
Turbo W126 - 3 em 1 (FW046380)</t>
  </si>
  <si>
    <t xml:space="preserve"> Rajada VM -
Turbo 3 em 1 (FW126043)</t>
  </si>
  <si>
    <t xml:space="preserve"> Rajada Turbo 
W126 - 3 em 1 (FW046373)</t>
  </si>
  <si>
    <t>007798/2021</t>
  </si>
  <si>
    <t xml:space="preserve"> Rajada VM_x0002_Turbo W126 - 3 em 1 (FW046381:)</t>
  </si>
  <si>
    <t xml:space="preserve"> Rajada Turbo 
3 em 1 (FW122983)</t>
  </si>
  <si>
    <t xml:space="preserve"> Rajada VM_x0002_Turbo 3 em 1 (FW126044)</t>
  </si>
  <si>
    <t xml:space="preserve"> Rajada Turbo 
W126 de Mesa (FW046368)</t>
  </si>
  <si>
    <t>007790/2021</t>
  </si>
  <si>
    <t xml:space="preserve"> Rajada VM -
Turbo W126 de Mesa (FW046376)</t>
  </si>
  <si>
    <t xml:space="preserve"> Rajada Turbo 
de Mesa (FW121400)</t>
  </si>
  <si>
    <t xml:space="preserve"> Rajada VM -
Turbo de Mesa (FW126039)</t>
  </si>
  <si>
    <t xml:space="preserve"> Rajada Turbo 
W126 de Mesa (FW046369)</t>
  </si>
  <si>
    <t>007789/2021</t>
  </si>
  <si>
    <t xml:space="preserve"> Rajada VM -
Turbo W126 de Mesa (FW046377)</t>
  </si>
  <si>
    <t xml:space="preserve"> Rajada Turbo 
de Mesa (FW121401)</t>
  </si>
  <si>
    <t xml:space="preserve"> Rajada Turbo 
W126 de Parede (FW046374)</t>
  </si>
  <si>
    <t>007797/2021</t>
  </si>
  <si>
    <t xml:space="preserve"> Rajada VM -
Turbo W126 de Parede (FW046382)</t>
  </si>
  <si>
    <t xml:space="preserve"> Rajada Turbo 
de Parede (FW122984)</t>
  </si>
  <si>
    <t xml:space="preserve"> Rajada VM -
Turbo de Parede (FW126045)</t>
  </si>
  <si>
    <t xml:space="preserve"> Rajada Turbo 
W126 de Parede (FW046375)</t>
  </si>
  <si>
    <t>007788/2021</t>
  </si>
  <si>
    <t xml:space="preserve"> Rajada VM -
Turbo W126 de Parede (FW046383)</t>
  </si>
  <si>
    <t xml:space="preserve"> Rajada Turbo de Parede (FW122985)</t>
  </si>
  <si>
    <t xml:space="preserve"> Rajada VM -
Turbo de Parede (FW126046)</t>
  </si>
  <si>
    <t xml:space="preserve"> Rajada Turbo 
W126 de Coluna (FW046370)</t>
  </si>
  <si>
    <t>007793/2021</t>
  </si>
  <si>
    <t xml:space="preserve"> Rajada VM -
Turbo W126 de Coluna (FW046378)</t>
  </si>
  <si>
    <t xml:space="preserve"> Rajada Turbo 
de Coluna (FW122980)</t>
  </si>
  <si>
    <t xml:space="preserve"> Rajada VM -
Turbo de Coluna (FW126041)</t>
  </si>
  <si>
    <t xml:space="preserve"> Rajada VM -
Turbo de Coluna (FW126042)</t>
  </si>
  <si>
    <t>007792/2021</t>
  </si>
  <si>
    <t>Rajada VM - Turbo W126 de Coluna (FW046379)</t>
  </si>
  <si>
    <t xml:space="preserve"> Rajada Turbo de Coluna                     (FW122981)</t>
  </si>
  <si>
    <t>MK BR S.A.</t>
  </si>
  <si>
    <t>CA-02-6P</t>
  </si>
  <si>
    <t>002991/2019</t>
  </si>
  <si>
    <t>002989/2019</t>
  </si>
  <si>
    <t>V-37-6P
VPS-30</t>
  </si>
  <si>
    <t>002005/2019</t>
  </si>
  <si>
    <t>002006/2019</t>
  </si>
  <si>
    <t>NV-15-6P
NV-15-6P-FB
NV-15-6P-FB
V-81-6P-AP
V-30-6P
VSP-30-AP
VSP-30-B
VSP-30-W</t>
  </si>
  <si>
    <t>002009/2019</t>
  </si>
  <si>
    <t>002010/2019</t>
  </si>
  <si>
    <t>NV-28-6P
V-30B-6P</t>
  </si>
  <si>
    <t>002011/2019</t>
  </si>
  <si>
    <t>002012/2019</t>
  </si>
  <si>
    <t>NV-41-6P
V-73-6P
V-49-6P
V-48</t>
  </si>
  <si>
    <t>002016/2019</t>
  </si>
  <si>
    <t>002017/2019</t>
  </si>
  <si>
    <t>VT-31C-6P</t>
  </si>
  <si>
    <t>009442/2019</t>
  </si>
  <si>
    <t>009443/2019</t>
  </si>
  <si>
    <t>VP-PRO-55</t>
  </si>
  <si>
    <t>001999/2019</t>
  </si>
  <si>
    <t>001961/2020</t>
  </si>
  <si>
    <t>VM-PRO-55</t>
  </si>
  <si>
    <t>002000/2019</t>
  </si>
  <si>
    <t>VC-PRO-55</t>
  </si>
  <si>
    <t>002001/2019</t>
  </si>
  <si>
    <t>VM-PRO-55P
VM-PRO-55E</t>
  </si>
  <si>
    <t>004606/2020</t>
  </si>
  <si>
    <t>004607/2020</t>
  </si>
  <si>
    <t>NV-41-6P-NP
NV-73-6P-NP</t>
  </si>
  <si>
    <t>001846/2019</t>
  </si>
  <si>
    <t>001930/2019</t>
  </si>
  <si>
    <t>NV-61-6P-NP
NV-61-6P-NP
VSP-40C-B</t>
  </si>
  <si>
    <t>004620/2020</t>
  </si>
  <si>
    <t>001849/2019</t>
  </si>
  <si>
    <t>VT-41-TM-8P-NP
VTX-40-8P-TM</t>
  </si>
  <si>
    <t>001993/2019</t>
  </si>
  <si>
    <t>001994/2019</t>
  </si>
  <si>
    <t>VT-RP-02-8P-NP
VT-RP-03-8P-NP
VTX-40-8P-RL
VTX-40-8P-RP
BMV-03</t>
  </si>
  <si>
    <t>001991/2019</t>
  </si>
  <si>
    <t>001992/2019</t>
  </si>
  <si>
    <t>VPS-44-8P-NP
VT-CR-43-8P-NP
VTX-40C-8P-CR</t>
  </si>
  <si>
    <t>001862/2019</t>
  </si>
  <si>
    <t>001863/2019</t>
  </si>
  <si>
    <t>VT-CR-41-8P-NP
VTX-40-8P-CR</t>
  </si>
  <si>
    <t>001997/2019</t>
  </si>
  <si>
    <t>001998/2019</t>
  </si>
  <si>
    <t>NVT-40-8P
VTX-40-8P
VTX-40-8P-AP
VPS-40-8P
VTX-40-8P-T
VTX-40-CHROME</t>
  </si>
  <si>
    <t>001860/2019</t>
  </si>
  <si>
    <t>001861/2019</t>
  </si>
  <si>
    <t>NVT-40C-8P
VTX-40C-8P
BMV-02
VTX-40C-8P
VTX-40C-CHROME</t>
  </si>
  <si>
    <t>001989/2019</t>
  </si>
  <si>
    <t>001990/2019</t>
  </si>
  <si>
    <t>NVT-50-8P
VTX-50-8P
VPS-52-8P-NP
BMV-01</t>
  </si>
  <si>
    <t>001864/2019</t>
  </si>
  <si>
    <t>001865/2019</t>
  </si>
  <si>
    <t>NV-15-4P
V-08-4P
V-16-4P</t>
  </si>
  <si>
    <t>001844/2019</t>
  </si>
  <si>
    <t>001845/2019</t>
  </si>
  <si>
    <t>V-08B-4P
V-16B-4P</t>
  </si>
  <si>
    <t>001322/2019</t>
  </si>
  <si>
    <t>001843/2019</t>
  </si>
  <si>
    <t>VTX-40-DW</t>
  </si>
  <si>
    <t>000876/2020</t>
  </si>
  <si>
    <t>8/6</t>
  </si>
  <si>
    <t>000877/2020</t>
  </si>
  <si>
    <t>V-40-W
V-40-B
VT-40-B
V-40B-W
V-40B-B
VSP-40-B
VSP-40-W
VSP-40-AP</t>
  </si>
  <si>
    <t>005632/2020</t>
  </si>
  <si>
    <t>005631/2020</t>
  </si>
  <si>
    <t>VT-40-C
VT-40C</t>
  </si>
  <si>
    <t>006381/2020</t>
  </si>
  <si>
    <t>006382/2020</t>
  </si>
  <si>
    <t>V-45-4P-NP</t>
  </si>
  <si>
    <t>006759/2020</t>
  </si>
  <si>
    <t>006758/2020</t>
  </si>
  <si>
    <t>VTX-50C-8P
VTX-50C-8P</t>
  </si>
  <si>
    <t>005948/2020</t>
  </si>
  <si>
    <t>005949/2020</t>
  </si>
  <si>
    <t>NVP-PRO-55</t>
  </si>
  <si>
    <t>006075/2020</t>
  </si>
  <si>
    <t>006076/2020</t>
  </si>
  <si>
    <t>006077/2020</t>
  </si>
  <si>
    <t>006078/2020</t>
  </si>
  <si>
    <t>NVM-PRO-55</t>
  </si>
  <si>
    <t>006081/2020</t>
  </si>
  <si>
    <t>006082/2020</t>
  </si>
  <si>
    <t>NVM-PRO-55P</t>
  </si>
  <si>
    <t>006079/2020</t>
  </si>
  <si>
    <t>006080/2020</t>
  </si>
  <si>
    <t>NVC-PRO-55</t>
  </si>
  <si>
    <t>006083/2020</t>
  </si>
  <si>
    <t>006084/2020</t>
  </si>
  <si>
    <t>VT-30-B
VT-30-NB</t>
  </si>
  <si>
    <t>001728/2021</t>
  </si>
  <si>
    <t>001729/2021</t>
  </si>
  <si>
    <t>VT-30C
VT-30C-NB</t>
  </si>
  <si>
    <t>001730/2021</t>
  </si>
  <si>
    <t>001731/2021</t>
  </si>
  <si>
    <t>VTX-40P-8P</t>
  </si>
  <si>
    <t>005459/2021</t>
  </si>
  <si>
    <t>005460/2021</t>
  </si>
  <si>
    <t>VPS-50C-8P-8P-CR</t>
  </si>
  <si>
    <t>000224/2022</t>
  </si>
  <si>
    <t>000220/2022</t>
  </si>
  <si>
    <t>VT-40-NB</t>
  </si>
  <si>
    <t>000130/2022</t>
  </si>
  <si>
    <t>000217/2022</t>
  </si>
  <si>
    <t>VT-40C-NB</t>
  </si>
  <si>
    <t>000218/2022</t>
  </si>
  <si>
    <t>000219/2022</t>
  </si>
  <si>
    <t>VTX-40-CRYSTAL</t>
  </si>
  <si>
    <t>010710/2022</t>
  </si>
  <si>
    <t>010711/2022</t>
  </si>
  <si>
    <t>VTX-40C-CRYSTAL</t>
  </si>
  <si>
    <t>010712/2022</t>
  </si>
  <si>
    <t>010713/2022</t>
  </si>
  <si>
    <t>VSP-40-B2</t>
  </si>
  <si>
    <t>011175/2022</t>
  </si>
  <si>
    <t>Multilaser Industrial S.A.</t>
  </si>
  <si>
    <t>Multi Home</t>
  </si>
  <si>
    <t>VL301</t>
  </si>
  <si>
    <t>008460/2021</t>
  </si>
  <si>
    <t>Redonda</t>
  </si>
  <si>
    <t>VL302</t>
  </si>
  <si>
    <t>008461/2021</t>
  </si>
  <si>
    <t>VL401</t>
  </si>
  <si>
    <t>007182/2021</t>
  </si>
  <si>
    <t>VL402</t>
  </si>
  <si>
    <t>007183/2021</t>
  </si>
  <si>
    <t>VL403</t>
  </si>
  <si>
    <t>VL404</t>
  </si>
  <si>
    <t>VL001</t>
  </si>
  <si>
    <t>009821/2019</t>
  </si>
  <si>
    <t>VL002</t>
  </si>
  <si>
    <t>009820/2019</t>
  </si>
  <si>
    <t>VL003</t>
  </si>
  <si>
    <t>009819/2019</t>
  </si>
  <si>
    <t>VL004</t>
  </si>
  <si>
    <t>009562/2019</t>
  </si>
  <si>
    <t>Sintex</t>
  </si>
  <si>
    <t>VM 240</t>
  </si>
  <si>
    <t>007356/2016</t>
  </si>
  <si>
    <t xml:space="preserve">Hélice com 3 pás </t>
  </si>
  <si>
    <t>AT 50cm Grade Plástica</t>
  </si>
  <si>
    <t>004009/2015</t>
  </si>
  <si>
    <t>Helicoidal</t>
  </si>
  <si>
    <t>004012/2015</t>
  </si>
  <si>
    <t>AT 50cm Grade Metal</t>
  </si>
  <si>
    <t>004011/2015</t>
  </si>
  <si>
    <t>004010/2015</t>
  </si>
  <si>
    <t>004014/2015</t>
  </si>
  <si>
    <t>004013/2015</t>
  </si>
  <si>
    <t>003240/2015</t>
  </si>
  <si>
    <t>002150/2015</t>
  </si>
  <si>
    <t>003716/2015</t>
  </si>
  <si>
    <t>002151/2015</t>
  </si>
  <si>
    <t>001418/2015</t>
  </si>
  <si>
    <t>001417/2015</t>
  </si>
  <si>
    <t>003239/2015</t>
  </si>
  <si>
    <t>002149//2015</t>
  </si>
  <si>
    <t>003715/2015</t>
  </si>
  <si>
    <t>002148/2015</t>
  </si>
  <si>
    <t>001415/2015</t>
  </si>
  <si>
    <t>001412/2015</t>
  </si>
  <si>
    <t>AT 60cm Grade Plástica</t>
  </si>
  <si>
    <t>001756/2016</t>
  </si>
  <si>
    <t>004598//2017</t>
  </si>
  <si>
    <t>AT 60cm Grade Metal</t>
  </si>
  <si>
    <t>001751/2016</t>
  </si>
  <si>
    <t>001750//2016</t>
  </si>
  <si>
    <t>003400/2016</t>
  </si>
  <si>
    <t>003399/2016</t>
  </si>
  <si>
    <t>001758/2016</t>
  </si>
  <si>
    <t>001755/2016</t>
  </si>
  <si>
    <t>001753/2016</t>
  </si>
  <si>
    <t>001754/2016</t>
  </si>
  <si>
    <t>003402//2016</t>
  </si>
  <si>
    <t>003401/2016</t>
  </si>
  <si>
    <t>AT 65cm Grade Metal</t>
  </si>
  <si>
    <t>004318/2016</t>
  </si>
  <si>
    <t>60cm Grade Plástica</t>
  </si>
  <si>
    <t>004685/2018</t>
  </si>
  <si>
    <t>004683/2018</t>
  </si>
  <si>
    <t>60cm Grade Metal</t>
  </si>
  <si>
    <t>004237/2018</t>
  </si>
  <si>
    <t>004242/2018</t>
  </si>
  <si>
    <t>004682/2018</t>
  </si>
  <si>
    <t>004686/2018</t>
  </si>
  <si>
    <t>004246/2018</t>
  </si>
  <si>
    <t>004245/2018</t>
  </si>
  <si>
    <t>004243/2018</t>
  </si>
  <si>
    <t>004247/2018</t>
  </si>
  <si>
    <t>Premium Grade Plástica</t>
  </si>
  <si>
    <t>006908/2016</t>
  </si>
  <si>
    <t>006909/2016</t>
  </si>
  <si>
    <t>Premium Grade Metal</t>
  </si>
  <si>
    <t>002562/2022</t>
  </si>
  <si>
    <t>002561/2022</t>
  </si>
  <si>
    <t>002565/2022</t>
  </si>
  <si>
    <t>002566/2022</t>
  </si>
  <si>
    <t>002563/2022</t>
  </si>
  <si>
    <t>002564/2022</t>
  </si>
  <si>
    <t>006910/2016</t>
  </si>
  <si>
    <t>006911/2016</t>
  </si>
  <si>
    <t>002490/2022</t>
  </si>
  <si>
    <t>002499/2022</t>
  </si>
  <si>
    <t>VENTILADOR COLUNA - VERMELHO - Ref.: RF-1179-A / MARROM - Ref.: RF-1179-B / CINZA - Ref.: RF-1179-C / VENTILADOR COLUNA - BRANCO E AZUL - Ref.: RF-1179-D</t>
  </si>
  <si>
    <t>002838/2021</t>
  </si>
  <si>
    <t>Arredondada</t>
  </si>
  <si>
    <t>Vent New</t>
  </si>
  <si>
    <t>007806/2019</t>
  </si>
  <si>
    <t>006800/2015</t>
  </si>
  <si>
    <t>007805/2019</t>
  </si>
  <si>
    <t>008148/2019</t>
  </si>
  <si>
    <t>007804/2019</t>
  </si>
  <si>
    <t>006760/2020</t>
  </si>
  <si>
    <t>006761/2020</t>
  </si>
  <si>
    <t>006796/2015</t>
  </si>
  <si>
    <t>Turbão</t>
  </si>
  <si>
    <t>Dômina</t>
  </si>
  <si>
    <t>VENTILADOR DÔMINA OSCILANTE MESA 50 CM 127V</t>
  </si>
  <si>
    <t>001153/2022</t>
  </si>
  <si>
    <t>VENTILADOR DÔMINA OSCILANTE MESA 50 CM 220V</t>
  </si>
  <si>
    <t>001162/2022</t>
  </si>
  <si>
    <t>VENTILADOR DÔMINA OSCILANTE PAREDE 50 CM 127V</t>
  </si>
  <si>
    <t>001157/2022</t>
  </si>
  <si>
    <t>VENTILADOR DÔMINA OSCILANTE PAREDE 50 CM 220V</t>
  </si>
  <si>
    <t>001155/2022</t>
  </si>
  <si>
    <t>VENTILADOR DÔMINA OSCILANTE COLUNA 50 CM 127V</t>
  </si>
  <si>
    <t>001154/2022</t>
  </si>
  <si>
    <t>VENTILADOR DÔMINA OSCILANTE COLUNA 50 CM 220V</t>
  </si>
  <si>
    <t>001175/2022</t>
  </si>
  <si>
    <t>VENTILADOR DOMINA OSCILANTE PRACTICE 50 CM 127 V</t>
  </si>
  <si>
    <t>001174/2022</t>
  </si>
  <si>
    <t>VENTILADOR DOMINA OSCILANTE PRACTICE 50 CM 220 V</t>
  </si>
  <si>
    <t>001163/2022</t>
  </si>
  <si>
    <t>VENTILADOR DOMINA OSCILANTE MESA 50 CM BIVOLT 127/220 V</t>
  </si>
  <si>
    <t>001173/2022</t>
  </si>
  <si>
    <t>VENTILADOR DOMINA OSCILANTE PAREDE 50 CM BIVOLT 127/220 V</t>
  </si>
  <si>
    <t>001176/2022</t>
  </si>
  <si>
    <t>VENTILADOR DOMINA OSCILANTE COLUNA 50 CM BIVOLT 127/220 V</t>
  </si>
  <si>
    <t>001177/2022</t>
  </si>
  <si>
    <t>VENTILADOR DÔMINA ECO OSCILANTE PAREDE 60 CM 127V</t>
  </si>
  <si>
    <t>001178/2022</t>
  </si>
  <si>
    <t>VENTILADOR DÔMINA ECO OSCILANTE PAREDE 60 CM 220V</t>
  </si>
  <si>
    <t>001179/2022</t>
  </si>
  <si>
    <t>VENTILADOR DÔMINA ECO OSCILANTE COLUNA 60 CM 127V</t>
  </si>
  <si>
    <t>001181/2022</t>
  </si>
  <si>
    <t>VENTILADOR DÔMINA ECO OSCILANTE COLUNA 60 CM 220V</t>
  </si>
  <si>
    <t>001180/2022</t>
  </si>
  <si>
    <t>VENTILADOR DÔMINA ECO OSCILANTE PRACTICE 60 CM 127V</t>
  </si>
  <si>
    <t>001183/2022</t>
  </si>
  <si>
    <t>VENTILADOR DÔMINA ECO OSCILANTE PRACTICE 60 CM 220V</t>
  </si>
  <si>
    <t>001182/2022</t>
  </si>
  <si>
    <t>VENTILADOR DÔMINA ECO OSCILANTE PAREDE 60 CM BIVOLT 127/220 V</t>
  </si>
  <si>
    <t>001184/2022</t>
  </si>
  <si>
    <t>VENTILADOR DÔMINA ECO OSCILANTE COLUNA 60 CM BIVOLT 127/220 V</t>
  </si>
  <si>
    <t>001185/2022</t>
  </si>
  <si>
    <t>Turbo 40cm</t>
  </si>
  <si>
    <t>009824/2019</t>
  </si>
  <si>
    <t>Turbo 50cm M1 127/220V</t>
  </si>
  <si>
    <t>009763/2013</t>
  </si>
  <si>
    <t>Turbo Wind 40cm 127V</t>
  </si>
  <si>
    <t>008750/2013</t>
  </si>
  <si>
    <t>Eliptico</t>
  </si>
  <si>
    <t>Turbo Wind 40cm BASE DE AÇO</t>
  </si>
  <si>
    <t>Turbo Wind 40cm 220V</t>
  </si>
  <si>
    <t>009757/2013</t>
  </si>
  <si>
    <t>Turbo Wind 40cm 220V BASE DE AÇO</t>
  </si>
  <si>
    <t>Turbo 40cm 127V</t>
  </si>
  <si>
    <t>009750/2013</t>
  </si>
  <si>
    <t>006212/2013</t>
  </si>
  <si>
    <t>Turbo 50cm M2 127/220V</t>
  </si>
  <si>
    <t>006207/2013</t>
  </si>
  <si>
    <t>Turbo 60cm M1 127/220V</t>
  </si>
  <si>
    <t>006214/2013</t>
  </si>
  <si>
    <t>Turbo 60cm M2 127/220V</t>
  </si>
  <si>
    <t>006213/2013</t>
  </si>
  <si>
    <t>Turbo Wind 60cm M2 127/220V</t>
  </si>
  <si>
    <t>006210/2013</t>
  </si>
  <si>
    <t>Tufão 50cm M1 127/220V</t>
  </si>
  <si>
    <t>006209/2013</t>
  </si>
  <si>
    <t>Tufão 60cm M1 127/220V</t>
  </si>
  <si>
    <t>006208/2013</t>
  </si>
  <si>
    <t>008747/2013</t>
  </si>
  <si>
    <t>009141/2013</t>
  </si>
  <si>
    <t>004757/2014</t>
  </si>
  <si>
    <t>008975/2013</t>
  </si>
  <si>
    <t>Tufão NPT60C 127/220V</t>
  </si>
  <si>
    <t>009751/2013</t>
  </si>
  <si>
    <t>008752/2013</t>
  </si>
  <si>
    <t>004760/2014</t>
  </si>
  <si>
    <t>Tufão 60cm M2 127/220V</t>
  </si>
  <si>
    <t>009822/2019</t>
  </si>
  <si>
    <t>Tufão NPT60P 127/220V</t>
  </si>
  <si>
    <t>006093/2020</t>
  </si>
  <si>
    <t>006094/2020</t>
  </si>
  <si>
    <t>Tufão 50cm M2 127/220V</t>
  </si>
  <si>
    <t>005978/2020</t>
  </si>
  <si>
    <t>Tufão Sprint 60cm M3 127/220V</t>
  </si>
  <si>
    <t>007559/2020</t>
  </si>
  <si>
    <t>Turbo Sprint 60cm M3 127/220V</t>
  </si>
  <si>
    <t>003082/2022</t>
  </si>
  <si>
    <t>Q600 P Bivolt 127/220V 60Hz</t>
  </si>
  <si>
    <t>004135/2016</t>
  </si>
  <si>
    <t>Q600 C Bivolt 127/220V 60Hz</t>
  </si>
  <si>
    <t>004134/2016</t>
  </si>
  <si>
    <t>Q500 P Bivolt 127/220V 60Hz</t>
  </si>
  <si>
    <t>001311/2014</t>
  </si>
  <si>
    <t>Q400 P Bivolt 127/220V 60Hz</t>
  </si>
  <si>
    <t>001314/2014</t>
  </si>
  <si>
    <t>Q600 P NY Bivolt 127/220V 60Hz</t>
  </si>
  <si>
    <t>004137/2016</t>
  </si>
  <si>
    <t>Q600 C NY Bivolt 127/220V 60Hz</t>
  </si>
  <si>
    <t>004136/2016</t>
  </si>
  <si>
    <t>Parede 60 PT 127/220V 60Hz</t>
  </si>
  <si>
    <t>New Vop 610 PT 127/220V 60Hz</t>
  </si>
  <si>
    <t>Coluna 60 PT 127/220V 60Hz</t>
  </si>
  <si>
    <t>New VOC 630 PT 127/220V 60Hz</t>
  </si>
  <si>
    <t>Parede 50A 127/220V 60Hz</t>
  </si>
  <si>
    <t>Parede VOP 50A 127/220V</t>
  </si>
  <si>
    <t>Parede 50P 127/220V 60Hz</t>
  </si>
  <si>
    <t>Parede VOP 50P 127/220V 60Hz</t>
  </si>
  <si>
    <t>Mesa 50M 127/220V 60Hz</t>
  </si>
  <si>
    <t>Mesa VOP 50M 127/220V</t>
  </si>
  <si>
    <t>Coluna 50C 127/220V 60Hz</t>
  </si>
  <si>
    <t>Coluna VOP 50C 127/220V 60Hz</t>
  </si>
  <si>
    <t>Parede 60 PT 127V 60Hz</t>
  </si>
  <si>
    <t>Parede 60 PT 220V 60Hz</t>
  </si>
  <si>
    <t>Parede 50 cm 127V/220V</t>
  </si>
  <si>
    <t>002837/2021</t>
  </si>
  <si>
    <t>Parede 60 cm 127V/220V</t>
  </si>
  <si>
    <t>002835/2021</t>
  </si>
  <si>
    <t>Mesa 50 cm 127V/220V</t>
  </si>
  <si>
    <t>002836/2021</t>
  </si>
  <si>
    <t>Coluna 50 cm 127V/220V</t>
  </si>
  <si>
    <t>002834/2021</t>
  </si>
  <si>
    <t>Coluna 60 cm 127V/220V</t>
  </si>
  <si>
    <t>002833/2021</t>
  </si>
  <si>
    <t>Parede P50 cm 127V/220V</t>
  </si>
  <si>
    <t>002832/2021</t>
  </si>
  <si>
    <t>VOMPV40C01</t>
  </si>
  <si>
    <t>007404/2021</t>
  </si>
  <si>
    <t>RADIAL</t>
  </si>
  <si>
    <t>VOMPV40C02</t>
  </si>
  <si>
    <t>007403/2021</t>
  </si>
  <si>
    <t>VOMPTV40C02</t>
  </si>
  <si>
    <t>VOMPTV30C01</t>
  </si>
  <si>
    <t>007406/2021</t>
  </si>
  <si>
    <t>VOCT40CPB-01</t>
  </si>
  <si>
    <t>VOCPV40C01</t>
  </si>
  <si>
    <t>011925/2022</t>
  </si>
  <si>
    <t>VOCT30CPB-01</t>
  </si>
  <si>
    <t>011924/2022</t>
  </si>
  <si>
    <t>VOCL30CP02</t>
  </si>
  <si>
    <t>009175/2022</t>
  </si>
  <si>
    <t>CV35CPB02</t>
  </si>
  <si>
    <t>010999/2022</t>
  </si>
  <si>
    <t>CV35CPB01</t>
  </si>
  <si>
    <t>010998/2022</t>
  </si>
  <si>
    <t>VOMPTM40C02</t>
  </si>
  <si>
    <t>VOMTPB40C02</t>
  </si>
  <si>
    <t>VOMPTV40C01</t>
  </si>
  <si>
    <t>VOC40CPB02</t>
  </si>
  <si>
    <t>011927/2022</t>
  </si>
  <si>
    <t>VOC40CPB01</t>
  </si>
  <si>
    <t>VOML30CPB02</t>
  </si>
  <si>
    <t>JCS Brasil Eletrodomésticos S.A.</t>
  </si>
  <si>
    <t>VTR470</t>
  </si>
  <si>
    <t>007468/2019</t>
  </si>
  <si>
    <t>VTR478</t>
  </si>
  <si>
    <t>OVTR480</t>
  </si>
  <si>
    <t>007469/2019</t>
  </si>
  <si>
    <t>VTR869</t>
  </si>
  <si>
    <t>003291/2020</t>
  </si>
  <si>
    <t>OVTR881</t>
  </si>
  <si>
    <t>003292/2020</t>
  </si>
  <si>
    <t>VTR409</t>
  </si>
  <si>
    <t>003294/2020</t>
  </si>
  <si>
    <t>Híbrido (Mesa/Parede)</t>
  </si>
  <si>
    <t>VTR462</t>
  </si>
  <si>
    <t>VTR464</t>
  </si>
  <si>
    <t>OVTR481</t>
  </si>
  <si>
    <t>003293/2020</t>
  </si>
  <si>
    <t>VTR870</t>
  </si>
  <si>
    <t>008259/2019</t>
  </si>
  <si>
    <t>OVTR880</t>
  </si>
  <si>
    <t>008260/2019</t>
  </si>
  <si>
    <t>VTR560</t>
  </si>
  <si>
    <t>008146/2019</t>
  </si>
  <si>
    <t>008147/2019</t>
  </si>
  <si>
    <t>EGEO</t>
  </si>
  <si>
    <t>005624/2020</t>
  </si>
  <si>
    <t>CIRCULAR</t>
  </si>
  <si>
    <t>1300 - 1350</t>
  </si>
  <si>
    <t>1030 - 1000</t>
  </si>
  <si>
    <t>800 - 870</t>
  </si>
  <si>
    <t>005621/2020</t>
  </si>
  <si>
    <t>TS-40</t>
  </si>
  <si>
    <t>005849/2017</t>
  </si>
  <si>
    <t>005852/2017</t>
  </si>
  <si>
    <t>OLIMPO</t>
  </si>
  <si>
    <t>ELEGANCE</t>
  </si>
  <si>
    <t>005846/2017</t>
  </si>
  <si>
    <t>1318-1474</t>
  </si>
  <si>
    <t>1177-1328</t>
  </si>
  <si>
    <t>1039-1193</t>
  </si>
  <si>
    <t>005847/2017</t>
  </si>
  <si>
    <t>ECO TS</t>
  </si>
  <si>
    <t>TURBO COMPACT</t>
  </si>
  <si>
    <t>005027/2016</t>
  </si>
  <si>
    <t xml:space="preserve">1240-1370 </t>
  </si>
  <si>
    <t xml:space="preserve">940-1180 </t>
  </si>
  <si>
    <t>850-1000</t>
  </si>
  <si>
    <t>005026/2016</t>
  </si>
  <si>
    <t>1200-1320</t>
  </si>
  <si>
    <t>940-1100</t>
  </si>
  <si>
    <t>820-1010</t>
  </si>
  <si>
    <t>EOLO</t>
  </si>
  <si>
    <t>005950/2017</t>
  </si>
  <si>
    <t>1198-1406</t>
  </si>
  <si>
    <t>1021-1198</t>
  </si>
  <si>
    <t>844-991</t>
  </si>
  <si>
    <t>005951/2017</t>
  </si>
  <si>
    <t>CHRONOS</t>
  </si>
  <si>
    <t>006718/2017</t>
  </si>
  <si>
    <t>006717/2017</t>
  </si>
  <si>
    <t>ATHOS</t>
  </si>
  <si>
    <t>005622/2020</t>
  </si>
  <si>
    <t>005623/2020</t>
  </si>
  <si>
    <t>MAX CONTROL</t>
  </si>
  <si>
    <t>OZONIC</t>
  </si>
  <si>
    <t>AIR TIMER</t>
  </si>
  <si>
    <t>DELFOS</t>
  </si>
  <si>
    <t>PRIME</t>
  </si>
  <si>
    <t>VOC TURBO 6 30 CM - 01</t>
  </si>
  <si>
    <t>VOC TURBO 6 30 CM - 02</t>
  </si>
  <si>
    <t>VOC TURBO 6 40 CM - 01</t>
  </si>
  <si>
    <t>VOC TURBO 6 40 CM - 02</t>
  </si>
  <si>
    <t>VOC TURBO 6 50 CM - 01</t>
  </si>
  <si>
    <t>VOC TURBO 6 50 CM - 02</t>
  </si>
  <si>
    <t>VOC 3P 50 CM</t>
  </si>
  <si>
    <t>VOC 50 CM MX</t>
  </si>
  <si>
    <t>VOC 50 CM NEW - 01</t>
  </si>
  <si>
    <t>VOC 50 CM NEW - 02</t>
  </si>
  <si>
    <t>VOC 60 CM NEW - 01</t>
  </si>
  <si>
    <t>VOC 60 CM NEW - 02</t>
  </si>
  <si>
    <t>VOC 60 CM MX</t>
  </si>
  <si>
    <t>VOC 6P 50 CM</t>
  </si>
  <si>
    <t>VMC 40 CM VMIX - 01</t>
  </si>
  <si>
    <t>VMC 40 CM VMIX - 02</t>
  </si>
  <si>
    <t>VOM ECO TURBO 30 CM - 01</t>
  </si>
  <si>
    <t>VOM ECO TURBO 30 CM - 02</t>
  </si>
  <si>
    <t>VOM TURBO ECONOMY 40 CM - 01</t>
  </si>
  <si>
    <t>VOM TURBO ECONOMY 40 CM - 02</t>
  </si>
  <si>
    <t>VOM TURBO 6 30 CM - 01</t>
  </si>
  <si>
    <t>VOM TURBO 6 30 CM - 02</t>
  </si>
  <si>
    <t>VOM TURBO 6 40 CM - 01</t>
  </si>
  <si>
    <t>VOM TURBO 6 40 CM - 02</t>
  </si>
  <si>
    <t>VOM TURBO 6 50 CM - 01</t>
  </si>
  <si>
    <t>VOM TURBO 6 50 CM - 02</t>
  </si>
  <si>
    <t>VOM 6P 40cm - 01</t>
  </si>
  <si>
    <t>VOM 6P 40cm - 02</t>
  </si>
  <si>
    <t>VOM 6P 50cm - 01</t>
  </si>
  <si>
    <t>VOM 6P 50cm - 02</t>
  </si>
  <si>
    <t>VOM 50 CM MX</t>
  </si>
  <si>
    <t>VOM 50 CM NEW - 01</t>
  </si>
  <si>
    <t>VOM 50 CM NEW - 02</t>
  </si>
  <si>
    <t>VOM 50 CM STEEL</t>
  </si>
  <si>
    <t>VOM 6P 50 CM</t>
  </si>
  <si>
    <t>VOP TURBO 6 50 CM - 01</t>
  </si>
  <si>
    <t>VOP TURBO 6 50 CM - 02</t>
  </si>
  <si>
    <t>VOP TURBO 4 50 CM - 01</t>
  </si>
  <si>
    <t>VOP TURBO 4 50 CM - 02</t>
  </si>
  <si>
    <t>VOP 50 CM IF - 01</t>
  </si>
  <si>
    <t>VOP 50 CM IF - 02</t>
  </si>
  <si>
    <t>VOP 60 CM NEW - 01</t>
  </si>
  <si>
    <t>VOP 60 CM NEW - 02</t>
  </si>
  <si>
    <t>VOP 50 CM NEW - 01</t>
  </si>
  <si>
    <t>VOP 50 CM NEW - 02</t>
  </si>
  <si>
    <t>VOP GOOD 50cm 3P - 01</t>
  </si>
  <si>
    <t>VOP GOOD 50cm 3P - 02</t>
  </si>
  <si>
    <t>VOP4 50 CM</t>
  </si>
  <si>
    <t>VOP 60 CM MX</t>
  </si>
  <si>
    <t>VOP 50 CM MX</t>
  </si>
  <si>
    <t xml:space="preserve">VOP 65 CM MX </t>
  </si>
  <si>
    <t>VOP 3P 60 CM</t>
  </si>
  <si>
    <t xml:space="preserve">VOP 60cm PL MX </t>
  </si>
  <si>
    <t>VOC 50 CM STEEL</t>
  </si>
  <si>
    <t>VOP4 50 CM PL</t>
  </si>
  <si>
    <t>VOP 70 CM POWER</t>
  </si>
  <si>
    <t>VOP  FALCON 60 CM</t>
  </si>
  <si>
    <t>VOP SIX 60 CM</t>
  </si>
  <si>
    <t>VOP 50 CM STEEL</t>
  </si>
  <si>
    <t>VOP 6P 50 CM</t>
  </si>
  <si>
    <t>VB40 - VE3500.B1
VB41 - VE3501.B1
VD40 - VE3410.B1
VD41 - VE3411.B1
VDBT - VE3416.B1
VF48 - VE3226.B1
VF49 - VE3224.B1</t>
  </si>
  <si>
    <t>003363/2019</t>
  </si>
  <si>
    <t>circular</t>
  </si>
  <si>
    <t>plástico</t>
  </si>
  <si>
    <t>manual</t>
  </si>
  <si>
    <t>VB40 - VE3500.B3
VB41 - VE3501.B3
VD40 - VE3410.B3
VD41 - VE3411.B3
VF48 - VE3226.B3
VF49 - VE3224.B3</t>
  </si>
  <si>
    <t>002215/2017</t>
  </si>
  <si>
    <t>VB40 - VE3500.B2
VB41 - VE3501.B2
VD40 - VE3410.B2
VD41 - VE3411.B2
VDBT - VE3416.B2
VF48 - VE3226.B2
VF49 - VE3224.B2</t>
  </si>
  <si>
    <t>003368/2019</t>
  </si>
  <si>
    <t>VB40 - VE3500.B4
VB41 - VE3501.B4
VD40 - VE3410.B4
VD41 - VE3411.B4
VF48 - VE3226.B4
VF49 - VE3224.B4</t>
  </si>
  <si>
    <t>002216/2017</t>
  </si>
  <si>
    <t>VB50 - VE3530.B1
VD50 - VE3470.B1</t>
  </si>
  <si>
    <t>004070/2020</t>
  </si>
  <si>
    <t>VB50 - VE3530.B3
VD50 - VE3470.B3</t>
  </si>
  <si>
    <t>007545/2017</t>
  </si>
  <si>
    <t>VB50 - VE3530.B2
VD50 - VE3470.B2</t>
  </si>
  <si>
    <t>004071/2020</t>
  </si>
  <si>
    <t>VB50 - VE3530.B4
VD50 - VE3470.B4</t>
  </si>
  <si>
    <t>007546/2017</t>
  </si>
  <si>
    <t>VB55 - VE3510.B1
VD55 - VE3465.B1
VF55 - VE3265.B1</t>
  </si>
  <si>
    <t>007021/2019</t>
  </si>
  <si>
    <t>VB55 - VE3510.B2
VD55 - VE3465.B2
VF55 - VE3265.B2</t>
  </si>
  <si>
    <t>008543/2019</t>
  </si>
  <si>
    <t>VE4X - VE2830.B1
VEPX - VE2811.B1</t>
  </si>
  <si>
    <t>004007/2021</t>
  </si>
  <si>
    <t>VE4X - VE2830.B3
VEPX - VE2811.B3</t>
  </si>
  <si>
    <t>004008/2021</t>
  </si>
  <si>
    <t>VE4X - VE2830.B2
VEPX - VE2811.B2</t>
  </si>
  <si>
    <t>004009/2021</t>
  </si>
  <si>
    <t>VE4X - VE2830.B4
VEPX - VE2811.B4</t>
  </si>
  <si>
    <t>004010/2021</t>
  </si>
  <si>
    <t>VEF3 - VE2710.B1
VER3 - VE2720.B1</t>
  </si>
  <si>
    <t>006309/2018</t>
  </si>
  <si>
    <t>VEF3 - VE2710.B3
VER3 - VE2720.B3</t>
  </si>
  <si>
    <t>006881/2019</t>
  </si>
  <si>
    <t>VEF3 - VE2710.B2
VER3 - VE2720.B2</t>
  </si>
  <si>
    <t>006827/2018</t>
  </si>
  <si>
    <t>VEF3 - VE2710.B4
VER3 - VE2720.B4</t>
  </si>
  <si>
    <t>006880/2019</t>
  </si>
  <si>
    <t>VB4P - VE3570.B1
VD4P - VE3451.B1</t>
  </si>
  <si>
    <t>003369/2019</t>
  </si>
  <si>
    <t>VB4P - VE3570.B2
VD4P - VE3451.B2</t>
  </si>
  <si>
    <t>003366/2019</t>
  </si>
  <si>
    <t>VB51 - VE3580.B1
VD51 - VE3471.B1</t>
  </si>
  <si>
    <t>004072/2020</t>
  </si>
  <si>
    <t>VB51 - VE3580.B3
VD51 - VE3471.B3</t>
  </si>
  <si>
    <t>007549/2017</t>
  </si>
  <si>
    <t>VB51 - VE3580.B2
VD51 - VE3471.B2</t>
  </si>
  <si>
    <t>004073/2020</t>
  </si>
  <si>
    <t>VB51 - VE3580.B4
VD51 - VE3471.B4</t>
  </si>
  <si>
    <t>007548/2017</t>
  </si>
  <si>
    <t>VB4C - VE3540.B1
VD4C - VE3430.B1
VFC4 - VE3280.B1</t>
  </si>
  <si>
    <t>003364/2019</t>
  </si>
  <si>
    <t>VB4C - VE3540.B3
VD4C - VE3430.B3
VFC4 - VE3280.B3</t>
  </si>
  <si>
    <t>006973/2021</t>
  </si>
  <si>
    <t>VB4C - VE3540.B2
VD4C - VE3430.B2
VFC4 - VE3280.B2</t>
  </si>
  <si>
    <t>003365/2019</t>
  </si>
  <si>
    <t>VB4C - VE3540.B4
VD4C - VE3430.B4
VFC4 - VE3280.B4</t>
  </si>
  <si>
    <t>006972/2021</t>
  </si>
  <si>
    <t>VB5C - VE3550.B1
VD5C - VE3456.B1
VF5C - VE3256.B1</t>
  </si>
  <si>
    <t>007022/2019</t>
  </si>
  <si>
    <t>VB5C - VE3550.B2
VD5C - VE3456.B2
VF5C - VE3256.B2</t>
  </si>
  <si>
    <t>007023/2019</t>
  </si>
  <si>
    <t>VB52 - VE3560.B1
VD52 - VE3432.B1</t>
  </si>
  <si>
    <t>004074/2020</t>
  </si>
  <si>
    <t>VB52 - VE3560.B3
VD52 - VE3432.B3</t>
  </si>
  <si>
    <t>007547/2017</t>
  </si>
  <si>
    <t>VB52 - VE3560.B2
VD52 - VE3432.B2</t>
  </si>
  <si>
    <t>004075/2020</t>
  </si>
  <si>
    <t>VB52 - VE3560.B4
VD52 - VE3432.B4</t>
  </si>
  <si>
    <t>002447/2018</t>
  </si>
  <si>
    <t>VBM2 - VE3590.B1
VDM2 - VE3472.B1</t>
  </si>
  <si>
    <t>000045/2022</t>
  </si>
  <si>
    <t>VBM2 - VE3590B3
VDM2 - VE3472.B3</t>
  </si>
  <si>
    <t>007016/2021</t>
  </si>
  <si>
    <t>VBM2 - VE3590.B2
VDM2 - VE3472.B2</t>
  </si>
  <si>
    <t>000046/2022</t>
  </si>
  <si>
    <t>VBM2 - VE3590.B4
VDM2 - VE3472.B4</t>
  </si>
  <si>
    <t>007017/2021</t>
  </si>
  <si>
    <t>VF42 - VE3200.B1
VF43 - VE3201.B1</t>
  </si>
  <si>
    <t>001690/2022</t>
  </si>
  <si>
    <t>VF42 - VE3200.B3
VF43 - VE3201.B3</t>
  </si>
  <si>
    <t>001693/2022</t>
  </si>
  <si>
    <t>VF42 - VE3200.B2
VF43 - VE3201.B2</t>
  </si>
  <si>
    <t>001692/2022</t>
  </si>
  <si>
    <t>VF42 - VE3200.B4
VF43 - VE3201.B4</t>
  </si>
  <si>
    <t>001694/2022</t>
  </si>
  <si>
    <t>FS 1608</t>
  </si>
  <si>
    <t>Britânia</t>
  </si>
  <si>
    <t>033011096: Mega Turbo 40 Six 3 em 1</t>
  </si>
  <si>
    <t>006805/2015</t>
  </si>
  <si>
    <t>033012096: Mega Turbo 40 Six 3 em 1</t>
  </si>
  <si>
    <t>006806/2015</t>
  </si>
  <si>
    <t>033011101: Mega Turbo 40 2 em 1</t>
  </si>
  <si>
    <t>005831/2016</t>
  </si>
  <si>
    <t>Philco</t>
  </si>
  <si>
    <t xml:space="preserve">103011017: PH40 Turbo 2 em 1
103011026: PVT40 Turbo 2 em 1
103011027: PVT40AZ Turbo 2 em 1  </t>
  </si>
  <si>
    <t>033012101: Mega Turbo 40 2 em 1</t>
  </si>
  <si>
    <t>006154/2016</t>
  </si>
  <si>
    <t xml:space="preserve">103012017: PH40 Turbo 2 em 1
103012026: PVT40 Turbo 2 em 1
103012027: PVT40AZ Turbo 2 em 1  </t>
  </si>
  <si>
    <t>033011034: Protect Turbo 30 BR
033011033: Protect Turbo 30 PR
033011045: Protect Turbo 30 R</t>
  </si>
  <si>
    <t>003847/2017</t>
  </si>
  <si>
    <t>033012034: Protect Turbo 30 BR
033012033: Protect Turbo 30 PR
033012045: Protect Turbo 30 R</t>
  </si>
  <si>
    <t>003846/2017</t>
  </si>
  <si>
    <t>033011148: BVT405 Super Turbo
033011112: B400 Turbo
033011126: BVT400 Turbo</t>
  </si>
  <si>
    <t>005295/2017</t>
  </si>
  <si>
    <t>033011138: BVT410G Turbo
033011132: BVT410P Turbo</t>
  </si>
  <si>
    <t>103011018: P400 Turbo
103011024: P400 Turbo</t>
  </si>
  <si>
    <t>103011049: PVT400 Bordô Turbo
103011022: PVT400 Turbo
103011025: PVT400AZ Turbo
103011029: PVT400AZE Turbo
103011031: PVT400B Turbo
103011030: PVT400G Turbo
103011053: PVT400 Mulher Maravilha</t>
  </si>
  <si>
    <t>033011008: Ventus Insect
033011106: Ventus Insect BR
033011105: Ventus Insect VM</t>
  </si>
  <si>
    <t>033012148: BVT405 Super Turbo
033012112: B400 Turbo
033012126: BVT400 Turbo</t>
  </si>
  <si>
    <t>004755/2017</t>
  </si>
  <si>
    <t>033012138: BVT410G Turbo
033012132: BVT410P Turbo</t>
  </si>
  <si>
    <t>103012018: P400 Turbo
103012024: P400 Turbo</t>
  </si>
  <si>
    <t>103012049: PVT400 Bordô Turbo
103012022: PVT400 Turbo
103012025: PVT400AZ Turbo
103012029: PVT400AZE Turbo
103012031: PVT400B Turbo
103012030: PVT400G Turbo
103012053: PVT400 Mulher Maravilha</t>
  </si>
  <si>
    <t>033012008: Ventus Insect
033012106: Ventus Insect BR
033012105: Ventus Insect VM</t>
  </si>
  <si>
    <t>033011077: Coluna Mega Turbo 30
033011102: Coluna Mega Turbo 30 BR</t>
  </si>
  <si>
    <t>005119/2017</t>
  </si>
  <si>
    <t>033012077: Coluna Mega Turbo 30
033012102: Coluna Mega Turbo 30 BR</t>
  </si>
  <si>
    <t>005120/2017</t>
  </si>
  <si>
    <t>033011111: B30 Turbo
033011125: BVT30 Turbo
033011130: BVT30V Turbo</t>
  </si>
  <si>
    <t>001977/2020</t>
  </si>
  <si>
    <t>033012111: B30 Turbo
033012125: BVT30 Turbo
033012130: BVT30V Turbo</t>
  </si>
  <si>
    <t>001978/2020</t>
  </si>
  <si>
    <t>034401000: C400P</t>
  </si>
  <si>
    <t>004416/2019</t>
  </si>
  <si>
    <t>034402000: C400P</t>
  </si>
  <si>
    <t>004415/2019</t>
  </si>
  <si>
    <t>033011078: Coluna Mega Turbo 40
033011103: Coluna Mega Turbo 40 BR</t>
  </si>
  <si>
    <t>006154/2019</t>
  </si>
  <si>
    <t>033012078: Coluna Mega Turbo 40
033012103: Coluna Mega Turbo 40 BR</t>
  </si>
  <si>
    <t>006155/2019</t>
  </si>
  <si>
    <t>033011128: BVT45 Turbo</t>
  </si>
  <si>
    <t>000744/2020</t>
  </si>
  <si>
    <t>033012128: BVT45 Turbo</t>
  </si>
  <si>
    <t>001209/2020</t>
  </si>
  <si>
    <t>033011136: Coluna BVC450P Turbo</t>
  </si>
  <si>
    <t>001045/2020</t>
  </si>
  <si>
    <t>033012136: Coluna BVC450P Turbo</t>
  </si>
  <si>
    <t>001044/2020</t>
  </si>
  <si>
    <t>033011157: BVT495PA Super Ventus 
10 Turbo
033011156: BVT495BA Super Ventus 
10 Turbo</t>
  </si>
  <si>
    <t>003197/2022</t>
  </si>
  <si>
    <t>033012157: BVT495PA Super Ventus 
10 Turbo
033012156: BVT495BA Super Ventus 
10 Turbo</t>
  </si>
  <si>
    <t>003198/2022</t>
  </si>
  <si>
    <t>033011146: Super Turbo 4000 PR</t>
  </si>
  <si>
    <t>004740/2022</t>
  </si>
  <si>
    <t>033011160: Ventus 400 Turbo</t>
  </si>
  <si>
    <t>033012146: Super Turbo 4000 PR</t>
  </si>
  <si>
    <t>004741/2022</t>
  </si>
  <si>
    <t>033012160: Ventus 400 Turbo</t>
  </si>
  <si>
    <t>033011158: BVT680PM Turbo</t>
  </si>
  <si>
    <t>004742/2022</t>
  </si>
  <si>
    <t>033012158: BVT680PM Turbo</t>
  </si>
  <si>
    <t>004743/2022</t>
  </si>
  <si>
    <t>034401044: C50 Turbo Oscillation</t>
  </si>
  <si>
    <t>006679/2022</t>
  </si>
  <si>
    <t>034402044: C50 Turbo Oscillation</t>
  </si>
  <si>
    <t>006680/2022</t>
  </si>
  <si>
    <t>033011164: Coluna BVC550P Turbo</t>
  </si>
  <si>
    <t>008744/2022</t>
  </si>
  <si>
    <t>103011042: Coluna PVC510 Turbo</t>
  </si>
  <si>
    <t>033012164: Coluna BVC550P Turbo</t>
  </si>
  <si>
    <t>008745/2022</t>
  </si>
  <si>
    <t>103012042: Coluna PVC510 Turbo</t>
  </si>
  <si>
    <t>034401006: C30 TURBO PR</t>
  </si>
  <si>
    <t>000526/2023</t>
  </si>
  <si>
    <t>034402006: C30 TURBO PR</t>
  </si>
  <si>
    <t>000523/2023</t>
  </si>
  <si>
    <t>033011159: Coluna BVC680CM Turbo</t>
  </si>
  <si>
    <t>000524/2023</t>
  </si>
  <si>
    <t>033012159: Coluna BVC680CM Turbo</t>
  </si>
  <si>
    <t>000525/2023</t>
  </si>
  <si>
    <t>033011094: Protect 30
033011097: Protect 30 R
033011098: Protect 30 BR
033011104: Protect 30 VM
033011099: 30 H</t>
  </si>
  <si>
    <t>006206/2015</t>
  </si>
  <si>
    <t>033011122: Ventus 30 Six
033011100: Ventus 30 Six</t>
  </si>
  <si>
    <t>033012094: Protect 30
033012097: Protect 30 R
033012098: Protect 30 BR
033012104: Protect 30 VM
033012099: 30 H</t>
  </si>
  <si>
    <t>006203/2015</t>
  </si>
  <si>
    <t>033012122: Ventus 30 Six
033012100: Ventus 30 Six</t>
  </si>
  <si>
    <t>033011135: BVT480P Turbo
033011139: BVT480B Turbo
033011142: BVT480 Titanium Turbo</t>
  </si>
  <si>
    <t>008535/2019</t>
  </si>
  <si>
    <t>103011040: PVT490 Turbo</t>
  </si>
  <si>
    <t>033012135: BVT480P Turbo
033012139: BVT480B Turbo
033012142: BVT480 Titanium Turbo</t>
  </si>
  <si>
    <t>008536/2019</t>
  </si>
  <si>
    <t>103012040: PVT490 Turbo</t>
  </si>
  <si>
    <t>033011134: BVT510P Turbo
033011144: BVT510 Titanium Turbo</t>
  </si>
  <si>
    <t>009375/2019</t>
  </si>
  <si>
    <t xml:space="preserve">103011023: PVT500P Turbo </t>
  </si>
  <si>
    <t>033012134: BVT510P Turbo
033012144: BVT510 Titanium Turbo</t>
  </si>
  <si>
    <t>009374/2019</t>
  </si>
  <si>
    <t xml:space="preserve">103012023: PVT500P Turbo </t>
  </si>
  <si>
    <t>033011133: BVT310P Turbo
033011154: BVT310G Turbo
033011149: BVT320P Turbo</t>
  </si>
  <si>
    <t>009440/2019</t>
  </si>
  <si>
    <t>103011032: PVT300P Turbo
103011043: PVT320P Turbo</t>
  </si>
  <si>
    <t>033012133: BVT310P Turbo
033012154: BVT310G Turbo
033012149: BVT320P Turbo</t>
  </si>
  <si>
    <t>009439/2019</t>
  </si>
  <si>
    <t>103012032: PVT300P Turbo
103012043: PVT320P Turbo</t>
  </si>
  <si>
    <t>066121016: C50 TURBO</t>
  </si>
  <si>
    <t>004430/2015</t>
  </si>
  <si>
    <t>066121017 – C60 Turbo</t>
  </si>
  <si>
    <t>004432/2015</t>
  </si>
  <si>
    <t>066122017 – C60 Turbo</t>
  </si>
  <si>
    <t>004431/2015</t>
  </si>
  <si>
    <t>066131002: Coluna Turbo 40 Inox</t>
  </si>
  <si>
    <t>004993/2015</t>
  </si>
  <si>
    <t>066121018 - C70 Turbo</t>
  </si>
  <si>
    <t>005446/2015</t>
  </si>
  <si>
    <t>066122018 - C70 Turbo</t>
  </si>
  <si>
    <t>005443/2015</t>
  </si>
  <si>
    <t>103011009: Coluna Master Power 40</t>
  </si>
  <si>
    <t>005948/2015</t>
  </si>
  <si>
    <t>103012009: Coluna Master Power 40</t>
  </si>
  <si>
    <t>005964/2015</t>
  </si>
  <si>
    <t>103011008: Coluna Philco 30 Turbo ZES</t>
  </si>
  <si>
    <t>006811/2015</t>
  </si>
  <si>
    <t>103012008: Coluna Philco 30 Turbo ZES</t>
  </si>
  <si>
    <t>006804/2015</t>
  </si>
  <si>
    <t>033011062: Ventus 40
033011114: Ventus 40 Turbo</t>
  </si>
  <si>
    <t>005445/2017</t>
  </si>
  <si>
    <t>033012062: Ventus 40
033012114: Ventus 40 Turbo</t>
  </si>
  <si>
    <t>000979/2020</t>
  </si>
  <si>
    <t>033011068: Vent Mega Turbo 30</t>
  </si>
  <si>
    <t>004737/2019</t>
  </si>
  <si>
    <t>033012068: Vent Mega Turbo 30</t>
  </si>
  <si>
    <t>004736/2019</t>
  </si>
  <si>
    <t>123013002: BVT60PM</t>
  </si>
  <si>
    <t>006159/2019</t>
  </si>
  <si>
    <t>Fama</t>
  </si>
  <si>
    <t>033301030: Fama 30N</t>
  </si>
  <si>
    <t>006372/2019</t>
  </si>
  <si>
    <t>033302030: Fama 30N</t>
  </si>
  <si>
    <t>006373/2019</t>
  </si>
  <si>
    <t>034401010: C30 Turbo</t>
  </si>
  <si>
    <t>000981/2020</t>
  </si>
  <si>
    <t>034402010: C30 Turbo</t>
  </si>
  <si>
    <t>000982/2020</t>
  </si>
  <si>
    <t>103011033 - PVT400P Turbo Connect</t>
  </si>
  <si>
    <t>001962/2020</t>
  </si>
  <si>
    <t>103012033 - PVT400P Turbo Connect</t>
  </si>
  <si>
    <t>001050/2020</t>
  </si>
  <si>
    <t>033011116. Ventus 40 VM
033011120. Ventus 40</t>
  </si>
  <si>
    <t>002688/2020</t>
  </si>
  <si>
    <t>033012116. Ventus 40 VM
033012120. Ventus 40</t>
  </si>
  <si>
    <t>002687/2020</t>
  </si>
  <si>
    <t>033011121: B300 Turbo PR
033011124: BVT300 Turbo</t>
  </si>
  <si>
    <t>005861/2020</t>
  </si>
  <si>
    <t>103011019: P300 Turbo</t>
  </si>
  <si>
    <t>033012121: B300 Turbo PR
033012124: BVT300 Turbo</t>
  </si>
  <si>
    <t>004540/2020</t>
  </si>
  <si>
    <t>103012019: P300 Turbo</t>
  </si>
  <si>
    <t>033011007: Mega Turbo 50 Six CR
033011095: Mega Turbo 50 Six</t>
  </si>
  <si>
    <t>000068/2022</t>
  </si>
  <si>
    <t>033012007: Mega Turbo 50 Six CR
033012095: Mega Turbo 50 Six</t>
  </si>
  <si>
    <t>000066/2022</t>
  </si>
  <si>
    <t>033011092: MEGA TURBO 50</t>
  </si>
  <si>
    <t>006201/2015</t>
  </si>
  <si>
    <t>Polishop</t>
  </si>
  <si>
    <t>103011020: 50 PVT01</t>
  </si>
  <si>
    <t>033012092: MEGA TURBO 50</t>
  </si>
  <si>
    <t>006199/2015</t>
  </si>
  <si>
    <t>103012020: 50 PVT01</t>
  </si>
  <si>
    <t>103011007: Master Power 40
103011013: Master Power 40 VM</t>
  </si>
  <si>
    <t>004313/2016</t>
  </si>
  <si>
    <t>033011127: BVT40
033011147: BVT4000 PR</t>
  </si>
  <si>
    <t>103012007: Master Power 40
103012013: Master Power 40 VM</t>
  </si>
  <si>
    <t>004312/2016</t>
  </si>
  <si>
    <t>033012127: BVT40
033012147: BVT4000 PR</t>
  </si>
  <si>
    <t>103011006: Philco 30 Turbo</t>
  </si>
  <si>
    <t>005424/2016</t>
  </si>
  <si>
    <t>103012006: Philco 30 Turbo</t>
  </si>
  <si>
    <t>006371/2019</t>
  </si>
  <si>
    <t>033011091: Mega Turbo 50</t>
  </si>
  <si>
    <t>002113/2017</t>
  </si>
  <si>
    <t>033012091: Mega Turbo 50</t>
  </si>
  <si>
    <t>002114/2017</t>
  </si>
  <si>
    <t>033011081: Mega Turbo 40</t>
  </si>
  <si>
    <t>002116/2017</t>
  </si>
  <si>
    <t>033012081: Mega Turbo 40</t>
  </si>
  <si>
    <t>002115/2017</t>
  </si>
  <si>
    <t>033011082: Mega Turbo 50</t>
  </si>
  <si>
    <t>006160/2019</t>
  </si>
  <si>
    <t>033012082: Mega Turbo 50</t>
  </si>
  <si>
    <t>006161/2019</t>
  </si>
  <si>
    <t>063011003: Coluna Super Turbo 40 Inox</t>
  </si>
  <si>
    <t>006724/2020</t>
  </si>
  <si>
    <t>063012003: Coluna Super Turbo 40 Inox</t>
  </si>
  <si>
    <t>006777/2020</t>
  </si>
  <si>
    <t>066121009: C50 TURBO</t>
  </si>
  <si>
    <t>003847/2018</t>
  </si>
  <si>
    <t>066122009: C50 TURBO</t>
  </si>
  <si>
    <t>003845/2018</t>
  </si>
  <si>
    <t>066132001: Coluna Turbo 40 Inox</t>
  </si>
  <si>
    <t>003924/2019</t>
  </si>
  <si>
    <t>066121020: C50 TURBO OSCILLATION</t>
  </si>
  <si>
    <t>004163/2019</t>
  </si>
  <si>
    <t>Fun Clean</t>
  </si>
  <si>
    <t>066121021: C50 TURBO OSCILLATION</t>
  </si>
  <si>
    <t>066122020: C50 TURBO OSCILLATION</t>
  </si>
  <si>
    <t>004162/2019</t>
  </si>
  <si>
    <t>066122021: C50 TURBO OSCILLATION</t>
  </si>
  <si>
    <t>066121019: C60 Turbo</t>
  </si>
  <si>
    <t>006157/2019</t>
  </si>
  <si>
    <t>066122019: C60 Turbo</t>
  </si>
  <si>
    <t>006156/2019</t>
  </si>
  <si>
    <t>123013001: BVT60CM</t>
  </si>
  <si>
    <t>006158/2019</t>
  </si>
  <si>
    <t>005266/2013</t>
  </si>
  <si>
    <t>002689/2017</t>
  </si>
  <si>
    <t>001680/2020</t>
  </si>
  <si>
    <t>006703/2016</t>
  </si>
  <si>
    <t>004638/2018</t>
  </si>
  <si>
    <t>002887/2017</t>
  </si>
  <si>
    <t>000176/2018</t>
  </si>
  <si>
    <t>006039/2013</t>
  </si>
  <si>
    <t>003650/2020</t>
  </si>
  <si>
    <t>004839/2013</t>
  </si>
  <si>
    <t>004840/2013</t>
  </si>
  <si>
    <t>004603/2013</t>
  </si>
  <si>
    <t>002939/2013</t>
  </si>
  <si>
    <t>002246/2018</t>
  </si>
  <si>
    <t>001739/2018</t>
  </si>
  <si>
    <t>005020/2018</t>
  </si>
  <si>
    <t>005019/2018</t>
  </si>
  <si>
    <t>003309/2017</t>
  </si>
  <si>
    <t>005355/2013</t>
  </si>
  <si>
    <t>005515/2013</t>
  </si>
  <si>
    <t>006700/2016</t>
  </si>
  <si>
    <t>005356/2013</t>
  </si>
  <si>
    <t>006699/2016</t>
  </si>
  <si>
    <t>003701/2015</t>
  </si>
  <si>
    <t>003704/2015</t>
  </si>
  <si>
    <t>002414/2021</t>
  </si>
  <si>
    <t>002415/2021</t>
  </si>
  <si>
    <t>001968/2016</t>
  </si>
  <si>
    <t>001969/2016</t>
  </si>
  <si>
    <t>006701/2016</t>
  </si>
  <si>
    <t>006702/2016</t>
  </si>
  <si>
    <t>005516/2013</t>
  </si>
  <si>
    <t>005110/2013</t>
  </si>
  <si>
    <t>005109/2013</t>
  </si>
  <si>
    <t>006107/2013</t>
  </si>
  <si>
    <t>006123/2013</t>
  </si>
  <si>
    <t>003687/2013</t>
  </si>
  <si>
    <t>003494/2015</t>
  </si>
  <si>
    <t>003495/2015</t>
  </si>
  <si>
    <t>003703/2015</t>
  </si>
  <si>
    <t>003702/2015</t>
  </si>
  <si>
    <t>Venti Delta</t>
  </si>
  <si>
    <t>Oscilante 50cm Gold</t>
  </si>
  <si>
    <t>007494/2013</t>
  </si>
  <si>
    <t>Côncavo</t>
  </si>
  <si>
    <t>007483/2013</t>
  </si>
  <si>
    <t>007513/2013</t>
  </si>
  <si>
    <t>Oscilante 60cm Gold</t>
  </si>
  <si>
    <t>007507/2013</t>
  </si>
  <si>
    <t>007486/2013</t>
  </si>
  <si>
    <t>Oscilante 50cm Premium</t>
  </si>
  <si>
    <t>007503/2013</t>
  </si>
  <si>
    <t>007499/2013</t>
  </si>
  <si>
    <t>007505/2013</t>
  </si>
  <si>
    <t>007504/2013</t>
  </si>
  <si>
    <t>007491/2013</t>
  </si>
  <si>
    <t>004237/2017</t>
  </si>
  <si>
    <t>Oscilante 60cm Premium</t>
  </si>
  <si>
    <t>007512/2013</t>
  </si>
  <si>
    <t>007484/2013</t>
  </si>
  <si>
    <t>Oscilante 65cm Super Delta</t>
  </si>
  <si>
    <t>004780/2016</t>
  </si>
  <si>
    <t>004781/2016</t>
  </si>
  <si>
    <t>Ventura</t>
  </si>
  <si>
    <t>Oscilante Coluna 60cm</t>
  </si>
  <si>
    <t>005532/2017</t>
  </si>
  <si>
    <t>Oscilante Parede 60cm</t>
  </si>
  <si>
    <t>005535/2017</t>
  </si>
  <si>
    <t>Oscilante Mesa 50cm</t>
  </si>
  <si>
    <t>001740/2018</t>
  </si>
  <si>
    <t>Oscilante Mesa New 50cm</t>
  </si>
  <si>
    <t>001757/2018</t>
  </si>
  <si>
    <t>Oscilante Coluna 50cm</t>
  </si>
  <si>
    <t>001761/2018</t>
  </si>
  <si>
    <t>Oscilante Coluna New 50cm</t>
  </si>
  <si>
    <t>001760/2018</t>
  </si>
  <si>
    <t>Oscilante Parede 50cm</t>
  </si>
  <si>
    <t>001759/2018</t>
  </si>
  <si>
    <t>Oscilante Parede New 50cm</t>
  </si>
  <si>
    <t>001758/2018</t>
  </si>
  <si>
    <t>Oscilante 40cm Delta Free</t>
  </si>
  <si>
    <t>001923/2019</t>
  </si>
  <si>
    <t>Oscilante 40cm New Delta Free</t>
  </si>
  <si>
    <t>001924/2019</t>
  </si>
  <si>
    <t>001925/2019</t>
  </si>
  <si>
    <t>001927/2019</t>
  </si>
  <si>
    <t>001928/2019</t>
  </si>
  <si>
    <t>001929/2019</t>
  </si>
  <si>
    <t>Oscilante Delta Turbi</t>
  </si>
  <si>
    <t>004962/2021</t>
  </si>
  <si>
    <t>Quadrada</t>
  </si>
  <si>
    <t>NA</t>
  </si>
  <si>
    <t>004957/2021</t>
  </si>
  <si>
    <t>Oscilante Delta Turbi Max</t>
  </si>
  <si>
    <t>010091/2022</t>
  </si>
  <si>
    <t>010094/2022</t>
  </si>
  <si>
    <t>Bivolt - 127</t>
  </si>
  <si>
    <t>Bivolt - 220</t>
  </si>
  <si>
    <t>4) Os produtos bivolts podem ser declarados com os piores valores de desempenho ou, alternativamente, com os valores de desempenho de cada tensão.</t>
  </si>
  <si>
    <t>5) Modelos cujo diâmetro de hélice é menor que 26 cm não são passíveis de classificação de eficiência energética.</t>
  </si>
  <si>
    <t>Total Comércio e Importação de Aparelhos Eletrônicos Eirelli ME</t>
  </si>
  <si>
    <t>Ventimais</t>
  </si>
  <si>
    <t>Martau</t>
  </si>
  <si>
    <t>Segma  /  Bak</t>
  </si>
  <si>
    <t>Goar</t>
  </si>
  <si>
    <t>Solaster</t>
  </si>
  <si>
    <t>Fórtines</t>
  </si>
  <si>
    <t>Util Eletro</t>
  </si>
  <si>
    <t>Wap</t>
  </si>
  <si>
    <t>Importway</t>
  </si>
  <si>
    <t>Cadence</t>
  </si>
  <si>
    <t>Oster</t>
  </si>
  <si>
    <t>Lorensid</t>
  </si>
  <si>
    <t>Mallory</t>
  </si>
  <si>
    <t>Mondial</t>
  </si>
  <si>
    <t>Mondial
Polishop</t>
  </si>
  <si>
    <t>Mondial
Mondial
Mondial
Mondial
Ultra
Mondial
Mondial
Mondial</t>
  </si>
  <si>
    <t>Mondial
Ultra</t>
  </si>
  <si>
    <t>Mondial
Mondial
Mondial
Classic Home</t>
  </si>
  <si>
    <t>Mondial
Mondial</t>
  </si>
  <si>
    <t>Mondial
Mondial
Mondial</t>
  </si>
  <si>
    <t>Mondial
Mondial
Mondial
Mondial
Basic +</t>
  </si>
  <si>
    <t>Polishop
Mondial
Mondial</t>
  </si>
  <si>
    <t>Mondial
Mondial
Mondial
Polishop
Mondial
Mondial</t>
  </si>
  <si>
    <t>Mondial
Mondial
Basic +
Mondial
Mondial</t>
  </si>
  <si>
    <t>Mondial
Mondial
Polishop
Basic+</t>
  </si>
  <si>
    <t>Mondial
Master
Ultra</t>
  </si>
  <si>
    <t>Master
Ultra</t>
  </si>
  <si>
    <t>Mondial 
Mondial
Mondial 
Mondial
Mondial
Mondial 
Mondial
Mondial</t>
  </si>
  <si>
    <t xml:space="preserve"> Mondial
Mondial</t>
  </si>
  <si>
    <t>Xin Zhen Dian Qi</t>
  </si>
  <si>
    <t>Prado</t>
  </si>
  <si>
    <t>Inova</t>
  </si>
  <si>
    <t>Qualitas</t>
  </si>
  <si>
    <t>Arno</t>
  </si>
  <si>
    <t>Solaris</t>
  </si>
  <si>
    <t>Spirit</t>
  </si>
  <si>
    <t>Total Home</t>
  </si>
  <si>
    <t>Tron</t>
  </si>
  <si>
    <t>Ventisol</t>
  </si>
  <si>
    <t>Equation</t>
  </si>
  <si>
    <t>Neptuno</t>
  </si>
  <si>
    <t>Vmix</t>
  </si>
  <si>
    <t>Ponente</t>
  </si>
  <si>
    <t>Vitalex (Turbolex)</t>
  </si>
  <si>
    <t>Atualizada em 06/04/2023</t>
  </si>
  <si>
    <t>Spirit Comércio e Indústria Eireli</t>
  </si>
  <si>
    <t>Ventisol Indústria e Comércio S.A.</t>
  </si>
  <si>
    <t>Fresnomaq Indústria de Máquinas S.A.</t>
  </si>
  <si>
    <t>Britânia Eletrodomésticos S.A.</t>
  </si>
  <si>
    <t>AC Indústria, Comércio e Representações S.A.</t>
  </si>
  <si>
    <t>Armada Comercial Ltda.</t>
  </si>
  <si>
    <t>B&amp;G Import Export Ltda.</t>
  </si>
  <si>
    <t>Craw Comércio de Equipamentos e Serviços de Manutenção de Eletrônicos Ltda.</t>
  </si>
  <si>
    <t>Dal Moro – Goar Equipamentos Elétricos Ltda.</t>
  </si>
  <si>
    <t>Eletro Metalúrgica Venti Delta Ltda.</t>
  </si>
  <si>
    <t>Eletrodomésticos Dômina Ltda.</t>
  </si>
  <si>
    <t>FCM Comercio de Miudezas Ltda.</t>
  </si>
  <si>
    <t>Importway Comércio, Importação e Exportação Ltda.</t>
  </si>
  <si>
    <t>Loren Sid Ltda.</t>
  </si>
  <si>
    <t>Cesde Indústria e Comércio de Eletrodomésticos Ltda.</t>
  </si>
  <si>
    <t>Mundial Importação e Exportação Ltda.</t>
  </si>
  <si>
    <t>Nilko Tecnologia Ltda.</t>
  </si>
  <si>
    <t>Prado Produtos Nacionais e Importados Matão Ltda. - EPP</t>
  </si>
  <si>
    <t>Qualitas Indústria Eletromecânica Ltda.</t>
  </si>
  <si>
    <t>Seb do Brasil Produtos Domésticos Ltda.</t>
  </si>
  <si>
    <t>Sintex Industrial de Plásticos Ltda.</t>
  </si>
  <si>
    <t>Solaris Indústria e Comércio Ltda.</t>
  </si>
  <si>
    <t>Vent New Ind.Com.Importação e Exportação de Ventiladores Ltda.</t>
  </si>
  <si>
    <t>Ventex Industria e Distribuidora de Materiais Elétricos Ltda.</t>
  </si>
  <si>
    <t>Vitalex Ind AP Eletrodomésticos Ltda.</t>
  </si>
  <si>
    <t>Tron Industrial, Refrigeração e Eletrônica Ltda..</t>
  </si>
  <si>
    <t>Foice</t>
  </si>
  <si>
    <t>000733/2023</t>
  </si>
  <si>
    <t>000734/2023</t>
  </si>
  <si>
    <t>000732/2023</t>
  </si>
  <si>
    <t>000731/2023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</si>
</sst>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dd/mm/yy;@"/>
    <numFmt numFmtId="166" formatCode="0.000"/>
    <numFmt numFmtId="167" formatCode="0.0"/>
    <numFmt numFmtId="168" formatCode="0.0000"/>
    <numFmt numFmtId="169" formatCode="_(* #,##0.00_);_(* \(#,##0.00\);_(* \-??_);_(@_)"/>
    <numFmt numFmtId="170" formatCode="#,##0.00000"/>
    <numFmt numFmtId="171" formatCode="#,##0.0000"/>
    <numFmt numFmtId="172" formatCode="#,##0.000"/>
  </numFmts>
  <fonts count="32" x14ac:knownFonts="1">
    <font>
      <sz val="11"/>
      <color theme="1"/>
      <name val="Calibri"/>
      <family val="2"/>
      <scheme val="minor"/>
    </font>
    <font>
      <b/>
      <sz val="8"/>
      <name val="Arial"/>
      <family val="2"/>
    </font>
    <font>
      <sz val="10"/>
      <name val="Arial"/>
      <family val="2"/>
    </font>
    <font>
      <b/>
      <sz val="12"/>
      <name val="Arial"/>
      <family val="2"/>
    </font>
    <font>
      <b/>
      <sz val="10"/>
      <name val="Arial"/>
      <family val="2"/>
    </font>
    <font>
      <b/>
      <sz val="14"/>
      <name val="Arial Narrow"/>
      <family val="2"/>
    </font>
    <font>
      <sz val="11"/>
      <color indexed="8"/>
      <name val="Calibri"/>
      <family val="2"/>
    </font>
    <font>
      <sz val="10"/>
      <color indexed="8"/>
      <name val="Arial"/>
      <family val="2"/>
    </font>
    <font>
      <vertAlign val="superscript"/>
      <sz val="10"/>
      <name val="Arial"/>
      <family val="2"/>
    </font>
    <font>
      <sz val="8"/>
      <name val="Calibri"/>
      <family val="2"/>
    </font>
    <font>
      <sz val="9"/>
      <name val="Arial"/>
      <family val="2"/>
    </font>
    <font>
      <u/>
      <sz val="10"/>
      <color indexed="12"/>
      <name val="Arial"/>
      <family val="2"/>
    </font>
    <font>
      <sz val="8"/>
      <name val="Arial"/>
      <family val="2"/>
    </font>
    <font>
      <sz val="12"/>
      <name val="Arial"/>
      <family val="2"/>
    </font>
    <font>
      <b/>
      <sz val="12"/>
      <color indexed="8"/>
      <name val="Arial Narrow"/>
      <family val="2"/>
    </font>
    <font>
      <b/>
      <sz val="12"/>
      <color indexed="17"/>
      <name val="Arial"/>
      <family val="2"/>
    </font>
    <font>
      <sz val="10"/>
      <name val="Arial"/>
      <family val="2"/>
    </font>
    <font>
      <b/>
      <sz val="18"/>
      <name val="Arial"/>
      <family val="2"/>
    </font>
    <font>
      <b/>
      <sz val="12"/>
      <color rgb="FFFF0000"/>
      <name val="Arial"/>
      <family val="2"/>
    </font>
    <font>
      <sz val="11"/>
      <name val="Calibri"/>
      <family val="2"/>
      <scheme val="minor"/>
    </font>
    <font>
      <b/>
      <sz val="10"/>
      <color rgb="FFFF0000"/>
      <name val="Arial"/>
      <family val="2"/>
    </font>
    <font>
      <b/>
      <u/>
      <sz val="10"/>
      <color rgb="FFFF0000"/>
      <name val="Arial"/>
      <family val="2"/>
    </font>
    <font>
      <sz val="12"/>
      <color theme="1"/>
      <name val="Calibri"/>
      <family val="2"/>
      <scheme val="minor"/>
    </font>
    <font>
      <sz val="12"/>
      <color rgb="FFFF0000"/>
      <name val="Calibri"/>
      <family val="2"/>
      <scheme val="minor"/>
    </font>
    <font>
      <b/>
      <sz val="12"/>
      <name val="Calibri"/>
      <family val="2"/>
      <scheme val="minor"/>
    </font>
    <font>
      <sz val="12"/>
      <color indexed="18"/>
      <name val="Arial"/>
      <family val="2"/>
    </font>
    <font>
      <sz val="12"/>
      <color rgb="FFFF0000"/>
      <name val="Arial"/>
      <family val="2"/>
    </font>
    <font>
      <sz val="11"/>
      <color rgb="FF000000"/>
      <name val="Calibri"/>
      <family val="2"/>
      <charset val="1"/>
    </font>
    <font>
      <u/>
      <sz val="10"/>
      <color rgb="FF0000FF"/>
      <name val="Arial"/>
      <family val="2"/>
      <charset val="1"/>
    </font>
    <font>
      <sz val="10"/>
      <name val="Arial"/>
      <family val="2"/>
      <charset val="1"/>
    </font>
    <font>
      <sz val="12"/>
      <name val="Calibri"/>
      <family val="2"/>
      <scheme val="minor"/>
    </font>
    <font>
      <sz val="11"/>
      <color rgb="FF000000"/>
      <name val="Calibri"/>
      <family val="2"/>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52"/>
        <bgColor indexed="64"/>
      </patternFill>
    </fill>
    <fill>
      <patternFill patternType="solid">
        <fgColor rgb="FF00923F"/>
        <bgColor indexed="64"/>
      </patternFill>
    </fill>
    <fill>
      <patternFill patternType="solid">
        <fgColor rgb="FF9DCD17"/>
        <bgColor indexed="64"/>
      </patternFill>
    </fill>
    <fill>
      <patternFill patternType="solid">
        <fgColor indexed="42"/>
        <bgColor indexed="64"/>
      </patternFill>
    </fill>
    <fill>
      <patternFill patternType="solid">
        <fgColor indexed="26"/>
        <bgColor indexed="64"/>
      </patternFill>
    </fill>
    <fill>
      <patternFill patternType="solid">
        <fgColor theme="0" tint="-0.14999847407452621"/>
        <bgColor indexed="64"/>
      </patternFill>
    </fill>
    <fill>
      <patternFill patternType="solid">
        <fgColor rgb="FFFF9999"/>
        <bgColor indexed="64"/>
      </patternFill>
    </fill>
    <fill>
      <patternFill patternType="solid">
        <fgColor theme="0"/>
        <bgColor indexed="64"/>
      </patternFill>
    </fill>
    <fill>
      <patternFill patternType="solid">
        <fgColor theme="4" tint="0.39997558519241921"/>
        <bgColor indexed="64"/>
      </patternFill>
    </fill>
  </fills>
  <borders count="4">
    <border>
      <left/>
      <right/>
      <top/>
      <bottom/>
      <diagonal/>
    </border>
    <border>
      <left/>
      <right/>
      <top/>
      <bottom style="medium">
        <color indexed="32"/>
      </bottom>
      <diagonal/>
    </border>
    <border>
      <left style="thin">
        <color indexed="64"/>
      </left>
      <right style="thin">
        <color indexed="64"/>
      </right>
      <top style="thin">
        <color indexed="64"/>
      </top>
      <bottom style="thin">
        <color indexed="64"/>
      </bottom>
      <diagonal/>
    </border>
    <border>
      <left style="thin">
        <color theme="4" tint="-0.24994659260841701"/>
      </left>
      <right style="thin">
        <color theme="4" tint="-0.24994659260841701"/>
      </right>
      <top/>
      <bottom/>
      <diagonal/>
    </border>
  </borders>
  <cellStyleXfs count="42">
    <xf numFmtId="0" fontId="0" fillId="0" borderId="0"/>
    <xf numFmtId="0" fontId="5" fillId="0" borderId="1" applyNumberFormat="0" applyFont="0" applyFill="0" applyBorder="0" applyAlignment="0" applyProtection="0">
      <alignment horizontal="left"/>
    </xf>
    <xf numFmtId="0" fontId="2" fillId="0" borderId="0"/>
    <xf numFmtId="9" fontId="2" fillId="0" borderId="0" applyFont="0" applyFill="0" applyBorder="0" applyAlignment="0" applyProtection="0"/>
    <xf numFmtId="164" fontId="2" fillId="0" borderId="0" applyFont="0" applyFill="0" applyBorder="0" applyAlignment="0" applyProtection="0"/>
    <xf numFmtId="0" fontId="11" fillId="0" borderId="0" applyNumberFormat="0" applyFill="0" applyBorder="0" applyAlignment="0" applyProtection="0">
      <alignment vertical="top"/>
      <protection locked="0"/>
    </xf>
    <xf numFmtId="9" fontId="2" fillId="0" borderId="0" applyFill="0" applyBorder="0" applyAlignment="0" applyProtection="0"/>
    <xf numFmtId="169" fontId="2" fillId="0" borderId="0" applyFill="0" applyBorder="0" applyAlignment="0" applyProtection="0"/>
    <xf numFmtId="0" fontId="2" fillId="0" borderId="0" applyNumberFormat="0" applyFill="0" applyBorder="0" applyAlignment="0" applyProtection="0"/>
    <xf numFmtId="0" fontId="16" fillId="0" borderId="0"/>
    <xf numFmtId="9" fontId="16" fillId="0" borderId="0" applyFont="0" applyFill="0" applyBorder="0" applyAlignment="0" applyProtection="0"/>
    <xf numFmtId="9"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7" fillId="0" borderId="0"/>
    <xf numFmtId="169" fontId="27" fillId="0" borderId="0" applyBorder="0" applyProtection="0"/>
    <xf numFmtId="9" fontId="27" fillId="0" borderId="0" applyBorder="0" applyProtection="0"/>
    <xf numFmtId="0" fontId="28" fillId="0" borderId="0" applyBorder="0" applyProtection="0"/>
    <xf numFmtId="0" fontId="29" fillId="0" borderId="0"/>
    <xf numFmtId="0" fontId="29" fillId="0" borderId="0"/>
    <xf numFmtId="9" fontId="27" fillId="0" borderId="0" applyBorder="0" applyProtection="0"/>
    <xf numFmtId="9" fontId="27" fillId="0" borderId="0" applyBorder="0" applyProtection="0"/>
    <xf numFmtId="9" fontId="29" fillId="0" borderId="0" applyBorder="0" applyProtection="0"/>
    <xf numFmtId="9" fontId="27" fillId="0" borderId="0" applyBorder="0" applyProtection="0"/>
    <xf numFmtId="0" fontId="27" fillId="0" borderId="0" applyBorder="0" applyProtection="0"/>
    <xf numFmtId="0" fontId="29" fillId="0" borderId="0" applyBorder="0" applyProtection="0"/>
    <xf numFmtId="169" fontId="27" fillId="0" borderId="0" applyBorder="0" applyProtection="0"/>
    <xf numFmtId="169" fontId="27" fillId="0" borderId="0" applyBorder="0" applyProtection="0"/>
    <xf numFmtId="169" fontId="29" fillId="0" borderId="0" applyBorder="0" applyProtection="0"/>
    <xf numFmtId="169" fontId="27" fillId="0" borderId="0" applyBorder="0" applyProtection="0"/>
    <xf numFmtId="43" fontId="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1" fillId="0" borderId="0"/>
  </cellStyleXfs>
  <cellXfs count="80">
    <xf numFmtId="0" fontId="0" fillId="0" borderId="0" xfId="0"/>
    <xf numFmtId="0" fontId="3" fillId="2" borderId="0" xfId="0" applyFont="1" applyFill="1" applyAlignment="1" applyProtection="1">
      <alignment vertical="center"/>
      <protection hidden="1"/>
    </xf>
    <xf numFmtId="0" fontId="0" fillId="0" borderId="0" xfId="0" applyAlignment="1">
      <alignment vertical="center"/>
    </xf>
    <xf numFmtId="0" fontId="7" fillId="0" borderId="0" xfId="0" applyFont="1" applyAlignment="1">
      <alignment vertical="center"/>
    </xf>
    <xf numFmtId="0" fontId="4" fillId="0" borderId="0" xfId="0" applyFont="1" applyAlignment="1">
      <alignment vertical="center"/>
    </xf>
    <xf numFmtId="0" fontId="18" fillId="2" borderId="0" xfId="0" applyFont="1" applyFill="1" applyAlignment="1" applyProtection="1">
      <alignment vertical="center"/>
      <protection hidden="1"/>
    </xf>
    <xf numFmtId="166" fontId="1" fillId="0" borderId="0" xfId="0" applyNumberFormat="1" applyFont="1" applyAlignment="1">
      <alignment horizontal="center" vertical="center"/>
    </xf>
    <xf numFmtId="167" fontId="12" fillId="0" borderId="0" xfId="0" applyNumberFormat="1" applyFont="1" applyAlignment="1">
      <alignment horizontal="center" vertical="top"/>
    </xf>
    <xf numFmtId="168" fontId="12" fillId="0" borderId="0" xfId="0" applyNumberFormat="1" applyFont="1" applyAlignment="1">
      <alignment horizontal="center"/>
    </xf>
    <xf numFmtId="165" fontId="4" fillId="0" borderId="0" xfId="0" applyNumberFormat="1" applyFont="1" applyAlignment="1">
      <alignment horizontal="right" vertical="center"/>
    </xf>
    <xf numFmtId="0" fontId="19" fillId="0" borderId="0" xfId="0" applyFont="1" applyAlignment="1">
      <alignment vertical="center"/>
    </xf>
    <xf numFmtId="0" fontId="1" fillId="0" borderId="0" xfId="0" applyFont="1" applyAlignment="1">
      <alignment horizontal="center"/>
    </xf>
    <xf numFmtId="0" fontId="19" fillId="0" borderId="0" xfId="0" applyFont="1" applyAlignment="1">
      <alignment horizontal="center" vertical="center"/>
    </xf>
    <xf numFmtId="0" fontId="4" fillId="0" borderId="0" xfId="0" applyFont="1" applyAlignment="1" applyProtection="1">
      <alignment horizontal="center" vertical="center" wrapText="1"/>
      <protection hidden="1"/>
    </xf>
    <xf numFmtId="0" fontId="19" fillId="0" borderId="0" xfId="0" applyFont="1" applyAlignment="1">
      <alignment horizontal="center"/>
    </xf>
    <xf numFmtId="0" fontId="12" fillId="0" borderId="0" xfId="0" applyFont="1" applyAlignment="1">
      <alignment horizontal="left" vertical="top"/>
    </xf>
    <xf numFmtId="0" fontId="1" fillId="0" borderId="0" xfId="0" applyFont="1" applyAlignment="1">
      <alignment vertical="top"/>
    </xf>
    <xf numFmtId="165" fontId="19" fillId="0" borderId="0" xfId="0" applyNumberFormat="1" applyFont="1" applyAlignment="1">
      <alignment vertical="center"/>
    </xf>
    <xf numFmtId="0" fontId="22" fillId="0" borderId="0" xfId="0" applyFont="1" applyAlignment="1">
      <alignment vertical="center"/>
    </xf>
    <xf numFmtId="0" fontId="23" fillId="0" borderId="0" xfId="0" applyFont="1" applyAlignment="1">
      <alignment vertical="center"/>
    </xf>
    <xf numFmtId="0" fontId="23" fillId="2" borderId="0" xfId="0" applyFont="1" applyFill="1" applyAlignment="1">
      <alignment vertical="center"/>
    </xf>
    <xf numFmtId="0" fontId="24" fillId="2" borderId="0" xfId="0" applyFont="1" applyFill="1" applyAlignment="1" applyProtection="1">
      <alignment vertical="center"/>
      <protection hidden="1"/>
    </xf>
    <xf numFmtId="0" fontId="22" fillId="2" borderId="0" xfId="0" applyFont="1" applyFill="1" applyAlignment="1">
      <alignment vertical="center"/>
    </xf>
    <xf numFmtId="0" fontId="24" fillId="2" borderId="0" xfId="0" applyFont="1" applyFill="1" applyAlignment="1" applyProtection="1">
      <alignment horizontal="left" vertical="center"/>
      <protection hidden="1"/>
    </xf>
    <xf numFmtId="0" fontId="25" fillId="2" borderId="0" xfId="0" applyFont="1" applyFill="1" applyAlignment="1" applyProtection="1">
      <alignment vertical="center"/>
      <protection hidden="1"/>
    </xf>
    <xf numFmtId="0" fontId="26" fillId="2" borderId="0" xfId="0" applyFont="1" applyFill="1" applyAlignment="1" applyProtection="1">
      <alignment horizontal="center" vertical="center"/>
      <protection hidden="1"/>
    </xf>
    <xf numFmtId="0" fontId="3" fillId="0" borderId="0" xfId="0" applyFont="1" applyAlignment="1" applyProtection="1">
      <alignment horizontal="left"/>
      <protection hidden="1"/>
    </xf>
    <xf numFmtId="0" fontId="3" fillId="0" borderId="0" xfId="0" applyFont="1" applyAlignment="1" applyProtection="1">
      <alignment horizontal="left" vertical="center"/>
      <protection hidden="1"/>
    </xf>
    <xf numFmtId="0" fontId="25" fillId="2" borderId="0" xfId="0" applyFont="1" applyFill="1" applyAlignment="1" applyProtection="1">
      <alignment horizontal="left" vertical="center"/>
      <protection hidden="1"/>
    </xf>
    <xf numFmtId="0" fontId="23" fillId="11" borderId="0" xfId="0" applyFont="1" applyFill="1" applyAlignment="1">
      <alignment vertical="center"/>
    </xf>
    <xf numFmtId="0" fontId="13" fillId="0" borderId="0" xfId="0" applyFont="1" applyAlignment="1" applyProtection="1">
      <alignment horizontal="left" vertical="center"/>
      <protection hidden="1"/>
    </xf>
    <xf numFmtId="0" fontId="2" fillId="0" borderId="0" xfId="0" applyFont="1" applyAlignment="1" applyProtection="1">
      <alignment horizontal="center" vertical="center" wrapText="1"/>
      <protection hidden="1"/>
    </xf>
    <xf numFmtId="0" fontId="14" fillId="5" borderId="2" xfId="0" applyFont="1" applyFill="1" applyBorder="1" applyAlignment="1" applyProtection="1">
      <alignment horizontal="center" vertical="center"/>
      <protection hidden="1"/>
    </xf>
    <xf numFmtId="0" fontId="14" fillId="6" borderId="2" xfId="0" applyFont="1" applyFill="1" applyBorder="1" applyAlignment="1" applyProtection="1">
      <alignment horizontal="center"/>
      <protection hidden="1"/>
    </xf>
    <xf numFmtId="0" fontId="14" fillId="3" borderId="2" xfId="0" applyFont="1" applyFill="1" applyBorder="1" applyAlignment="1" applyProtection="1">
      <alignment horizontal="center"/>
      <protection hidden="1"/>
    </xf>
    <xf numFmtId="0" fontId="14" fillId="4" borderId="2" xfId="0" applyFont="1" applyFill="1" applyBorder="1" applyAlignment="1" applyProtection="1">
      <alignment horizontal="center"/>
      <protection hidden="1"/>
    </xf>
    <xf numFmtId="0" fontId="4" fillId="12" borderId="0" xfId="0" applyFont="1" applyFill="1" applyAlignment="1">
      <alignment horizontal="center" vertical="center"/>
    </xf>
    <xf numFmtId="0" fontId="2" fillId="12" borderId="0" xfId="0" applyFont="1" applyFill="1" applyAlignment="1" applyProtection="1">
      <alignment horizontal="center" vertical="center"/>
      <protection hidden="1"/>
    </xf>
    <xf numFmtId="2" fontId="2" fillId="12" borderId="0" xfId="0" applyNumberFormat="1" applyFont="1" applyFill="1" applyAlignment="1" applyProtection="1">
      <alignment horizontal="center" vertical="center" wrapText="1"/>
      <protection hidden="1"/>
    </xf>
    <xf numFmtId="0" fontId="7" fillId="12" borderId="0" xfId="0" applyFont="1" applyFill="1" applyAlignment="1">
      <alignment vertical="center"/>
    </xf>
    <xf numFmtId="0" fontId="2" fillId="12" borderId="0" xfId="0" applyFont="1" applyFill="1" applyAlignment="1">
      <alignment horizontal="center" vertical="center"/>
    </xf>
    <xf numFmtId="0" fontId="2" fillId="12" borderId="0" xfId="0" applyFont="1" applyFill="1" applyAlignment="1" applyProtection="1">
      <alignment horizontal="center" vertical="center" wrapText="1"/>
      <protection hidden="1"/>
    </xf>
    <xf numFmtId="171" fontId="2" fillId="9" borderId="0" xfId="0" applyNumberFormat="1" applyFont="1" applyFill="1" applyAlignment="1" applyProtection="1">
      <alignment horizontal="center" vertical="center"/>
      <protection hidden="1"/>
    </xf>
    <xf numFmtId="172" fontId="2" fillId="9" borderId="0" xfId="0" applyNumberFormat="1" applyFont="1" applyFill="1" applyAlignment="1" applyProtection="1">
      <alignment horizontal="center" vertical="center"/>
      <protection hidden="1"/>
    </xf>
    <xf numFmtId="2" fontId="2" fillId="9" borderId="0" xfId="0" applyNumberFormat="1" applyFont="1" applyFill="1" applyAlignment="1" applyProtection="1">
      <alignment horizontal="center" vertical="center"/>
      <protection hidden="1"/>
    </xf>
    <xf numFmtId="170" fontId="2" fillId="9" borderId="0" xfId="0" applyNumberFormat="1" applyFont="1" applyFill="1" applyAlignment="1" applyProtection="1">
      <alignment horizontal="center" vertical="center"/>
      <protection hidden="1"/>
    </xf>
    <xf numFmtId="0" fontId="2" fillId="0" borderId="0" xfId="0" applyFont="1" applyAlignment="1">
      <alignment horizontal="center" vertical="center" wrapText="1"/>
    </xf>
    <xf numFmtId="167" fontId="2" fillId="0" borderId="0" xfId="0" applyNumberFormat="1" applyFont="1" applyAlignment="1" applyProtection="1">
      <alignment horizontal="center" vertical="center" wrapText="1"/>
      <protection hidden="1"/>
    </xf>
    <xf numFmtId="2" fontId="2" fillId="0" borderId="0" xfId="0" applyNumberFormat="1" applyFont="1" applyAlignment="1" applyProtection="1">
      <alignment horizontal="center" vertical="center" wrapText="1"/>
      <protection hidden="1"/>
    </xf>
    <xf numFmtId="2" fontId="2" fillId="0" borderId="0" xfId="0" applyNumberFormat="1" applyFont="1" applyAlignment="1">
      <alignment horizontal="center" vertical="center"/>
    </xf>
    <xf numFmtId="2" fontId="10" fillId="0" borderId="0" xfId="0" applyNumberFormat="1" applyFont="1" applyAlignment="1" applyProtection="1">
      <alignment horizontal="center" vertical="center" wrapText="1"/>
      <protection hidden="1"/>
    </xf>
    <xf numFmtId="2" fontId="10" fillId="0" borderId="0" xfId="0" applyNumberFormat="1" applyFont="1" applyAlignment="1">
      <alignment horizontal="center" vertical="center"/>
    </xf>
    <xf numFmtId="0" fontId="2" fillId="0" borderId="0" xfId="0" applyFont="1" applyAlignment="1" applyProtection="1">
      <alignment horizontal="center" vertical="center"/>
      <protection hidden="1"/>
    </xf>
    <xf numFmtId="166" fontId="2" fillId="0" borderId="0" xfId="0" applyNumberFormat="1" applyFont="1" applyAlignment="1" applyProtection="1">
      <alignment horizontal="center" vertical="center" wrapText="1"/>
      <protection hidden="1"/>
    </xf>
    <xf numFmtId="2" fontId="2" fillId="0" borderId="0" xfId="0" applyNumberFormat="1" applyFont="1" applyAlignment="1" applyProtection="1">
      <alignment horizontal="center" vertical="center"/>
      <protection hidden="1"/>
    </xf>
    <xf numFmtId="0" fontId="2" fillId="0" borderId="0" xfId="41" applyFont="1" applyAlignment="1">
      <alignment horizontal="center" vertical="center" wrapText="1"/>
    </xf>
    <xf numFmtId="0" fontId="2" fillId="0" borderId="0" xfId="41" applyFont="1" applyAlignment="1" applyProtection="1">
      <alignment horizontal="center" vertical="center" wrapText="1"/>
      <protection hidden="1"/>
    </xf>
    <xf numFmtId="167" fontId="2" fillId="0" borderId="0" xfId="41" applyNumberFormat="1" applyFont="1" applyAlignment="1" applyProtection="1">
      <alignment horizontal="center" vertical="center" wrapText="1"/>
      <protection hidden="1"/>
    </xf>
    <xf numFmtId="2" fontId="2" fillId="0" borderId="0" xfId="41" applyNumberFormat="1" applyFont="1" applyAlignment="1" applyProtection="1">
      <alignment horizontal="center" vertical="center" wrapText="1"/>
      <protection hidden="1"/>
    </xf>
    <xf numFmtId="2" fontId="2" fillId="0" borderId="0" xfId="41" applyNumberFormat="1" applyFont="1" applyAlignment="1" applyProtection="1">
      <alignment horizontal="center" vertical="center"/>
      <protection hidden="1"/>
    </xf>
    <xf numFmtId="2" fontId="10" fillId="0" borderId="0" xfId="41" applyNumberFormat="1" applyFont="1" applyAlignment="1" applyProtection="1">
      <alignment horizontal="center" vertical="center" wrapText="1"/>
      <protection hidden="1"/>
    </xf>
    <xf numFmtId="2" fontId="10" fillId="0" borderId="0" xfId="41" applyNumberFormat="1" applyFont="1" applyAlignment="1">
      <alignment horizontal="center" vertical="center"/>
    </xf>
    <xf numFmtId="1" fontId="2" fillId="0" borderId="0" xfId="41" applyNumberFormat="1" applyFont="1" applyAlignment="1" applyProtection="1">
      <alignment horizontal="center" vertical="center" wrapText="1"/>
      <protection hidden="1"/>
    </xf>
    <xf numFmtId="49" fontId="2" fillId="0" borderId="0" xfId="0" applyNumberFormat="1" applyFont="1" applyAlignment="1" applyProtection="1">
      <alignment horizontal="center" vertical="center" wrapText="1"/>
      <protection hidden="1"/>
    </xf>
    <xf numFmtId="166" fontId="10" fillId="0" borderId="0" xfId="0" applyNumberFormat="1" applyFont="1" applyAlignment="1" applyProtection="1">
      <alignment horizontal="center" vertical="center" wrapText="1"/>
      <protection hidden="1"/>
    </xf>
    <xf numFmtId="165" fontId="17" fillId="0" borderId="0" xfId="0" applyNumberFormat="1" applyFont="1" applyAlignment="1">
      <alignment horizontal="right" vertical="center"/>
    </xf>
    <xf numFmtId="0" fontId="4" fillId="10" borderId="0" xfId="0" applyFont="1" applyFill="1" applyAlignment="1" applyProtection="1">
      <alignment horizontal="left" vertical="center" wrapText="1"/>
      <protection hidden="1"/>
    </xf>
    <xf numFmtId="0" fontId="20" fillId="11" borderId="0" xfId="0" applyFont="1" applyFill="1" applyAlignment="1" applyProtection="1">
      <alignment horizontal="left" vertical="center" wrapText="1"/>
      <protection hidden="1"/>
    </xf>
    <xf numFmtId="165" fontId="17" fillId="0" borderId="0" xfId="0" applyNumberFormat="1" applyFont="1" applyAlignment="1">
      <alignment horizontal="right" vertical="center"/>
    </xf>
    <xf numFmtId="0" fontId="2" fillId="12" borderId="3" xfId="0" applyFont="1" applyFill="1" applyBorder="1" applyAlignment="1" applyProtection="1">
      <alignment horizontal="center" vertical="center" wrapText="1"/>
      <protection hidden="1"/>
    </xf>
    <xf numFmtId="0" fontId="7" fillId="12" borderId="3" xfId="0" applyFont="1" applyFill="1" applyBorder="1" applyAlignment="1">
      <alignment vertical="center"/>
    </xf>
    <xf numFmtId="0" fontId="2" fillId="12" borderId="3" xfId="0" applyFont="1" applyFill="1" applyBorder="1" applyAlignment="1">
      <alignment horizontal="center" vertical="center"/>
    </xf>
    <xf numFmtId="0" fontId="7" fillId="12" borderId="3" xfId="0" applyFont="1" applyFill="1" applyBorder="1" applyAlignment="1">
      <alignment vertical="center" wrapText="1"/>
    </xf>
    <xf numFmtId="0" fontId="2" fillId="12" borderId="3" xfId="0" applyFont="1" applyFill="1" applyBorder="1" applyAlignment="1">
      <alignment vertical="center"/>
    </xf>
    <xf numFmtId="2" fontId="2" fillId="12" borderId="3" xfId="0" applyNumberFormat="1" applyFont="1" applyFill="1" applyBorder="1" applyAlignment="1" applyProtection="1">
      <alignment horizontal="center" vertical="center" wrapText="1"/>
      <protection hidden="1"/>
    </xf>
    <xf numFmtId="0" fontId="30" fillId="9" borderId="2" xfId="0" applyFont="1" applyFill="1" applyBorder="1" applyAlignment="1">
      <alignment horizontal="center" vertical="center"/>
    </xf>
    <xf numFmtId="167" fontId="15" fillId="7" borderId="0" xfId="2" applyNumberFormat="1" applyFont="1" applyFill="1" applyAlignment="1">
      <alignment horizontal="center" vertical="center"/>
    </xf>
    <xf numFmtId="167" fontId="3" fillId="8" borderId="0" xfId="2" applyNumberFormat="1" applyFont="1" applyFill="1" applyAlignment="1">
      <alignment horizontal="center" vertical="center"/>
    </xf>
    <xf numFmtId="168" fontId="22" fillId="0" borderId="2" xfId="0" applyNumberFormat="1" applyFont="1" applyBorder="1" applyAlignment="1">
      <alignment horizontal="center" vertical="center"/>
    </xf>
    <xf numFmtId="0" fontId="22" fillId="0" borderId="2" xfId="0" applyFont="1" applyBorder="1" applyAlignment="1">
      <alignment horizontal="center" vertical="center"/>
    </xf>
  </cellXfs>
  <cellStyles count="42">
    <cellStyle name="Excel Built-in Normal" xfId="41" xr:uid="{D6A8091C-6529-429E-AA98-37E23439E7D2}"/>
    <cellStyle name="Hiperlink 2" xfId="5" xr:uid="{00000000-0005-0000-0000-000000000000}"/>
    <cellStyle name="Hiperlink 2 2" xfId="24" xr:uid="{FB212A98-FEDE-4ED1-827E-C8F747B7F486}"/>
    <cellStyle name="Normal" xfId="0" builtinId="0"/>
    <cellStyle name="Normal 2" xfId="2" xr:uid="{00000000-0005-0000-0000-000002000000}"/>
    <cellStyle name="Normal 2 2" xfId="25" xr:uid="{EF39DB01-3484-41A3-A882-E9015283015F}"/>
    <cellStyle name="Normal 3" xfId="9" xr:uid="{00000000-0005-0000-0000-000003000000}"/>
    <cellStyle name="Normal 3 2" xfId="16" xr:uid="{202C0316-04B1-41CD-8B96-8FC6F534D25C}"/>
    <cellStyle name="Normal 3 3" xfId="26" xr:uid="{388EBC90-19E3-485A-82B2-C8DBA76357CA}"/>
    <cellStyle name="Normal 4" xfId="21" xr:uid="{FB8295BD-F630-45B9-B354-EB8419C0FE69}"/>
    <cellStyle name="Porcentagem 2" xfId="3" xr:uid="{00000000-0005-0000-0000-000005000000}"/>
    <cellStyle name="Porcentagem 2 2" xfId="11" xr:uid="{00000000-0005-0000-0000-000006000000}"/>
    <cellStyle name="Porcentagem 2 2 2" xfId="18" xr:uid="{4331877B-03F5-4A9D-B27F-618D1E00D9C1}"/>
    <cellStyle name="Porcentagem 2 2 3" xfId="28" xr:uid="{4E09CAEA-23B7-42EF-A9B2-641A6B50BAC6}"/>
    <cellStyle name="Porcentagem 2 3" xfId="27" xr:uid="{348B5763-0EA8-4F07-B95D-1EDCCE61508C}"/>
    <cellStyle name="Porcentagem 3" xfId="6" xr:uid="{00000000-0005-0000-0000-000007000000}"/>
    <cellStyle name="Porcentagem 3 2" xfId="29" xr:uid="{78D728AE-DEE3-4672-8A9F-A3DB66026429}"/>
    <cellStyle name="Porcentagem 4" xfId="10" xr:uid="{00000000-0005-0000-0000-000008000000}"/>
    <cellStyle name="Porcentagem 4 2" xfId="17" xr:uid="{A9E76860-8ADF-49E6-BFE2-3A69B767320B}"/>
    <cellStyle name="Porcentagem 4 3" xfId="30" xr:uid="{D45EBC5D-0EAE-47B7-93DF-69325C8D1970}"/>
    <cellStyle name="Porcentagem 5" xfId="23" xr:uid="{2AB62C93-62D1-4AD3-8489-F1AEAE6F3033}"/>
    <cellStyle name="Tabela" xfId="1" xr:uid="{00000000-0005-0000-0000-00000A000000}"/>
    <cellStyle name="Tabela 2" xfId="8" xr:uid="{00000000-0005-0000-0000-00000B000000}"/>
    <cellStyle name="Tabela 2 2" xfId="32" xr:uid="{69CC2E8C-61A2-4CB4-A07F-9C634A25947B}"/>
    <cellStyle name="Tabela 3" xfId="31" xr:uid="{7781513C-BD39-4060-B561-020C4A85778F}"/>
    <cellStyle name="Vírgula 2" xfId="4" xr:uid="{00000000-0005-0000-0000-00000C000000}"/>
    <cellStyle name="Vírgula 2 2" xfId="13" xr:uid="{00000000-0005-0000-0000-00000D000000}"/>
    <cellStyle name="Vírgula 2 2 2" xfId="20" xr:uid="{2949A4EF-A0EE-4A9C-B023-9B209ED59C78}"/>
    <cellStyle name="Vírgula 2 2 2 2" xfId="40" xr:uid="{EDAFE1B7-E503-4D41-8865-289D120A7412}"/>
    <cellStyle name="Vírgula 2 2 3" xfId="34" xr:uid="{B0B4BB48-D6E8-4322-8B30-5E1D1AF7EC09}"/>
    <cellStyle name="Vírgula 2 3" xfId="15" xr:uid="{45BB4697-DDCC-40A5-8E69-3E7558729D64}"/>
    <cellStyle name="Vírgula 2 3 2" xfId="38" xr:uid="{16AAC1EB-322D-418B-9AAD-3B397EBC0B1D}"/>
    <cellStyle name="Vírgula 2 4" xfId="33" xr:uid="{9357D1EE-F748-4B74-B076-856387C48450}"/>
    <cellStyle name="Vírgula 3" xfId="7" xr:uid="{00000000-0005-0000-0000-00000E000000}"/>
    <cellStyle name="Vírgula 3 2" xfId="35" xr:uid="{F3B20924-5136-4981-A338-941A5B49FFCC}"/>
    <cellStyle name="Vírgula 4" xfId="12" xr:uid="{00000000-0005-0000-0000-00000F000000}"/>
    <cellStyle name="Vírgula 4 2" xfId="19" xr:uid="{8056790B-E81B-4482-8CF2-9D019EB2B228}"/>
    <cellStyle name="Vírgula 4 2 2" xfId="39" xr:uid="{ADDF0D47-F1A7-4F0A-8EA6-C43E07B4D519}"/>
    <cellStyle name="Vírgula 4 3" xfId="36" xr:uid="{4614C9AA-886C-439E-86A0-54A330370C7B}"/>
    <cellStyle name="Vírgula 5" xfId="14" xr:uid="{A4518B8C-6D5D-4E52-825E-60623D84B4EB}"/>
    <cellStyle name="Vírgula 5 2" xfId="37" xr:uid="{5BC9C044-F216-477B-8FDB-89F6492C5B0D}"/>
    <cellStyle name="Vírgula 6" xfId="22" xr:uid="{EA83AD7E-5940-405E-B85C-E356DC463662}"/>
  </cellStyles>
  <dxfs count="1215">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patternType="solid">
          <fgColor rgb="FFCCFFCC"/>
          <bgColor rgb="FFCCFFCC"/>
        </patternFill>
      </fill>
    </dxf>
    <dxf>
      <fill>
        <patternFill patternType="solid">
          <fgColor rgb="FFFFFFCC"/>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FFFFCC"/>
        </patternFill>
      </fill>
    </dxf>
    <dxf>
      <fill>
        <patternFill>
          <bgColor rgb="FFCC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FF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ill>
        <patternFill>
          <bgColor rgb="FFFFFFCC"/>
        </patternFill>
      </fill>
    </dxf>
    <dxf>
      <fill>
        <patternFill>
          <bgColor rgb="FFCCFFCC"/>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ont>
        <b/>
        <i val="0"/>
        <color auto="1"/>
      </font>
      <fill>
        <gradientFill type="path" left="0.5" right="0.5" top="0.5" bottom="0.5">
          <stop position="0">
            <color theme="0"/>
          </stop>
          <stop position="1">
            <color rgb="FF339966"/>
          </stop>
        </gradientFill>
      </fill>
    </dxf>
    <dxf>
      <font>
        <b/>
        <i val="0"/>
        <color auto="1"/>
      </font>
      <fill>
        <gradientFill type="path" left="0.5" right="0.5" top="0.5" bottom="0.5">
          <stop position="0">
            <color theme="0"/>
          </stop>
          <stop position="1">
            <color rgb="FF99CC00"/>
          </stop>
        </gradientFill>
      </fill>
    </dxf>
    <dxf>
      <font>
        <b/>
        <i val="0"/>
        <color auto="1"/>
      </font>
      <fill>
        <gradientFill type="path" left="0.5" right="0.5" top="0.5" bottom="0.5">
          <stop position="0">
            <color theme="0"/>
          </stop>
          <stop position="1">
            <color rgb="FFFFFF00"/>
          </stop>
        </gradientFill>
      </fill>
    </dxf>
    <dxf>
      <font>
        <b/>
        <i val="0"/>
        <color auto="1"/>
      </font>
      <fill>
        <gradientFill type="path" left="0.5" right="0.5" top="0.5" bottom="0.5">
          <stop position="0">
            <color theme="0"/>
          </stop>
          <stop position="1">
            <color rgb="FFFF9900"/>
          </stop>
        </gradientFill>
      </fill>
    </dxf>
    <dxf>
      <font>
        <b/>
        <i val="0"/>
        <color auto="1"/>
      </font>
      <fill>
        <gradientFill type="path" left="0.5" right="0.5" top="0.5" bottom="0.5">
          <stop position="0">
            <color theme="0"/>
          </stop>
          <stop position="1">
            <color rgb="FFFF0000"/>
          </stop>
        </gradientFill>
      </fill>
    </dxf>
    <dxf>
      <font>
        <b/>
        <i val="0"/>
        <color auto="1"/>
      </font>
      <fill>
        <patternFill>
          <bgColor theme="0"/>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71" formatCode="#,##0.0000"/>
      <fill>
        <patternFill patternType="solid">
          <fgColor indexed="64"/>
          <bgColor theme="0" tint="-0.14999847407452621"/>
        </patternFill>
      </fill>
      <alignment horizontal="center"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numFmt numFmtId="167" formatCode="0.0"/>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1"/>
    </dxf>
  </dxfs>
  <tableStyles count="0" defaultTableStyle="TableStyleMedium9" defaultPivotStyle="PivotStyleLight16"/>
  <colors>
    <mruColors>
      <color rgb="FFD2EDF6"/>
      <color rgb="FFC5E8F3"/>
      <color rgb="FFFFFFCC"/>
      <color rgb="FF0000FF"/>
      <color rgb="FFCCFFCC"/>
      <color rgb="FFF6903C"/>
      <color rgb="FFE2EBCD"/>
      <color rgb="FFFF9900"/>
      <color rgb="FF66FF66"/>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112815</xdr:colOff>
      <xdr:row>0</xdr:row>
      <xdr:rowOff>157349</xdr:rowOff>
    </xdr:from>
    <xdr:to>
      <xdr:col>0</xdr:col>
      <xdr:colOff>838201</xdr:colOff>
      <xdr:row>4</xdr:row>
      <xdr:rowOff>101944</xdr:rowOff>
    </xdr:to>
    <xdr:pic>
      <xdr:nvPicPr>
        <xdr:cNvPr id="4" name="Imagem 3" descr="Resultado de imagem para LOGO INMETRO">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815" y="157349"/>
          <a:ext cx="725386" cy="664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958933</xdr:colOff>
      <xdr:row>1</xdr:row>
      <xdr:rowOff>8216</xdr:rowOff>
    </xdr:from>
    <xdr:to>
      <xdr:col>0</xdr:col>
      <xdr:colOff>1687287</xdr:colOff>
      <xdr:row>4</xdr:row>
      <xdr:rowOff>141516</xdr:rowOff>
    </xdr:to>
    <xdr:pic>
      <xdr:nvPicPr>
        <xdr:cNvPr id="8" name="Picture 1">
          <a:extLst>
            <a:ext uri="{FF2B5EF4-FFF2-40B4-BE49-F238E27FC236}">
              <a16:creationId xmlns:a16="http://schemas.microsoft.com/office/drawing/2014/main" id="{00000000-0008-0000-0100-000008000000}"/>
            </a:ext>
          </a:extLst>
        </xdr:cNvPr>
        <xdr:cNvPicPr>
          <a:picLocks noChangeArrowheads="1"/>
        </xdr:cNvPicPr>
      </xdr:nvPicPr>
      <xdr:blipFill>
        <a:blip xmlns:r="http://schemas.openxmlformats.org/officeDocument/2006/relationships" r:embed="rId2"/>
        <a:srcRect/>
        <a:stretch>
          <a:fillRect/>
        </a:stretch>
      </xdr:blipFill>
      <xdr:spPr bwMode="auto">
        <a:xfrm>
          <a:off x="958933" y="69176"/>
          <a:ext cx="728354" cy="68194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910BDD-EAB1-4F4F-A5CE-AB813C9C83FA}" name="Tabela1" displayName="Tabela1" ref="A33:AF823" totalsRowShown="0" headerRowDxfId="1214" dataDxfId="1213">
  <autoFilter ref="A33:AF823" xr:uid="{84910BDD-EAB1-4F4F-A5CE-AB813C9C83FA}"/>
  <sortState xmlns:xlrd2="http://schemas.microsoft.com/office/spreadsheetml/2017/richdata2" ref="A34:AF823">
    <sortCondition ref="A34:A823"/>
  </sortState>
  <tableColumns count="32">
    <tableColumn id="1" xr3:uid="{40E56C49-FA53-41D7-9F02-6D090B0070D1}" name="FORNECEDOR" dataDxfId="1212"/>
    <tableColumn id="2" xr3:uid="{5E6345DB-8B2C-479A-8CE8-47829F992FA4}" name="MARCA" dataDxfId="1211"/>
    <tableColumn id="3" xr3:uid="{39902A94-8E57-4A73-AA23-740C51056F17}" name="NOME DO MODELO " dataDxfId="1210"/>
    <tableColumn id="4" xr3:uid="{A1F5A38D-8FFB-4BF1-AD41-08F11007BBFF}" name="Nº DE REGISTRO" dataDxfId="1209"/>
    <tableColumn id="26" xr3:uid="{25E0DDFD-D027-4C8E-A1AF-A4C52AD4C0EC}" name="TIPO" dataDxfId="1208"/>
    <tableColumn id="5" xr3:uid="{AA2A6742-E5DA-4FDE-B197-A0B09ECD0428}" name="TENSÃO (V)" dataDxfId="1207"/>
    <tableColumn id="6" xr3:uid="{6658A50D-C883-467E-BCF6-9AEC4DFC9925}" name="Diâmetro (cm)" dataDxfId="1206"/>
    <tableColumn id="7" xr3:uid="{775A1022-D86B-47B8-9979-87E07EF505D1}" name="Nº de pás da hélice" dataDxfId="1205"/>
    <tableColumn id="30" xr3:uid="{F6002716-0C66-475C-8FCF-BD33D2745BEE}" name="Formato da hélice" dataDxfId="1204"/>
    <tableColumn id="8" xr3:uid="{5A2F44BB-96DB-44A1-BC60-2E8F3BF02102}" name="Material da hélice" dataDxfId="1203"/>
    <tableColumn id="9" xr3:uid="{B8308241-1BAB-4CAB-B2FC-3900BAE33F53}" name="Material da grade" dataDxfId="1202"/>
    <tableColumn id="10" xr3:uid="{3F1830B7-6731-47F8-9C46-6CD6760C5075}" name="Formato da grade" dataDxfId="1201"/>
    <tableColumn id="31" xr3:uid="{E9AA2E20-67EA-4FC9-986B-01AAEFD4685A}" name="Tipo de Controle" dataDxfId="1200"/>
    <tableColumn id="32" xr3:uid="{DC5B86FE-E320-4005-9834-C0CDD7860DE0}" name="Nº de velocidades" dataDxfId="1199"/>
    <tableColumn id="29" xr3:uid="{0AAE8C76-0633-44FC-AA87-660D00FFC3C0}" name="Alta" dataDxfId="1198"/>
    <tableColumn id="28" xr3:uid="{A88FC53F-A1C4-434A-B8CF-FEB8EA8A683F}" name="Média" dataDxfId="1197"/>
    <tableColumn id="27" xr3:uid="{5FF62090-EF34-4191-B79F-CF9413CA4530}" name="Baixa" dataDxfId="1196"/>
    <tableColumn id="11" xr3:uid="{BC2F902D-2876-4A9B-8F13-46DF0F1A4520}" name="Alta2" dataDxfId="1195"/>
    <tableColumn id="12" xr3:uid="{634A1C06-6A1E-43CC-B342-D20105EECB44}" name="Média3" dataDxfId="1194"/>
    <tableColumn id="13" xr3:uid="{D858BF09-18A2-451F-B1B2-96C5EE612C8E}" name="Baixa4" dataDxfId="1193"/>
    <tableColumn id="14" xr3:uid="{78AC425A-0204-4270-89C9-C46B6CB65169}" name="Alta5" dataDxfId="1192"/>
    <tableColumn id="15" xr3:uid="{4EC92E21-B3B6-4483-A37B-08E806F2796B}" name="Média6" dataDxfId="1191"/>
    <tableColumn id="16" xr3:uid="{52C4FE5D-FC10-4A8D-A135-40F81C530608}" name="Baixa7" dataDxfId="1190"/>
    <tableColumn id="17" xr3:uid="{8A2634E4-339E-4047-A281-4F05E212F5CA}" name="Alta8" dataDxfId="1189">
      <calculatedColumnFormula>IF(Tabela1[[#This Row],[Alta2]]="NA","NA",Tabela1[[#This Row],[Alta2]]/Tabela1[[#This Row],[Alta5]]*Tabela1[[#This Row],[Diâmetro (cm)]]/100)</calculatedColumnFormula>
    </tableColumn>
    <tableColumn id="18" xr3:uid="{015A2408-4D14-4A90-A0D3-B1D767FAF829}" name="Média9" dataDxfId="1188">
      <calculatedColumnFormula>IF(Tabela1[[#This Row],[Média3]]="NA","NA",Tabela1[[#This Row],[Média3]]/Tabela1[[#This Row],[Média6]]*Tabela1[[#This Row],[Diâmetro (cm)]]/100)</calculatedColumnFormula>
    </tableColumn>
    <tableColumn id="19" xr3:uid="{9AA1B803-36F4-4DB1-AEDF-564EB90EED1F}" name="Baixa10" dataDxfId="1187">
      <calculatedColumnFormula>IF(Tabela1[[#This Row],[Baixa4]]="NA","NA",Tabela1[[#This Row],[Baixa4]]/Tabela1[[#This Row],[Baixa7]]*Tabela1[[#This Row],[Diâmetro (cm)]]/100)</calculatedColumnFormula>
    </tableColumn>
    <tableColumn id="20" xr3:uid="{D9585D00-1D36-4FDD-8803-52AE449D5FC1}" name="Alta11" dataDxfId="1186">
      <calculatedColumnFormula>IF(Tabela1[[#This Row],[Alta8]]="NA","NA",IF(OR(AD34="",U34=""),"",U34*30/1000))</calculatedColumnFormula>
    </tableColumn>
    <tableColumn id="21" xr3:uid="{50DD0D49-07C4-4CBD-952F-9F9AFE2AB40B}" name="Média12" dataDxfId="1185">
      <calculatedColumnFormula>IF(Tabela1[[#This Row],[Média9]]="NA","NA",IF(OR(AE34="",V34=""),"",V34*30/1000))</calculatedColumnFormula>
    </tableColumn>
    <tableColumn id="22" xr3:uid="{BB472515-708B-46A9-A097-1BDFEAACBC92}" name="Baixa13" dataDxfId="1184">
      <calculatedColumnFormula>IF(Tabela1[[#This Row],[Baixa10]]="NA","NA",IF(OR(AF34="",W34=""),"",W34*30/1000))</calculatedColumnFormula>
    </tableColumn>
    <tableColumn id="23" xr3:uid="{85BCBE83-5FA9-4952-B147-662BC5E7B8F0}" name="Alta14" dataDxfId="1183">
      <calculatedColumnFormula>IF(Tabela1[[#This Row],[Alta8]]="NA","NA",IF(X34="","",IF(X34&gt;$AD$3,"A",IF(X34&gt;$AD$4,"B",IF(X34&gt;$AD$5,"C","D")))))</calculatedColumnFormula>
    </tableColumn>
    <tableColumn id="24" xr3:uid="{F2A100ED-E639-4D9B-9E91-2C2ED8EEA867}" name="Média15" dataDxfId="1182">
      <calculatedColumnFormula>IF(Tabela1[[#This Row],[Média9]]="NA","NA",IF(Y34="","",IF(Y34&gt;$AD$3,"A",IF(Y34&gt;$AD$4,"B",IF(Y34&gt;$AD$5,"C","D")))))</calculatedColumnFormula>
    </tableColumn>
    <tableColumn id="25" xr3:uid="{73DCBE41-471D-4C46-BB5E-B7467838A192}" name="Baixa16" dataDxfId="1181">
      <calculatedColumnFormula>IF(Tabela1[[#This Row],[Baixa10]]="NA","NA",IF(Z34="","",IF(Z34&gt;$AD$3,"A",IF(Z34&gt;$AD$4,"B",IF(Z34&gt;$AD$5,"C","D")))))</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823"/>
  <sheetViews>
    <sheetView showGridLines="0" tabSelected="1" view="pageBreakPreview" zoomScale="40" zoomScaleSheetLayoutView="40" workbookViewId="0">
      <pane ySplit="33" topLeftCell="A34" activePane="bottomLeft" state="frozen"/>
      <selection activeCell="D24" sqref="D24"/>
      <selection pane="bottomLeft" activeCell="A29" sqref="A15:XFD29"/>
    </sheetView>
  </sheetViews>
  <sheetFormatPr defaultColWidth="9.109375" defaultRowHeight="26.1" customHeight="1" x14ac:dyDescent="0.3"/>
  <cols>
    <col min="1" max="1" width="26.44140625" style="4" customWidth="1"/>
    <col min="2" max="2" width="24" style="3" customWidth="1"/>
    <col min="3" max="3" width="24.44140625" style="3" customWidth="1"/>
    <col min="4" max="5" width="21.33203125" style="3" customWidth="1"/>
    <col min="6" max="6" width="16" style="3" customWidth="1"/>
    <col min="7" max="14" width="15.5546875" style="3" customWidth="1"/>
    <col min="15" max="17" width="9.33203125" style="3" customWidth="1"/>
    <col min="18" max="23" width="7.88671875" style="3" customWidth="1"/>
    <col min="24" max="26" width="8.88671875" style="3" customWidth="1"/>
    <col min="27" max="32" width="7.88671875" style="3" customWidth="1"/>
    <col min="33" max="33" width="15.6640625" style="3" customWidth="1"/>
    <col min="34" max="35" width="9.109375" style="3"/>
    <col min="36" max="36" width="6.5546875" style="3" customWidth="1"/>
    <col min="37" max="37" width="18.88671875" style="3" customWidth="1"/>
    <col min="38" max="16384" width="9.109375" style="3"/>
  </cols>
  <sheetData>
    <row r="1" spans="1:32" s="18" customFormat="1" ht="4.95" customHeight="1" x14ac:dyDescent="0.3">
      <c r="A1" s="1"/>
      <c r="C1" s="19"/>
      <c r="D1" s="19"/>
      <c r="E1" s="19"/>
      <c r="F1" s="19"/>
      <c r="G1" s="19"/>
      <c r="H1" s="19"/>
      <c r="I1" s="19"/>
      <c r="J1" s="19"/>
      <c r="K1" s="19"/>
      <c r="L1" s="19"/>
      <c r="M1" s="19"/>
      <c r="N1" s="19"/>
      <c r="O1" s="19"/>
      <c r="P1" s="19"/>
      <c r="Q1" s="19"/>
      <c r="R1" s="20"/>
      <c r="S1" s="20"/>
      <c r="T1" s="20"/>
      <c r="U1" s="20"/>
      <c r="V1" s="20"/>
      <c r="W1" s="20"/>
      <c r="X1" s="19"/>
      <c r="Y1" s="19"/>
      <c r="Z1" s="19"/>
      <c r="AA1" s="19"/>
      <c r="AB1" s="19"/>
      <c r="AC1" s="19"/>
      <c r="AD1" s="20"/>
      <c r="AE1" s="20"/>
      <c r="AF1" s="20"/>
    </row>
    <row r="2" spans="1:32" s="18" customFormat="1" ht="14.4" customHeight="1" x14ac:dyDescent="0.3">
      <c r="A2" s="21"/>
      <c r="B2" s="1" t="s">
        <v>8</v>
      </c>
      <c r="D2" s="5"/>
      <c r="E2" s="5"/>
      <c r="F2" s="5"/>
      <c r="G2" s="5"/>
      <c r="H2" s="5"/>
      <c r="I2" s="5"/>
      <c r="J2" s="19"/>
      <c r="K2" s="19"/>
      <c r="P2" s="29"/>
      <c r="Q2" s="29"/>
      <c r="U2" s="22"/>
      <c r="V2" s="22"/>
      <c r="W2" s="22"/>
      <c r="AA2" s="29"/>
      <c r="AB2" s="29"/>
      <c r="AC2" s="29"/>
      <c r="AD2" s="75" t="s">
        <v>66</v>
      </c>
      <c r="AE2" s="75"/>
      <c r="AF2" s="75"/>
    </row>
    <row r="3" spans="1:32" s="18" customFormat="1" ht="14.4" customHeight="1" x14ac:dyDescent="0.3">
      <c r="A3" s="23"/>
      <c r="B3" s="1" t="s">
        <v>3</v>
      </c>
      <c r="D3" s="5"/>
      <c r="E3" s="5"/>
      <c r="F3" s="19"/>
      <c r="G3" s="19"/>
      <c r="J3" s="19"/>
      <c r="K3" s="19"/>
      <c r="Z3" s="76" t="s">
        <v>11</v>
      </c>
      <c r="AA3" s="76"/>
      <c r="AB3" s="76"/>
      <c r="AC3" s="32" t="s">
        <v>4</v>
      </c>
      <c r="AD3" s="78">
        <v>4.0000000000000001E-3</v>
      </c>
      <c r="AE3" s="78"/>
      <c r="AF3" s="78"/>
    </row>
    <row r="4" spans="1:32" s="18" customFormat="1" ht="14.4" customHeight="1" x14ac:dyDescent="0.3">
      <c r="A4" s="21"/>
      <c r="B4" s="1" t="s">
        <v>24</v>
      </c>
      <c r="D4" s="19"/>
      <c r="E4" s="19"/>
      <c r="F4" s="5"/>
      <c r="G4" s="5"/>
      <c r="H4" s="19"/>
      <c r="I4" s="19"/>
      <c r="J4" s="19"/>
      <c r="K4" s="19"/>
      <c r="AA4" s="19"/>
      <c r="AB4" s="19"/>
      <c r="AC4" s="33" t="s">
        <v>6</v>
      </c>
      <c r="AD4" s="78">
        <v>3.5000000000000001E-3</v>
      </c>
      <c r="AE4" s="78"/>
      <c r="AF4" s="78"/>
    </row>
    <row r="5" spans="1:32" s="18" customFormat="1" ht="14.4" customHeight="1" x14ac:dyDescent="0.3">
      <c r="A5" s="23"/>
      <c r="B5" s="24"/>
      <c r="C5" s="25"/>
      <c r="D5" s="25"/>
      <c r="E5" s="25"/>
      <c r="F5" s="25"/>
      <c r="G5" s="25"/>
      <c r="J5" s="19"/>
      <c r="K5" s="19"/>
      <c r="AA5" s="19"/>
      <c r="AB5" s="19"/>
      <c r="AC5" s="34" t="s">
        <v>5</v>
      </c>
      <c r="AD5" s="78">
        <v>3.0000000000000001E-3</v>
      </c>
      <c r="AE5" s="78"/>
      <c r="AF5" s="78"/>
    </row>
    <row r="6" spans="1:32" s="18" customFormat="1" ht="14.4" customHeight="1" x14ac:dyDescent="0.3">
      <c r="A6" s="26" t="s">
        <v>68</v>
      </c>
      <c r="C6" s="19"/>
      <c r="D6" s="19"/>
      <c r="E6" s="19"/>
      <c r="F6" s="19"/>
      <c r="G6" s="19"/>
      <c r="J6" s="19"/>
      <c r="K6" s="19"/>
      <c r="Z6" s="77" t="s">
        <v>10</v>
      </c>
      <c r="AA6" s="77"/>
      <c r="AB6" s="77"/>
      <c r="AC6" s="35" t="s">
        <v>7</v>
      </c>
      <c r="AD6" s="79" t="s">
        <v>65</v>
      </c>
      <c r="AE6" s="79"/>
      <c r="AF6" s="79"/>
    </row>
    <row r="7" spans="1:32" s="18" customFormat="1" ht="14.4" customHeight="1" x14ac:dyDescent="0.3">
      <c r="A7" s="27" t="s">
        <v>13</v>
      </c>
      <c r="B7" s="28"/>
      <c r="C7" s="25"/>
      <c r="D7" s="25"/>
      <c r="E7" s="25"/>
      <c r="F7" s="25"/>
      <c r="G7" s="25"/>
      <c r="J7" s="19"/>
      <c r="K7" s="19"/>
    </row>
    <row r="8" spans="1:32" s="18" customFormat="1" ht="22.2" customHeight="1" x14ac:dyDescent="0.3">
      <c r="A8" s="30" t="s">
        <v>1248</v>
      </c>
      <c r="B8" s="28"/>
      <c r="C8" s="25"/>
      <c r="D8" s="25"/>
      <c r="E8" s="25"/>
      <c r="F8" s="25"/>
      <c r="G8" s="25"/>
      <c r="J8" s="19"/>
      <c r="K8" s="19"/>
    </row>
    <row r="9" spans="1:32" s="2" customFormat="1" ht="21" customHeight="1" x14ac:dyDescent="0.3">
      <c r="A9" s="66" t="s">
        <v>21</v>
      </c>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row>
    <row r="10" spans="1:32" s="2" customFormat="1" ht="14.4" customHeight="1" x14ac:dyDescent="0.3">
      <c r="A10" s="67" t="s">
        <v>23</v>
      </c>
      <c r="B10" s="67"/>
      <c r="C10" s="67"/>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row>
    <row r="11" spans="1:32" s="2" customFormat="1" ht="14.4" customHeight="1" x14ac:dyDescent="0.3">
      <c r="A11" s="67" t="s">
        <v>63</v>
      </c>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row>
    <row r="12" spans="1:32" s="2" customFormat="1" ht="14.4" customHeight="1" x14ac:dyDescent="0.3">
      <c r="A12" s="67" t="s">
        <v>22</v>
      </c>
      <c r="B12" s="67"/>
      <c r="C12" s="67"/>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row>
    <row r="13" spans="1:32" s="2" customFormat="1" ht="14.4" customHeight="1" x14ac:dyDescent="0.3">
      <c r="A13" s="67" t="s">
        <v>1201</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row>
    <row r="14" spans="1:32" s="2" customFormat="1" ht="14.4" customHeight="1" x14ac:dyDescent="0.3">
      <c r="A14" s="67" t="s">
        <v>1202</v>
      </c>
      <c r="B14" s="67"/>
      <c r="C14" s="67"/>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c r="AE14" s="67"/>
      <c r="AF14" s="67"/>
    </row>
    <row r="15" spans="1:32" s="10" customFormat="1" ht="21.6" hidden="1" customHeight="1" x14ac:dyDescent="0.2">
      <c r="A15" s="13"/>
      <c r="B15" s="13"/>
      <c r="C15" s="13"/>
      <c r="D15" s="13"/>
      <c r="E15" s="13"/>
      <c r="F15" s="12"/>
      <c r="G15" s="11"/>
      <c r="H15" s="12">
        <v>1</v>
      </c>
      <c r="I15" s="12"/>
      <c r="J15" s="12"/>
      <c r="K15" s="12"/>
      <c r="L15" s="12"/>
      <c r="M15" s="12"/>
      <c r="N15" s="12">
        <v>1</v>
      </c>
      <c r="O15" s="12"/>
      <c r="P15" s="12"/>
      <c r="Q15" s="12"/>
    </row>
    <row r="16" spans="1:32" s="10" customFormat="1" ht="21.6" hidden="1" customHeight="1" x14ac:dyDescent="0.2">
      <c r="A16" s="13"/>
      <c r="B16" s="13"/>
      <c r="C16" s="13"/>
      <c r="D16" s="13"/>
      <c r="E16" s="13"/>
      <c r="F16" s="12"/>
      <c r="G16" s="11"/>
      <c r="H16" s="12">
        <v>2</v>
      </c>
      <c r="I16" s="12"/>
      <c r="J16" s="12"/>
      <c r="K16" s="12"/>
      <c r="L16" s="12"/>
      <c r="M16" s="12"/>
      <c r="N16" s="12">
        <v>2</v>
      </c>
      <c r="O16" s="12"/>
      <c r="P16" s="12"/>
      <c r="Q16" s="12"/>
    </row>
    <row r="17" spans="1:32" s="10" customFormat="1" ht="21.6" hidden="1" customHeight="1" x14ac:dyDescent="0.2">
      <c r="A17" s="13"/>
      <c r="B17" s="13"/>
      <c r="C17" s="13"/>
      <c r="D17" s="13"/>
      <c r="E17" s="13"/>
      <c r="F17" s="12"/>
      <c r="G17" s="11"/>
      <c r="H17" s="12">
        <v>3</v>
      </c>
      <c r="I17" s="12"/>
      <c r="J17" s="12"/>
      <c r="K17" s="12"/>
      <c r="L17" s="12"/>
      <c r="M17" s="12"/>
      <c r="N17" s="12">
        <v>3</v>
      </c>
      <c r="O17" s="12"/>
      <c r="P17" s="12"/>
      <c r="Q17" s="12"/>
    </row>
    <row r="18" spans="1:32" s="10" customFormat="1" ht="21.6" hidden="1" customHeight="1" x14ac:dyDescent="0.3">
      <c r="A18" s="13"/>
      <c r="B18" s="13"/>
      <c r="C18" s="13"/>
      <c r="D18" s="13"/>
      <c r="E18" s="31" t="s">
        <v>25</v>
      </c>
      <c r="F18" s="12"/>
      <c r="G18" s="11"/>
      <c r="H18" s="14">
        <v>4</v>
      </c>
      <c r="I18" s="14"/>
      <c r="J18" s="12"/>
      <c r="K18" s="12"/>
      <c r="L18" s="12"/>
      <c r="M18" s="12"/>
      <c r="N18" s="12">
        <v>4</v>
      </c>
      <c r="O18" s="12"/>
      <c r="P18" s="12"/>
      <c r="Q18" s="12"/>
    </row>
    <row r="19" spans="1:32" s="10" customFormat="1" ht="21.6" hidden="1" customHeight="1" x14ac:dyDescent="0.2">
      <c r="A19" s="13"/>
      <c r="B19" s="13"/>
      <c r="C19" s="13"/>
      <c r="D19" s="13"/>
      <c r="E19" s="31" t="s">
        <v>26</v>
      </c>
      <c r="G19" s="11"/>
      <c r="H19" s="12">
        <v>5</v>
      </c>
      <c r="I19" s="12"/>
      <c r="J19" s="12"/>
      <c r="K19" s="12"/>
      <c r="L19" s="12"/>
      <c r="M19" s="12"/>
      <c r="N19" s="12">
        <v>5</v>
      </c>
      <c r="O19" s="12"/>
      <c r="P19" s="12"/>
      <c r="Q19" s="12"/>
    </row>
    <row r="20" spans="1:32" s="10" customFormat="1" ht="21.6" hidden="1" customHeight="1" x14ac:dyDescent="0.2">
      <c r="A20" s="13"/>
      <c r="B20" s="13"/>
      <c r="C20" s="13"/>
      <c r="D20" s="13"/>
      <c r="E20" s="31" t="s">
        <v>27</v>
      </c>
      <c r="F20" s="12">
        <v>127</v>
      </c>
      <c r="G20" s="11"/>
      <c r="H20" s="12">
        <v>6</v>
      </c>
      <c r="I20" s="12"/>
      <c r="J20" s="12"/>
      <c r="K20" s="12"/>
      <c r="L20" s="12"/>
      <c r="M20" s="12"/>
      <c r="N20" s="12">
        <v>6</v>
      </c>
      <c r="O20" s="12"/>
      <c r="P20" s="12"/>
      <c r="Q20" s="12"/>
    </row>
    <row r="21" spans="1:32" s="10" customFormat="1" ht="21.6" hidden="1" customHeight="1" x14ac:dyDescent="0.2">
      <c r="A21" s="13"/>
      <c r="B21" s="13"/>
      <c r="C21" s="13"/>
      <c r="D21" s="13"/>
      <c r="E21" s="10" t="s">
        <v>69</v>
      </c>
      <c r="F21" s="12">
        <v>220</v>
      </c>
      <c r="G21" s="11"/>
      <c r="H21" s="12">
        <v>7</v>
      </c>
      <c r="I21" s="12"/>
      <c r="J21" s="12"/>
      <c r="K21" s="12"/>
      <c r="L21" s="12"/>
      <c r="N21" s="12">
        <v>7</v>
      </c>
      <c r="O21" s="12"/>
      <c r="P21" s="12"/>
      <c r="Q21" s="12"/>
    </row>
    <row r="22" spans="1:32" s="10" customFormat="1" ht="21.6" hidden="1" customHeight="1" x14ac:dyDescent="0.3">
      <c r="A22" s="13"/>
      <c r="B22" s="13"/>
      <c r="C22" s="13"/>
      <c r="D22" s="13"/>
      <c r="E22" s="10" t="s">
        <v>70</v>
      </c>
      <c r="F22" s="12" t="s">
        <v>20</v>
      </c>
      <c r="G22" s="11"/>
      <c r="H22" s="14">
        <v>8</v>
      </c>
      <c r="I22" s="14"/>
      <c r="J22" s="12" t="s">
        <v>17</v>
      </c>
      <c r="K22" s="12" t="s">
        <v>17</v>
      </c>
      <c r="L22" s="12"/>
      <c r="M22" s="12" t="s">
        <v>33</v>
      </c>
      <c r="N22" s="12">
        <v>8</v>
      </c>
      <c r="O22" s="12"/>
      <c r="P22" s="12"/>
      <c r="Q22" s="12"/>
    </row>
    <row r="23" spans="1:32" s="10" customFormat="1" ht="21.6" hidden="1" customHeight="1" x14ac:dyDescent="0.2">
      <c r="A23" s="13"/>
      <c r="B23" s="13"/>
      <c r="C23" s="13"/>
      <c r="D23" s="13"/>
      <c r="E23" s="10" t="s">
        <v>71</v>
      </c>
      <c r="F23" s="12" t="s">
        <v>1199</v>
      </c>
      <c r="G23" s="11"/>
      <c r="H23" s="12">
        <v>9</v>
      </c>
      <c r="I23" s="12"/>
      <c r="J23" s="12" t="s">
        <v>18</v>
      </c>
      <c r="K23" s="12" t="s">
        <v>18</v>
      </c>
      <c r="L23" s="12"/>
      <c r="M23" s="12" t="s">
        <v>34</v>
      </c>
      <c r="N23" s="12">
        <v>9</v>
      </c>
      <c r="O23" s="12"/>
      <c r="P23" s="12"/>
      <c r="Q23" s="12"/>
    </row>
    <row r="24" spans="1:32" s="10" customFormat="1" ht="21.6" hidden="1" customHeight="1" x14ac:dyDescent="0.3">
      <c r="C24" s="15"/>
      <c r="D24" s="15"/>
      <c r="E24" s="31" t="s">
        <v>28</v>
      </c>
      <c r="F24" s="12" t="s">
        <v>1200</v>
      </c>
      <c r="G24" s="16"/>
      <c r="H24" s="12">
        <v>10</v>
      </c>
      <c r="I24" s="12"/>
      <c r="J24" s="14" t="s">
        <v>19</v>
      </c>
      <c r="K24" s="14" t="s">
        <v>19</v>
      </c>
      <c r="L24" s="14"/>
      <c r="M24" s="12" t="s">
        <v>9</v>
      </c>
      <c r="N24" s="12">
        <v>10</v>
      </c>
      <c r="O24" s="14"/>
      <c r="P24" s="14"/>
      <c r="Q24" s="14"/>
      <c r="R24" s="6"/>
      <c r="S24" s="7"/>
      <c r="T24" s="8"/>
      <c r="X24" s="17"/>
      <c r="AD24" s="9"/>
      <c r="AE24" s="68"/>
      <c r="AF24" s="68"/>
    </row>
    <row r="25" spans="1:32" s="10" customFormat="1" ht="21.6" hidden="1" customHeight="1" x14ac:dyDescent="0.3">
      <c r="C25" s="15"/>
      <c r="D25" s="15"/>
      <c r="E25" s="31"/>
      <c r="F25" s="12"/>
      <c r="G25" s="16"/>
      <c r="H25" s="12">
        <v>11</v>
      </c>
      <c r="I25" s="12"/>
      <c r="J25" s="14"/>
      <c r="K25" s="14"/>
      <c r="L25" s="14"/>
      <c r="M25" s="12"/>
      <c r="N25" s="14" t="s">
        <v>9</v>
      </c>
      <c r="O25" s="14"/>
      <c r="P25" s="14"/>
      <c r="Q25" s="14"/>
      <c r="R25" s="6"/>
      <c r="S25" s="7"/>
      <c r="T25" s="8"/>
      <c r="X25" s="17"/>
      <c r="AD25" s="9"/>
      <c r="AE25" s="65"/>
      <c r="AF25" s="65"/>
    </row>
    <row r="26" spans="1:32" s="10" customFormat="1" ht="21.6" hidden="1" customHeight="1" x14ac:dyDescent="0.3">
      <c r="C26" s="15"/>
      <c r="D26" s="15"/>
      <c r="E26" s="31"/>
      <c r="F26" s="12"/>
      <c r="G26" s="16"/>
      <c r="H26" s="12">
        <v>12</v>
      </c>
      <c r="I26" s="12"/>
      <c r="J26" s="14"/>
      <c r="K26" s="14"/>
      <c r="L26" s="14"/>
      <c r="M26" s="12"/>
      <c r="N26" s="14"/>
      <c r="O26" s="14"/>
      <c r="P26" s="14"/>
      <c r="Q26" s="14"/>
      <c r="R26" s="6"/>
      <c r="S26" s="7"/>
      <c r="T26" s="8"/>
      <c r="X26" s="17"/>
      <c r="AD26" s="9"/>
      <c r="AE26" s="65"/>
      <c r="AF26" s="65"/>
    </row>
    <row r="27" spans="1:32" s="10" customFormat="1" ht="21.6" hidden="1" customHeight="1" x14ac:dyDescent="0.3">
      <c r="C27" s="15"/>
      <c r="D27" s="15"/>
      <c r="E27" s="31"/>
      <c r="F27" s="12"/>
      <c r="G27" s="16"/>
      <c r="H27" s="12">
        <v>13</v>
      </c>
      <c r="I27" s="12"/>
      <c r="J27" s="14"/>
      <c r="K27" s="14"/>
      <c r="L27" s="14"/>
      <c r="M27" s="12"/>
      <c r="N27" s="14"/>
      <c r="O27" s="14"/>
      <c r="P27" s="14"/>
      <c r="Q27" s="14"/>
      <c r="R27" s="6"/>
      <c r="S27" s="7"/>
      <c r="T27" s="8"/>
      <c r="X27" s="17"/>
      <c r="AD27" s="9"/>
      <c r="AE27" s="65"/>
      <c r="AF27" s="65"/>
    </row>
    <row r="28" spans="1:32" s="10" customFormat="1" ht="21.6" hidden="1" customHeight="1" x14ac:dyDescent="0.3">
      <c r="C28" s="15"/>
      <c r="D28" s="15"/>
      <c r="E28" s="31"/>
      <c r="F28" s="12"/>
      <c r="G28" s="16"/>
      <c r="H28" s="12">
        <v>14</v>
      </c>
      <c r="I28" s="12"/>
      <c r="J28" s="14"/>
      <c r="K28" s="14"/>
      <c r="L28" s="14"/>
      <c r="M28" s="12"/>
      <c r="N28" s="14"/>
      <c r="O28" s="14"/>
      <c r="P28" s="14"/>
      <c r="Q28" s="14"/>
      <c r="R28" s="6"/>
      <c r="S28" s="7"/>
      <c r="T28" s="8"/>
      <c r="X28" s="17"/>
      <c r="AD28" s="9"/>
      <c r="AE28" s="65"/>
      <c r="AF28" s="65"/>
    </row>
    <row r="29" spans="1:32" s="10" customFormat="1" ht="21.6" hidden="1" customHeight="1" x14ac:dyDescent="0.3">
      <c r="C29" s="15"/>
      <c r="D29" s="15"/>
      <c r="E29" s="31"/>
      <c r="F29" s="12"/>
      <c r="G29" s="16"/>
      <c r="H29" s="12">
        <v>15</v>
      </c>
      <c r="I29" s="12"/>
      <c r="J29" s="14"/>
      <c r="K29" s="14"/>
      <c r="L29" s="14"/>
      <c r="M29" s="12"/>
      <c r="N29" s="14"/>
      <c r="O29" s="14"/>
      <c r="P29" s="14"/>
      <c r="Q29" s="14"/>
      <c r="R29" s="6"/>
      <c r="S29" s="7"/>
      <c r="T29" s="8"/>
      <c r="X29" s="17"/>
      <c r="AD29" s="9"/>
      <c r="AE29" s="65"/>
      <c r="AF29" s="65"/>
    </row>
    <row r="30" spans="1:32" ht="17.399999999999999" customHeight="1" x14ac:dyDescent="0.3">
      <c r="A30" s="36"/>
      <c r="B30" s="37"/>
      <c r="C30" s="38"/>
      <c r="D30" s="38"/>
      <c r="E30" s="38"/>
      <c r="F30" s="38"/>
      <c r="G30" s="74" t="s">
        <v>59</v>
      </c>
      <c r="H30" s="74"/>
      <c r="I30" s="74"/>
      <c r="J30" s="74"/>
      <c r="K30" s="69" t="s">
        <v>35</v>
      </c>
      <c r="L30" s="69"/>
      <c r="M30" s="69" t="s">
        <v>38</v>
      </c>
      <c r="N30" s="69"/>
      <c r="O30" s="69" t="s">
        <v>29</v>
      </c>
      <c r="P30" s="69"/>
      <c r="Q30" s="70"/>
      <c r="R30" s="69" t="s">
        <v>30</v>
      </c>
      <c r="S30" s="69"/>
      <c r="T30" s="70"/>
      <c r="U30" s="69" t="s">
        <v>67</v>
      </c>
      <c r="V30" s="69"/>
      <c r="W30" s="73"/>
      <c r="X30" s="69" t="s">
        <v>31</v>
      </c>
      <c r="Y30" s="69"/>
      <c r="Z30" s="70"/>
      <c r="AA30" s="69" t="s">
        <v>32</v>
      </c>
      <c r="AB30" s="69"/>
      <c r="AC30" s="72"/>
      <c r="AD30" s="69" t="s">
        <v>1</v>
      </c>
      <c r="AE30" s="69"/>
      <c r="AF30" s="69"/>
    </row>
    <row r="31" spans="1:32" ht="17.399999999999999" customHeight="1" x14ac:dyDescent="0.3">
      <c r="A31" s="36"/>
      <c r="B31" s="37"/>
      <c r="C31" s="39"/>
      <c r="D31" s="39"/>
      <c r="E31" s="39"/>
      <c r="F31" s="39"/>
      <c r="G31" s="74"/>
      <c r="H31" s="74"/>
      <c r="I31" s="74"/>
      <c r="J31" s="74"/>
      <c r="K31" s="69"/>
      <c r="L31" s="69"/>
      <c r="M31" s="69"/>
      <c r="N31" s="69"/>
      <c r="O31" s="70"/>
      <c r="P31" s="70"/>
      <c r="Q31" s="70"/>
      <c r="R31" s="70"/>
      <c r="S31" s="70"/>
      <c r="T31" s="70"/>
      <c r="U31" s="73"/>
      <c r="V31" s="73"/>
      <c r="W31" s="73"/>
      <c r="X31" s="70"/>
      <c r="Y31" s="70"/>
      <c r="Z31" s="70"/>
      <c r="AA31" s="72"/>
      <c r="AB31" s="72"/>
      <c r="AC31" s="72"/>
      <c r="AD31" s="69"/>
      <c r="AE31" s="69"/>
      <c r="AF31" s="69"/>
    </row>
    <row r="32" spans="1:32" ht="15" customHeight="1" x14ac:dyDescent="0.3">
      <c r="A32" s="36"/>
      <c r="B32" s="37"/>
      <c r="C32" s="39"/>
      <c r="D32" s="39"/>
      <c r="E32" s="39"/>
      <c r="F32" s="39"/>
      <c r="G32" s="74"/>
      <c r="H32" s="74"/>
      <c r="I32" s="74"/>
      <c r="J32" s="74"/>
      <c r="K32" s="69"/>
      <c r="L32" s="69"/>
      <c r="M32" s="69"/>
      <c r="N32" s="69"/>
      <c r="O32" s="71" t="s">
        <v>2</v>
      </c>
      <c r="P32" s="71"/>
      <c r="Q32" s="71"/>
      <c r="R32" s="71" t="s">
        <v>2</v>
      </c>
      <c r="S32" s="71"/>
      <c r="T32" s="71"/>
      <c r="U32" s="71" t="s">
        <v>2</v>
      </c>
      <c r="V32" s="71"/>
      <c r="W32" s="71"/>
      <c r="X32" s="71" t="s">
        <v>2</v>
      </c>
      <c r="Y32" s="71"/>
      <c r="Z32" s="71"/>
      <c r="AA32" s="71" t="s">
        <v>2</v>
      </c>
      <c r="AB32" s="71"/>
      <c r="AC32" s="71"/>
      <c r="AD32" s="69"/>
      <c r="AE32" s="69"/>
      <c r="AF32" s="69"/>
    </row>
    <row r="33" spans="1:32" ht="26.4" x14ac:dyDescent="0.3">
      <c r="A33" s="40" t="s">
        <v>14</v>
      </c>
      <c r="B33" s="37" t="s">
        <v>0</v>
      </c>
      <c r="C33" s="38" t="s">
        <v>15</v>
      </c>
      <c r="D33" s="38" t="s">
        <v>16</v>
      </c>
      <c r="E33" s="38" t="s">
        <v>64</v>
      </c>
      <c r="F33" s="38" t="s">
        <v>12</v>
      </c>
      <c r="G33" s="38" t="s">
        <v>60</v>
      </c>
      <c r="H33" s="41" t="s">
        <v>72</v>
      </c>
      <c r="I33" s="41" t="s">
        <v>61</v>
      </c>
      <c r="J33" s="41" t="s">
        <v>62</v>
      </c>
      <c r="K33" s="41" t="s">
        <v>36</v>
      </c>
      <c r="L33" s="41" t="s">
        <v>37</v>
      </c>
      <c r="M33" s="41" t="s">
        <v>39</v>
      </c>
      <c r="N33" s="41" t="s">
        <v>40</v>
      </c>
      <c r="O33" s="41" t="s">
        <v>41</v>
      </c>
      <c r="P33" s="37" t="s">
        <v>42</v>
      </c>
      <c r="Q33" s="40" t="s">
        <v>43</v>
      </c>
      <c r="R33" s="41" t="s">
        <v>44</v>
      </c>
      <c r="S33" s="37" t="s">
        <v>45</v>
      </c>
      <c r="T33" s="40" t="s">
        <v>46</v>
      </c>
      <c r="U33" s="41" t="s">
        <v>47</v>
      </c>
      <c r="V33" s="37" t="s">
        <v>48</v>
      </c>
      <c r="W33" s="40" t="s">
        <v>49</v>
      </c>
      <c r="X33" s="41" t="s">
        <v>50</v>
      </c>
      <c r="Y33" s="37" t="s">
        <v>51</v>
      </c>
      <c r="Z33" s="40" t="s">
        <v>52</v>
      </c>
      <c r="AA33" s="41" t="s">
        <v>53</v>
      </c>
      <c r="AB33" s="37" t="s">
        <v>54</v>
      </c>
      <c r="AC33" s="40" t="s">
        <v>55</v>
      </c>
      <c r="AD33" s="41" t="s">
        <v>56</v>
      </c>
      <c r="AE33" s="37" t="s">
        <v>57</v>
      </c>
      <c r="AF33" s="40" t="s">
        <v>58</v>
      </c>
    </row>
    <row r="34" spans="1:32" ht="26.1" customHeight="1" x14ac:dyDescent="0.3">
      <c r="A34" s="46" t="s">
        <v>1253</v>
      </c>
      <c r="B34" s="31" t="s">
        <v>1204</v>
      </c>
      <c r="C34" s="46" t="s">
        <v>644</v>
      </c>
      <c r="D34" s="46" t="s">
        <v>645</v>
      </c>
      <c r="E34" s="46" t="s">
        <v>25</v>
      </c>
      <c r="F34" s="31">
        <v>127</v>
      </c>
      <c r="G34" s="47">
        <v>40</v>
      </c>
      <c r="H34" s="31">
        <v>6</v>
      </c>
      <c r="I34" s="31" t="s">
        <v>1275</v>
      </c>
      <c r="J34" s="31" t="s">
        <v>18</v>
      </c>
      <c r="K34" s="31" t="s">
        <v>18</v>
      </c>
      <c r="L34" s="31" t="s">
        <v>646</v>
      </c>
      <c r="M34" s="31" t="s">
        <v>33</v>
      </c>
      <c r="N34" s="31">
        <v>3</v>
      </c>
      <c r="O34" s="31">
        <v>1377.7</v>
      </c>
      <c r="P34" s="31">
        <v>1283</v>
      </c>
      <c r="Q34" s="31">
        <v>684.2</v>
      </c>
      <c r="R34" s="48">
        <v>0.59</v>
      </c>
      <c r="S34" s="48">
        <v>0.56999999999999995</v>
      </c>
      <c r="T34" s="49">
        <v>0.53</v>
      </c>
      <c r="U34" s="50">
        <v>78.400000000000006</v>
      </c>
      <c r="V34" s="50">
        <v>71.8</v>
      </c>
      <c r="W34" s="51">
        <v>63.6</v>
      </c>
      <c r="X34" s="42">
        <f>IF(Tabela1[[#This Row],[Alta2]]="NA","NA",Tabela1[[#This Row],[Alta2]]/Tabela1[[#This Row],[Alta5]]*Tabela1[[#This Row],[Diâmetro (cm)]]/100)</f>
        <v>3.0000000000000001E-3</v>
      </c>
      <c r="Y34" s="42">
        <f>IF(Tabela1[[#This Row],[Média3]]="NA","NA",Tabela1[[#This Row],[Média3]]/Tabela1[[#This Row],[Média6]]*Tabela1[[#This Row],[Diâmetro (cm)]]/100)</f>
        <v>3.2000000000000002E-3</v>
      </c>
      <c r="Z34" s="42">
        <f>IF(Tabela1[[#This Row],[Baixa4]]="NA","NA",Tabela1[[#This Row],[Baixa4]]/Tabela1[[#This Row],[Baixa7]]*Tabela1[[#This Row],[Diâmetro (cm)]]/100)</f>
        <v>3.3E-3</v>
      </c>
      <c r="AA34" s="42">
        <f>IF(Tabela1[[#This Row],[Alta8]]="NA","NA",IF(OR(AD34="",U34=""),"",U34*30/1000))</f>
        <v>2.3519999999999999</v>
      </c>
      <c r="AB34" s="42">
        <f>IF(Tabela1[[#This Row],[Média9]]="NA","NA",IF(OR(AE34="",V34=""),"",V34*30/1000))</f>
        <v>2.1539999999999999</v>
      </c>
      <c r="AC34" s="42">
        <f>IF(Tabela1[[#This Row],[Baixa10]]="NA","NA",IF(OR(AF34="",W34=""),"",W34*30/1000))</f>
        <v>1.9079999999999999</v>
      </c>
      <c r="AD34" s="52" t="str">
        <f>IF(Tabela1[[#This Row],[Alta8]]="NA","NA",IF(X34="","",IF(X34&gt;$AD$3,"A",IF(X34&gt;$AD$4,"B",IF(X34&gt;$AD$5,"C","D")))))</f>
        <v>D</v>
      </c>
      <c r="AE34" s="52" t="str">
        <f>IF(Tabela1[[#This Row],[Média9]]="NA","NA",IF(Y34="","",IF(Y34&gt;$AD$3,"A",IF(Y34&gt;$AD$4,"B",IF(Y34&gt;$AD$5,"C","D")))))</f>
        <v>C</v>
      </c>
      <c r="AF34" s="52" t="str">
        <f>IF(Tabela1[[#This Row],[Baixa10]]="NA","NA",IF(Z34="","",IF(Z34&gt;$AD$3,"A",IF(Z34&gt;$AD$4,"B",IF(Z34&gt;$AD$5,"C","D")))))</f>
        <v>C</v>
      </c>
    </row>
    <row r="35" spans="1:32" ht="26.1" customHeight="1" x14ac:dyDescent="0.3">
      <c r="A35" s="46" t="s">
        <v>1253</v>
      </c>
      <c r="B35" s="31" t="s">
        <v>1204</v>
      </c>
      <c r="C35" s="46" t="s">
        <v>647</v>
      </c>
      <c r="D35" s="46" t="s">
        <v>648</v>
      </c>
      <c r="E35" s="46" t="s">
        <v>25</v>
      </c>
      <c r="F35" s="31">
        <v>220</v>
      </c>
      <c r="G35" s="47">
        <v>40</v>
      </c>
      <c r="H35" s="31">
        <v>6</v>
      </c>
      <c r="I35" s="31" t="s">
        <v>1275</v>
      </c>
      <c r="J35" s="31" t="s">
        <v>18</v>
      </c>
      <c r="K35" s="31" t="s">
        <v>18</v>
      </c>
      <c r="L35" s="31" t="s">
        <v>646</v>
      </c>
      <c r="M35" s="31" t="s">
        <v>33</v>
      </c>
      <c r="N35" s="31">
        <v>3</v>
      </c>
      <c r="O35" s="31">
        <v>1285.3</v>
      </c>
      <c r="P35" s="31">
        <v>1220.7</v>
      </c>
      <c r="Q35" s="31">
        <v>1005</v>
      </c>
      <c r="R35" s="48">
        <v>0.56000000000000005</v>
      </c>
      <c r="S35" s="48">
        <v>0.55000000000000004</v>
      </c>
      <c r="T35" s="49">
        <v>0.51</v>
      </c>
      <c r="U35" s="50">
        <v>77.7</v>
      </c>
      <c r="V35" s="50">
        <v>69.400000000000006</v>
      </c>
      <c r="W35" s="51">
        <v>58.3</v>
      </c>
      <c r="X35" s="42">
        <f>IF(Tabela1[[#This Row],[Alta2]]="NA","NA",Tabela1[[#This Row],[Alta2]]/Tabela1[[#This Row],[Alta5]]*Tabela1[[#This Row],[Diâmetro (cm)]]/100)</f>
        <v>2.8999999999999998E-3</v>
      </c>
      <c r="Y35" s="42">
        <f>IF(Tabela1[[#This Row],[Média3]]="NA","NA",Tabela1[[#This Row],[Média3]]/Tabela1[[#This Row],[Média6]]*Tabela1[[#This Row],[Diâmetro (cm)]]/100)</f>
        <v>3.2000000000000002E-3</v>
      </c>
      <c r="Z35" s="42">
        <f>IF(Tabela1[[#This Row],[Baixa4]]="NA","NA",Tabela1[[#This Row],[Baixa4]]/Tabela1[[#This Row],[Baixa7]]*Tabela1[[#This Row],[Diâmetro (cm)]]/100)</f>
        <v>3.5000000000000001E-3</v>
      </c>
      <c r="AA35" s="42">
        <f>IF(Tabela1[[#This Row],[Alta8]]="NA","NA",IF(OR(AD35="",U35=""),"",U35*30/1000))</f>
        <v>2.331</v>
      </c>
      <c r="AB35" s="42">
        <f>IF(Tabela1[[#This Row],[Média9]]="NA","NA",IF(OR(AE35="",V35=""),"",V35*30/1000))</f>
        <v>2.0819999999999999</v>
      </c>
      <c r="AC35" s="42">
        <f>IF(Tabela1[[#This Row],[Baixa10]]="NA","NA",IF(OR(AF35="",W35=""),"",W35*30/1000))</f>
        <v>1.7490000000000001</v>
      </c>
      <c r="AD35" s="52" t="str">
        <f>IF(Tabela1[[#This Row],[Alta8]]="NA","NA",IF(X35="","",IF(X35&gt;$AD$3,"A",IF(X35&gt;$AD$4,"B",IF(X35&gt;$AD$5,"C","D")))))</f>
        <v>D</v>
      </c>
      <c r="AE35" s="52" t="str">
        <f>IF(Tabela1[[#This Row],[Média9]]="NA","NA",IF(Y35="","",IF(Y35&gt;$AD$3,"A",IF(Y35&gt;$AD$4,"B",IF(Y35&gt;$AD$5,"C","D")))))</f>
        <v>C</v>
      </c>
      <c r="AF35" s="52" t="str">
        <f>IF(Tabela1[[#This Row],[Baixa10]]="NA","NA",IF(Z35="","",IF(Z35&gt;$AD$3,"A",IF(Z35&gt;$AD$4,"B",IF(Z35&gt;$AD$5,"C","D")))))</f>
        <v>C</v>
      </c>
    </row>
    <row r="36" spans="1:32" ht="26.1" customHeight="1" x14ac:dyDescent="0.3">
      <c r="A36" s="46" t="s">
        <v>1253</v>
      </c>
      <c r="B36" s="31" t="s">
        <v>1204</v>
      </c>
      <c r="C36" s="46" t="s">
        <v>649</v>
      </c>
      <c r="D36" s="46" t="s">
        <v>648</v>
      </c>
      <c r="E36" s="46" t="s">
        <v>25</v>
      </c>
      <c r="F36" s="31">
        <v>220</v>
      </c>
      <c r="G36" s="47">
        <v>40</v>
      </c>
      <c r="H36" s="31">
        <v>6</v>
      </c>
      <c r="I36" s="31" t="s">
        <v>1275</v>
      </c>
      <c r="J36" s="31" t="s">
        <v>18</v>
      </c>
      <c r="K36" s="31" t="s">
        <v>18</v>
      </c>
      <c r="L36" s="31" t="s">
        <v>646</v>
      </c>
      <c r="M36" s="31" t="s">
        <v>33</v>
      </c>
      <c r="N36" s="31">
        <v>3</v>
      </c>
      <c r="O36" s="31">
        <v>1564.3</v>
      </c>
      <c r="P36" s="31">
        <v>1363.7</v>
      </c>
      <c r="Q36" s="31">
        <v>1186.3</v>
      </c>
      <c r="R36" s="48">
        <v>0.64</v>
      </c>
      <c r="S36" s="48">
        <v>0.59</v>
      </c>
      <c r="T36" s="49">
        <v>0.55000000000000004</v>
      </c>
      <c r="U36" s="50">
        <v>118.7</v>
      </c>
      <c r="V36" s="50">
        <v>87.6</v>
      </c>
      <c r="W36" s="51">
        <v>77.599999999999994</v>
      </c>
      <c r="X36" s="42">
        <f>IF(Tabela1[[#This Row],[Alta2]]="NA","NA",Tabela1[[#This Row],[Alta2]]/Tabela1[[#This Row],[Alta5]]*Tabela1[[#This Row],[Diâmetro (cm)]]/100)</f>
        <v>2.2000000000000001E-3</v>
      </c>
      <c r="Y36" s="42">
        <f>IF(Tabela1[[#This Row],[Média3]]="NA","NA",Tabela1[[#This Row],[Média3]]/Tabela1[[#This Row],[Média6]]*Tabela1[[#This Row],[Diâmetro (cm)]]/100)</f>
        <v>2.7000000000000001E-3</v>
      </c>
      <c r="Z36" s="42">
        <f>IF(Tabela1[[#This Row],[Baixa4]]="NA","NA",Tabela1[[#This Row],[Baixa4]]/Tabela1[[#This Row],[Baixa7]]*Tabela1[[#This Row],[Diâmetro (cm)]]/100)</f>
        <v>2.8E-3</v>
      </c>
      <c r="AA36" s="42">
        <f>IF(Tabela1[[#This Row],[Alta8]]="NA","NA",IF(OR(AD36="",U36=""),"",U36*30/1000))</f>
        <v>3.5609999999999999</v>
      </c>
      <c r="AB36" s="42">
        <f>IF(Tabela1[[#This Row],[Média9]]="NA","NA",IF(OR(AE36="",V36=""),"",V36*30/1000))</f>
        <v>2.6280000000000001</v>
      </c>
      <c r="AC36" s="42">
        <f>IF(Tabela1[[#This Row],[Baixa10]]="NA","NA",IF(OR(AF36="",W36=""),"",W36*30/1000))</f>
        <v>2.3279999999999998</v>
      </c>
      <c r="AD36" s="52" t="str">
        <f>IF(Tabela1[[#This Row],[Alta8]]="NA","NA",IF(X36="","",IF(X36&gt;$AD$3,"A",IF(X36&gt;$AD$4,"B",IF(X36&gt;$AD$5,"C","D")))))</f>
        <v>D</v>
      </c>
      <c r="AE36" s="52" t="str">
        <f>IF(Tabela1[[#This Row],[Média9]]="NA","NA",IF(Y36="","",IF(Y36&gt;$AD$3,"A",IF(Y36&gt;$AD$4,"B",IF(Y36&gt;$AD$5,"C","D")))))</f>
        <v>D</v>
      </c>
      <c r="AF36" s="52" t="str">
        <f>IF(Tabela1[[#This Row],[Baixa10]]="NA","NA",IF(Z36="","",IF(Z36&gt;$AD$3,"A",IF(Z36&gt;$AD$4,"B",IF(Z36&gt;$AD$5,"C","D")))))</f>
        <v>D</v>
      </c>
    </row>
    <row r="37" spans="1:32" ht="26.1" customHeight="1" x14ac:dyDescent="0.3">
      <c r="A37" s="46" t="s">
        <v>1253</v>
      </c>
      <c r="B37" s="31" t="s">
        <v>1204</v>
      </c>
      <c r="C37" s="46" t="s">
        <v>650</v>
      </c>
      <c r="D37" s="46" t="s">
        <v>651</v>
      </c>
      <c r="E37" s="46" t="s">
        <v>25</v>
      </c>
      <c r="F37" s="31">
        <v>127</v>
      </c>
      <c r="G37" s="47">
        <v>30</v>
      </c>
      <c r="H37" s="31">
        <v>6</v>
      </c>
      <c r="I37" s="31" t="s">
        <v>1275</v>
      </c>
      <c r="J37" s="31" t="s">
        <v>18</v>
      </c>
      <c r="K37" s="31" t="s">
        <v>18</v>
      </c>
      <c r="L37" s="31" t="s">
        <v>646</v>
      </c>
      <c r="M37" s="31" t="s">
        <v>33</v>
      </c>
      <c r="N37" s="31">
        <v>3</v>
      </c>
      <c r="O37" s="31">
        <v>1604.3</v>
      </c>
      <c r="P37" s="31">
        <v>1424.3</v>
      </c>
      <c r="Q37" s="31">
        <v>1203.7</v>
      </c>
      <c r="R37" s="48">
        <v>0.6</v>
      </c>
      <c r="S37" s="48">
        <v>0.56999999999999995</v>
      </c>
      <c r="T37" s="49">
        <v>0.54</v>
      </c>
      <c r="U37" s="50">
        <v>56.1</v>
      </c>
      <c r="V37" s="50">
        <v>45</v>
      </c>
      <c r="W37" s="51">
        <v>40.6</v>
      </c>
      <c r="X37" s="42">
        <f>IF(Tabela1[[#This Row],[Alta2]]="NA","NA",Tabela1[[#This Row],[Alta2]]/Tabela1[[#This Row],[Alta5]]*Tabela1[[#This Row],[Diâmetro (cm)]]/100)</f>
        <v>3.2000000000000002E-3</v>
      </c>
      <c r="Y37" s="42">
        <f>IF(Tabela1[[#This Row],[Média3]]="NA","NA",Tabela1[[#This Row],[Média3]]/Tabela1[[#This Row],[Média6]]*Tabela1[[#This Row],[Diâmetro (cm)]]/100)</f>
        <v>3.8E-3</v>
      </c>
      <c r="Z37" s="42">
        <f>IF(Tabela1[[#This Row],[Baixa4]]="NA","NA",Tabela1[[#This Row],[Baixa4]]/Tabela1[[#This Row],[Baixa7]]*Tabela1[[#This Row],[Diâmetro (cm)]]/100)</f>
        <v>4.0000000000000001E-3</v>
      </c>
      <c r="AA37" s="42">
        <f>IF(Tabela1[[#This Row],[Alta8]]="NA","NA",IF(OR(AD37="",U37=""),"",U37*30/1000))</f>
        <v>1.6830000000000001</v>
      </c>
      <c r="AB37" s="42">
        <f>IF(Tabela1[[#This Row],[Média9]]="NA","NA",IF(OR(AE37="",V37=""),"",V37*30/1000))</f>
        <v>1.35</v>
      </c>
      <c r="AC37" s="42">
        <f>IF(Tabela1[[#This Row],[Baixa10]]="NA","NA",IF(OR(AF37="",W37=""),"",W37*30/1000))</f>
        <v>1.218</v>
      </c>
      <c r="AD37" s="52" t="str">
        <f>IF(Tabela1[[#This Row],[Alta8]]="NA","NA",IF(X37="","",IF(X37&gt;$AD$3,"A",IF(X37&gt;$AD$4,"B",IF(X37&gt;$AD$5,"C","D")))))</f>
        <v>C</v>
      </c>
      <c r="AE37" s="52" t="str">
        <f>IF(Tabela1[[#This Row],[Média9]]="NA","NA",IF(Y37="","",IF(Y37&gt;$AD$3,"A",IF(Y37&gt;$AD$4,"B",IF(Y37&gt;$AD$5,"C","D")))))</f>
        <v>B</v>
      </c>
      <c r="AF37" s="52" t="str">
        <f>IF(Tabela1[[#This Row],[Baixa10]]="NA","NA",IF(Z37="","",IF(Z37&gt;$AD$3,"A",IF(Z37&gt;$AD$4,"B",IF(Z37&gt;$AD$5,"C","D")))))</f>
        <v>B</v>
      </c>
    </row>
    <row r="38" spans="1:32" ht="26.1" customHeight="1" x14ac:dyDescent="0.3">
      <c r="A38" s="46" t="s">
        <v>1253</v>
      </c>
      <c r="B38" s="31" t="s">
        <v>1204</v>
      </c>
      <c r="C38" s="46" t="s">
        <v>652</v>
      </c>
      <c r="D38" s="46" t="s">
        <v>645</v>
      </c>
      <c r="E38" s="46" t="s">
        <v>27</v>
      </c>
      <c r="F38" s="31">
        <v>127</v>
      </c>
      <c r="G38" s="47">
        <v>40</v>
      </c>
      <c r="H38" s="31">
        <v>6</v>
      </c>
      <c r="I38" s="31" t="s">
        <v>1275</v>
      </c>
      <c r="J38" s="31" t="s">
        <v>18</v>
      </c>
      <c r="K38" s="31" t="s">
        <v>18</v>
      </c>
      <c r="L38" s="31" t="s">
        <v>646</v>
      </c>
      <c r="M38" s="31" t="s">
        <v>33</v>
      </c>
      <c r="N38" s="31">
        <v>3</v>
      </c>
      <c r="O38" s="31">
        <v>1564.3</v>
      </c>
      <c r="P38" s="31">
        <v>1363.7</v>
      </c>
      <c r="Q38" s="31">
        <v>1186.3</v>
      </c>
      <c r="R38" s="48">
        <v>0.64</v>
      </c>
      <c r="S38" s="48">
        <v>0.59</v>
      </c>
      <c r="T38" s="49">
        <v>0.55000000000000004</v>
      </c>
      <c r="U38" s="50">
        <v>118.7</v>
      </c>
      <c r="V38" s="50">
        <v>87.6</v>
      </c>
      <c r="W38" s="51">
        <v>77.599999999999994</v>
      </c>
      <c r="X38" s="42">
        <f>IF(Tabela1[[#This Row],[Alta2]]="NA","NA",Tabela1[[#This Row],[Alta2]]/Tabela1[[#This Row],[Alta5]]*Tabela1[[#This Row],[Diâmetro (cm)]]/100)</f>
        <v>2.2000000000000001E-3</v>
      </c>
      <c r="Y38" s="42">
        <f>IF(Tabela1[[#This Row],[Média3]]="NA","NA",Tabela1[[#This Row],[Média3]]/Tabela1[[#This Row],[Média6]]*Tabela1[[#This Row],[Diâmetro (cm)]]/100)</f>
        <v>2.7000000000000001E-3</v>
      </c>
      <c r="Z38" s="42">
        <f>IF(Tabela1[[#This Row],[Baixa4]]="NA","NA",Tabela1[[#This Row],[Baixa4]]/Tabela1[[#This Row],[Baixa7]]*Tabela1[[#This Row],[Diâmetro (cm)]]/100)</f>
        <v>2.8E-3</v>
      </c>
      <c r="AA38" s="42">
        <f>IF(Tabela1[[#This Row],[Alta8]]="NA","NA",IF(OR(AD38="",U38=""),"",U38*30/1000))</f>
        <v>3.5609999999999999</v>
      </c>
      <c r="AB38" s="42">
        <f>IF(Tabela1[[#This Row],[Média9]]="NA","NA",IF(OR(AE38="",V38=""),"",V38*30/1000))</f>
        <v>2.6280000000000001</v>
      </c>
      <c r="AC38" s="42">
        <f>IF(Tabela1[[#This Row],[Baixa10]]="NA","NA",IF(OR(AF38="",W38=""),"",W38*30/1000))</f>
        <v>2.3279999999999998</v>
      </c>
      <c r="AD38" s="52" t="str">
        <f>IF(Tabela1[[#This Row],[Alta8]]="NA","NA",IF(X38="","",IF(X38&gt;$AD$3,"A",IF(X38&gt;$AD$4,"B",IF(X38&gt;$AD$5,"C","D")))))</f>
        <v>D</v>
      </c>
      <c r="AE38" s="52" t="str">
        <f>IF(Tabela1[[#This Row],[Média9]]="NA","NA",IF(Y38="","",IF(Y38&gt;$AD$3,"A",IF(Y38&gt;$AD$4,"B",IF(Y38&gt;$AD$5,"C","D")))))</f>
        <v>D</v>
      </c>
      <c r="AF38" s="52" t="str">
        <f>IF(Tabela1[[#This Row],[Baixa10]]="NA","NA",IF(Z38="","",IF(Z38&gt;$AD$3,"A",IF(Z38&gt;$AD$4,"B",IF(Z38&gt;$AD$5,"C","D")))))</f>
        <v>D</v>
      </c>
    </row>
    <row r="39" spans="1:32" ht="26.1" customHeight="1" x14ac:dyDescent="0.3">
      <c r="A39" s="46" t="s">
        <v>1253</v>
      </c>
      <c r="B39" s="31" t="s">
        <v>1204</v>
      </c>
      <c r="C39" s="46" t="s">
        <v>653</v>
      </c>
      <c r="D39" s="46" t="s">
        <v>654</v>
      </c>
      <c r="E39" s="46" t="s">
        <v>27</v>
      </c>
      <c r="F39" s="31">
        <v>127</v>
      </c>
      <c r="G39" s="47">
        <v>40</v>
      </c>
      <c r="H39" s="31">
        <v>6</v>
      </c>
      <c r="I39" s="31" t="s">
        <v>1275</v>
      </c>
      <c r="J39" s="31" t="s">
        <v>18</v>
      </c>
      <c r="K39" s="31" t="s">
        <v>18</v>
      </c>
      <c r="L39" s="31" t="s">
        <v>646</v>
      </c>
      <c r="M39" s="31" t="s">
        <v>33</v>
      </c>
      <c r="N39" s="31">
        <v>3</v>
      </c>
      <c r="O39" s="31">
        <v>1377.7</v>
      </c>
      <c r="P39" s="31">
        <v>1283</v>
      </c>
      <c r="Q39" s="31">
        <v>684.2</v>
      </c>
      <c r="R39" s="48">
        <v>0.59</v>
      </c>
      <c r="S39" s="48">
        <v>0.56999999999999995</v>
      </c>
      <c r="T39" s="49">
        <v>0.53</v>
      </c>
      <c r="U39" s="50">
        <v>78.400000000000006</v>
      </c>
      <c r="V39" s="50">
        <v>71.8</v>
      </c>
      <c r="W39" s="51">
        <v>63.6</v>
      </c>
      <c r="X39" s="42">
        <f>IF(Tabela1[[#This Row],[Alta2]]="NA","NA",Tabela1[[#This Row],[Alta2]]/Tabela1[[#This Row],[Alta5]]*Tabela1[[#This Row],[Diâmetro (cm)]]/100)</f>
        <v>3.0000000000000001E-3</v>
      </c>
      <c r="Y39" s="42">
        <f>IF(Tabela1[[#This Row],[Média3]]="NA","NA",Tabela1[[#This Row],[Média3]]/Tabela1[[#This Row],[Média6]]*Tabela1[[#This Row],[Diâmetro (cm)]]/100)</f>
        <v>3.2000000000000002E-3</v>
      </c>
      <c r="Z39" s="42">
        <f>IF(Tabela1[[#This Row],[Baixa4]]="NA","NA",Tabela1[[#This Row],[Baixa4]]/Tabela1[[#This Row],[Baixa7]]*Tabela1[[#This Row],[Diâmetro (cm)]]/100)</f>
        <v>3.3E-3</v>
      </c>
      <c r="AA39" s="42">
        <f>IF(Tabela1[[#This Row],[Alta8]]="NA","NA",IF(OR(AD39="",U39=""),"",U39*30/1000))</f>
        <v>2.3519999999999999</v>
      </c>
      <c r="AB39" s="42">
        <f>IF(Tabela1[[#This Row],[Média9]]="NA","NA",IF(OR(AE39="",V39=""),"",V39*30/1000))</f>
        <v>2.1539999999999999</v>
      </c>
      <c r="AC39" s="42">
        <f>IF(Tabela1[[#This Row],[Baixa10]]="NA","NA",IF(OR(AF39="",W39=""),"",W39*30/1000))</f>
        <v>1.9079999999999999</v>
      </c>
      <c r="AD39" s="52" t="str">
        <f>IF(Tabela1[[#This Row],[Alta8]]="NA","NA",IF(X39="","",IF(X39&gt;$AD$3,"A",IF(X39&gt;$AD$4,"B",IF(X39&gt;$AD$5,"C","D")))))</f>
        <v>D</v>
      </c>
      <c r="AE39" s="52" t="str">
        <f>IF(Tabela1[[#This Row],[Média9]]="NA","NA",IF(Y39="","",IF(Y39&gt;$AD$3,"A",IF(Y39&gt;$AD$4,"B",IF(Y39&gt;$AD$5,"C","D")))))</f>
        <v>C</v>
      </c>
      <c r="AF39" s="52" t="str">
        <f>IF(Tabela1[[#This Row],[Baixa10]]="NA","NA",IF(Z39="","",IF(Z39&gt;$AD$3,"A",IF(Z39&gt;$AD$4,"B",IF(Z39&gt;$AD$5,"C","D")))))</f>
        <v>C</v>
      </c>
    </row>
    <row r="40" spans="1:32" ht="26.1" customHeight="1" x14ac:dyDescent="0.3">
      <c r="A40" s="46" t="s">
        <v>1253</v>
      </c>
      <c r="B40" s="31" t="s">
        <v>1204</v>
      </c>
      <c r="C40" s="46" t="s">
        <v>655</v>
      </c>
      <c r="D40" s="46" t="s">
        <v>656</v>
      </c>
      <c r="E40" s="46" t="s">
        <v>27</v>
      </c>
      <c r="F40" s="31">
        <v>127</v>
      </c>
      <c r="G40" s="47">
        <v>30</v>
      </c>
      <c r="H40" s="31">
        <v>6</v>
      </c>
      <c r="I40" s="31" t="s">
        <v>1275</v>
      </c>
      <c r="J40" s="31" t="s">
        <v>18</v>
      </c>
      <c r="K40" s="31" t="s">
        <v>18</v>
      </c>
      <c r="L40" s="31" t="s">
        <v>646</v>
      </c>
      <c r="M40" s="31" t="s">
        <v>33</v>
      </c>
      <c r="N40" s="31">
        <v>3</v>
      </c>
      <c r="O40" s="31">
        <v>1604.3</v>
      </c>
      <c r="P40" s="31">
        <v>1424.3</v>
      </c>
      <c r="Q40" s="31">
        <v>1203.7</v>
      </c>
      <c r="R40" s="48">
        <v>0.6</v>
      </c>
      <c r="S40" s="48">
        <v>0.56999999999999995</v>
      </c>
      <c r="T40" s="49">
        <v>0.54</v>
      </c>
      <c r="U40" s="50">
        <v>56.1</v>
      </c>
      <c r="V40" s="50">
        <v>45</v>
      </c>
      <c r="W40" s="51">
        <v>40.6</v>
      </c>
      <c r="X40" s="42">
        <f>IF(Tabela1[[#This Row],[Alta2]]="NA","NA",Tabela1[[#This Row],[Alta2]]/Tabela1[[#This Row],[Alta5]]*Tabela1[[#This Row],[Diâmetro (cm)]]/100)</f>
        <v>3.2000000000000002E-3</v>
      </c>
      <c r="Y40" s="42">
        <f>IF(Tabela1[[#This Row],[Média3]]="NA","NA",Tabela1[[#This Row],[Média3]]/Tabela1[[#This Row],[Média6]]*Tabela1[[#This Row],[Diâmetro (cm)]]/100)</f>
        <v>3.8E-3</v>
      </c>
      <c r="Z40" s="42">
        <f>IF(Tabela1[[#This Row],[Baixa4]]="NA","NA",Tabela1[[#This Row],[Baixa4]]/Tabela1[[#This Row],[Baixa7]]*Tabela1[[#This Row],[Diâmetro (cm)]]/100)</f>
        <v>4.0000000000000001E-3</v>
      </c>
      <c r="AA40" s="42">
        <f>IF(Tabela1[[#This Row],[Alta8]]="NA","NA",IF(OR(AD40="",U40=""),"",U40*30/1000))</f>
        <v>1.6830000000000001</v>
      </c>
      <c r="AB40" s="42">
        <f>IF(Tabela1[[#This Row],[Média9]]="NA","NA",IF(OR(AE40="",V40=""),"",V40*30/1000))</f>
        <v>1.35</v>
      </c>
      <c r="AC40" s="42">
        <f>IF(Tabela1[[#This Row],[Baixa10]]="NA","NA",IF(OR(AF40="",W40=""),"",W40*30/1000))</f>
        <v>1.218</v>
      </c>
      <c r="AD40" s="52" t="str">
        <f>IF(Tabela1[[#This Row],[Alta8]]="NA","NA",IF(X40="","",IF(X40&gt;$AD$3,"A",IF(X40&gt;$AD$4,"B",IF(X40&gt;$AD$5,"C","D")))))</f>
        <v>C</v>
      </c>
      <c r="AE40" s="52" t="str">
        <f>IF(Tabela1[[#This Row],[Média9]]="NA","NA",IF(Y40="","",IF(Y40&gt;$AD$3,"A",IF(Y40&gt;$AD$4,"B",IF(Y40&gt;$AD$5,"C","D")))))</f>
        <v>B</v>
      </c>
      <c r="AF40" s="52" t="str">
        <f>IF(Tabela1[[#This Row],[Baixa10]]="NA","NA",IF(Z40="","",IF(Z40&gt;$AD$3,"A",IF(Z40&gt;$AD$4,"B",IF(Z40&gt;$AD$5,"C","D")))))</f>
        <v>B</v>
      </c>
    </row>
    <row r="41" spans="1:32" ht="26.1" customHeight="1" x14ac:dyDescent="0.3">
      <c r="A41" s="46" t="s">
        <v>1253</v>
      </c>
      <c r="B41" s="31" t="s">
        <v>1204</v>
      </c>
      <c r="C41" s="46" t="s">
        <v>657</v>
      </c>
      <c r="D41" s="46" t="s">
        <v>658</v>
      </c>
      <c r="E41" s="46" t="s">
        <v>27</v>
      </c>
      <c r="F41" s="31">
        <v>220</v>
      </c>
      <c r="G41" s="47">
        <v>30</v>
      </c>
      <c r="H41" s="31">
        <v>6</v>
      </c>
      <c r="I41" s="31" t="s">
        <v>1275</v>
      </c>
      <c r="J41" s="31" t="s">
        <v>18</v>
      </c>
      <c r="K41" s="31" t="s">
        <v>18</v>
      </c>
      <c r="L41" s="31" t="s">
        <v>646</v>
      </c>
      <c r="M41" s="31" t="s">
        <v>33</v>
      </c>
      <c r="N41" s="31">
        <v>3</v>
      </c>
      <c r="O41" s="31">
        <v>1577.3</v>
      </c>
      <c r="P41" s="31">
        <v>1346.3</v>
      </c>
      <c r="Q41" s="31">
        <v>1080.3</v>
      </c>
      <c r="R41" s="48">
        <v>0.6</v>
      </c>
      <c r="S41" s="48">
        <v>0.55000000000000004</v>
      </c>
      <c r="T41" s="49">
        <v>0.5</v>
      </c>
      <c r="U41" s="50">
        <v>35.9</v>
      </c>
      <c r="V41" s="50">
        <v>30.9</v>
      </c>
      <c r="W41" s="51">
        <v>28.3</v>
      </c>
      <c r="X41" s="42">
        <f>IF(Tabela1[[#This Row],[Alta2]]="NA","NA",Tabela1[[#This Row],[Alta2]]/Tabela1[[#This Row],[Alta5]]*Tabela1[[#This Row],[Diâmetro (cm)]]/100)</f>
        <v>5.0000000000000001E-3</v>
      </c>
      <c r="Y41" s="42">
        <f>IF(Tabela1[[#This Row],[Média3]]="NA","NA",Tabela1[[#This Row],[Média3]]/Tabela1[[#This Row],[Média6]]*Tabela1[[#This Row],[Diâmetro (cm)]]/100)</f>
        <v>5.3E-3</v>
      </c>
      <c r="Z41" s="42">
        <f>IF(Tabela1[[#This Row],[Baixa4]]="NA","NA",Tabela1[[#This Row],[Baixa4]]/Tabela1[[#This Row],[Baixa7]]*Tabela1[[#This Row],[Diâmetro (cm)]]/100)</f>
        <v>5.3E-3</v>
      </c>
      <c r="AA41" s="42">
        <f>IF(Tabela1[[#This Row],[Alta8]]="NA","NA",IF(OR(AD41="",U41=""),"",U41*30/1000))</f>
        <v>1.077</v>
      </c>
      <c r="AB41" s="42">
        <f>IF(Tabela1[[#This Row],[Média9]]="NA","NA",IF(OR(AE41="",V41=""),"",V41*30/1000))</f>
        <v>0.92700000000000005</v>
      </c>
      <c r="AC41" s="42">
        <f>IF(Tabela1[[#This Row],[Baixa10]]="NA","NA",IF(OR(AF41="",W41=""),"",W41*30/1000))</f>
        <v>0.84899999999999998</v>
      </c>
      <c r="AD41" s="52" t="str">
        <f>IF(Tabela1[[#This Row],[Alta8]]="NA","NA",IF(X41="","",IF(X41&gt;$AD$3,"A",IF(X41&gt;$AD$4,"B",IF(X41&gt;$AD$5,"C","D")))))</f>
        <v>A</v>
      </c>
      <c r="AE41" s="52" t="str">
        <f>IF(Tabela1[[#This Row],[Média9]]="NA","NA",IF(Y41="","",IF(Y41&gt;$AD$3,"A",IF(Y41&gt;$AD$4,"B",IF(Y41&gt;$AD$5,"C","D")))))</f>
        <v>A</v>
      </c>
      <c r="AF41" s="52" t="str">
        <f>IF(Tabela1[[#This Row],[Baixa10]]="NA","NA",IF(Z41="","",IF(Z41&gt;$AD$3,"A",IF(Z41&gt;$AD$4,"B",IF(Z41&gt;$AD$5,"C","D")))))</f>
        <v>A</v>
      </c>
    </row>
    <row r="42" spans="1:32" ht="26.1" customHeight="1" x14ac:dyDescent="0.3">
      <c r="A42" s="46" t="s">
        <v>1253</v>
      </c>
      <c r="B42" s="31" t="s">
        <v>1204</v>
      </c>
      <c r="C42" s="46" t="s">
        <v>659</v>
      </c>
      <c r="D42" s="46" t="s">
        <v>660</v>
      </c>
      <c r="E42" s="46" t="s">
        <v>28</v>
      </c>
      <c r="F42" s="31">
        <v>220</v>
      </c>
      <c r="G42" s="47">
        <v>30</v>
      </c>
      <c r="H42" s="31">
        <v>6</v>
      </c>
      <c r="I42" s="31" t="s">
        <v>1275</v>
      </c>
      <c r="J42" s="31" t="s">
        <v>18</v>
      </c>
      <c r="K42" s="31" t="s">
        <v>18</v>
      </c>
      <c r="L42" s="31" t="s">
        <v>646</v>
      </c>
      <c r="M42" s="31" t="s">
        <v>33</v>
      </c>
      <c r="N42" s="31">
        <v>2</v>
      </c>
      <c r="O42" s="31">
        <v>1496.7</v>
      </c>
      <c r="P42" s="31" t="s">
        <v>1194</v>
      </c>
      <c r="Q42" s="31">
        <v>1176</v>
      </c>
      <c r="R42" s="48">
        <v>0.65</v>
      </c>
      <c r="S42" s="48" t="s">
        <v>1194</v>
      </c>
      <c r="T42" s="49">
        <v>0.56999999999999995</v>
      </c>
      <c r="U42" s="50">
        <v>39.299999999999997</v>
      </c>
      <c r="V42" s="50" t="s">
        <v>1194</v>
      </c>
      <c r="W42" s="51">
        <v>30.8</v>
      </c>
      <c r="X42" s="42">
        <f>IF(Tabela1[[#This Row],[Alta2]]="NA","NA",Tabela1[[#This Row],[Alta2]]/Tabela1[[#This Row],[Alta5]]*Tabela1[[#This Row],[Diâmetro (cm)]]/100)</f>
        <v>5.0000000000000001E-3</v>
      </c>
      <c r="Y42" s="42" t="str">
        <f>IF(Tabela1[[#This Row],[Média3]]="NA","NA",Tabela1[[#This Row],[Média3]]/Tabela1[[#This Row],[Média6]]*Tabela1[[#This Row],[Diâmetro (cm)]]/100)</f>
        <v>NA</v>
      </c>
      <c r="Z42" s="42">
        <f>IF(Tabela1[[#This Row],[Baixa4]]="NA","NA",Tabela1[[#This Row],[Baixa4]]/Tabela1[[#This Row],[Baixa7]]*Tabela1[[#This Row],[Diâmetro (cm)]]/100)</f>
        <v>5.5999999999999999E-3</v>
      </c>
      <c r="AA42" s="42">
        <f>IF(Tabela1[[#This Row],[Alta8]]="NA","NA",IF(OR(AD42="",U42=""),"",U42*30/1000))</f>
        <v>1.179</v>
      </c>
      <c r="AB42" s="42" t="str">
        <f>IF(Tabela1[[#This Row],[Média9]]="NA","NA",IF(OR(AE42="",V42=""),"",V42*30/1000))</f>
        <v>NA</v>
      </c>
      <c r="AC42" s="42">
        <f>IF(Tabela1[[#This Row],[Baixa10]]="NA","NA",IF(OR(AF42="",W42=""),"",W42*30/1000))</f>
        <v>0.92400000000000004</v>
      </c>
      <c r="AD42" s="52" t="str">
        <f>IF(Tabela1[[#This Row],[Alta8]]="NA","NA",IF(X42="","",IF(X42&gt;$AD$3,"A",IF(X42&gt;$AD$4,"B",IF(X42&gt;$AD$5,"C","D")))))</f>
        <v>A</v>
      </c>
      <c r="AE42" s="52" t="str">
        <f>IF(Tabela1[[#This Row],[Média9]]="NA","NA",IF(Y42="","",IF(Y42&gt;$AD$3,"A",IF(Y42&gt;$AD$4,"B",IF(Y42&gt;$AD$5,"C","D")))))</f>
        <v>NA</v>
      </c>
      <c r="AF42" s="52" t="str">
        <f>IF(Tabela1[[#This Row],[Baixa10]]="NA","NA",IF(Z42="","",IF(Z42&gt;$AD$3,"A",IF(Z42&gt;$AD$4,"B",IF(Z42&gt;$AD$5,"C","D")))))</f>
        <v>A</v>
      </c>
    </row>
    <row r="43" spans="1:32" ht="26.1" customHeight="1" x14ac:dyDescent="0.3">
      <c r="A43" s="46" t="s">
        <v>1253</v>
      </c>
      <c r="B43" s="31" t="s">
        <v>1204</v>
      </c>
      <c r="C43" s="46" t="s">
        <v>661</v>
      </c>
      <c r="D43" s="46" t="s">
        <v>662</v>
      </c>
      <c r="E43" s="46" t="s">
        <v>28</v>
      </c>
      <c r="F43" s="31">
        <v>127</v>
      </c>
      <c r="G43" s="47">
        <v>30</v>
      </c>
      <c r="H43" s="31">
        <v>6</v>
      </c>
      <c r="I43" s="31" t="s">
        <v>1275</v>
      </c>
      <c r="J43" s="31" t="s">
        <v>18</v>
      </c>
      <c r="K43" s="31" t="s">
        <v>18</v>
      </c>
      <c r="L43" s="31" t="s">
        <v>646</v>
      </c>
      <c r="M43" s="31" t="s">
        <v>33</v>
      </c>
      <c r="N43" s="31">
        <v>2</v>
      </c>
      <c r="O43" s="31">
        <v>1407.7</v>
      </c>
      <c r="P43" s="31" t="s">
        <v>1194</v>
      </c>
      <c r="Q43" s="31">
        <v>1085</v>
      </c>
      <c r="R43" s="48">
        <v>0.62</v>
      </c>
      <c r="S43" s="48" t="s">
        <v>1194</v>
      </c>
      <c r="T43" s="49">
        <v>0.54</v>
      </c>
      <c r="U43" s="50">
        <v>33.4</v>
      </c>
      <c r="V43" s="50" t="s">
        <v>1194</v>
      </c>
      <c r="W43" s="51">
        <v>30</v>
      </c>
      <c r="X43" s="42">
        <f>IF(Tabela1[[#This Row],[Alta2]]="NA","NA",Tabela1[[#This Row],[Alta2]]/Tabela1[[#This Row],[Alta5]]*Tabela1[[#This Row],[Diâmetro (cm)]]/100)</f>
        <v>5.5999999999999999E-3</v>
      </c>
      <c r="Y43" s="42" t="str">
        <f>IF(Tabela1[[#This Row],[Média3]]="NA","NA",Tabela1[[#This Row],[Média3]]/Tabela1[[#This Row],[Média6]]*Tabela1[[#This Row],[Diâmetro (cm)]]/100)</f>
        <v>NA</v>
      </c>
      <c r="Z43" s="42">
        <f>IF(Tabela1[[#This Row],[Baixa4]]="NA","NA",Tabela1[[#This Row],[Baixa4]]/Tabela1[[#This Row],[Baixa7]]*Tabela1[[#This Row],[Diâmetro (cm)]]/100)</f>
        <v>5.4000000000000003E-3</v>
      </c>
      <c r="AA43" s="42">
        <f>IF(Tabela1[[#This Row],[Alta8]]="NA","NA",IF(OR(AD43="",U43=""),"",U43*30/1000))</f>
        <v>1.002</v>
      </c>
      <c r="AB43" s="42" t="str">
        <f>IF(Tabela1[[#This Row],[Média9]]="NA","NA",IF(OR(AE43="",V43=""),"",V43*30/1000))</f>
        <v>NA</v>
      </c>
      <c r="AC43" s="42">
        <f>IF(Tabela1[[#This Row],[Baixa10]]="NA","NA",IF(OR(AF43="",W43=""),"",W43*30/1000))</f>
        <v>0.9</v>
      </c>
      <c r="AD43" s="52" t="str">
        <f>IF(Tabela1[[#This Row],[Alta8]]="NA","NA",IF(X43="","",IF(X43&gt;$AD$3,"A",IF(X43&gt;$AD$4,"B",IF(X43&gt;$AD$5,"C","D")))))</f>
        <v>A</v>
      </c>
      <c r="AE43" s="52" t="str">
        <f>IF(Tabela1[[#This Row],[Média9]]="NA","NA",IF(Y43="","",IF(Y43&gt;$AD$3,"A",IF(Y43&gt;$AD$4,"B",IF(Y43&gt;$AD$5,"C","D")))))</f>
        <v>NA</v>
      </c>
      <c r="AF43" s="52" t="str">
        <f>IF(Tabela1[[#This Row],[Baixa10]]="NA","NA",IF(Z43="","",IF(Z43&gt;$AD$3,"A",IF(Z43&gt;$AD$4,"B",IF(Z43&gt;$AD$5,"C","D")))))</f>
        <v>A</v>
      </c>
    </row>
    <row r="44" spans="1:32" ht="26.1" customHeight="1" x14ac:dyDescent="0.3">
      <c r="A44" s="46" t="s">
        <v>1253</v>
      </c>
      <c r="B44" s="31" t="s">
        <v>1205</v>
      </c>
      <c r="C44" s="46" t="s">
        <v>663</v>
      </c>
      <c r="D44" s="46" t="s">
        <v>648</v>
      </c>
      <c r="E44" s="46" t="s">
        <v>25</v>
      </c>
      <c r="F44" s="31">
        <v>220</v>
      </c>
      <c r="G44" s="47">
        <v>40</v>
      </c>
      <c r="H44" s="31">
        <v>6</v>
      </c>
      <c r="I44" s="31" t="s">
        <v>1275</v>
      </c>
      <c r="J44" s="31" t="s">
        <v>18</v>
      </c>
      <c r="K44" s="31" t="s">
        <v>18</v>
      </c>
      <c r="L44" s="31" t="s">
        <v>646</v>
      </c>
      <c r="M44" s="31" t="s">
        <v>33</v>
      </c>
      <c r="N44" s="31">
        <v>3</v>
      </c>
      <c r="O44" s="31">
        <v>1593</v>
      </c>
      <c r="P44" s="31">
        <v>1451</v>
      </c>
      <c r="Q44" s="31">
        <v>1298</v>
      </c>
      <c r="R44" s="48">
        <v>1.03</v>
      </c>
      <c r="S44" s="48">
        <v>0.83</v>
      </c>
      <c r="T44" s="49">
        <v>0.76</v>
      </c>
      <c r="U44" s="50">
        <v>115.8</v>
      </c>
      <c r="V44" s="50">
        <v>91.8</v>
      </c>
      <c r="W44" s="51">
        <v>84.2</v>
      </c>
      <c r="X44" s="42">
        <f>IF(Tabela1[[#This Row],[Alta2]]="NA","NA",Tabela1[[#This Row],[Alta2]]/Tabela1[[#This Row],[Alta5]]*Tabela1[[#This Row],[Diâmetro (cm)]]/100)</f>
        <v>3.5999999999999999E-3</v>
      </c>
      <c r="Y44" s="42">
        <f>IF(Tabela1[[#This Row],[Média3]]="NA","NA",Tabela1[[#This Row],[Média3]]/Tabela1[[#This Row],[Média6]]*Tabela1[[#This Row],[Diâmetro (cm)]]/100)</f>
        <v>3.5999999999999999E-3</v>
      </c>
      <c r="Z44" s="42">
        <f>IF(Tabela1[[#This Row],[Baixa4]]="NA","NA",Tabela1[[#This Row],[Baixa4]]/Tabela1[[#This Row],[Baixa7]]*Tabela1[[#This Row],[Diâmetro (cm)]]/100)</f>
        <v>3.5999999999999999E-3</v>
      </c>
      <c r="AA44" s="42">
        <f>IF(Tabela1[[#This Row],[Alta8]]="NA","NA",IF(OR(AD44="",U44=""),"",U44*30/1000))</f>
        <v>3.4740000000000002</v>
      </c>
      <c r="AB44" s="42">
        <f>IF(Tabela1[[#This Row],[Média9]]="NA","NA",IF(OR(AE44="",V44=""),"",V44*30/1000))</f>
        <v>2.754</v>
      </c>
      <c r="AC44" s="42">
        <f>IF(Tabela1[[#This Row],[Baixa10]]="NA","NA",IF(OR(AF44="",W44=""),"",W44*30/1000))</f>
        <v>2.5259999999999998</v>
      </c>
      <c r="AD44" s="52" t="str">
        <f>IF(Tabela1[[#This Row],[Alta8]]="NA","NA",IF(X44="","",IF(X44&gt;$AD$3,"A",IF(X44&gt;$AD$4,"B",IF(X44&gt;$AD$5,"C","D")))))</f>
        <v>B</v>
      </c>
      <c r="AE44" s="52" t="str">
        <f>IF(Tabela1[[#This Row],[Média9]]="NA","NA",IF(Y44="","",IF(Y44&gt;$AD$3,"A",IF(Y44&gt;$AD$4,"B",IF(Y44&gt;$AD$5,"C","D")))))</f>
        <v>B</v>
      </c>
      <c r="AF44" s="52" t="str">
        <f>IF(Tabela1[[#This Row],[Baixa10]]="NA","NA",IF(Z44="","",IF(Z44&gt;$AD$3,"A",IF(Z44&gt;$AD$4,"B",IF(Z44&gt;$AD$5,"C","D")))))</f>
        <v>B</v>
      </c>
    </row>
    <row r="45" spans="1:32" ht="26.1" customHeight="1" x14ac:dyDescent="0.3">
      <c r="A45" s="46" t="s">
        <v>1253</v>
      </c>
      <c r="B45" s="31" t="s">
        <v>1204</v>
      </c>
      <c r="C45" s="46" t="s">
        <v>664</v>
      </c>
      <c r="D45" s="46" t="s">
        <v>648</v>
      </c>
      <c r="E45" s="46" t="s">
        <v>25</v>
      </c>
      <c r="F45" s="31">
        <v>220</v>
      </c>
      <c r="G45" s="47">
        <v>40</v>
      </c>
      <c r="H45" s="31">
        <v>6</v>
      </c>
      <c r="I45" s="31" t="s">
        <v>1275</v>
      </c>
      <c r="J45" s="31" t="s">
        <v>18</v>
      </c>
      <c r="K45" s="31" t="s">
        <v>18</v>
      </c>
      <c r="L45" s="31" t="s">
        <v>646</v>
      </c>
      <c r="M45" s="31" t="s">
        <v>33</v>
      </c>
      <c r="N45" s="31">
        <v>3</v>
      </c>
      <c r="O45" s="31">
        <v>1593</v>
      </c>
      <c r="P45" s="31">
        <v>1451</v>
      </c>
      <c r="Q45" s="31">
        <v>1298</v>
      </c>
      <c r="R45" s="48">
        <v>1.03</v>
      </c>
      <c r="S45" s="48">
        <v>0.83</v>
      </c>
      <c r="T45" s="49">
        <v>0.76</v>
      </c>
      <c r="U45" s="50">
        <v>115.8</v>
      </c>
      <c r="V45" s="50">
        <v>91.8</v>
      </c>
      <c r="W45" s="51">
        <v>84.2</v>
      </c>
      <c r="X45" s="42">
        <f>IF(Tabela1[[#This Row],[Alta2]]="NA","NA",Tabela1[[#This Row],[Alta2]]/Tabela1[[#This Row],[Alta5]]*Tabela1[[#This Row],[Diâmetro (cm)]]/100)</f>
        <v>3.5999999999999999E-3</v>
      </c>
      <c r="Y45" s="42">
        <f>IF(Tabela1[[#This Row],[Média3]]="NA","NA",Tabela1[[#This Row],[Média3]]/Tabela1[[#This Row],[Média6]]*Tabela1[[#This Row],[Diâmetro (cm)]]/100)</f>
        <v>3.5999999999999999E-3</v>
      </c>
      <c r="Z45" s="42">
        <f>IF(Tabela1[[#This Row],[Baixa4]]="NA","NA",Tabela1[[#This Row],[Baixa4]]/Tabela1[[#This Row],[Baixa7]]*Tabela1[[#This Row],[Diâmetro (cm)]]/100)</f>
        <v>3.5999999999999999E-3</v>
      </c>
      <c r="AA45" s="42">
        <f>IF(Tabela1[[#This Row],[Alta8]]="NA","NA",IF(OR(AD45="",U45=""),"",U45*30/1000))</f>
        <v>3.4740000000000002</v>
      </c>
      <c r="AB45" s="42">
        <f>IF(Tabela1[[#This Row],[Média9]]="NA","NA",IF(OR(AE45="",V45=""),"",V45*30/1000))</f>
        <v>2.754</v>
      </c>
      <c r="AC45" s="42">
        <f>IF(Tabela1[[#This Row],[Baixa10]]="NA","NA",IF(OR(AF45="",W45=""),"",W45*30/1000))</f>
        <v>2.5259999999999998</v>
      </c>
      <c r="AD45" s="52" t="str">
        <f>IF(Tabela1[[#This Row],[Alta8]]="NA","NA",IF(X45="","",IF(X45&gt;$AD$3,"A",IF(X45&gt;$AD$4,"B",IF(X45&gt;$AD$5,"C","D")))))</f>
        <v>B</v>
      </c>
      <c r="AE45" s="52" t="str">
        <f>IF(Tabela1[[#This Row],[Média9]]="NA","NA",IF(Y45="","",IF(Y45&gt;$AD$3,"A",IF(Y45&gt;$AD$4,"B",IF(Y45&gt;$AD$5,"C","D")))))</f>
        <v>B</v>
      </c>
      <c r="AF45" s="52" t="str">
        <f>IF(Tabela1[[#This Row],[Baixa10]]="NA","NA",IF(Z45="","",IF(Z45&gt;$AD$3,"A",IF(Z45&gt;$AD$4,"B",IF(Z45&gt;$AD$5,"C","D")))))</f>
        <v>B</v>
      </c>
    </row>
    <row r="46" spans="1:32" ht="26.1" customHeight="1" x14ac:dyDescent="0.3">
      <c r="A46" s="46" t="s">
        <v>1253</v>
      </c>
      <c r="B46" s="31" t="s">
        <v>1204</v>
      </c>
      <c r="C46" s="46" t="s">
        <v>665</v>
      </c>
      <c r="D46" s="46" t="s">
        <v>648</v>
      </c>
      <c r="E46" s="46" t="s">
        <v>25</v>
      </c>
      <c r="F46" s="31">
        <v>127</v>
      </c>
      <c r="G46" s="47">
        <v>40</v>
      </c>
      <c r="H46" s="31">
        <v>6</v>
      </c>
      <c r="I46" s="31" t="s">
        <v>1275</v>
      </c>
      <c r="J46" s="31" t="s">
        <v>18</v>
      </c>
      <c r="K46" s="31" t="s">
        <v>18</v>
      </c>
      <c r="L46" s="31" t="s">
        <v>646</v>
      </c>
      <c r="M46" s="31" t="s">
        <v>33</v>
      </c>
      <c r="N46" s="31">
        <v>3</v>
      </c>
      <c r="O46" s="31">
        <v>1600.3</v>
      </c>
      <c r="P46" s="31">
        <v>1422.3</v>
      </c>
      <c r="Q46" s="31">
        <v>1239</v>
      </c>
      <c r="R46" s="48">
        <v>1.0900000000000001</v>
      </c>
      <c r="S46" s="48">
        <v>0.83</v>
      </c>
      <c r="T46" s="49">
        <v>0.72</v>
      </c>
      <c r="U46" s="50">
        <v>119.9</v>
      </c>
      <c r="V46" s="50">
        <v>89.1</v>
      </c>
      <c r="W46" s="51">
        <v>80.400000000000006</v>
      </c>
      <c r="X46" s="42">
        <f>IF(Tabela1[[#This Row],[Alta2]]="NA","NA",Tabela1[[#This Row],[Alta2]]/Tabela1[[#This Row],[Alta5]]*Tabela1[[#This Row],[Diâmetro (cm)]]/100)</f>
        <v>3.5999999999999999E-3</v>
      </c>
      <c r="Y46" s="42">
        <f>IF(Tabela1[[#This Row],[Média3]]="NA","NA",Tabela1[[#This Row],[Média3]]/Tabela1[[#This Row],[Média6]]*Tabela1[[#This Row],[Diâmetro (cm)]]/100)</f>
        <v>3.7000000000000002E-3</v>
      </c>
      <c r="Z46" s="42">
        <f>IF(Tabela1[[#This Row],[Baixa4]]="NA","NA",Tabela1[[#This Row],[Baixa4]]/Tabela1[[#This Row],[Baixa7]]*Tabela1[[#This Row],[Diâmetro (cm)]]/100)</f>
        <v>3.5999999999999999E-3</v>
      </c>
      <c r="AA46" s="42">
        <f>IF(Tabela1[[#This Row],[Alta8]]="NA","NA",IF(OR(AD46="",U46=""),"",U46*30/1000))</f>
        <v>3.597</v>
      </c>
      <c r="AB46" s="42">
        <f>IF(Tabela1[[#This Row],[Média9]]="NA","NA",IF(OR(AE46="",V46=""),"",V46*30/1000))</f>
        <v>2.673</v>
      </c>
      <c r="AC46" s="42">
        <f>IF(Tabela1[[#This Row],[Baixa10]]="NA","NA",IF(OR(AF46="",W46=""),"",W46*30/1000))</f>
        <v>2.4119999999999999</v>
      </c>
      <c r="AD46" s="52" t="str">
        <f>IF(Tabela1[[#This Row],[Alta8]]="NA","NA",IF(X46="","",IF(X46&gt;$AD$3,"A",IF(X46&gt;$AD$4,"B",IF(X46&gt;$AD$5,"C","D")))))</f>
        <v>B</v>
      </c>
      <c r="AE46" s="52" t="str">
        <f>IF(Tabela1[[#This Row],[Média9]]="NA","NA",IF(Y46="","",IF(Y46&gt;$AD$3,"A",IF(Y46&gt;$AD$4,"B",IF(Y46&gt;$AD$5,"C","D")))))</f>
        <v>B</v>
      </c>
      <c r="AF46" s="52" t="str">
        <f>IF(Tabela1[[#This Row],[Baixa10]]="NA","NA",IF(Z46="","",IF(Z46&gt;$AD$3,"A",IF(Z46&gt;$AD$4,"B",IF(Z46&gt;$AD$5,"C","D")))))</f>
        <v>B</v>
      </c>
    </row>
    <row r="47" spans="1:32" ht="26.1" customHeight="1" x14ac:dyDescent="0.3">
      <c r="A47" s="46" t="s">
        <v>1253</v>
      </c>
      <c r="B47" s="31" t="s">
        <v>1204</v>
      </c>
      <c r="C47" s="46" t="s">
        <v>666</v>
      </c>
      <c r="D47" s="46" t="s">
        <v>667</v>
      </c>
      <c r="E47" s="46" t="s">
        <v>27</v>
      </c>
      <c r="F47" s="31">
        <v>220</v>
      </c>
      <c r="G47" s="47">
        <v>40</v>
      </c>
      <c r="H47" s="31">
        <v>6</v>
      </c>
      <c r="I47" s="31" t="s">
        <v>1275</v>
      </c>
      <c r="J47" s="31" t="s">
        <v>18</v>
      </c>
      <c r="K47" s="31" t="s">
        <v>18</v>
      </c>
      <c r="L47" s="31" t="s">
        <v>646</v>
      </c>
      <c r="M47" s="31" t="s">
        <v>33</v>
      </c>
      <c r="N47" s="31">
        <v>3</v>
      </c>
      <c r="O47" s="31">
        <v>1285.3</v>
      </c>
      <c r="P47" s="31">
        <v>1220.7</v>
      </c>
      <c r="Q47" s="31">
        <v>1005</v>
      </c>
      <c r="R47" s="48">
        <v>0.56000000000000005</v>
      </c>
      <c r="S47" s="48">
        <v>0.55000000000000004</v>
      </c>
      <c r="T47" s="49">
        <v>0.51</v>
      </c>
      <c r="U47" s="50">
        <v>77.7</v>
      </c>
      <c r="V47" s="50">
        <v>69.400000000000006</v>
      </c>
      <c r="W47" s="51">
        <v>58.3</v>
      </c>
      <c r="X47" s="42">
        <f>IF(Tabela1[[#This Row],[Alta2]]="NA","NA",Tabela1[[#This Row],[Alta2]]/Tabela1[[#This Row],[Alta5]]*Tabela1[[#This Row],[Diâmetro (cm)]]/100)</f>
        <v>2.8999999999999998E-3</v>
      </c>
      <c r="Y47" s="42">
        <f>IF(Tabela1[[#This Row],[Média3]]="NA","NA",Tabela1[[#This Row],[Média3]]/Tabela1[[#This Row],[Média6]]*Tabela1[[#This Row],[Diâmetro (cm)]]/100)</f>
        <v>3.2000000000000002E-3</v>
      </c>
      <c r="Z47" s="42">
        <f>IF(Tabela1[[#This Row],[Baixa4]]="NA","NA",Tabela1[[#This Row],[Baixa4]]/Tabela1[[#This Row],[Baixa7]]*Tabela1[[#This Row],[Diâmetro (cm)]]/100)</f>
        <v>3.5000000000000001E-3</v>
      </c>
      <c r="AA47" s="42">
        <f>IF(Tabela1[[#This Row],[Alta8]]="NA","NA",IF(OR(AD47="",U47=""),"",U47*30/1000))</f>
        <v>2.331</v>
      </c>
      <c r="AB47" s="42">
        <f>IF(Tabela1[[#This Row],[Média9]]="NA","NA",IF(OR(AE47="",V47=""),"",V47*30/1000))</f>
        <v>2.0819999999999999</v>
      </c>
      <c r="AC47" s="42">
        <f>IF(Tabela1[[#This Row],[Baixa10]]="NA","NA",IF(OR(AF47="",W47=""),"",W47*30/1000))</f>
        <v>1.7490000000000001</v>
      </c>
      <c r="AD47" s="52" t="str">
        <f>IF(Tabela1[[#This Row],[Alta8]]="NA","NA",IF(X47="","",IF(X47&gt;$AD$3,"A",IF(X47&gt;$AD$4,"B",IF(X47&gt;$AD$5,"C","D")))))</f>
        <v>D</v>
      </c>
      <c r="AE47" s="52" t="str">
        <f>IF(Tabela1[[#This Row],[Média9]]="NA","NA",IF(Y47="","",IF(Y47&gt;$AD$3,"A",IF(Y47&gt;$AD$4,"B",IF(Y47&gt;$AD$5,"C","D")))))</f>
        <v>C</v>
      </c>
      <c r="AF47" s="52" t="str">
        <f>IF(Tabela1[[#This Row],[Baixa10]]="NA","NA",IF(Z47="","",IF(Z47&gt;$AD$3,"A",IF(Z47&gt;$AD$4,"B",IF(Z47&gt;$AD$5,"C","D")))))</f>
        <v>C</v>
      </c>
    </row>
    <row r="48" spans="1:32" ht="26.1" customHeight="1" x14ac:dyDescent="0.3">
      <c r="A48" s="46" t="s">
        <v>1253</v>
      </c>
      <c r="B48" s="31" t="s">
        <v>1204</v>
      </c>
      <c r="C48" s="46" t="s">
        <v>668</v>
      </c>
      <c r="D48" s="46" t="s">
        <v>654</v>
      </c>
      <c r="E48" s="46" t="s">
        <v>27</v>
      </c>
      <c r="F48" s="31">
        <v>127</v>
      </c>
      <c r="G48" s="47">
        <v>40</v>
      </c>
      <c r="H48" s="31">
        <v>6</v>
      </c>
      <c r="I48" s="31" t="s">
        <v>1275</v>
      </c>
      <c r="J48" s="31" t="s">
        <v>18</v>
      </c>
      <c r="K48" s="31" t="s">
        <v>18</v>
      </c>
      <c r="L48" s="31" t="s">
        <v>646</v>
      </c>
      <c r="M48" s="31" t="s">
        <v>33</v>
      </c>
      <c r="N48" s="31">
        <v>3</v>
      </c>
      <c r="O48" s="31">
        <v>1377.7</v>
      </c>
      <c r="P48" s="31">
        <v>1283</v>
      </c>
      <c r="Q48" s="31">
        <v>684.2</v>
      </c>
      <c r="R48" s="48">
        <v>0.59</v>
      </c>
      <c r="S48" s="48">
        <v>0.56999999999999995</v>
      </c>
      <c r="T48" s="49">
        <v>0.53</v>
      </c>
      <c r="U48" s="50">
        <v>78.400000000000006</v>
      </c>
      <c r="V48" s="50">
        <v>71.8</v>
      </c>
      <c r="W48" s="51">
        <v>63.6</v>
      </c>
      <c r="X48" s="42">
        <f>IF(Tabela1[[#This Row],[Alta2]]="NA","NA",Tabela1[[#This Row],[Alta2]]/Tabela1[[#This Row],[Alta5]]*Tabela1[[#This Row],[Diâmetro (cm)]]/100)</f>
        <v>3.0000000000000001E-3</v>
      </c>
      <c r="Y48" s="42">
        <f>IF(Tabela1[[#This Row],[Média3]]="NA","NA",Tabela1[[#This Row],[Média3]]/Tabela1[[#This Row],[Média6]]*Tabela1[[#This Row],[Diâmetro (cm)]]/100)</f>
        <v>3.2000000000000002E-3</v>
      </c>
      <c r="Z48" s="42">
        <f>IF(Tabela1[[#This Row],[Baixa4]]="NA","NA",Tabela1[[#This Row],[Baixa4]]/Tabela1[[#This Row],[Baixa7]]*Tabela1[[#This Row],[Diâmetro (cm)]]/100)</f>
        <v>3.3E-3</v>
      </c>
      <c r="AA48" s="42">
        <f>IF(Tabela1[[#This Row],[Alta8]]="NA","NA",IF(OR(AD48="",U48=""),"",U48*30/1000))</f>
        <v>2.3519999999999999</v>
      </c>
      <c r="AB48" s="42">
        <f>IF(Tabela1[[#This Row],[Média9]]="NA","NA",IF(OR(AE48="",V48=""),"",V48*30/1000))</f>
        <v>2.1539999999999999</v>
      </c>
      <c r="AC48" s="42">
        <f>IF(Tabela1[[#This Row],[Baixa10]]="NA","NA",IF(OR(AF48="",W48=""),"",W48*30/1000))</f>
        <v>1.9079999999999999</v>
      </c>
      <c r="AD48" s="52" t="str">
        <f>IF(Tabela1[[#This Row],[Alta8]]="NA","NA",IF(X48="","",IF(X48&gt;$AD$3,"A",IF(X48&gt;$AD$4,"B",IF(X48&gt;$AD$5,"C","D")))))</f>
        <v>D</v>
      </c>
      <c r="AE48" s="52" t="str">
        <f>IF(Tabela1[[#This Row],[Média9]]="NA","NA",IF(Y48="","",IF(Y48&gt;$AD$3,"A",IF(Y48&gt;$AD$4,"B",IF(Y48&gt;$AD$5,"C","D")))))</f>
        <v>C</v>
      </c>
      <c r="AF48" s="52" t="str">
        <f>IF(Tabela1[[#This Row],[Baixa10]]="NA","NA",IF(Z48="","",IF(Z48&gt;$AD$3,"A",IF(Z48&gt;$AD$4,"B",IF(Z48&gt;$AD$5,"C","D")))))</f>
        <v>C</v>
      </c>
    </row>
    <row r="49" spans="1:32" ht="26.1" customHeight="1" x14ac:dyDescent="0.3">
      <c r="A49" s="46" t="s">
        <v>1253</v>
      </c>
      <c r="B49" s="31" t="s">
        <v>1204</v>
      </c>
      <c r="C49" s="46" t="s">
        <v>669</v>
      </c>
      <c r="D49" s="46" t="s">
        <v>658</v>
      </c>
      <c r="E49" s="46" t="s">
        <v>25</v>
      </c>
      <c r="F49" s="31">
        <v>220</v>
      </c>
      <c r="G49" s="47">
        <v>30</v>
      </c>
      <c r="H49" s="31">
        <v>6</v>
      </c>
      <c r="I49" s="31" t="s">
        <v>1275</v>
      </c>
      <c r="J49" s="31" t="s">
        <v>18</v>
      </c>
      <c r="K49" s="31" t="s">
        <v>18</v>
      </c>
      <c r="L49" s="31" t="s">
        <v>646</v>
      </c>
      <c r="M49" s="31" t="s">
        <v>33</v>
      </c>
      <c r="N49" s="31">
        <v>3</v>
      </c>
      <c r="O49" s="31">
        <v>1497.7</v>
      </c>
      <c r="P49" s="31">
        <v>1241.7</v>
      </c>
      <c r="Q49" s="31">
        <v>1030.7</v>
      </c>
      <c r="R49" s="48">
        <v>0.61</v>
      </c>
      <c r="S49" s="48">
        <v>0.55000000000000004</v>
      </c>
      <c r="T49" s="49">
        <v>0.5</v>
      </c>
      <c r="U49" s="50">
        <v>35.9</v>
      </c>
      <c r="V49" s="50">
        <v>30.9</v>
      </c>
      <c r="W49" s="51">
        <v>28.3</v>
      </c>
      <c r="X49" s="42">
        <f>IF(Tabela1[[#This Row],[Alta2]]="NA","NA",Tabela1[[#This Row],[Alta2]]/Tabela1[[#This Row],[Alta5]]*Tabela1[[#This Row],[Diâmetro (cm)]]/100)</f>
        <v>5.1000000000000004E-3</v>
      </c>
      <c r="Y49" s="42">
        <f>IF(Tabela1[[#This Row],[Média3]]="NA","NA",Tabela1[[#This Row],[Média3]]/Tabela1[[#This Row],[Média6]]*Tabela1[[#This Row],[Diâmetro (cm)]]/100)</f>
        <v>5.3E-3</v>
      </c>
      <c r="Z49" s="42">
        <f>IF(Tabela1[[#This Row],[Baixa4]]="NA","NA",Tabela1[[#This Row],[Baixa4]]/Tabela1[[#This Row],[Baixa7]]*Tabela1[[#This Row],[Diâmetro (cm)]]/100)</f>
        <v>5.3E-3</v>
      </c>
      <c r="AA49" s="42">
        <f>IF(Tabela1[[#This Row],[Alta8]]="NA","NA",IF(OR(AD49="",U49=""),"",U49*30/1000))</f>
        <v>1.077</v>
      </c>
      <c r="AB49" s="42">
        <f>IF(Tabela1[[#This Row],[Média9]]="NA","NA",IF(OR(AE49="",V49=""),"",V49*30/1000))</f>
        <v>0.92700000000000005</v>
      </c>
      <c r="AC49" s="42">
        <f>IF(Tabela1[[#This Row],[Baixa10]]="NA","NA",IF(OR(AF49="",W49=""),"",W49*30/1000))</f>
        <v>0.84899999999999998</v>
      </c>
      <c r="AD49" s="52" t="str">
        <f>IF(Tabela1[[#This Row],[Alta8]]="NA","NA",IF(X49="","",IF(X49&gt;$AD$3,"A",IF(X49&gt;$AD$4,"B",IF(X49&gt;$AD$5,"C","D")))))</f>
        <v>A</v>
      </c>
      <c r="AE49" s="52" t="str">
        <f>IF(Tabela1[[#This Row],[Média9]]="NA","NA",IF(Y49="","",IF(Y49&gt;$AD$3,"A",IF(Y49&gt;$AD$4,"B",IF(Y49&gt;$AD$5,"C","D")))))</f>
        <v>A</v>
      </c>
      <c r="AF49" s="52" t="str">
        <f>IF(Tabela1[[#This Row],[Baixa10]]="NA","NA",IF(Z49="","",IF(Z49&gt;$AD$3,"A",IF(Z49&gt;$AD$4,"B",IF(Z49&gt;$AD$5,"C","D")))))</f>
        <v>A</v>
      </c>
    </row>
    <row r="50" spans="1:32" ht="26.1" customHeight="1" x14ac:dyDescent="0.3">
      <c r="A50" s="46" t="s">
        <v>1254</v>
      </c>
      <c r="B50" s="31" t="s">
        <v>73</v>
      </c>
      <c r="C50" s="46" t="s">
        <v>74</v>
      </c>
      <c r="D50" s="46" t="s">
        <v>75</v>
      </c>
      <c r="E50" s="46" t="s">
        <v>27</v>
      </c>
      <c r="F50" s="31">
        <v>220</v>
      </c>
      <c r="G50" s="47">
        <v>40</v>
      </c>
      <c r="H50" s="31">
        <v>6</v>
      </c>
      <c r="I50" s="31" t="s">
        <v>76</v>
      </c>
      <c r="J50" s="31" t="s">
        <v>18</v>
      </c>
      <c r="K50" s="31" t="s">
        <v>17</v>
      </c>
      <c r="L50" s="31" t="s">
        <v>76</v>
      </c>
      <c r="M50" s="31" t="s">
        <v>33</v>
      </c>
      <c r="N50" s="31">
        <v>3</v>
      </c>
      <c r="O50" s="31">
        <v>1272</v>
      </c>
      <c r="P50" s="31">
        <v>1202</v>
      </c>
      <c r="Q50" s="31">
        <v>1119</v>
      </c>
      <c r="R50" s="53">
        <v>0.65100000000000002</v>
      </c>
      <c r="S50" s="53">
        <v>0.61699999999999999</v>
      </c>
      <c r="T50" s="53">
        <v>0.55900000000000005</v>
      </c>
      <c r="U50" s="50">
        <v>62.72</v>
      </c>
      <c r="V50" s="50">
        <v>59.3</v>
      </c>
      <c r="W50" s="51">
        <v>54.9</v>
      </c>
      <c r="X50" s="42">
        <f>IF(Tabela1[[#This Row],[Alta2]]="NA","NA",Tabela1[[#This Row],[Alta2]]/Tabela1[[#This Row],[Alta5]]*Tabela1[[#This Row],[Diâmetro (cm)]]/100)</f>
        <v>4.1999999999999997E-3</v>
      </c>
      <c r="Y50" s="42">
        <f>IF(Tabela1[[#This Row],[Média3]]="NA","NA",Tabela1[[#This Row],[Média3]]/Tabela1[[#This Row],[Média6]]*Tabela1[[#This Row],[Diâmetro (cm)]]/100)</f>
        <v>4.1999999999999997E-3</v>
      </c>
      <c r="Z50" s="42">
        <f>IF(Tabela1[[#This Row],[Baixa4]]="NA","NA",Tabela1[[#This Row],[Baixa4]]/Tabela1[[#This Row],[Baixa7]]*Tabela1[[#This Row],[Diâmetro (cm)]]/100)</f>
        <v>4.1000000000000003E-3</v>
      </c>
      <c r="AA50" s="42">
        <f>IF(Tabela1[[#This Row],[Alta8]]="NA","NA",IF(OR(AD50="",U50=""),"",U50*30/1000))</f>
        <v>1.8815999999999999</v>
      </c>
      <c r="AB50" s="42">
        <f>IF(Tabela1[[#This Row],[Média9]]="NA","NA",IF(OR(AE50="",V50=""),"",V50*30/1000))</f>
        <v>1.7789999999999999</v>
      </c>
      <c r="AC50" s="42">
        <f>IF(Tabela1[[#This Row],[Baixa10]]="NA","NA",IF(OR(AF50="",W50=""),"",W50*30/1000))</f>
        <v>1.647</v>
      </c>
      <c r="AD50" s="52" t="str">
        <f>IF(Tabela1[[#This Row],[Alta8]]="NA","NA",IF(X50="","",IF(X50&gt;$AD$3,"A",IF(X50&gt;$AD$4,"B",IF(X50&gt;$AD$5,"C","D")))))</f>
        <v>A</v>
      </c>
      <c r="AE50" s="52" t="str">
        <f>IF(Tabela1[[#This Row],[Média9]]="NA","NA",IF(Y50="","",IF(Y50&gt;$AD$3,"A",IF(Y50&gt;$AD$4,"B",IF(Y50&gt;$AD$5,"C","D")))))</f>
        <v>A</v>
      </c>
      <c r="AF50" s="52" t="str">
        <f>IF(Tabela1[[#This Row],[Baixa10]]="NA","NA",IF(Z50="","",IF(Z50&gt;$AD$3,"A",IF(Z50&gt;$AD$4,"B",IF(Z50&gt;$AD$5,"C","D")))))</f>
        <v>A</v>
      </c>
    </row>
    <row r="51" spans="1:32" ht="26.1" customHeight="1" x14ac:dyDescent="0.3">
      <c r="A51" s="46" t="s">
        <v>1255</v>
      </c>
      <c r="B51" s="31" t="s">
        <v>1206</v>
      </c>
      <c r="C51" s="46" t="s">
        <v>83</v>
      </c>
      <c r="D51" s="46" t="s">
        <v>84</v>
      </c>
      <c r="E51" s="46" t="s">
        <v>27</v>
      </c>
      <c r="F51" s="31">
        <v>127</v>
      </c>
      <c r="G51" s="47">
        <v>36</v>
      </c>
      <c r="H51" s="31">
        <v>3</v>
      </c>
      <c r="I51" s="31" t="s">
        <v>85</v>
      </c>
      <c r="J51" s="31" t="s">
        <v>18</v>
      </c>
      <c r="K51" s="31" t="s">
        <v>17</v>
      </c>
      <c r="L51" s="31" t="s">
        <v>86</v>
      </c>
      <c r="M51" s="31" t="s">
        <v>33</v>
      </c>
      <c r="N51" s="31">
        <v>3</v>
      </c>
      <c r="O51" s="31">
        <v>1903</v>
      </c>
      <c r="P51" s="31">
        <v>1794</v>
      </c>
      <c r="Q51" s="31">
        <v>1620</v>
      </c>
      <c r="R51" s="53">
        <v>0.53700000000000003</v>
      </c>
      <c r="S51" s="53">
        <v>0.50700000000000001</v>
      </c>
      <c r="T51" s="53">
        <v>0.46</v>
      </c>
      <c r="U51" s="50">
        <v>42.2</v>
      </c>
      <c r="V51" s="50">
        <v>39.299999999999997</v>
      </c>
      <c r="W51" s="51">
        <v>35.299999999999997</v>
      </c>
      <c r="X51" s="42">
        <f>IF(Tabela1[[#This Row],[Alta2]]="NA","NA",Tabela1[[#This Row],[Alta2]]/Tabela1[[#This Row],[Alta5]]*Tabela1[[#This Row],[Diâmetro (cm)]]/100)</f>
        <v>4.5999999999999999E-3</v>
      </c>
      <c r="Y51" s="42">
        <f>IF(Tabela1[[#This Row],[Média3]]="NA","NA",Tabela1[[#This Row],[Média3]]/Tabela1[[#This Row],[Média6]]*Tabela1[[#This Row],[Diâmetro (cm)]]/100)</f>
        <v>4.5999999999999999E-3</v>
      </c>
      <c r="Z51" s="42">
        <f>IF(Tabela1[[#This Row],[Baixa4]]="NA","NA",Tabela1[[#This Row],[Baixa4]]/Tabela1[[#This Row],[Baixa7]]*Tabela1[[#This Row],[Diâmetro (cm)]]/100)</f>
        <v>4.7000000000000002E-3</v>
      </c>
      <c r="AA51" s="42">
        <f>IF(Tabela1[[#This Row],[Alta8]]="NA","NA",IF(OR(AD51="",U51=""),"",U51*30/1000))</f>
        <v>1.266</v>
      </c>
      <c r="AB51" s="42">
        <f>IF(Tabela1[[#This Row],[Média9]]="NA","NA",IF(OR(AE51="",V51=""),"",V51*30/1000))</f>
        <v>1.179</v>
      </c>
      <c r="AC51" s="42">
        <f>IF(Tabela1[[#This Row],[Baixa10]]="NA","NA",IF(OR(AF51="",W51=""),"",W51*30/1000))</f>
        <v>1.0589999999999999</v>
      </c>
      <c r="AD51" s="52" t="str">
        <f>IF(Tabela1[[#This Row],[Alta8]]="NA","NA",IF(X51="","",IF(X51&gt;$AD$3,"A",IF(X51&gt;$AD$4,"B",IF(X51&gt;$AD$5,"C","D")))))</f>
        <v>A</v>
      </c>
      <c r="AE51" s="52" t="str">
        <f>IF(Tabela1[[#This Row],[Média9]]="NA","NA",IF(Y51="","",IF(Y51&gt;$AD$3,"A",IF(Y51&gt;$AD$4,"B",IF(Y51&gt;$AD$5,"C","D")))))</f>
        <v>A</v>
      </c>
      <c r="AF51" s="52" t="str">
        <f>IF(Tabela1[[#This Row],[Baixa10]]="NA","NA",IF(Z51="","",IF(Z51&gt;$AD$3,"A",IF(Z51&gt;$AD$4,"B",IF(Z51&gt;$AD$5,"C","D")))))</f>
        <v>A</v>
      </c>
    </row>
    <row r="52" spans="1:32" ht="26.1" customHeight="1" x14ac:dyDescent="0.3">
      <c r="A52" s="46" t="s">
        <v>1255</v>
      </c>
      <c r="B52" s="31" t="s">
        <v>1206</v>
      </c>
      <c r="C52" s="46" t="s">
        <v>87</v>
      </c>
      <c r="D52" s="46" t="s">
        <v>88</v>
      </c>
      <c r="E52" s="46" t="s">
        <v>27</v>
      </c>
      <c r="F52" s="31">
        <v>220</v>
      </c>
      <c r="G52" s="47">
        <v>36</v>
      </c>
      <c r="H52" s="31">
        <v>3</v>
      </c>
      <c r="I52" s="31" t="s">
        <v>85</v>
      </c>
      <c r="J52" s="31" t="s">
        <v>18</v>
      </c>
      <c r="K52" s="31" t="s">
        <v>17</v>
      </c>
      <c r="L52" s="31" t="s">
        <v>86</v>
      </c>
      <c r="M52" s="31" t="s">
        <v>33</v>
      </c>
      <c r="N52" s="31">
        <v>3</v>
      </c>
      <c r="O52" s="31">
        <v>2101</v>
      </c>
      <c r="P52" s="31">
        <v>1895</v>
      </c>
      <c r="Q52" s="31">
        <v>1760</v>
      </c>
      <c r="R52" s="53">
        <v>0.59299999999999997</v>
      </c>
      <c r="S52" s="53">
        <v>0.53700000000000003</v>
      </c>
      <c r="T52" s="53">
        <v>0.497</v>
      </c>
      <c r="U52" s="50">
        <v>41.7</v>
      </c>
      <c r="V52" s="50">
        <v>37.6</v>
      </c>
      <c r="W52" s="51">
        <v>35</v>
      </c>
      <c r="X52" s="42">
        <f>IF(Tabela1[[#This Row],[Alta2]]="NA","NA",Tabela1[[#This Row],[Alta2]]/Tabela1[[#This Row],[Alta5]]*Tabela1[[#This Row],[Diâmetro (cm)]]/100)</f>
        <v>5.1000000000000004E-3</v>
      </c>
      <c r="Y52" s="42">
        <f>IF(Tabela1[[#This Row],[Média3]]="NA","NA",Tabela1[[#This Row],[Média3]]/Tabela1[[#This Row],[Média6]]*Tabela1[[#This Row],[Diâmetro (cm)]]/100)</f>
        <v>5.1000000000000004E-3</v>
      </c>
      <c r="Z52" s="42">
        <f>IF(Tabela1[[#This Row],[Baixa4]]="NA","NA",Tabela1[[#This Row],[Baixa4]]/Tabela1[[#This Row],[Baixa7]]*Tabela1[[#This Row],[Diâmetro (cm)]]/100)</f>
        <v>5.1000000000000004E-3</v>
      </c>
      <c r="AA52" s="42">
        <f>IF(Tabela1[[#This Row],[Alta8]]="NA","NA",IF(OR(AD52="",U52=""),"",U52*30/1000))</f>
        <v>1.2509999999999999</v>
      </c>
      <c r="AB52" s="42">
        <f>IF(Tabela1[[#This Row],[Média9]]="NA","NA",IF(OR(AE52="",V52=""),"",V52*30/1000))</f>
        <v>1.1279999999999999</v>
      </c>
      <c r="AC52" s="42">
        <f>IF(Tabela1[[#This Row],[Baixa10]]="NA","NA",IF(OR(AF52="",W52=""),"",W52*30/1000))</f>
        <v>1.05</v>
      </c>
      <c r="AD52" s="52" t="str">
        <f>IF(Tabela1[[#This Row],[Alta8]]="NA","NA",IF(X52="","",IF(X52&gt;$AD$3,"A",IF(X52&gt;$AD$4,"B",IF(X52&gt;$AD$5,"C","D")))))</f>
        <v>A</v>
      </c>
      <c r="AE52" s="52" t="str">
        <f>IF(Tabela1[[#This Row],[Média9]]="NA","NA",IF(Y52="","",IF(Y52&gt;$AD$3,"A",IF(Y52&gt;$AD$4,"B",IF(Y52&gt;$AD$5,"C","D")))))</f>
        <v>A</v>
      </c>
      <c r="AF52" s="52" t="str">
        <f>IF(Tabela1[[#This Row],[Baixa10]]="NA","NA",IF(Z52="","",IF(Z52&gt;$AD$3,"A",IF(Z52&gt;$AD$4,"B",IF(Z52&gt;$AD$5,"C","D")))))</f>
        <v>A</v>
      </c>
    </row>
    <row r="53" spans="1:32" ht="26.1" customHeight="1" x14ac:dyDescent="0.3">
      <c r="A53" s="46" t="s">
        <v>1252</v>
      </c>
      <c r="B53" s="31" t="s">
        <v>886</v>
      </c>
      <c r="C53" s="46" t="s">
        <v>887</v>
      </c>
      <c r="D53" s="46" t="s">
        <v>888</v>
      </c>
      <c r="E53" s="46" t="s">
        <v>71</v>
      </c>
      <c r="F53" s="31">
        <v>127</v>
      </c>
      <c r="G53" s="47">
        <v>37</v>
      </c>
      <c r="H53" s="31">
        <v>6</v>
      </c>
      <c r="I53" s="31" t="s">
        <v>128</v>
      </c>
      <c r="J53" s="31" t="s">
        <v>18</v>
      </c>
      <c r="K53" s="31" t="s">
        <v>18</v>
      </c>
      <c r="L53" s="31" t="s">
        <v>80</v>
      </c>
      <c r="M53" s="31" t="s">
        <v>33</v>
      </c>
      <c r="N53" s="31">
        <v>3</v>
      </c>
      <c r="O53" s="31">
        <v>1572</v>
      </c>
      <c r="P53" s="31">
        <v>1380</v>
      </c>
      <c r="Q53" s="31">
        <v>1287</v>
      </c>
      <c r="R53" s="48">
        <v>1.07</v>
      </c>
      <c r="S53" s="48">
        <v>0.89</v>
      </c>
      <c r="T53" s="54">
        <v>0.8</v>
      </c>
      <c r="U53" s="50">
        <v>90.99</v>
      </c>
      <c r="V53" s="50">
        <v>79.3</v>
      </c>
      <c r="W53" s="51">
        <v>75.37</v>
      </c>
      <c r="X53" s="42">
        <f>IF(Tabela1[[#This Row],[Alta2]]="NA","NA",Tabela1[[#This Row],[Alta2]]/Tabela1[[#This Row],[Alta5]]*Tabela1[[#This Row],[Diâmetro (cm)]]/100)</f>
        <v>4.4000000000000003E-3</v>
      </c>
      <c r="Y53" s="42">
        <f>IF(Tabela1[[#This Row],[Média3]]="NA","NA",Tabela1[[#This Row],[Média3]]/Tabela1[[#This Row],[Média6]]*Tabela1[[#This Row],[Diâmetro (cm)]]/100)</f>
        <v>4.1999999999999997E-3</v>
      </c>
      <c r="Z53" s="42">
        <f>IF(Tabela1[[#This Row],[Baixa4]]="NA","NA",Tabela1[[#This Row],[Baixa4]]/Tabela1[[#This Row],[Baixa7]]*Tabela1[[#This Row],[Diâmetro (cm)]]/100)</f>
        <v>3.8999999999999998E-3</v>
      </c>
      <c r="AA53" s="42">
        <f>IF(Tabela1[[#This Row],[Alta8]]="NA","NA",IF(OR(AD53="",U53=""),"",U53*30/1000))</f>
        <v>2.7296999999999998</v>
      </c>
      <c r="AB53" s="42">
        <f>IF(Tabela1[[#This Row],[Média9]]="NA","NA",IF(OR(AE53="",V53=""),"",V53*30/1000))</f>
        <v>2.379</v>
      </c>
      <c r="AC53" s="42">
        <f>IF(Tabela1[[#This Row],[Baixa10]]="NA","NA",IF(OR(AF53="",W53=""),"",W53*30/1000))</f>
        <v>2.2610999999999999</v>
      </c>
      <c r="AD53" s="52" t="str">
        <f>IF(Tabela1[[#This Row],[Alta8]]="NA","NA",IF(X53="","",IF(X53&gt;$AD$3,"A",IF(X53&gt;$AD$4,"B",IF(X53&gt;$AD$5,"C","D")))))</f>
        <v>A</v>
      </c>
      <c r="AE53" s="52" t="str">
        <f>IF(Tabela1[[#This Row],[Média9]]="NA","NA",IF(Y53="","",IF(Y53&gt;$AD$3,"A",IF(Y53&gt;$AD$4,"B",IF(Y53&gt;$AD$5,"C","D")))))</f>
        <v>A</v>
      </c>
      <c r="AF53" s="52" t="str">
        <f>IF(Tabela1[[#This Row],[Baixa10]]="NA","NA",IF(Z53="","",IF(Z53&gt;$AD$3,"A",IF(Z53&gt;$AD$4,"B",IF(Z53&gt;$AD$5,"C","D")))))</f>
        <v>B</v>
      </c>
    </row>
    <row r="54" spans="1:32" ht="26.1" customHeight="1" x14ac:dyDescent="0.3">
      <c r="A54" s="46" t="s">
        <v>1252</v>
      </c>
      <c r="B54" s="31" t="s">
        <v>886</v>
      </c>
      <c r="C54" s="46" t="s">
        <v>889</v>
      </c>
      <c r="D54" s="46" t="s">
        <v>890</v>
      </c>
      <c r="E54" s="46" t="s">
        <v>71</v>
      </c>
      <c r="F54" s="31">
        <v>220</v>
      </c>
      <c r="G54" s="47">
        <v>37</v>
      </c>
      <c r="H54" s="31">
        <v>6</v>
      </c>
      <c r="I54" s="31" t="s">
        <v>128</v>
      </c>
      <c r="J54" s="31" t="s">
        <v>18</v>
      </c>
      <c r="K54" s="31" t="s">
        <v>18</v>
      </c>
      <c r="L54" s="31" t="s">
        <v>80</v>
      </c>
      <c r="M54" s="31" t="s">
        <v>33</v>
      </c>
      <c r="N54" s="31">
        <v>3</v>
      </c>
      <c r="O54" s="31">
        <v>1597</v>
      </c>
      <c r="P54" s="31">
        <v>1446</v>
      </c>
      <c r="Q54" s="31">
        <v>1270</v>
      </c>
      <c r="R54" s="48">
        <v>1.05</v>
      </c>
      <c r="S54" s="48">
        <v>0.9</v>
      </c>
      <c r="T54" s="54">
        <v>0.76</v>
      </c>
      <c r="U54" s="50">
        <v>91.79</v>
      </c>
      <c r="V54" s="50">
        <v>76.44</v>
      </c>
      <c r="W54" s="51">
        <v>70</v>
      </c>
      <c r="X54" s="42">
        <f>IF(Tabela1[[#This Row],[Alta2]]="NA","NA",Tabela1[[#This Row],[Alta2]]/Tabela1[[#This Row],[Alta5]]*Tabela1[[#This Row],[Diâmetro (cm)]]/100)</f>
        <v>4.1999999999999997E-3</v>
      </c>
      <c r="Y54" s="42">
        <f>IF(Tabela1[[#This Row],[Média3]]="NA","NA",Tabela1[[#This Row],[Média3]]/Tabela1[[#This Row],[Média6]]*Tabela1[[#This Row],[Diâmetro (cm)]]/100)</f>
        <v>4.4000000000000003E-3</v>
      </c>
      <c r="Z54" s="42">
        <f>IF(Tabela1[[#This Row],[Baixa4]]="NA","NA",Tabela1[[#This Row],[Baixa4]]/Tabela1[[#This Row],[Baixa7]]*Tabela1[[#This Row],[Diâmetro (cm)]]/100)</f>
        <v>4.0000000000000001E-3</v>
      </c>
      <c r="AA54" s="42">
        <f>IF(Tabela1[[#This Row],[Alta8]]="NA","NA",IF(OR(AD54="",U54=""),"",U54*30/1000))</f>
        <v>2.7536999999999998</v>
      </c>
      <c r="AB54" s="42">
        <f>IF(Tabela1[[#This Row],[Média9]]="NA","NA",IF(OR(AE54="",V54=""),"",V54*30/1000))</f>
        <v>2.2932000000000001</v>
      </c>
      <c r="AC54" s="42">
        <f>IF(Tabela1[[#This Row],[Baixa10]]="NA","NA",IF(OR(AF54="",W54=""),"",W54*30/1000))</f>
        <v>2.1</v>
      </c>
      <c r="AD54" s="52" t="str">
        <f>IF(Tabela1[[#This Row],[Alta8]]="NA","NA",IF(X54="","",IF(X54&gt;$AD$3,"A",IF(X54&gt;$AD$4,"B",IF(X54&gt;$AD$5,"C","D")))))</f>
        <v>A</v>
      </c>
      <c r="AE54" s="52" t="str">
        <f>IF(Tabela1[[#This Row],[Média9]]="NA","NA",IF(Y54="","",IF(Y54&gt;$AD$3,"A",IF(Y54&gt;$AD$4,"B",IF(Y54&gt;$AD$5,"C","D")))))</f>
        <v>A</v>
      </c>
      <c r="AF54" s="52" t="str">
        <f>IF(Tabela1[[#This Row],[Baixa10]]="NA","NA",IF(Z54="","",IF(Z54&gt;$AD$3,"A",IF(Z54&gt;$AD$4,"B",IF(Z54&gt;$AD$5,"C","D")))))</f>
        <v>B</v>
      </c>
    </row>
    <row r="55" spans="1:32" ht="26.1" customHeight="1" x14ac:dyDescent="0.3">
      <c r="A55" s="46" t="s">
        <v>1252</v>
      </c>
      <c r="B55" s="31" t="s">
        <v>886</v>
      </c>
      <c r="C55" s="46" t="s">
        <v>891</v>
      </c>
      <c r="D55" s="46" t="s">
        <v>892</v>
      </c>
      <c r="E55" s="46" t="s">
        <v>70</v>
      </c>
      <c r="F55" s="31">
        <v>127</v>
      </c>
      <c r="G55" s="47">
        <v>40</v>
      </c>
      <c r="H55" s="31">
        <v>6</v>
      </c>
      <c r="I55" s="31" t="s">
        <v>128</v>
      </c>
      <c r="J55" s="31" t="s">
        <v>18</v>
      </c>
      <c r="K55" s="31" t="s">
        <v>18</v>
      </c>
      <c r="L55" s="31" t="s">
        <v>80</v>
      </c>
      <c r="M55" s="31" t="s">
        <v>33</v>
      </c>
      <c r="N55" s="31">
        <v>3</v>
      </c>
      <c r="O55" s="31">
        <v>1423</v>
      </c>
      <c r="P55" s="31">
        <v>1205</v>
      </c>
      <c r="Q55" s="31">
        <v>1037</v>
      </c>
      <c r="R55" s="48">
        <v>1.07</v>
      </c>
      <c r="S55" s="48">
        <v>0.88</v>
      </c>
      <c r="T55" s="54">
        <v>0.76</v>
      </c>
      <c r="U55" s="50">
        <v>104.36</v>
      </c>
      <c r="V55" s="50">
        <v>91.57</v>
      </c>
      <c r="W55" s="51">
        <v>83.74</v>
      </c>
      <c r="X55" s="42">
        <f>IF(Tabela1[[#This Row],[Alta2]]="NA","NA",Tabela1[[#This Row],[Alta2]]/Tabela1[[#This Row],[Alta5]]*Tabela1[[#This Row],[Diâmetro (cm)]]/100)</f>
        <v>4.1000000000000003E-3</v>
      </c>
      <c r="Y55" s="42">
        <f>IF(Tabela1[[#This Row],[Média3]]="NA","NA",Tabela1[[#This Row],[Média3]]/Tabela1[[#This Row],[Média6]]*Tabela1[[#This Row],[Diâmetro (cm)]]/100)</f>
        <v>3.8E-3</v>
      </c>
      <c r="Z55" s="42">
        <f>IF(Tabela1[[#This Row],[Baixa4]]="NA","NA",Tabela1[[#This Row],[Baixa4]]/Tabela1[[#This Row],[Baixa7]]*Tabela1[[#This Row],[Diâmetro (cm)]]/100)</f>
        <v>3.5999999999999999E-3</v>
      </c>
      <c r="AA55" s="42">
        <f>IF(Tabela1[[#This Row],[Alta8]]="NA","NA",IF(OR(AD55="",U55=""),"",U55*30/1000))</f>
        <v>3.1307999999999998</v>
      </c>
      <c r="AB55" s="42">
        <f>IF(Tabela1[[#This Row],[Média9]]="NA","NA",IF(OR(AE55="",V55=""),"",V55*30/1000))</f>
        <v>2.7471000000000001</v>
      </c>
      <c r="AC55" s="42">
        <f>IF(Tabela1[[#This Row],[Baixa10]]="NA","NA",IF(OR(AF55="",W55=""),"",W55*30/1000))</f>
        <v>2.5122</v>
      </c>
      <c r="AD55" s="52" t="str">
        <f>IF(Tabela1[[#This Row],[Alta8]]="NA","NA",IF(X55="","",IF(X55&gt;$AD$3,"A",IF(X55&gt;$AD$4,"B",IF(X55&gt;$AD$5,"C","D")))))</f>
        <v>A</v>
      </c>
      <c r="AE55" s="52" t="str">
        <f>IF(Tabela1[[#This Row],[Média9]]="NA","NA",IF(Y55="","",IF(Y55&gt;$AD$3,"A",IF(Y55&gt;$AD$4,"B",IF(Y55&gt;$AD$5,"C","D")))))</f>
        <v>B</v>
      </c>
      <c r="AF55" s="52" t="str">
        <f>IF(Tabela1[[#This Row],[Baixa10]]="NA","NA",IF(Z55="","",IF(Z55&gt;$AD$3,"A",IF(Z55&gt;$AD$4,"B",IF(Z55&gt;$AD$5,"C","D")))))</f>
        <v>B</v>
      </c>
    </row>
    <row r="56" spans="1:32" ht="25.8" customHeight="1" x14ac:dyDescent="0.3">
      <c r="A56" s="46" t="s">
        <v>1252</v>
      </c>
      <c r="B56" s="31" t="s">
        <v>893</v>
      </c>
      <c r="C56" s="46" t="s">
        <v>894</v>
      </c>
      <c r="D56" s="46" t="s">
        <v>892</v>
      </c>
      <c r="E56" s="46" t="s">
        <v>70</v>
      </c>
      <c r="F56" s="31">
        <v>127</v>
      </c>
      <c r="G56" s="47">
        <v>40</v>
      </c>
      <c r="H56" s="31">
        <v>6</v>
      </c>
      <c r="I56" s="31" t="s">
        <v>128</v>
      </c>
      <c r="J56" s="31" t="s">
        <v>18</v>
      </c>
      <c r="K56" s="31" t="s">
        <v>18</v>
      </c>
      <c r="L56" s="31" t="s">
        <v>80</v>
      </c>
      <c r="M56" s="31" t="s">
        <v>33</v>
      </c>
      <c r="N56" s="31">
        <v>3</v>
      </c>
      <c r="O56" s="31">
        <v>1423</v>
      </c>
      <c r="P56" s="31">
        <v>1205</v>
      </c>
      <c r="Q56" s="31">
        <v>1037</v>
      </c>
      <c r="R56" s="48">
        <v>1.07</v>
      </c>
      <c r="S56" s="48">
        <v>0.88</v>
      </c>
      <c r="T56" s="54">
        <v>0.76</v>
      </c>
      <c r="U56" s="50">
        <v>104.36</v>
      </c>
      <c r="V56" s="50">
        <v>91.57</v>
      </c>
      <c r="W56" s="51">
        <v>83.74</v>
      </c>
      <c r="X56" s="42">
        <f>IF(Tabela1[[#This Row],[Alta2]]="NA","NA",Tabela1[[#This Row],[Alta2]]/Tabela1[[#This Row],[Alta5]]*Tabela1[[#This Row],[Diâmetro (cm)]]/100)</f>
        <v>4.1000000000000003E-3</v>
      </c>
      <c r="Y56" s="42">
        <f>IF(Tabela1[[#This Row],[Média3]]="NA","NA",Tabela1[[#This Row],[Média3]]/Tabela1[[#This Row],[Média6]]*Tabela1[[#This Row],[Diâmetro (cm)]]/100)</f>
        <v>3.8E-3</v>
      </c>
      <c r="Z56" s="42">
        <f>IF(Tabela1[[#This Row],[Baixa4]]="NA","NA",Tabela1[[#This Row],[Baixa4]]/Tabela1[[#This Row],[Baixa7]]*Tabela1[[#This Row],[Diâmetro (cm)]]/100)</f>
        <v>3.5999999999999999E-3</v>
      </c>
      <c r="AA56" s="42">
        <f>IF(Tabela1[[#This Row],[Alta8]]="NA","NA",IF(OR(AD56="",U56=""),"",U56*30/1000))</f>
        <v>3.1307999999999998</v>
      </c>
      <c r="AB56" s="42">
        <f>IF(Tabela1[[#This Row],[Média9]]="NA","NA",IF(OR(AE56="",V56=""),"",V56*30/1000))</f>
        <v>2.7471000000000001</v>
      </c>
      <c r="AC56" s="42">
        <f>IF(Tabela1[[#This Row],[Baixa10]]="NA","NA",IF(OR(AF56="",W56=""),"",W56*30/1000))</f>
        <v>2.5122</v>
      </c>
      <c r="AD56" s="52" t="str">
        <f>IF(Tabela1[[#This Row],[Alta8]]="NA","NA",IF(X56="","",IF(X56&gt;$AD$3,"A",IF(X56&gt;$AD$4,"B",IF(X56&gt;$AD$5,"C","D")))))</f>
        <v>A</v>
      </c>
      <c r="AE56" s="52" t="str">
        <f>IF(Tabela1[[#This Row],[Média9]]="NA","NA",IF(Y56="","",IF(Y56&gt;$AD$3,"A",IF(Y56&gt;$AD$4,"B",IF(Y56&gt;$AD$5,"C","D")))))</f>
        <v>B</v>
      </c>
      <c r="AF56" s="52" t="str">
        <f>IF(Tabela1[[#This Row],[Baixa10]]="NA","NA",IF(Z56="","",IF(Z56&gt;$AD$3,"A",IF(Z56&gt;$AD$4,"B",IF(Z56&gt;$AD$5,"C","D")))))</f>
        <v>B</v>
      </c>
    </row>
    <row r="57" spans="1:32" ht="26.1" customHeight="1" x14ac:dyDescent="0.3">
      <c r="A57" s="46" t="s">
        <v>1252</v>
      </c>
      <c r="B57" s="31" t="s">
        <v>886</v>
      </c>
      <c r="C57" s="46" t="s">
        <v>895</v>
      </c>
      <c r="D57" s="46" t="s">
        <v>896</v>
      </c>
      <c r="E57" s="46" t="s">
        <v>70</v>
      </c>
      <c r="F57" s="31">
        <v>220</v>
      </c>
      <c r="G57" s="47">
        <v>40</v>
      </c>
      <c r="H57" s="31">
        <v>6</v>
      </c>
      <c r="I57" s="31" t="s">
        <v>128</v>
      </c>
      <c r="J57" s="31" t="s">
        <v>18</v>
      </c>
      <c r="K57" s="31" t="s">
        <v>18</v>
      </c>
      <c r="L57" s="31" t="s">
        <v>80</v>
      </c>
      <c r="M57" s="31" t="s">
        <v>33</v>
      </c>
      <c r="N57" s="31">
        <v>3</v>
      </c>
      <c r="O57" s="31">
        <v>1404</v>
      </c>
      <c r="P57" s="31">
        <v>1130</v>
      </c>
      <c r="Q57" s="31">
        <v>960</v>
      </c>
      <c r="R57" s="48">
        <v>1.1200000000000001</v>
      </c>
      <c r="S57" s="48">
        <v>0.88</v>
      </c>
      <c r="T57" s="54">
        <v>0.81</v>
      </c>
      <c r="U57" s="50">
        <v>98.7</v>
      </c>
      <c r="V57" s="50">
        <v>81.78</v>
      </c>
      <c r="W57" s="51">
        <v>73.22</v>
      </c>
      <c r="X57" s="42">
        <f>IF(Tabela1[[#This Row],[Alta2]]="NA","NA",Tabela1[[#This Row],[Alta2]]/Tabela1[[#This Row],[Alta5]]*Tabela1[[#This Row],[Diâmetro (cm)]]/100)</f>
        <v>4.4999999999999997E-3</v>
      </c>
      <c r="Y57" s="42">
        <f>IF(Tabela1[[#This Row],[Média3]]="NA","NA",Tabela1[[#This Row],[Média3]]/Tabela1[[#This Row],[Média6]]*Tabela1[[#This Row],[Diâmetro (cm)]]/100)</f>
        <v>4.3E-3</v>
      </c>
      <c r="Z57" s="42">
        <f>IF(Tabela1[[#This Row],[Baixa4]]="NA","NA",Tabela1[[#This Row],[Baixa4]]/Tabela1[[#This Row],[Baixa7]]*Tabela1[[#This Row],[Diâmetro (cm)]]/100)</f>
        <v>4.4000000000000003E-3</v>
      </c>
      <c r="AA57" s="42">
        <f>IF(Tabela1[[#This Row],[Alta8]]="NA","NA",IF(OR(AD57="",U57=""),"",U57*30/1000))</f>
        <v>2.9609999999999999</v>
      </c>
      <c r="AB57" s="42">
        <f>IF(Tabela1[[#This Row],[Média9]]="NA","NA",IF(OR(AE57="",V57=""),"",V57*30/1000))</f>
        <v>2.4533999999999998</v>
      </c>
      <c r="AC57" s="42">
        <f>IF(Tabela1[[#This Row],[Baixa10]]="NA","NA",IF(OR(AF57="",W57=""),"",W57*30/1000))</f>
        <v>2.1966000000000001</v>
      </c>
      <c r="AD57" s="52" t="str">
        <f>IF(Tabela1[[#This Row],[Alta8]]="NA","NA",IF(X57="","",IF(X57&gt;$AD$3,"A",IF(X57&gt;$AD$4,"B",IF(X57&gt;$AD$5,"C","D")))))</f>
        <v>A</v>
      </c>
      <c r="AE57" s="52" t="str">
        <f>IF(Tabela1[[#This Row],[Média9]]="NA","NA",IF(Y57="","",IF(Y57&gt;$AD$3,"A",IF(Y57&gt;$AD$4,"B",IF(Y57&gt;$AD$5,"C","D")))))</f>
        <v>A</v>
      </c>
      <c r="AF57" s="52" t="str">
        <f>IF(Tabela1[[#This Row],[Baixa10]]="NA","NA",IF(Z57="","",IF(Z57&gt;$AD$3,"A",IF(Z57&gt;$AD$4,"B",IF(Z57&gt;$AD$5,"C","D")))))</f>
        <v>A</v>
      </c>
    </row>
    <row r="58" spans="1:32" ht="26.1" customHeight="1" x14ac:dyDescent="0.3">
      <c r="A58" s="46" t="s">
        <v>1252</v>
      </c>
      <c r="B58" s="31" t="s">
        <v>893</v>
      </c>
      <c r="C58" s="46" t="s">
        <v>897</v>
      </c>
      <c r="D58" s="46" t="s">
        <v>896</v>
      </c>
      <c r="E58" s="46" t="s">
        <v>70</v>
      </c>
      <c r="F58" s="31">
        <v>220</v>
      </c>
      <c r="G58" s="47">
        <v>40</v>
      </c>
      <c r="H58" s="31">
        <v>6</v>
      </c>
      <c r="I58" s="31" t="s">
        <v>128</v>
      </c>
      <c r="J58" s="31" t="s">
        <v>18</v>
      </c>
      <c r="K58" s="31" t="s">
        <v>18</v>
      </c>
      <c r="L58" s="31" t="s">
        <v>80</v>
      </c>
      <c r="M58" s="31" t="s">
        <v>33</v>
      </c>
      <c r="N58" s="31">
        <v>3</v>
      </c>
      <c r="O58" s="31">
        <v>1404</v>
      </c>
      <c r="P58" s="31">
        <v>1130</v>
      </c>
      <c r="Q58" s="31">
        <v>960</v>
      </c>
      <c r="R58" s="48">
        <v>1.1200000000000001</v>
      </c>
      <c r="S58" s="48">
        <v>0.88</v>
      </c>
      <c r="T58" s="54">
        <v>0.81</v>
      </c>
      <c r="U58" s="50">
        <v>98.7</v>
      </c>
      <c r="V58" s="50">
        <v>81.78</v>
      </c>
      <c r="W58" s="51">
        <v>73.22</v>
      </c>
      <c r="X58" s="42">
        <f>IF(Tabela1[[#This Row],[Alta2]]="NA","NA",Tabela1[[#This Row],[Alta2]]/Tabela1[[#This Row],[Alta5]]*Tabela1[[#This Row],[Diâmetro (cm)]]/100)</f>
        <v>4.4999999999999997E-3</v>
      </c>
      <c r="Y58" s="42">
        <f>IF(Tabela1[[#This Row],[Média3]]="NA","NA",Tabela1[[#This Row],[Média3]]/Tabela1[[#This Row],[Média6]]*Tabela1[[#This Row],[Diâmetro (cm)]]/100)</f>
        <v>4.3E-3</v>
      </c>
      <c r="Z58" s="42">
        <f>IF(Tabela1[[#This Row],[Baixa4]]="NA","NA",Tabela1[[#This Row],[Baixa4]]/Tabela1[[#This Row],[Baixa7]]*Tabela1[[#This Row],[Diâmetro (cm)]]/100)</f>
        <v>4.4000000000000003E-3</v>
      </c>
      <c r="AA58" s="42">
        <f>IF(Tabela1[[#This Row],[Alta8]]="NA","NA",IF(OR(AD58="",U58=""),"",U58*30/1000))</f>
        <v>2.9609999999999999</v>
      </c>
      <c r="AB58" s="42">
        <f>IF(Tabela1[[#This Row],[Média9]]="NA","NA",IF(OR(AE58="",V58=""),"",V58*30/1000))</f>
        <v>2.4533999999999998</v>
      </c>
      <c r="AC58" s="42">
        <f>IF(Tabela1[[#This Row],[Baixa10]]="NA","NA",IF(OR(AF58="",W58=""),"",W58*30/1000))</f>
        <v>2.1966000000000001</v>
      </c>
      <c r="AD58" s="52" t="str">
        <f>IF(Tabela1[[#This Row],[Alta8]]="NA","NA",IF(X58="","",IF(X58&gt;$AD$3,"A",IF(X58&gt;$AD$4,"B",IF(X58&gt;$AD$5,"C","D")))))</f>
        <v>A</v>
      </c>
      <c r="AE58" s="52" t="str">
        <f>IF(Tabela1[[#This Row],[Média9]]="NA","NA",IF(Y58="","",IF(Y58&gt;$AD$3,"A",IF(Y58&gt;$AD$4,"B",IF(Y58&gt;$AD$5,"C","D")))))</f>
        <v>A</v>
      </c>
      <c r="AF58" s="52" t="str">
        <f>IF(Tabela1[[#This Row],[Baixa10]]="NA","NA",IF(Z58="","",IF(Z58&gt;$AD$3,"A",IF(Z58&gt;$AD$4,"B",IF(Z58&gt;$AD$5,"C","D")))))</f>
        <v>A</v>
      </c>
    </row>
    <row r="59" spans="1:32" ht="26.1" customHeight="1" x14ac:dyDescent="0.3">
      <c r="A59" s="46" t="s">
        <v>1252</v>
      </c>
      <c r="B59" s="31" t="s">
        <v>886</v>
      </c>
      <c r="C59" s="46" t="s">
        <v>898</v>
      </c>
      <c r="D59" s="46" t="s">
        <v>899</v>
      </c>
      <c r="E59" s="46" t="s">
        <v>25</v>
      </c>
      <c r="F59" s="31">
        <v>127</v>
      </c>
      <c r="G59" s="47">
        <v>30</v>
      </c>
      <c r="H59" s="31">
        <v>3</v>
      </c>
      <c r="I59" s="31" t="s">
        <v>128</v>
      </c>
      <c r="J59" s="31" t="s">
        <v>18</v>
      </c>
      <c r="K59" s="31" t="s">
        <v>18</v>
      </c>
      <c r="L59" s="31" t="s">
        <v>80</v>
      </c>
      <c r="M59" s="31" t="s">
        <v>33</v>
      </c>
      <c r="N59" s="31">
        <v>3</v>
      </c>
      <c r="O59" s="31">
        <v>1362</v>
      </c>
      <c r="P59" s="31">
        <v>1238</v>
      </c>
      <c r="Q59" s="31">
        <v>1108</v>
      </c>
      <c r="R59" s="48">
        <v>0.56000000000000005</v>
      </c>
      <c r="S59" s="48">
        <v>0.52</v>
      </c>
      <c r="T59" s="54">
        <v>0.47</v>
      </c>
      <c r="U59" s="50">
        <v>39.74</v>
      </c>
      <c r="V59" s="50">
        <v>36.75</v>
      </c>
      <c r="W59" s="51">
        <v>34.36</v>
      </c>
      <c r="X59" s="42">
        <f>IF(Tabela1[[#This Row],[Alta2]]="NA","NA",Tabela1[[#This Row],[Alta2]]/Tabela1[[#This Row],[Alta5]]*Tabela1[[#This Row],[Diâmetro (cm)]]/100)</f>
        <v>4.1999999999999997E-3</v>
      </c>
      <c r="Y59" s="42">
        <f>IF(Tabela1[[#This Row],[Média3]]="NA","NA",Tabela1[[#This Row],[Média3]]/Tabela1[[#This Row],[Média6]]*Tabela1[[#This Row],[Diâmetro (cm)]]/100)</f>
        <v>4.1999999999999997E-3</v>
      </c>
      <c r="Z59" s="42">
        <f>IF(Tabela1[[#This Row],[Baixa4]]="NA","NA",Tabela1[[#This Row],[Baixa4]]/Tabela1[[#This Row],[Baixa7]]*Tabela1[[#This Row],[Diâmetro (cm)]]/100)</f>
        <v>4.1000000000000003E-3</v>
      </c>
      <c r="AA59" s="42">
        <f>IF(Tabela1[[#This Row],[Alta8]]="NA","NA",IF(OR(AD59="",U59=""),"",U59*30/1000))</f>
        <v>1.1921999999999999</v>
      </c>
      <c r="AB59" s="42">
        <f>IF(Tabela1[[#This Row],[Média9]]="NA","NA",IF(OR(AE59="",V59=""),"",V59*30/1000))</f>
        <v>1.1025</v>
      </c>
      <c r="AC59" s="42">
        <f>IF(Tabela1[[#This Row],[Baixa10]]="NA","NA",IF(OR(AF59="",W59=""),"",W59*30/1000))</f>
        <v>1.0307999999999999</v>
      </c>
      <c r="AD59" s="52" t="str">
        <f>IF(Tabela1[[#This Row],[Alta8]]="NA","NA",IF(X59="","",IF(X59&gt;$AD$3,"A",IF(X59&gt;$AD$4,"B",IF(X59&gt;$AD$5,"C","D")))))</f>
        <v>A</v>
      </c>
      <c r="AE59" s="52" t="str">
        <f>IF(Tabela1[[#This Row],[Média9]]="NA","NA",IF(Y59="","",IF(Y59&gt;$AD$3,"A",IF(Y59&gt;$AD$4,"B",IF(Y59&gt;$AD$5,"C","D")))))</f>
        <v>A</v>
      </c>
      <c r="AF59" s="52" t="str">
        <f>IF(Tabela1[[#This Row],[Baixa10]]="NA","NA",IF(Z59="","",IF(Z59&gt;$AD$3,"A",IF(Z59&gt;$AD$4,"B",IF(Z59&gt;$AD$5,"C","D")))))</f>
        <v>A</v>
      </c>
    </row>
    <row r="60" spans="1:32" ht="26.1" customHeight="1" x14ac:dyDescent="0.3">
      <c r="A60" s="46" t="s">
        <v>1252</v>
      </c>
      <c r="B60" s="31" t="s">
        <v>886</v>
      </c>
      <c r="C60" s="46" t="s">
        <v>900</v>
      </c>
      <c r="D60" s="46" t="s">
        <v>901</v>
      </c>
      <c r="E60" s="46" t="s">
        <v>25</v>
      </c>
      <c r="F60" s="31">
        <v>220</v>
      </c>
      <c r="G60" s="47">
        <v>30</v>
      </c>
      <c r="H60" s="31">
        <v>3</v>
      </c>
      <c r="I60" s="31" t="s">
        <v>128</v>
      </c>
      <c r="J60" s="31" t="s">
        <v>18</v>
      </c>
      <c r="K60" s="31" t="s">
        <v>18</v>
      </c>
      <c r="L60" s="31" t="s">
        <v>80</v>
      </c>
      <c r="M60" s="31" t="s">
        <v>33</v>
      </c>
      <c r="N60" s="31">
        <v>3</v>
      </c>
      <c r="O60" s="31">
        <v>1473</v>
      </c>
      <c r="P60" s="31">
        <v>1314</v>
      </c>
      <c r="Q60" s="31">
        <v>1232</v>
      </c>
      <c r="R60" s="48">
        <v>0.57999999999999996</v>
      </c>
      <c r="S60" s="48">
        <v>0.52</v>
      </c>
      <c r="T60" s="54">
        <v>0.49</v>
      </c>
      <c r="U60" s="50">
        <v>42.2</v>
      </c>
      <c r="V60" s="50">
        <v>38.630000000000003</v>
      </c>
      <c r="W60" s="51">
        <v>36.43</v>
      </c>
      <c r="X60" s="42">
        <f>IF(Tabela1[[#This Row],[Alta2]]="NA","NA",Tabela1[[#This Row],[Alta2]]/Tabela1[[#This Row],[Alta5]]*Tabela1[[#This Row],[Diâmetro (cm)]]/100)</f>
        <v>4.1000000000000003E-3</v>
      </c>
      <c r="Y60" s="42">
        <f>IF(Tabela1[[#This Row],[Média3]]="NA","NA",Tabela1[[#This Row],[Média3]]/Tabela1[[#This Row],[Média6]]*Tabela1[[#This Row],[Diâmetro (cm)]]/100)</f>
        <v>4.0000000000000001E-3</v>
      </c>
      <c r="Z60" s="42">
        <f>IF(Tabela1[[#This Row],[Baixa4]]="NA","NA",Tabela1[[#This Row],[Baixa4]]/Tabela1[[#This Row],[Baixa7]]*Tabela1[[#This Row],[Diâmetro (cm)]]/100)</f>
        <v>4.0000000000000001E-3</v>
      </c>
      <c r="AA60" s="42">
        <f>IF(Tabela1[[#This Row],[Alta8]]="NA","NA",IF(OR(AD60="",U60=""),"",U60*30/1000))</f>
        <v>1.266</v>
      </c>
      <c r="AB60" s="42">
        <f>IF(Tabela1[[#This Row],[Média9]]="NA","NA",IF(OR(AE60="",V60=""),"",V60*30/1000))</f>
        <v>1.1589</v>
      </c>
      <c r="AC60" s="42">
        <f>IF(Tabela1[[#This Row],[Baixa10]]="NA","NA",IF(OR(AF60="",W60=""),"",W60*30/1000))</f>
        <v>1.0929</v>
      </c>
      <c r="AD60" s="52" t="str">
        <f>IF(Tabela1[[#This Row],[Alta8]]="NA","NA",IF(X60="","",IF(X60&gt;$AD$3,"A",IF(X60&gt;$AD$4,"B",IF(X60&gt;$AD$5,"C","D")))))</f>
        <v>A</v>
      </c>
      <c r="AE60" s="52" t="str">
        <f>IF(Tabela1[[#This Row],[Média9]]="NA","NA",IF(Y60="","",IF(Y60&gt;$AD$3,"A",IF(Y60&gt;$AD$4,"B",IF(Y60&gt;$AD$5,"C","D")))))</f>
        <v>B</v>
      </c>
      <c r="AF60" s="52" t="str">
        <f>IF(Tabela1[[#This Row],[Baixa10]]="NA","NA",IF(Z60="","",IF(Z60&gt;$AD$3,"A",IF(Z60&gt;$AD$4,"B",IF(Z60&gt;$AD$5,"C","D")))))</f>
        <v>B</v>
      </c>
    </row>
    <row r="61" spans="1:32" ht="26.1" customHeight="1" x14ac:dyDescent="0.3">
      <c r="A61" s="46" t="s">
        <v>1252</v>
      </c>
      <c r="B61" s="31" t="s">
        <v>886</v>
      </c>
      <c r="C61" s="46" t="s">
        <v>902</v>
      </c>
      <c r="D61" s="46" t="s">
        <v>903</v>
      </c>
      <c r="E61" s="46" t="s">
        <v>25</v>
      </c>
      <c r="F61" s="31">
        <v>127</v>
      </c>
      <c r="G61" s="47">
        <v>40</v>
      </c>
      <c r="H61" s="31">
        <v>6</v>
      </c>
      <c r="I61" s="31" t="s">
        <v>128</v>
      </c>
      <c r="J61" s="31" t="s">
        <v>18</v>
      </c>
      <c r="K61" s="31" t="s">
        <v>18</v>
      </c>
      <c r="L61" s="31" t="s">
        <v>80</v>
      </c>
      <c r="M61" s="31" t="s">
        <v>33</v>
      </c>
      <c r="N61" s="31">
        <v>3</v>
      </c>
      <c r="O61" s="31">
        <v>1480</v>
      </c>
      <c r="P61" s="31">
        <v>1212</v>
      </c>
      <c r="Q61" s="31">
        <v>936</v>
      </c>
      <c r="R61" s="48">
        <v>1.1599999999999999</v>
      </c>
      <c r="S61" s="48">
        <v>0.93</v>
      </c>
      <c r="T61" s="54">
        <v>0.72</v>
      </c>
      <c r="U61" s="50">
        <v>109.55</v>
      </c>
      <c r="V61" s="50">
        <v>90.65</v>
      </c>
      <c r="W61" s="51">
        <v>76.5</v>
      </c>
      <c r="X61" s="42">
        <f>IF(Tabela1[[#This Row],[Alta2]]="NA","NA",Tabela1[[#This Row],[Alta2]]/Tabela1[[#This Row],[Alta5]]*Tabela1[[#This Row],[Diâmetro (cm)]]/100)</f>
        <v>4.1999999999999997E-3</v>
      </c>
      <c r="Y61" s="42">
        <f>IF(Tabela1[[#This Row],[Média3]]="NA","NA",Tabela1[[#This Row],[Média3]]/Tabela1[[#This Row],[Média6]]*Tabela1[[#This Row],[Diâmetro (cm)]]/100)</f>
        <v>4.1000000000000003E-3</v>
      </c>
      <c r="Z61" s="42">
        <f>IF(Tabela1[[#This Row],[Baixa4]]="NA","NA",Tabela1[[#This Row],[Baixa4]]/Tabela1[[#This Row],[Baixa7]]*Tabela1[[#This Row],[Diâmetro (cm)]]/100)</f>
        <v>3.8E-3</v>
      </c>
      <c r="AA61" s="42">
        <f>IF(Tabela1[[#This Row],[Alta8]]="NA","NA",IF(OR(AD61="",U61=""),"",U61*30/1000))</f>
        <v>3.2865000000000002</v>
      </c>
      <c r="AB61" s="42">
        <f>IF(Tabela1[[#This Row],[Média9]]="NA","NA",IF(OR(AE61="",V61=""),"",V61*30/1000))</f>
        <v>2.7195</v>
      </c>
      <c r="AC61" s="42">
        <f>IF(Tabela1[[#This Row],[Baixa10]]="NA","NA",IF(OR(AF61="",W61=""),"",W61*30/1000))</f>
        <v>2.2949999999999999</v>
      </c>
      <c r="AD61" s="52" t="str">
        <f>IF(Tabela1[[#This Row],[Alta8]]="NA","NA",IF(X61="","",IF(X61&gt;$AD$3,"A",IF(X61&gt;$AD$4,"B",IF(X61&gt;$AD$5,"C","D")))))</f>
        <v>A</v>
      </c>
      <c r="AE61" s="52" t="str">
        <f>IF(Tabela1[[#This Row],[Média9]]="NA","NA",IF(Y61="","",IF(Y61&gt;$AD$3,"A",IF(Y61&gt;$AD$4,"B",IF(Y61&gt;$AD$5,"C","D")))))</f>
        <v>A</v>
      </c>
      <c r="AF61" s="52" t="str">
        <f>IF(Tabela1[[#This Row],[Baixa10]]="NA","NA",IF(Z61="","",IF(Z61&gt;$AD$3,"A",IF(Z61&gt;$AD$4,"B",IF(Z61&gt;$AD$5,"C","D")))))</f>
        <v>B</v>
      </c>
    </row>
    <row r="62" spans="1:32" ht="26.1" customHeight="1" x14ac:dyDescent="0.3">
      <c r="A62" s="46" t="s">
        <v>1252</v>
      </c>
      <c r="B62" s="31" t="s">
        <v>886</v>
      </c>
      <c r="C62" s="46" t="s">
        <v>904</v>
      </c>
      <c r="D62" s="46" t="s">
        <v>903</v>
      </c>
      <c r="E62" s="46" t="s">
        <v>25</v>
      </c>
      <c r="F62" s="31">
        <v>127</v>
      </c>
      <c r="G62" s="47">
        <v>40</v>
      </c>
      <c r="H62" s="31">
        <v>6</v>
      </c>
      <c r="I62" s="31" t="s">
        <v>128</v>
      </c>
      <c r="J62" s="31" t="s">
        <v>18</v>
      </c>
      <c r="K62" s="31" t="s">
        <v>18</v>
      </c>
      <c r="L62" s="31" t="s">
        <v>80</v>
      </c>
      <c r="M62" s="31" t="s">
        <v>33</v>
      </c>
      <c r="N62" s="31">
        <v>3</v>
      </c>
      <c r="O62" s="31">
        <v>1480</v>
      </c>
      <c r="P62" s="31">
        <v>1212</v>
      </c>
      <c r="Q62" s="31">
        <v>936</v>
      </c>
      <c r="R62" s="48">
        <v>1.1599999999999999</v>
      </c>
      <c r="S62" s="48">
        <v>0.93</v>
      </c>
      <c r="T62" s="54">
        <v>0.72</v>
      </c>
      <c r="U62" s="50">
        <v>109.55</v>
      </c>
      <c r="V62" s="50">
        <v>90.65</v>
      </c>
      <c r="W62" s="51">
        <v>76.5</v>
      </c>
      <c r="X62" s="42">
        <f>IF(Tabela1[[#This Row],[Alta2]]="NA","NA",Tabela1[[#This Row],[Alta2]]/Tabela1[[#This Row],[Alta5]]*Tabela1[[#This Row],[Diâmetro (cm)]]/100)</f>
        <v>4.1999999999999997E-3</v>
      </c>
      <c r="Y62" s="42">
        <f>IF(Tabela1[[#This Row],[Média3]]="NA","NA",Tabela1[[#This Row],[Média3]]/Tabela1[[#This Row],[Média6]]*Tabela1[[#This Row],[Diâmetro (cm)]]/100)</f>
        <v>4.1000000000000003E-3</v>
      </c>
      <c r="Z62" s="42">
        <f>IF(Tabela1[[#This Row],[Baixa4]]="NA","NA",Tabela1[[#This Row],[Baixa4]]/Tabela1[[#This Row],[Baixa7]]*Tabela1[[#This Row],[Diâmetro (cm)]]/100)</f>
        <v>3.8E-3</v>
      </c>
      <c r="AA62" s="42">
        <f>IF(Tabela1[[#This Row],[Alta8]]="NA","NA",IF(OR(AD62="",U62=""),"",U62*30/1000))</f>
        <v>3.2865000000000002</v>
      </c>
      <c r="AB62" s="42">
        <f>IF(Tabela1[[#This Row],[Média9]]="NA","NA",IF(OR(AE62="",V62=""),"",V62*30/1000))</f>
        <v>2.7195</v>
      </c>
      <c r="AC62" s="42">
        <f>IF(Tabela1[[#This Row],[Baixa10]]="NA","NA",IF(OR(AF62="",W62=""),"",W62*30/1000))</f>
        <v>2.2949999999999999</v>
      </c>
      <c r="AD62" s="52" t="str">
        <f>IF(Tabela1[[#This Row],[Alta8]]="NA","NA",IF(X62="","",IF(X62&gt;$AD$3,"A",IF(X62&gt;$AD$4,"B",IF(X62&gt;$AD$5,"C","D")))))</f>
        <v>A</v>
      </c>
      <c r="AE62" s="52" t="str">
        <f>IF(Tabela1[[#This Row],[Média9]]="NA","NA",IF(Y62="","",IF(Y62&gt;$AD$3,"A",IF(Y62&gt;$AD$4,"B",IF(Y62&gt;$AD$5,"C","D")))))</f>
        <v>A</v>
      </c>
      <c r="AF62" s="52" t="str">
        <f>IF(Tabela1[[#This Row],[Baixa10]]="NA","NA",IF(Z62="","",IF(Z62&gt;$AD$3,"A",IF(Z62&gt;$AD$4,"B",IF(Z62&gt;$AD$5,"C","D")))))</f>
        <v>B</v>
      </c>
    </row>
    <row r="63" spans="1:32" ht="26.1" customHeight="1" x14ac:dyDescent="0.3">
      <c r="A63" s="46" t="s">
        <v>1252</v>
      </c>
      <c r="B63" s="31" t="s">
        <v>893</v>
      </c>
      <c r="C63" s="46" t="s">
        <v>905</v>
      </c>
      <c r="D63" s="46" t="s">
        <v>903</v>
      </c>
      <c r="E63" s="46" t="s">
        <v>25</v>
      </c>
      <c r="F63" s="31">
        <v>127</v>
      </c>
      <c r="G63" s="47">
        <v>40</v>
      </c>
      <c r="H63" s="31">
        <v>6</v>
      </c>
      <c r="I63" s="31" t="s">
        <v>128</v>
      </c>
      <c r="J63" s="31" t="s">
        <v>18</v>
      </c>
      <c r="K63" s="31" t="s">
        <v>18</v>
      </c>
      <c r="L63" s="31" t="s">
        <v>80</v>
      </c>
      <c r="M63" s="31" t="s">
        <v>33</v>
      </c>
      <c r="N63" s="31">
        <v>3</v>
      </c>
      <c r="O63" s="31">
        <v>1480</v>
      </c>
      <c r="P63" s="31">
        <v>1212</v>
      </c>
      <c r="Q63" s="31">
        <v>936</v>
      </c>
      <c r="R63" s="48">
        <v>1.1599999999999999</v>
      </c>
      <c r="S63" s="48">
        <v>0.93</v>
      </c>
      <c r="T63" s="54">
        <v>0.72</v>
      </c>
      <c r="U63" s="50">
        <v>109.55</v>
      </c>
      <c r="V63" s="50">
        <v>90.65</v>
      </c>
      <c r="W63" s="51">
        <v>76.5</v>
      </c>
      <c r="X63" s="42">
        <f>IF(Tabela1[[#This Row],[Alta2]]="NA","NA",Tabela1[[#This Row],[Alta2]]/Tabela1[[#This Row],[Alta5]]*Tabela1[[#This Row],[Diâmetro (cm)]]/100)</f>
        <v>4.1999999999999997E-3</v>
      </c>
      <c r="Y63" s="42">
        <f>IF(Tabela1[[#This Row],[Média3]]="NA","NA",Tabela1[[#This Row],[Média3]]/Tabela1[[#This Row],[Média6]]*Tabela1[[#This Row],[Diâmetro (cm)]]/100)</f>
        <v>4.1000000000000003E-3</v>
      </c>
      <c r="Z63" s="42">
        <f>IF(Tabela1[[#This Row],[Baixa4]]="NA","NA",Tabela1[[#This Row],[Baixa4]]/Tabela1[[#This Row],[Baixa7]]*Tabela1[[#This Row],[Diâmetro (cm)]]/100)</f>
        <v>3.8E-3</v>
      </c>
      <c r="AA63" s="42">
        <f>IF(Tabela1[[#This Row],[Alta8]]="NA","NA",IF(OR(AD63="",U63=""),"",U63*30/1000))</f>
        <v>3.2865000000000002</v>
      </c>
      <c r="AB63" s="42">
        <f>IF(Tabela1[[#This Row],[Média9]]="NA","NA",IF(OR(AE63="",V63=""),"",V63*30/1000))</f>
        <v>2.7195</v>
      </c>
      <c r="AC63" s="42">
        <f>IF(Tabela1[[#This Row],[Baixa10]]="NA","NA",IF(OR(AF63="",W63=""),"",W63*30/1000))</f>
        <v>2.2949999999999999</v>
      </c>
      <c r="AD63" s="52" t="str">
        <f>IF(Tabela1[[#This Row],[Alta8]]="NA","NA",IF(X63="","",IF(X63&gt;$AD$3,"A",IF(X63&gt;$AD$4,"B",IF(X63&gt;$AD$5,"C","D")))))</f>
        <v>A</v>
      </c>
      <c r="AE63" s="52" t="str">
        <f>IF(Tabela1[[#This Row],[Média9]]="NA","NA",IF(Y63="","",IF(Y63&gt;$AD$3,"A",IF(Y63&gt;$AD$4,"B",IF(Y63&gt;$AD$5,"C","D")))))</f>
        <v>A</v>
      </c>
      <c r="AF63" s="52" t="str">
        <f>IF(Tabela1[[#This Row],[Baixa10]]="NA","NA",IF(Z63="","",IF(Z63&gt;$AD$3,"A",IF(Z63&gt;$AD$4,"B",IF(Z63&gt;$AD$5,"C","D")))))</f>
        <v>B</v>
      </c>
    </row>
    <row r="64" spans="1:32" ht="26.1" customHeight="1" x14ac:dyDescent="0.3">
      <c r="A64" s="46" t="s">
        <v>1252</v>
      </c>
      <c r="B64" s="31" t="s">
        <v>893</v>
      </c>
      <c r="C64" s="46" t="s">
        <v>906</v>
      </c>
      <c r="D64" s="46" t="s">
        <v>903</v>
      </c>
      <c r="E64" s="46" t="s">
        <v>25</v>
      </c>
      <c r="F64" s="31">
        <v>127</v>
      </c>
      <c r="G64" s="47">
        <v>40</v>
      </c>
      <c r="H64" s="31">
        <v>6</v>
      </c>
      <c r="I64" s="31" t="s">
        <v>128</v>
      </c>
      <c r="J64" s="31" t="s">
        <v>18</v>
      </c>
      <c r="K64" s="31" t="s">
        <v>18</v>
      </c>
      <c r="L64" s="31" t="s">
        <v>80</v>
      </c>
      <c r="M64" s="31" t="s">
        <v>33</v>
      </c>
      <c r="N64" s="31">
        <v>3</v>
      </c>
      <c r="O64" s="31">
        <v>1480</v>
      </c>
      <c r="P64" s="31">
        <v>1212</v>
      </c>
      <c r="Q64" s="31">
        <v>936</v>
      </c>
      <c r="R64" s="48">
        <v>1.1599999999999999</v>
      </c>
      <c r="S64" s="48">
        <v>0.93</v>
      </c>
      <c r="T64" s="54">
        <v>0.72</v>
      </c>
      <c r="U64" s="50">
        <v>109.55</v>
      </c>
      <c r="V64" s="50">
        <v>90.65</v>
      </c>
      <c r="W64" s="51">
        <v>76.5</v>
      </c>
      <c r="X64" s="42">
        <f>IF(Tabela1[[#This Row],[Alta2]]="NA","NA",Tabela1[[#This Row],[Alta2]]/Tabela1[[#This Row],[Alta5]]*Tabela1[[#This Row],[Diâmetro (cm)]]/100)</f>
        <v>4.1999999999999997E-3</v>
      </c>
      <c r="Y64" s="42">
        <f>IF(Tabela1[[#This Row],[Média3]]="NA","NA",Tabela1[[#This Row],[Média3]]/Tabela1[[#This Row],[Média6]]*Tabela1[[#This Row],[Diâmetro (cm)]]/100)</f>
        <v>4.1000000000000003E-3</v>
      </c>
      <c r="Z64" s="42">
        <f>IF(Tabela1[[#This Row],[Baixa4]]="NA","NA",Tabela1[[#This Row],[Baixa4]]/Tabela1[[#This Row],[Baixa7]]*Tabela1[[#This Row],[Diâmetro (cm)]]/100)</f>
        <v>3.8E-3</v>
      </c>
      <c r="AA64" s="42">
        <f>IF(Tabela1[[#This Row],[Alta8]]="NA","NA",IF(OR(AD64="",U64=""),"",U64*30/1000))</f>
        <v>3.2865000000000002</v>
      </c>
      <c r="AB64" s="42">
        <f>IF(Tabela1[[#This Row],[Média9]]="NA","NA",IF(OR(AE64="",V64=""),"",V64*30/1000))</f>
        <v>2.7195</v>
      </c>
      <c r="AC64" s="42">
        <f>IF(Tabela1[[#This Row],[Baixa10]]="NA","NA",IF(OR(AF64="",W64=""),"",W64*30/1000))</f>
        <v>2.2949999999999999</v>
      </c>
      <c r="AD64" s="52" t="str">
        <f>IF(Tabela1[[#This Row],[Alta8]]="NA","NA",IF(X64="","",IF(X64&gt;$AD$3,"A",IF(X64&gt;$AD$4,"B",IF(X64&gt;$AD$5,"C","D")))))</f>
        <v>A</v>
      </c>
      <c r="AE64" s="52" t="str">
        <f>IF(Tabela1[[#This Row],[Média9]]="NA","NA",IF(Y64="","",IF(Y64&gt;$AD$3,"A",IF(Y64&gt;$AD$4,"B",IF(Y64&gt;$AD$5,"C","D")))))</f>
        <v>A</v>
      </c>
      <c r="AF64" s="52" t="str">
        <f>IF(Tabela1[[#This Row],[Baixa10]]="NA","NA",IF(Z64="","",IF(Z64&gt;$AD$3,"A",IF(Z64&gt;$AD$4,"B",IF(Z64&gt;$AD$5,"C","D")))))</f>
        <v>B</v>
      </c>
    </row>
    <row r="65" spans="1:32" ht="26.1" customHeight="1" x14ac:dyDescent="0.3">
      <c r="A65" s="46" t="s">
        <v>1252</v>
      </c>
      <c r="B65" s="31" t="s">
        <v>886</v>
      </c>
      <c r="C65" s="46" t="s">
        <v>907</v>
      </c>
      <c r="D65" s="46" t="s">
        <v>903</v>
      </c>
      <c r="E65" s="46" t="s">
        <v>25</v>
      </c>
      <c r="F65" s="31">
        <v>127</v>
      </c>
      <c r="G65" s="47">
        <v>40</v>
      </c>
      <c r="H65" s="31">
        <v>6</v>
      </c>
      <c r="I65" s="31" t="s">
        <v>128</v>
      </c>
      <c r="J65" s="31" t="s">
        <v>18</v>
      </c>
      <c r="K65" s="31" t="s">
        <v>18</v>
      </c>
      <c r="L65" s="31" t="s">
        <v>80</v>
      </c>
      <c r="M65" s="31" t="s">
        <v>33</v>
      </c>
      <c r="N65" s="31">
        <v>3</v>
      </c>
      <c r="O65" s="31">
        <v>1480</v>
      </c>
      <c r="P65" s="31">
        <v>1212</v>
      </c>
      <c r="Q65" s="31">
        <v>936</v>
      </c>
      <c r="R65" s="48">
        <v>1.1599999999999999</v>
      </c>
      <c r="S65" s="48">
        <v>0.93</v>
      </c>
      <c r="T65" s="54">
        <v>0.72</v>
      </c>
      <c r="U65" s="50">
        <v>109.55</v>
      </c>
      <c r="V65" s="50">
        <v>90.65</v>
      </c>
      <c r="W65" s="51">
        <v>76.5</v>
      </c>
      <c r="X65" s="42">
        <f>IF(Tabela1[[#This Row],[Alta2]]="NA","NA",Tabela1[[#This Row],[Alta2]]/Tabela1[[#This Row],[Alta5]]*Tabela1[[#This Row],[Diâmetro (cm)]]/100)</f>
        <v>4.1999999999999997E-3</v>
      </c>
      <c r="Y65" s="42">
        <f>IF(Tabela1[[#This Row],[Média3]]="NA","NA",Tabela1[[#This Row],[Média3]]/Tabela1[[#This Row],[Média6]]*Tabela1[[#This Row],[Diâmetro (cm)]]/100)</f>
        <v>4.1000000000000003E-3</v>
      </c>
      <c r="Z65" s="42">
        <f>IF(Tabela1[[#This Row],[Baixa4]]="NA","NA",Tabela1[[#This Row],[Baixa4]]/Tabela1[[#This Row],[Baixa7]]*Tabela1[[#This Row],[Diâmetro (cm)]]/100)</f>
        <v>3.8E-3</v>
      </c>
      <c r="AA65" s="42">
        <f>IF(Tabela1[[#This Row],[Alta8]]="NA","NA",IF(OR(AD65="",U65=""),"",U65*30/1000))</f>
        <v>3.2865000000000002</v>
      </c>
      <c r="AB65" s="42">
        <f>IF(Tabela1[[#This Row],[Média9]]="NA","NA",IF(OR(AE65="",V65=""),"",V65*30/1000))</f>
        <v>2.7195</v>
      </c>
      <c r="AC65" s="42">
        <f>IF(Tabela1[[#This Row],[Baixa10]]="NA","NA",IF(OR(AF65="",W65=""),"",W65*30/1000))</f>
        <v>2.2949999999999999</v>
      </c>
      <c r="AD65" s="52" t="str">
        <f>IF(Tabela1[[#This Row],[Alta8]]="NA","NA",IF(X65="","",IF(X65&gt;$AD$3,"A",IF(X65&gt;$AD$4,"B",IF(X65&gt;$AD$5,"C","D")))))</f>
        <v>A</v>
      </c>
      <c r="AE65" s="52" t="str">
        <f>IF(Tabela1[[#This Row],[Média9]]="NA","NA",IF(Y65="","",IF(Y65&gt;$AD$3,"A",IF(Y65&gt;$AD$4,"B",IF(Y65&gt;$AD$5,"C","D")))))</f>
        <v>A</v>
      </c>
      <c r="AF65" s="52" t="str">
        <f>IF(Tabela1[[#This Row],[Baixa10]]="NA","NA",IF(Z65="","",IF(Z65&gt;$AD$3,"A",IF(Z65&gt;$AD$4,"B",IF(Z65&gt;$AD$5,"C","D")))))</f>
        <v>B</v>
      </c>
    </row>
    <row r="66" spans="1:32" ht="26.1" customHeight="1" x14ac:dyDescent="0.3">
      <c r="A66" s="46" t="s">
        <v>1252</v>
      </c>
      <c r="B66" s="31" t="s">
        <v>886</v>
      </c>
      <c r="C66" s="46" t="s">
        <v>908</v>
      </c>
      <c r="D66" s="46" t="s">
        <v>909</v>
      </c>
      <c r="E66" s="46" t="s">
        <v>25</v>
      </c>
      <c r="F66" s="31">
        <v>220</v>
      </c>
      <c r="G66" s="47">
        <v>40</v>
      </c>
      <c r="H66" s="31">
        <v>6</v>
      </c>
      <c r="I66" s="31" t="s">
        <v>128</v>
      </c>
      <c r="J66" s="31" t="s">
        <v>18</v>
      </c>
      <c r="K66" s="31" t="s">
        <v>18</v>
      </c>
      <c r="L66" s="31" t="s">
        <v>80</v>
      </c>
      <c r="M66" s="31" t="s">
        <v>33</v>
      </c>
      <c r="N66" s="31">
        <v>3</v>
      </c>
      <c r="O66" s="31">
        <v>1326</v>
      </c>
      <c r="P66" s="31">
        <v>1285</v>
      </c>
      <c r="Q66" s="31">
        <v>1405</v>
      </c>
      <c r="R66" s="48">
        <v>1.23</v>
      </c>
      <c r="S66" s="48">
        <v>0.97</v>
      </c>
      <c r="T66" s="54">
        <v>0.76</v>
      </c>
      <c r="U66" s="50">
        <v>108.4</v>
      </c>
      <c r="V66" s="50">
        <v>90.45</v>
      </c>
      <c r="W66" s="51">
        <v>78.599999999999994</v>
      </c>
      <c r="X66" s="42">
        <f>IF(Tabela1[[#This Row],[Alta2]]="NA","NA",Tabela1[[#This Row],[Alta2]]/Tabela1[[#This Row],[Alta5]]*Tabela1[[#This Row],[Diâmetro (cm)]]/100)</f>
        <v>4.4999999999999997E-3</v>
      </c>
      <c r="Y66" s="42">
        <f>IF(Tabela1[[#This Row],[Média3]]="NA","NA",Tabela1[[#This Row],[Média3]]/Tabela1[[#This Row],[Média6]]*Tabela1[[#This Row],[Diâmetro (cm)]]/100)</f>
        <v>4.3E-3</v>
      </c>
      <c r="Z66" s="42">
        <f>IF(Tabela1[[#This Row],[Baixa4]]="NA","NA",Tabela1[[#This Row],[Baixa4]]/Tabela1[[#This Row],[Baixa7]]*Tabela1[[#This Row],[Diâmetro (cm)]]/100)</f>
        <v>3.8999999999999998E-3</v>
      </c>
      <c r="AA66" s="42">
        <f>IF(Tabela1[[#This Row],[Alta8]]="NA","NA",IF(OR(AD66="",U66=""),"",U66*30/1000))</f>
        <v>3.2519999999999998</v>
      </c>
      <c r="AB66" s="42">
        <f>IF(Tabela1[[#This Row],[Média9]]="NA","NA",IF(OR(AE66="",V66=""),"",V66*30/1000))</f>
        <v>2.7134999999999998</v>
      </c>
      <c r="AC66" s="42">
        <f>IF(Tabela1[[#This Row],[Baixa10]]="NA","NA",IF(OR(AF66="",W66=""),"",W66*30/1000))</f>
        <v>2.3580000000000001</v>
      </c>
      <c r="AD66" s="52" t="str">
        <f>IF(Tabela1[[#This Row],[Alta8]]="NA","NA",IF(X66="","",IF(X66&gt;$AD$3,"A",IF(X66&gt;$AD$4,"B",IF(X66&gt;$AD$5,"C","D")))))</f>
        <v>A</v>
      </c>
      <c r="AE66" s="52" t="str">
        <f>IF(Tabela1[[#This Row],[Média9]]="NA","NA",IF(Y66="","",IF(Y66&gt;$AD$3,"A",IF(Y66&gt;$AD$4,"B",IF(Y66&gt;$AD$5,"C","D")))))</f>
        <v>A</v>
      </c>
      <c r="AF66" s="52" t="str">
        <f>IF(Tabela1[[#This Row],[Baixa10]]="NA","NA",IF(Z66="","",IF(Z66&gt;$AD$3,"A",IF(Z66&gt;$AD$4,"B",IF(Z66&gt;$AD$5,"C","D")))))</f>
        <v>B</v>
      </c>
    </row>
    <row r="67" spans="1:32" ht="26.1" customHeight="1" x14ac:dyDescent="0.3">
      <c r="A67" s="46" t="s">
        <v>1252</v>
      </c>
      <c r="B67" s="31" t="s">
        <v>886</v>
      </c>
      <c r="C67" s="46" t="s">
        <v>910</v>
      </c>
      <c r="D67" s="46" t="s">
        <v>909</v>
      </c>
      <c r="E67" s="46" t="s">
        <v>25</v>
      </c>
      <c r="F67" s="31">
        <v>220</v>
      </c>
      <c r="G67" s="47">
        <v>40</v>
      </c>
      <c r="H67" s="31">
        <v>6</v>
      </c>
      <c r="I67" s="31" t="s">
        <v>128</v>
      </c>
      <c r="J67" s="31" t="s">
        <v>18</v>
      </c>
      <c r="K67" s="31" t="s">
        <v>18</v>
      </c>
      <c r="L67" s="31" t="s">
        <v>80</v>
      </c>
      <c r="M67" s="31" t="s">
        <v>33</v>
      </c>
      <c r="N67" s="31">
        <v>3</v>
      </c>
      <c r="O67" s="31">
        <v>1326</v>
      </c>
      <c r="P67" s="31">
        <v>1285</v>
      </c>
      <c r="Q67" s="31">
        <v>1405</v>
      </c>
      <c r="R67" s="48">
        <v>1.23</v>
      </c>
      <c r="S67" s="48">
        <v>0.97</v>
      </c>
      <c r="T67" s="54">
        <v>0.76</v>
      </c>
      <c r="U67" s="50">
        <v>108.4</v>
      </c>
      <c r="V67" s="50">
        <v>90.45</v>
      </c>
      <c r="W67" s="51">
        <v>78.599999999999994</v>
      </c>
      <c r="X67" s="42">
        <f>IF(Tabela1[[#This Row],[Alta2]]="NA","NA",Tabela1[[#This Row],[Alta2]]/Tabela1[[#This Row],[Alta5]]*Tabela1[[#This Row],[Diâmetro (cm)]]/100)</f>
        <v>4.4999999999999997E-3</v>
      </c>
      <c r="Y67" s="42">
        <f>IF(Tabela1[[#This Row],[Média3]]="NA","NA",Tabela1[[#This Row],[Média3]]/Tabela1[[#This Row],[Média6]]*Tabela1[[#This Row],[Diâmetro (cm)]]/100)</f>
        <v>4.3E-3</v>
      </c>
      <c r="Z67" s="42">
        <f>IF(Tabela1[[#This Row],[Baixa4]]="NA","NA",Tabela1[[#This Row],[Baixa4]]/Tabela1[[#This Row],[Baixa7]]*Tabela1[[#This Row],[Diâmetro (cm)]]/100)</f>
        <v>3.8999999999999998E-3</v>
      </c>
      <c r="AA67" s="42">
        <f>IF(Tabela1[[#This Row],[Alta8]]="NA","NA",IF(OR(AD67="",U67=""),"",U67*30/1000))</f>
        <v>3.2519999999999998</v>
      </c>
      <c r="AB67" s="42">
        <f>IF(Tabela1[[#This Row],[Média9]]="NA","NA",IF(OR(AE67="",V67=""),"",V67*30/1000))</f>
        <v>2.7134999999999998</v>
      </c>
      <c r="AC67" s="42">
        <f>IF(Tabela1[[#This Row],[Baixa10]]="NA","NA",IF(OR(AF67="",W67=""),"",W67*30/1000))</f>
        <v>2.3580000000000001</v>
      </c>
      <c r="AD67" s="52" t="str">
        <f>IF(Tabela1[[#This Row],[Alta8]]="NA","NA",IF(X67="","",IF(X67&gt;$AD$3,"A",IF(X67&gt;$AD$4,"B",IF(X67&gt;$AD$5,"C","D")))))</f>
        <v>A</v>
      </c>
      <c r="AE67" s="52" t="str">
        <f>IF(Tabela1[[#This Row],[Média9]]="NA","NA",IF(Y67="","",IF(Y67&gt;$AD$3,"A",IF(Y67&gt;$AD$4,"B",IF(Y67&gt;$AD$5,"C","D")))))</f>
        <v>A</v>
      </c>
      <c r="AF67" s="52" t="str">
        <f>IF(Tabela1[[#This Row],[Baixa10]]="NA","NA",IF(Z67="","",IF(Z67&gt;$AD$3,"A",IF(Z67&gt;$AD$4,"B",IF(Z67&gt;$AD$5,"C","D")))))</f>
        <v>B</v>
      </c>
    </row>
    <row r="68" spans="1:32" ht="26.1" customHeight="1" x14ac:dyDescent="0.3">
      <c r="A68" s="46" t="s">
        <v>1252</v>
      </c>
      <c r="B68" s="31" t="s">
        <v>893</v>
      </c>
      <c r="C68" s="46" t="s">
        <v>911</v>
      </c>
      <c r="D68" s="46" t="s">
        <v>909</v>
      </c>
      <c r="E68" s="46" t="s">
        <v>25</v>
      </c>
      <c r="F68" s="31">
        <v>220</v>
      </c>
      <c r="G68" s="47">
        <v>40</v>
      </c>
      <c r="H68" s="31">
        <v>6</v>
      </c>
      <c r="I68" s="31" t="s">
        <v>128</v>
      </c>
      <c r="J68" s="31" t="s">
        <v>18</v>
      </c>
      <c r="K68" s="31" t="s">
        <v>18</v>
      </c>
      <c r="L68" s="31" t="s">
        <v>80</v>
      </c>
      <c r="M68" s="31" t="s">
        <v>33</v>
      </c>
      <c r="N68" s="31">
        <v>3</v>
      </c>
      <c r="O68" s="31">
        <v>1326</v>
      </c>
      <c r="P68" s="31">
        <v>1285</v>
      </c>
      <c r="Q68" s="31">
        <v>1405</v>
      </c>
      <c r="R68" s="48">
        <v>1.23</v>
      </c>
      <c r="S68" s="48">
        <v>0.97</v>
      </c>
      <c r="T68" s="54">
        <v>0.76</v>
      </c>
      <c r="U68" s="50">
        <v>108.4</v>
      </c>
      <c r="V68" s="50">
        <v>90.45</v>
      </c>
      <c r="W68" s="51">
        <v>78.599999999999994</v>
      </c>
      <c r="X68" s="42">
        <f>IF(Tabela1[[#This Row],[Alta2]]="NA","NA",Tabela1[[#This Row],[Alta2]]/Tabela1[[#This Row],[Alta5]]*Tabela1[[#This Row],[Diâmetro (cm)]]/100)</f>
        <v>4.4999999999999997E-3</v>
      </c>
      <c r="Y68" s="42">
        <f>IF(Tabela1[[#This Row],[Média3]]="NA","NA",Tabela1[[#This Row],[Média3]]/Tabela1[[#This Row],[Média6]]*Tabela1[[#This Row],[Diâmetro (cm)]]/100)</f>
        <v>4.3E-3</v>
      </c>
      <c r="Z68" s="42">
        <f>IF(Tabela1[[#This Row],[Baixa4]]="NA","NA",Tabela1[[#This Row],[Baixa4]]/Tabela1[[#This Row],[Baixa7]]*Tabela1[[#This Row],[Diâmetro (cm)]]/100)</f>
        <v>3.8999999999999998E-3</v>
      </c>
      <c r="AA68" s="42">
        <f>IF(Tabela1[[#This Row],[Alta8]]="NA","NA",IF(OR(AD68="",U68=""),"",U68*30/1000))</f>
        <v>3.2519999999999998</v>
      </c>
      <c r="AB68" s="42">
        <f>IF(Tabela1[[#This Row],[Média9]]="NA","NA",IF(OR(AE68="",V68=""),"",V68*30/1000))</f>
        <v>2.7134999999999998</v>
      </c>
      <c r="AC68" s="42">
        <f>IF(Tabela1[[#This Row],[Baixa10]]="NA","NA",IF(OR(AF68="",W68=""),"",W68*30/1000))</f>
        <v>2.3580000000000001</v>
      </c>
      <c r="AD68" s="52" t="str">
        <f>IF(Tabela1[[#This Row],[Alta8]]="NA","NA",IF(X68="","",IF(X68&gt;$AD$3,"A",IF(X68&gt;$AD$4,"B",IF(X68&gt;$AD$5,"C","D")))))</f>
        <v>A</v>
      </c>
      <c r="AE68" s="52" t="str">
        <f>IF(Tabela1[[#This Row],[Média9]]="NA","NA",IF(Y68="","",IF(Y68&gt;$AD$3,"A",IF(Y68&gt;$AD$4,"B",IF(Y68&gt;$AD$5,"C","D")))))</f>
        <v>A</v>
      </c>
      <c r="AF68" s="52" t="str">
        <f>IF(Tabela1[[#This Row],[Baixa10]]="NA","NA",IF(Z68="","",IF(Z68&gt;$AD$3,"A",IF(Z68&gt;$AD$4,"B",IF(Z68&gt;$AD$5,"C","D")))))</f>
        <v>B</v>
      </c>
    </row>
    <row r="69" spans="1:32" ht="26.1" customHeight="1" x14ac:dyDescent="0.3">
      <c r="A69" s="46" t="s">
        <v>1252</v>
      </c>
      <c r="B69" s="31" t="s">
        <v>893</v>
      </c>
      <c r="C69" s="46" t="s">
        <v>912</v>
      </c>
      <c r="D69" s="46" t="s">
        <v>909</v>
      </c>
      <c r="E69" s="46" t="s">
        <v>25</v>
      </c>
      <c r="F69" s="31">
        <v>220</v>
      </c>
      <c r="G69" s="47">
        <v>40</v>
      </c>
      <c r="H69" s="31">
        <v>6</v>
      </c>
      <c r="I69" s="31" t="s">
        <v>128</v>
      </c>
      <c r="J69" s="31" t="s">
        <v>18</v>
      </c>
      <c r="K69" s="31" t="s">
        <v>18</v>
      </c>
      <c r="L69" s="31" t="s">
        <v>80</v>
      </c>
      <c r="M69" s="31" t="s">
        <v>33</v>
      </c>
      <c r="N69" s="31">
        <v>3</v>
      </c>
      <c r="O69" s="31">
        <v>1326</v>
      </c>
      <c r="P69" s="31">
        <v>1285</v>
      </c>
      <c r="Q69" s="31">
        <v>1405</v>
      </c>
      <c r="R69" s="48">
        <v>1.23</v>
      </c>
      <c r="S69" s="48">
        <v>0.97</v>
      </c>
      <c r="T69" s="54">
        <v>0.76</v>
      </c>
      <c r="U69" s="50">
        <v>108.4</v>
      </c>
      <c r="V69" s="50">
        <v>90.45</v>
      </c>
      <c r="W69" s="51">
        <v>78.599999999999994</v>
      </c>
      <c r="X69" s="42">
        <f>IF(Tabela1[[#This Row],[Alta2]]="NA","NA",Tabela1[[#This Row],[Alta2]]/Tabela1[[#This Row],[Alta5]]*Tabela1[[#This Row],[Diâmetro (cm)]]/100)</f>
        <v>4.4999999999999997E-3</v>
      </c>
      <c r="Y69" s="42">
        <f>IF(Tabela1[[#This Row],[Média3]]="NA","NA",Tabela1[[#This Row],[Média3]]/Tabela1[[#This Row],[Média6]]*Tabela1[[#This Row],[Diâmetro (cm)]]/100)</f>
        <v>4.3E-3</v>
      </c>
      <c r="Z69" s="42">
        <f>IF(Tabela1[[#This Row],[Baixa4]]="NA","NA",Tabela1[[#This Row],[Baixa4]]/Tabela1[[#This Row],[Baixa7]]*Tabela1[[#This Row],[Diâmetro (cm)]]/100)</f>
        <v>3.8999999999999998E-3</v>
      </c>
      <c r="AA69" s="42">
        <f>IF(Tabela1[[#This Row],[Alta8]]="NA","NA",IF(OR(AD69="",U69=""),"",U69*30/1000))</f>
        <v>3.2519999999999998</v>
      </c>
      <c r="AB69" s="42">
        <f>IF(Tabela1[[#This Row],[Média9]]="NA","NA",IF(OR(AE69="",V69=""),"",V69*30/1000))</f>
        <v>2.7134999999999998</v>
      </c>
      <c r="AC69" s="42">
        <f>IF(Tabela1[[#This Row],[Baixa10]]="NA","NA",IF(OR(AF69="",W69=""),"",W69*30/1000))</f>
        <v>2.3580000000000001</v>
      </c>
      <c r="AD69" s="52" t="str">
        <f>IF(Tabela1[[#This Row],[Alta8]]="NA","NA",IF(X69="","",IF(X69&gt;$AD$3,"A",IF(X69&gt;$AD$4,"B",IF(X69&gt;$AD$5,"C","D")))))</f>
        <v>A</v>
      </c>
      <c r="AE69" s="52" t="str">
        <f>IF(Tabela1[[#This Row],[Média9]]="NA","NA",IF(Y69="","",IF(Y69&gt;$AD$3,"A",IF(Y69&gt;$AD$4,"B",IF(Y69&gt;$AD$5,"C","D")))))</f>
        <v>A</v>
      </c>
      <c r="AF69" s="52" t="str">
        <f>IF(Tabela1[[#This Row],[Baixa10]]="NA","NA",IF(Z69="","",IF(Z69&gt;$AD$3,"A",IF(Z69&gt;$AD$4,"B",IF(Z69&gt;$AD$5,"C","D")))))</f>
        <v>B</v>
      </c>
    </row>
    <row r="70" spans="1:32" ht="26.1" customHeight="1" x14ac:dyDescent="0.3">
      <c r="A70" s="46" t="s">
        <v>1252</v>
      </c>
      <c r="B70" s="31" t="s">
        <v>886</v>
      </c>
      <c r="C70" s="46" t="s">
        <v>913</v>
      </c>
      <c r="D70" s="46" t="s">
        <v>909</v>
      </c>
      <c r="E70" s="46" t="s">
        <v>25</v>
      </c>
      <c r="F70" s="31">
        <v>220</v>
      </c>
      <c r="G70" s="47">
        <v>40</v>
      </c>
      <c r="H70" s="31">
        <v>6</v>
      </c>
      <c r="I70" s="31" t="s">
        <v>128</v>
      </c>
      <c r="J70" s="31" t="s">
        <v>18</v>
      </c>
      <c r="K70" s="31" t="s">
        <v>18</v>
      </c>
      <c r="L70" s="31" t="s">
        <v>80</v>
      </c>
      <c r="M70" s="31" t="s">
        <v>33</v>
      </c>
      <c r="N70" s="31">
        <v>3</v>
      </c>
      <c r="O70" s="31">
        <v>1326</v>
      </c>
      <c r="P70" s="31">
        <v>1285</v>
      </c>
      <c r="Q70" s="31">
        <v>1405</v>
      </c>
      <c r="R70" s="48">
        <v>1.23</v>
      </c>
      <c r="S70" s="48">
        <v>0.97</v>
      </c>
      <c r="T70" s="54">
        <v>0.76</v>
      </c>
      <c r="U70" s="50">
        <v>108.4</v>
      </c>
      <c r="V70" s="50">
        <v>90.45</v>
      </c>
      <c r="W70" s="51">
        <v>78.599999999999994</v>
      </c>
      <c r="X70" s="42">
        <f>IF(Tabela1[[#This Row],[Alta2]]="NA","NA",Tabela1[[#This Row],[Alta2]]/Tabela1[[#This Row],[Alta5]]*Tabela1[[#This Row],[Diâmetro (cm)]]/100)</f>
        <v>4.4999999999999997E-3</v>
      </c>
      <c r="Y70" s="42">
        <f>IF(Tabela1[[#This Row],[Média3]]="NA","NA",Tabela1[[#This Row],[Média3]]/Tabela1[[#This Row],[Média6]]*Tabela1[[#This Row],[Diâmetro (cm)]]/100)</f>
        <v>4.3E-3</v>
      </c>
      <c r="Z70" s="42">
        <f>IF(Tabela1[[#This Row],[Baixa4]]="NA","NA",Tabela1[[#This Row],[Baixa4]]/Tabela1[[#This Row],[Baixa7]]*Tabela1[[#This Row],[Diâmetro (cm)]]/100)</f>
        <v>3.8999999999999998E-3</v>
      </c>
      <c r="AA70" s="42">
        <f>IF(Tabela1[[#This Row],[Alta8]]="NA","NA",IF(OR(AD70="",U70=""),"",U70*30/1000))</f>
        <v>3.2519999999999998</v>
      </c>
      <c r="AB70" s="42">
        <f>IF(Tabela1[[#This Row],[Média9]]="NA","NA",IF(OR(AE70="",V70=""),"",V70*30/1000))</f>
        <v>2.7134999999999998</v>
      </c>
      <c r="AC70" s="42">
        <f>IF(Tabela1[[#This Row],[Baixa10]]="NA","NA",IF(OR(AF70="",W70=""),"",W70*30/1000))</f>
        <v>2.3580000000000001</v>
      </c>
      <c r="AD70" s="52" t="str">
        <f>IF(Tabela1[[#This Row],[Alta8]]="NA","NA",IF(X70="","",IF(X70&gt;$AD$3,"A",IF(X70&gt;$AD$4,"B",IF(X70&gt;$AD$5,"C","D")))))</f>
        <v>A</v>
      </c>
      <c r="AE70" s="52" t="str">
        <f>IF(Tabela1[[#This Row],[Média9]]="NA","NA",IF(Y70="","",IF(Y70&gt;$AD$3,"A",IF(Y70&gt;$AD$4,"B",IF(Y70&gt;$AD$5,"C","D")))))</f>
        <v>A</v>
      </c>
      <c r="AF70" s="52" t="str">
        <f>IF(Tabela1[[#This Row],[Baixa10]]="NA","NA",IF(Z70="","",IF(Z70&gt;$AD$3,"A",IF(Z70&gt;$AD$4,"B",IF(Z70&gt;$AD$5,"C","D")))))</f>
        <v>B</v>
      </c>
    </row>
    <row r="71" spans="1:32" ht="26.1" customHeight="1" x14ac:dyDescent="0.3">
      <c r="A71" s="46" t="s">
        <v>1252</v>
      </c>
      <c r="B71" s="31" t="s">
        <v>886</v>
      </c>
      <c r="C71" s="46" t="s">
        <v>914</v>
      </c>
      <c r="D71" s="46" t="s">
        <v>915</v>
      </c>
      <c r="E71" s="46" t="s">
        <v>27</v>
      </c>
      <c r="F71" s="31">
        <v>127</v>
      </c>
      <c r="G71" s="47">
        <v>30</v>
      </c>
      <c r="H71" s="31">
        <v>6</v>
      </c>
      <c r="I71" s="31" t="s">
        <v>128</v>
      </c>
      <c r="J71" s="31" t="s">
        <v>18</v>
      </c>
      <c r="K71" s="31" t="s">
        <v>18</v>
      </c>
      <c r="L71" s="31" t="s">
        <v>80</v>
      </c>
      <c r="M71" s="31" t="s">
        <v>33</v>
      </c>
      <c r="N71" s="31">
        <v>3</v>
      </c>
      <c r="O71" s="31">
        <v>1527</v>
      </c>
      <c r="P71" s="31">
        <v>1418</v>
      </c>
      <c r="Q71" s="31">
        <v>1165</v>
      </c>
      <c r="R71" s="48">
        <v>0.72</v>
      </c>
      <c r="S71" s="48">
        <v>0.67</v>
      </c>
      <c r="T71" s="54">
        <v>0.55000000000000004</v>
      </c>
      <c r="U71" s="50">
        <v>52.8</v>
      </c>
      <c r="V71" s="50">
        <v>44.81</v>
      </c>
      <c r="W71" s="51">
        <v>38.18</v>
      </c>
      <c r="X71" s="42">
        <f>IF(Tabela1[[#This Row],[Alta2]]="NA","NA",Tabela1[[#This Row],[Alta2]]/Tabela1[[#This Row],[Alta5]]*Tabela1[[#This Row],[Diâmetro (cm)]]/100)</f>
        <v>4.1000000000000003E-3</v>
      </c>
      <c r="Y71" s="42">
        <f>IF(Tabela1[[#This Row],[Média3]]="NA","NA",Tabela1[[#This Row],[Média3]]/Tabela1[[#This Row],[Média6]]*Tabela1[[#This Row],[Diâmetro (cm)]]/100)</f>
        <v>4.4999999999999997E-3</v>
      </c>
      <c r="Z71" s="42">
        <f>IF(Tabela1[[#This Row],[Baixa4]]="NA","NA",Tabela1[[#This Row],[Baixa4]]/Tabela1[[#This Row],[Baixa7]]*Tabela1[[#This Row],[Diâmetro (cm)]]/100)</f>
        <v>4.3E-3</v>
      </c>
      <c r="AA71" s="42">
        <f>IF(Tabela1[[#This Row],[Alta8]]="NA","NA",IF(OR(AD71="",U71=""),"",U71*30/1000))</f>
        <v>1.5840000000000001</v>
      </c>
      <c r="AB71" s="42">
        <f>IF(Tabela1[[#This Row],[Média9]]="NA","NA",IF(OR(AE71="",V71=""),"",V71*30/1000))</f>
        <v>1.3443000000000001</v>
      </c>
      <c r="AC71" s="42">
        <f>IF(Tabela1[[#This Row],[Baixa10]]="NA","NA",IF(OR(AF71="",W71=""),"",W71*30/1000))</f>
        <v>1.1454</v>
      </c>
      <c r="AD71" s="52" t="str">
        <f>IF(Tabela1[[#This Row],[Alta8]]="NA","NA",IF(X71="","",IF(X71&gt;$AD$3,"A",IF(X71&gt;$AD$4,"B",IF(X71&gt;$AD$5,"C","D")))))</f>
        <v>A</v>
      </c>
      <c r="AE71" s="52" t="str">
        <f>IF(Tabela1[[#This Row],[Média9]]="NA","NA",IF(Y71="","",IF(Y71&gt;$AD$3,"A",IF(Y71&gt;$AD$4,"B",IF(Y71&gt;$AD$5,"C","D")))))</f>
        <v>A</v>
      </c>
      <c r="AF71" s="52" t="str">
        <f>IF(Tabela1[[#This Row],[Baixa10]]="NA","NA",IF(Z71="","",IF(Z71&gt;$AD$3,"A",IF(Z71&gt;$AD$4,"B",IF(Z71&gt;$AD$5,"C","D")))))</f>
        <v>A</v>
      </c>
    </row>
    <row r="72" spans="1:32" ht="26.1" customHeight="1" x14ac:dyDescent="0.3">
      <c r="A72" s="46" t="s">
        <v>1252</v>
      </c>
      <c r="B72" s="31" t="s">
        <v>886</v>
      </c>
      <c r="C72" s="46" t="s">
        <v>916</v>
      </c>
      <c r="D72" s="46" t="s">
        <v>917</v>
      </c>
      <c r="E72" s="46" t="s">
        <v>27</v>
      </c>
      <c r="F72" s="31">
        <v>220</v>
      </c>
      <c r="G72" s="47">
        <v>30</v>
      </c>
      <c r="H72" s="31">
        <v>6</v>
      </c>
      <c r="I72" s="31" t="s">
        <v>128</v>
      </c>
      <c r="J72" s="31" t="s">
        <v>18</v>
      </c>
      <c r="K72" s="31" t="s">
        <v>18</v>
      </c>
      <c r="L72" s="31" t="s">
        <v>80</v>
      </c>
      <c r="M72" s="31" t="s">
        <v>33</v>
      </c>
      <c r="N72" s="31">
        <v>3</v>
      </c>
      <c r="O72" s="31">
        <v>1461</v>
      </c>
      <c r="P72" s="31">
        <v>1338</v>
      </c>
      <c r="Q72" s="31">
        <v>1013</v>
      </c>
      <c r="R72" s="48">
        <v>0.74</v>
      </c>
      <c r="S72" s="48">
        <v>0.67</v>
      </c>
      <c r="T72" s="54">
        <v>0.51</v>
      </c>
      <c r="U72" s="50">
        <v>51.59</v>
      </c>
      <c r="V72" s="50">
        <v>44.61</v>
      </c>
      <c r="W72" s="51">
        <v>37.07</v>
      </c>
      <c r="X72" s="42">
        <f>IF(Tabela1[[#This Row],[Alta2]]="NA","NA",Tabela1[[#This Row],[Alta2]]/Tabela1[[#This Row],[Alta5]]*Tabela1[[#This Row],[Diâmetro (cm)]]/100)</f>
        <v>4.3E-3</v>
      </c>
      <c r="Y72" s="42">
        <f>IF(Tabela1[[#This Row],[Média3]]="NA","NA",Tabela1[[#This Row],[Média3]]/Tabela1[[#This Row],[Média6]]*Tabela1[[#This Row],[Diâmetro (cm)]]/100)</f>
        <v>4.4999999999999997E-3</v>
      </c>
      <c r="Z72" s="42">
        <f>IF(Tabela1[[#This Row],[Baixa4]]="NA","NA",Tabela1[[#This Row],[Baixa4]]/Tabela1[[#This Row],[Baixa7]]*Tabela1[[#This Row],[Diâmetro (cm)]]/100)</f>
        <v>4.1000000000000003E-3</v>
      </c>
      <c r="AA72" s="42">
        <f>IF(Tabela1[[#This Row],[Alta8]]="NA","NA",IF(OR(AD72="",U72=""),"",U72*30/1000))</f>
        <v>1.5477000000000001</v>
      </c>
      <c r="AB72" s="42">
        <f>IF(Tabela1[[#This Row],[Média9]]="NA","NA",IF(OR(AE72="",V72=""),"",V72*30/1000))</f>
        <v>1.3383</v>
      </c>
      <c r="AC72" s="42">
        <f>IF(Tabela1[[#This Row],[Baixa10]]="NA","NA",IF(OR(AF72="",W72=""),"",W72*30/1000))</f>
        <v>1.1121000000000001</v>
      </c>
      <c r="AD72" s="52" t="str">
        <f>IF(Tabela1[[#This Row],[Alta8]]="NA","NA",IF(X72="","",IF(X72&gt;$AD$3,"A",IF(X72&gt;$AD$4,"B",IF(X72&gt;$AD$5,"C","D")))))</f>
        <v>A</v>
      </c>
      <c r="AE72" s="52" t="str">
        <f>IF(Tabela1[[#This Row],[Média9]]="NA","NA",IF(Y72="","",IF(Y72&gt;$AD$3,"A",IF(Y72&gt;$AD$4,"B",IF(Y72&gt;$AD$5,"C","D")))))</f>
        <v>A</v>
      </c>
      <c r="AF72" s="52" t="str">
        <f>IF(Tabela1[[#This Row],[Baixa10]]="NA","NA",IF(Z72="","",IF(Z72&gt;$AD$3,"A",IF(Z72&gt;$AD$4,"B",IF(Z72&gt;$AD$5,"C","D")))))</f>
        <v>A</v>
      </c>
    </row>
    <row r="73" spans="1:32" ht="26.1" customHeight="1" x14ac:dyDescent="0.3">
      <c r="A73" s="46" t="s">
        <v>1252</v>
      </c>
      <c r="B73" s="31" t="s">
        <v>886</v>
      </c>
      <c r="C73" s="46" t="s">
        <v>918</v>
      </c>
      <c r="D73" s="46" t="s">
        <v>919</v>
      </c>
      <c r="E73" s="46" t="s">
        <v>69</v>
      </c>
      <c r="F73" s="31">
        <v>127</v>
      </c>
      <c r="G73" s="47">
        <v>30</v>
      </c>
      <c r="H73" s="31">
        <v>6</v>
      </c>
      <c r="I73" s="31" t="s">
        <v>128</v>
      </c>
      <c r="J73" s="31" t="s">
        <v>18</v>
      </c>
      <c r="K73" s="31" t="s">
        <v>18</v>
      </c>
      <c r="L73" s="31" t="s">
        <v>80</v>
      </c>
      <c r="M73" s="31" t="s">
        <v>33</v>
      </c>
      <c r="N73" s="31">
        <v>3</v>
      </c>
      <c r="O73" s="31">
        <v>1386</v>
      </c>
      <c r="P73" s="31">
        <v>1243</v>
      </c>
      <c r="Q73" s="31">
        <v>1079</v>
      </c>
      <c r="R73" s="48">
        <v>0.6</v>
      </c>
      <c r="S73" s="48">
        <v>0.55000000000000004</v>
      </c>
      <c r="T73" s="54">
        <v>0.51</v>
      </c>
      <c r="U73" s="50">
        <v>36.04</v>
      </c>
      <c r="V73" s="50">
        <v>33.06</v>
      </c>
      <c r="W73" s="51">
        <v>30.37</v>
      </c>
      <c r="X73" s="42">
        <f>IF(Tabela1[[#This Row],[Alta2]]="NA","NA",Tabela1[[#This Row],[Alta2]]/Tabela1[[#This Row],[Alta5]]*Tabela1[[#This Row],[Diâmetro (cm)]]/100)</f>
        <v>5.0000000000000001E-3</v>
      </c>
      <c r="Y73" s="42">
        <f>IF(Tabela1[[#This Row],[Média3]]="NA","NA",Tabela1[[#This Row],[Média3]]/Tabela1[[#This Row],[Média6]]*Tabela1[[#This Row],[Diâmetro (cm)]]/100)</f>
        <v>5.0000000000000001E-3</v>
      </c>
      <c r="Z73" s="42">
        <f>IF(Tabela1[[#This Row],[Baixa4]]="NA","NA",Tabela1[[#This Row],[Baixa4]]/Tabela1[[#This Row],[Baixa7]]*Tabela1[[#This Row],[Diâmetro (cm)]]/100)</f>
        <v>5.0000000000000001E-3</v>
      </c>
      <c r="AA73" s="42">
        <f>IF(Tabela1[[#This Row],[Alta8]]="NA","NA",IF(OR(AD73="",U73=""),"",U73*30/1000))</f>
        <v>1.0811999999999999</v>
      </c>
      <c r="AB73" s="42">
        <f>IF(Tabela1[[#This Row],[Média9]]="NA","NA",IF(OR(AE73="",V73=""),"",V73*30/1000))</f>
        <v>0.99180000000000001</v>
      </c>
      <c r="AC73" s="42">
        <f>IF(Tabela1[[#This Row],[Baixa10]]="NA","NA",IF(OR(AF73="",W73=""),"",W73*30/1000))</f>
        <v>0.91110000000000002</v>
      </c>
      <c r="AD73" s="52" t="str">
        <f>IF(Tabela1[[#This Row],[Alta8]]="NA","NA",IF(X73="","",IF(X73&gt;$AD$3,"A",IF(X73&gt;$AD$4,"B",IF(X73&gt;$AD$5,"C","D")))))</f>
        <v>A</v>
      </c>
      <c r="AE73" s="52" t="str">
        <f>IF(Tabela1[[#This Row],[Média9]]="NA","NA",IF(Y73="","",IF(Y73&gt;$AD$3,"A",IF(Y73&gt;$AD$4,"B",IF(Y73&gt;$AD$5,"C","D")))))</f>
        <v>A</v>
      </c>
      <c r="AF73" s="52" t="str">
        <f>IF(Tabela1[[#This Row],[Baixa10]]="NA","NA",IF(Z73="","",IF(Z73&gt;$AD$3,"A",IF(Z73&gt;$AD$4,"B",IF(Z73&gt;$AD$5,"C","D")))))</f>
        <v>A</v>
      </c>
    </row>
    <row r="74" spans="1:32" ht="26.1" customHeight="1" x14ac:dyDescent="0.3">
      <c r="A74" s="46" t="s">
        <v>1252</v>
      </c>
      <c r="B74" s="31" t="s">
        <v>886</v>
      </c>
      <c r="C74" s="46" t="s">
        <v>920</v>
      </c>
      <c r="D74" s="46" t="s">
        <v>921</v>
      </c>
      <c r="E74" s="46" t="s">
        <v>69</v>
      </c>
      <c r="F74" s="31">
        <v>220</v>
      </c>
      <c r="G74" s="47">
        <v>30</v>
      </c>
      <c r="H74" s="31">
        <v>6</v>
      </c>
      <c r="I74" s="31" t="s">
        <v>128</v>
      </c>
      <c r="J74" s="31" t="s">
        <v>18</v>
      </c>
      <c r="K74" s="31" t="s">
        <v>18</v>
      </c>
      <c r="L74" s="31" t="s">
        <v>80</v>
      </c>
      <c r="M74" s="31" t="s">
        <v>33</v>
      </c>
      <c r="N74" s="31">
        <v>3</v>
      </c>
      <c r="O74" s="31">
        <v>1439</v>
      </c>
      <c r="P74" s="31">
        <v>1350</v>
      </c>
      <c r="Q74" s="31">
        <v>1160</v>
      </c>
      <c r="R74" s="48">
        <v>0.62</v>
      </c>
      <c r="S74" s="48">
        <v>0.57999999999999996</v>
      </c>
      <c r="T74" s="54">
        <v>0.51</v>
      </c>
      <c r="U74" s="50">
        <v>40.82</v>
      </c>
      <c r="V74" s="50">
        <v>36.04</v>
      </c>
      <c r="W74" s="51">
        <v>30.67</v>
      </c>
      <c r="X74" s="42">
        <f>IF(Tabela1[[#This Row],[Alta2]]="NA","NA",Tabela1[[#This Row],[Alta2]]/Tabela1[[#This Row],[Alta5]]*Tabela1[[#This Row],[Diâmetro (cm)]]/100)</f>
        <v>4.5999999999999999E-3</v>
      </c>
      <c r="Y74" s="42">
        <f>IF(Tabela1[[#This Row],[Média3]]="NA","NA",Tabela1[[#This Row],[Média3]]/Tabela1[[#This Row],[Média6]]*Tabela1[[#This Row],[Diâmetro (cm)]]/100)</f>
        <v>4.7999999999999996E-3</v>
      </c>
      <c r="Z74" s="42">
        <f>IF(Tabela1[[#This Row],[Baixa4]]="NA","NA",Tabela1[[#This Row],[Baixa4]]/Tabela1[[#This Row],[Baixa7]]*Tabela1[[#This Row],[Diâmetro (cm)]]/100)</f>
        <v>5.0000000000000001E-3</v>
      </c>
      <c r="AA74" s="42">
        <f>IF(Tabela1[[#This Row],[Alta8]]="NA","NA",IF(OR(AD74="",U74=""),"",U74*30/1000))</f>
        <v>1.2245999999999999</v>
      </c>
      <c r="AB74" s="42">
        <f>IF(Tabela1[[#This Row],[Média9]]="NA","NA",IF(OR(AE74="",V74=""),"",V74*30/1000))</f>
        <v>1.0811999999999999</v>
      </c>
      <c r="AC74" s="42">
        <f>IF(Tabela1[[#This Row],[Baixa10]]="NA","NA",IF(OR(AF74="",W74=""),"",W74*30/1000))</f>
        <v>0.92010000000000003</v>
      </c>
      <c r="AD74" s="52" t="str">
        <f>IF(Tabela1[[#This Row],[Alta8]]="NA","NA",IF(X74="","",IF(X74&gt;$AD$3,"A",IF(X74&gt;$AD$4,"B",IF(X74&gt;$AD$5,"C","D")))))</f>
        <v>A</v>
      </c>
      <c r="AE74" s="52" t="str">
        <f>IF(Tabela1[[#This Row],[Média9]]="NA","NA",IF(Y74="","",IF(Y74&gt;$AD$3,"A",IF(Y74&gt;$AD$4,"B",IF(Y74&gt;$AD$5,"C","D")))))</f>
        <v>A</v>
      </c>
      <c r="AF74" s="52" t="str">
        <f>IF(Tabela1[[#This Row],[Baixa10]]="NA","NA",IF(Z74="","",IF(Z74&gt;$AD$3,"A",IF(Z74&gt;$AD$4,"B",IF(Z74&gt;$AD$5,"C","D")))))</f>
        <v>A</v>
      </c>
    </row>
    <row r="75" spans="1:32" ht="26.1" customHeight="1" x14ac:dyDescent="0.3">
      <c r="A75" s="46" t="s">
        <v>1252</v>
      </c>
      <c r="B75" s="31" t="s">
        <v>886</v>
      </c>
      <c r="C75" s="46" t="s">
        <v>922</v>
      </c>
      <c r="D75" s="46" t="s">
        <v>923</v>
      </c>
      <c r="E75" s="46" t="s">
        <v>28</v>
      </c>
      <c r="F75" s="31">
        <v>127</v>
      </c>
      <c r="G75" s="47">
        <v>37</v>
      </c>
      <c r="H75" s="31">
        <v>3</v>
      </c>
      <c r="I75" s="31" t="s">
        <v>128</v>
      </c>
      <c r="J75" s="31" t="s">
        <v>18</v>
      </c>
      <c r="K75" s="31" t="s">
        <v>18</v>
      </c>
      <c r="L75" s="31" t="s">
        <v>80</v>
      </c>
      <c r="M75" s="31" t="s">
        <v>33</v>
      </c>
      <c r="N75" s="31">
        <v>3</v>
      </c>
      <c r="O75" s="31">
        <v>1205</v>
      </c>
      <c r="P75" s="31">
        <v>979</v>
      </c>
      <c r="Q75" s="31">
        <v>774</v>
      </c>
      <c r="R75" s="48">
        <v>0.81</v>
      </c>
      <c r="S75" s="48">
        <v>0.68</v>
      </c>
      <c r="T75" s="54">
        <v>0.55000000000000004</v>
      </c>
      <c r="U75" s="50">
        <v>114.47</v>
      </c>
      <c r="V75" s="50">
        <v>96.87</v>
      </c>
      <c r="W75" s="51">
        <v>81.569999999999993</v>
      </c>
      <c r="X75" s="42">
        <f>IF(Tabela1[[#This Row],[Alta2]]="NA","NA",Tabela1[[#This Row],[Alta2]]/Tabela1[[#This Row],[Alta5]]*Tabela1[[#This Row],[Diâmetro (cm)]]/100)</f>
        <v>2.5999999999999999E-3</v>
      </c>
      <c r="Y75" s="42">
        <f>IF(Tabela1[[#This Row],[Média3]]="NA","NA",Tabela1[[#This Row],[Média3]]/Tabela1[[#This Row],[Média6]]*Tabela1[[#This Row],[Diâmetro (cm)]]/100)</f>
        <v>2.5999999999999999E-3</v>
      </c>
      <c r="Z75" s="42">
        <f>IF(Tabela1[[#This Row],[Baixa4]]="NA","NA",Tabela1[[#This Row],[Baixa4]]/Tabela1[[#This Row],[Baixa7]]*Tabela1[[#This Row],[Diâmetro (cm)]]/100)</f>
        <v>2.5000000000000001E-3</v>
      </c>
      <c r="AA75" s="42">
        <f>IF(Tabela1[[#This Row],[Alta8]]="NA","NA",IF(OR(AD75="",U75=""),"",U75*30/1000))</f>
        <v>3.4340999999999999</v>
      </c>
      <c r="AB75" s="42">
        <f>IF(Tabela1[[#This Row],[Média9]]="NA","NA",IF(OR(AE75="",V75=""),"",V75*30/1000))</f>
        <v>2.9060999999999999</v>
      </c>
      <c r="AC75" s="42">
        <f>IF(Tabela1[[#This Row],[Baixa10]]="NA","NA",IF(OR(AF75="",W75=""),"",W75*30/1000))</f>
        <v>2.4470999999999998</v>
      </c>
      <c r="AD75" s="52" t="str">
        <f>IF(Tabela1[[#This Row],[Alta8]]="NA","NA",IF(X75="","",IF(X75&gt;$AD$3,"A",IF(X75&gt;$AD$4,"B",IF(X75&gt;$AD$5,"C","D")))))</f>
        <v>D</v>
      </c>
      <c r="AE75" s="52" t="str">
        <f>IF(Tabela1[[#This Row],[Média9]]="NA","NA",IF(Y75="","",IF(Y75&gt;$AD$3,"A",IF(Y75&gt;$AD$4,"B",IF(Y75&gt;$AD$5,"C","D")))))</f>
        <v>D</v>
      </c>
      <c r="AF75" s="52" t="str">
        <f>IF(Tabela1[[#This Row],[Baixa10]]="NA","NA",IF(Z75="","",IF(Z75&gt;$AD$3,"A",IF(Z75&gt;$AD$4,"B",IF(Z75&gt;$AD$5,"C","D")))))</f>
        <v>D</v>
      </c>
    </row>
    <row r="76" spans="1:32" ht="26.1" customHeight="1" x14ac:dyDescent="0.3">
      <c r="A76" s="46" t="s">
        <v>1252</v>
      </c>
      <c r="B76" s="31" t="s">
        <v>886</v>
      </c>
      <c r="C76" s="46" t="s">
        <v>924</v>
      </c>
      <c r="D76" s="46" t="s">
        <v>925</v>
      </c>
      <c r="E76" s="46" t="s">
        <v>28</v>
      </c>
      <c r="F76" s="31">
        <v>220</v>
      </c>
      <c r="G76" s="47">
        <v>37</v>
      </c>
      <c r="H76" s="31">
        <v>3</v>
      </c>
      <c r="I76" s="31" t="s">
        <v>128</v>
      </c>
      <c r="J76" s="31" t="s">
        <v>18</v>
      </c>
      <c r="K76" s="31" t="s">
        <v>18</v>
      </c>
      <c r="L76" s="31" t="s">
        <v>80</v>
      </c>
      <c r="M76" s="31" t="s">
        <v>33</v>
      </c>
      <c r="N76" s="31">
        <v>3</v>
      </c>
      <c r="O76" s="31">
        <v>1099</v>
      </c>
      <c r="P76" s="31">
        <v>875</v>
      </c>
      <c r="Q76" s="31">
        <v>695</v>
      </c>
      <c r="R76" s="48">
        <v>0.87</v>
      </c>
      <c r="S76" s="48">
        <v>0.69</v>
      </c>
      <c r="T76" s="54">
        <v>0.56000000000000005</v>
      </c>
      <c r="U76" s="50">
        <v>125</v>
      </c>
      <c r="V76" s="50">
        <v>97.2</v>
      </c>
      <c r="W76" s="51">
        <v>84.7</v>
      </c>
      <c r="X76" s="42">
        <f>IF(Tabela1[[#This Row],[Alta2]]="NA","NA",Tabela1[[#This Row],[Alta2]]/Tabela1[[#This Row],[Alta5]]*Tabela1[[#This Row],[Diâmetro (cm)]]/100)</f>
        <v>2.5999999999999999E-3</v>
      </c>
      <c r="Y76" s="42">
        <f>IF(Tabela1[[#This Row],[Média3]]="NA","NA",Tabela1[[#This Row],[Média3]]/Tabela1[[#This Row],[Média6]]*Tabela1[[#This Row],[Diâmetro (cm)]]/100)</f>
        <v>2.5999999999999999E-3</v>
      </c>
      <c r="Z76" s="42">
        <f>IF(Tabela1[[#This Row],[Baixa4]]="NA","NA",Tabela1[[#This Row],[Baixa4]]/Tabela1[[#This Row],[Baixa7]]*Tabela1[[#This Row],[Diâmetro (cm)]]/100)</f>
        <v>2.3999999999999998E-3</v>
      </c>
      <c r="AA76" s="42">
        <f>IF(Tabela1[[#This Row],[Alta8]]="NA","NA",IF(OR(AD76="",U76=""),"",U76*30/1000))</f>
        <v>3.75</v>
      </c>
      <c r="AB76" s="42">
        <f>IF(Tabela1[[#This Row],[Média9]]="NA","NA",IF(OR(AE76="",V76=""),"",V76*30/1000))</f>
        <v>2.9159999999999999</v>
      </c>
      <c r="AC76" s="42">
        <f>IF(Tabela1[[#This Row],[Baixa10]]="NA","NA",IF(OR(AF76="",W76=""),"",W76*30/1000))</f>
        <v>2.5409999999999999</v>
      </c>
      <c r="AD76" s="52" t="str">
        <f>IF(Tabela1[[#This Row],[Alta8]]="NA","NA",IF(X76="","",IF(X76&gt;$AD$3,"A",IF(X76&gt;$AD$4,"B",IF(X76&gt;$AD$5,"C","D")))))</f>
        <v>D</v>
      </c>
      <c r="AE76" s="52" t="str">
        <f>IF(Tabela1[[#This Row],[Média9]]="NA","NA",IF(Y76="","",IF(Y76&gt;$AD$3,"A",IF(Y76&gt;$AD$4,"B",IF(Y76&gt;$AD$5,"C","D")))))</f>
        <v>D</v>
      </c>
      <c r="AF76" s="52" t="str">
        <f>IF(Tabela1[[#This Row],[Baixa10]]="NA","NA",IF(Z76="","",IF(Z76&gt;$AD$3,"A",IF(Z76&gt;$AD$4,"B",IF(Z76&gt;$AD$5,"C","D")))))</f>
        <v>D</v>
      </c>
    </row>
    <row r="77" spans="1:32" ht="26.1" customHeight="1" x14ac:dyDescent="0.3">
      <c r="A77" s="46" t="s">
        <v>1252</v>
      </c>
      <c r="B77" s="31" t="s">
        <v>886</v>
      </c>
      <c r="C77" s="46" t="s">
        <v>926</v>
      </c>
      <c r="D77" s="46" t="s">
        <v>927</v>
      </c>
      <c r="E77" s="46" t="s">
        <v>27</v>
      </c>
      <c r="F77" s="31">
        <v>127</v>
      </c>
      <c r="G77" s="47">
        <v>37</v>
      </c>
      <c r="H77" s="31">
        <v>6</v>
      </c>
      <c r="I77" s="31" t="s">
        <v>128</v>
      </c>
      <c r="J77" s="31" t="s">
        <v>18</v>
      </c>
      <c r="K77" s="31" t="s">
        <v>18</v>
      </c>
      <c r="L77" s="31" t="s">
        <v>80</v>
      </c>
      <c r="M77" s="31" t="s">
        <v>33</v>
      </c>
      <c r="N77" s="31">
        <v>3</v>
      </c>
      <c r="O77" s="31">
        <v>1472</v>
      </c>
      <c r="P77" s="31">
        <v>1278</v>
      </c>
      <c r="Q77" s="31">
        <v>1132</v>
      </c>
      <c r="R77" s="48">
        <v>1.1599999999999999</v>
      </c>
      <c r="S77" s="48">
        <v>0.96</v>
      </c>
      <c r="T77" s="54">
        <v>0.83</v>
      </c>
      <c r="U77" s="50">
        <v>98.81</v>
      </c>
      <c r="V77" s="50">
        <v>87.84</v>
      </c>
      <c r="W77" s="51">
        <v>81.52</v>
      </c>
      <c r="X77" s="42">
        <f>IF(Tabela1[[#This Row],[Alta2]]="NA","NA",Tabela1[[#This Row],[Alta2]]/Tabela1[[#This Row],[Alta5]]*Tabela1[[#This Row],[Diâmetro (cm)]]/100)</f>
        <v>4.3E-3</v>
      </c>
      <c r="Y77" s="42">
        <f>IF(Tabela1[[#This Row],[Média3]]="NA","NA",Tabela1[[#This Row],[Média3]]/Tabela1[[#This Row],[Média6]]*Tabela1[[#This Row],[Diâmetro (cm)]]/100)</f>
        <v>4.0000000000000001E-3</v>
      </c>
      <c r="Z77" s="42">
        <f>IF(Tabela1[[#This Row],[Baixa4]]="NA","NA",Tabela1[[#This Row],[Baixa4]]/Tabela1[[#This Row],[Baixa7]]*Tabela1[[#This Row],[Diâmetro (cm)]]/100)</f>
        <v>3.8E-3</v>
      </c>
      <c r="AA77" s="42">
        <f>IF(Tabela1[[#This Row],[Alta8]]="NA","NA",IF(OR(AD77="",U77=""),"",U77*30/1000))</f>
        <v>2.9643000000000002</v>
      </c>
      <c r="AB77" s="42">
        <f>IF(Tabela1[[#This Row],[Média9]]="NA","NA",IF(OR(AE77="",V77=""),"",V77*30/1000))</f>
        <v>2.6352000000000002</v>
      </c>
      <c r="AC77" s="42">
        <f>IF(Tabela1[[#This Row],[Baixa10]]="NA","NA",IF(OR(AF77="",W77=""),"",W77*30/1000))</f>
        <v>2.4456000000000002</v>
      </c>
      <c r="AD77" s="52" t="str">
        <f>IF(Tabela1[[#This Row],[Alta8]]="NA","NA",IF(X77="","",IF(X77&gt;$AD$3,"A",IF(X77&gt;$AD$4,"B",IF(X77&gt;$AD$5,"C","D")))))</f>
        <v>A</v>
      </c>
      <c r="AE77" s="52" t="str">
        <f>IF(Tabela1[[#This Row],[Média9]]="NA","NA",IF(Y77="","",IF(Y77&gt;$AD$3,"A",IF(Y77&gt;$AD$4,"B",IF(Y77&gt;$AD$5,"C","D")))))</f>
        <v>B</v>
      </c>
      <c r="AF77" s="52" t="str">
        <f>IF(Tabela1[[#This Row],[Baixa10]]="NA","NA",IF(Z77="","",IF(Z77&gt;$AD$3,"A",IF(Z77&gt;$AD$4,"B",IF(Z77&gt;$AD$5,"C","D")))))</f>
        <v>B</v>
      </c>
    </row>
    <row r="78" spans="1:32" ht="26.1" customHeight="1" x14ac:dyDescent="0.3">
      <c r="A78" s="46" t="s">
        <v>1252</v>
      </c>
      <c r="B78" s="31" t="s">
        <v>886</v>
      </c>
      <c r="C78" s="46" t="s">
        <v>928</v>
      </c>
      <c r="D78" s="46" t="s">
        <v>929</v>
      </c>
      <c r="E78" s="46" t="s">
        <v>27</v>
      </c>
      <c r="F78" s="31">
        <v>220</v>
      </c>
      <c r="G78" s="47">
        <v>37</v>
      </c>
      <c r="H78" s="31">
        <v>6</v>
      </c>
      <c r="I78" s="31" t="s">
        <v>128</v>
      </c>
      <c r="J78" s="31" t="s">
        <v>18</v>
      </c>
      <c r="K78" s="31" t="s">
        <v>18</v>
      </c>
      <c r="L78" s="31" t="s">
        <v>80</v>
      </c>
      <c r="M78" s="31" t="s">
        <v>33</v>
      </c>
      <c r="N78" s="31">
        <v>3</v>
      </c>
      <c r="O78" s="31">
        <v>1485</v>
      </c>
      <c r="P78" s="31">
        <v>1254</v>
      </c>
      <c r="Q78" s="31">
        <v>1049</v>
      </c>
      <c r="R78" s="48">
        <v>1.1599999999999999</v>
      </c>
      <c r="S78" s="48">
        <v>0.92</v>
      </c>
      <c r="T78" s="54">
        <v>0.77</v>
      </c>
      <c r="U78" s="50">
        <v>99.32</v>
      </c>
      <c r="V78" s="50">
        <v>85.87</v>
      </c>
      <c r="W78" s="51">
        <v>78.540000000000006</v>
      </c>
      <c r="X78" s="42">
        <f>IF(Tabela1[[#This Row],[Alta2]]="NA","NA",Tabela1[[#This Row],[Alta2]]/Tabela1[[#This Row],[Alta5]]*Tabela1[[#This Row],[Diâmetro (cm)]]/100)</f>
        <v>4.3E-3</v>
      </c>
      <c r="Y78" s="42">
        <f>IF(Tabela1[[#This Row],[Média3]]="NA","NA",Tabela1[[#This Row],[Média3]]/Tabela1[[#This Row],[Média6]]*Tabela1[[#This Row],[Diâmetro (cm)]]/100)</f>
        <v>4.0000000000000001E-3</v>
      </c>
      <c r="Z78" s="42">
        <f>IF(Tabela1[[#This Row],[Baixa4]]="NA","NA",Tabela1[[#This Row],[Baixa4]]/Tabela1[[#This Row],[Baixa7]]*Tabela1[[#This Row],[Diâmetro (cm)]]/100)</f>
        <v>3.5999999999999999E-3</v>
      </c>
      <c r="AA78" s="42">
        <f>IF(Tabela1[[#This Row],[Alta8]]="NA","NA",IF(OR(AD78="",U78=""),"",U78*30/1000))</f>
        <v>2.9796</v>
      </c>
      <c r="AB78" s="42">
        <f>IF(Tabela1[[#This Row],[Média9]]="NA","NA",IF(OR(AE78="",V78=""),"",V78*30/1000))</f>
        <v>2.5760999999999998</v>
      </c>
      <c r="AC78" s="42">
        <f>IF(Tabela1[[#This Row],[Baixa10]]="NA","NA",IF(OR(AF78="",W78=""),"",W78*30/1000))</f>
        <v>2.3561999999999999</v>
      </c>
      <c r="AD78" s="52" t="str">
        <f>IF(Tabela1[[#This Row],[Alta8]]="NA","NA",IF(X78="","",IF(X78&gt;$AD$3,"A",IF(X78&gt;$AD$4,"B",IF(X78&gt;$AD$5,"C","D")))))</f>
        <v>A</v>
      </c>
      <c r="AE78" s="52" t="str">
        <f>IF(Tabela1[[#This Row],[Média9]]="NA","NA",IF(Y78="","",IF(Y78&gt;$AD$3,"A",IF(Y78&gt;$AD$4,"B",IF(Y78&gt;$AD$5,"C","D")))))</f>
        <v>B</v>
      </c>
      <c r="AF78" s="52" t="str">
        <f>IF(Tabela1[[#This Row],[Baixa10]]="NA","NA",IF(Z78="","",IF(Z78&gt;$AD$3,"A",IF(Z78&gt;$AD$4,"B",IF(Z78&gt;$AD$5,"C","D")))))</f>
        <v>B</v>
      </c>
    </row>
    <row r="79" spans="1:32" ht="26.1" customHeight="1" x14ac:dyDescent="0.3">
      <c r="A79" s="46" t="s">
        <v>1252</v>
      </c>
      <c r="B79" s="31" t="s">
        <v>886</v>
      </c>
      <c r="C79" s="46" t="s">
        <v>930</v>
      </c>
      <c r="D79" s="46" t="s">
        <v>931</v>
      </c>
      <c r="E79" s="46" t="s">
        <v>69</v>
      </c>
      <c r="F79" s="31">
        <v>127</v>
      </c>
      <c r="G79" s="47">
        <v>39</v>
      </c>
      <c r="H79" s="31">
        <v>6</v>
      </c>
      <c r="I79" s="31" t="s">
        <v>128</v>
      </c>
      <c r="J79" s="31" t="s">
        <v>18</v>
      </c>
      <c r="K79" s="31" t="s">
        <v>18</v>
      </c>
      <c r="L79" s="31" t="s">
        <v>80</v>
      </c>
      <c r="M79" s="31" t="s">
        <v>33</v>
      </c>
      <c r="N79" s="31">
        <v>3</v>
      </c>
      <c r="O79" s="31">
        <v>1447</v>
      </c>
      <c r="P79" s="31">
        <v>1135</v>
      </c>
      <c r="Q79" s="31">
        <v>839</v>
      </c>
      <c r="R79" s="48">
        <v>1.07</v>
      </c>
      <c r="S79" s="48">
        <v>0.9</v>
      </c>
      <c r="T79" s="54">
        <v>0.69</v>
      </c>
      <c r="U79" s="50">
        <v>104.31</v>
      </c>
      <c r="V79" s="50">
        <v>86.17</v>
      </c>
      <c r="W79" s="51">
        <v>69.989999999999995</v>
      </c>
      <c r="X79" s="42">
        <f>IF(Tabela1[[#This Row],[Alta2]]="NA","NA",Tabela1[[#This Row],[Alta2]]/Tabela1[[#This Row],[Alta5]]*Tabela1[[#This Row],[Diâmetro (cm)]]/100)</f>
        <v>4.0000000000000001E-3</v>
      </c>
      <c r="Y79" s="42">
        <f>IF(Tabela1[[#This Row],[Média3]]="NA","NA",Tabela1[[#This Row],[Média3]]/Tabela1[[#This Row],[Média6]]*Tabela1[[#This Row],[Diâmetro (cm)]]/100)</f>
        <v>4.1000000000000003E-3</v>
      </c>
      <c r="Z79" s="42">
        <f>IF(Tabela1[[#This Row],[Baixa4]]="NA","NA",Tabela1[[#This Row],[Baixa4]]/Tabela1[[#This Row],[Baixa7]]*Tabela1[[#This Row],[Diâmetro (cm)]]/100)</f>
        <v>3.8E-3</v>
      </c>
      <c r="AA79" s="42">
        <f>IF(Tabela1[[#This Row],[Alta8]]="NA","NA",IF(OR(AD79="",U79=""),"",U79*30/1000))</f>
        <v>3.1293000000000002</v>
      </c>
      <c r="AB79" s="42">
        <f>IF(Tabela1[[#This Row],[Média9]]="NA","NA",IF(OR(AE79="",V79=""),"",V79*30/1000))</f>
        <v>2.5851000000000002</v>
      </c>
      <c r="AC79" s="42">
        <f>IF(Tabela1[[#This Row],[Baixa10]]="NA","NA",IF(OR(AF79="",W79=""),"",W79*30/1000))</f>
        <v>2.0996999999999999</v>
      </c>
      <c r="AD79" s="52" t="str">
        <f>IF(Tabela1[[#This Row],[Alta8]]="NA","NA",IF(X79="","",IF(X79&gt;$AD$3,"A",IF(X79&gt;$AD$4,"B",IF(X79&gt;$AD$5,"C","D")))))</f>
        <v>B</v>
      </c>
      <c r="AE79" s="52" t="str">
        <f>IF(Tabela1[[#This Row],[Média9]]="NA","NA",IF(Y79="","",IF(Y79&gt;$AD$3,"A",IF(Y79&gt;$AD$4,"B",IF(Y79&gt;$AD$5,"C","D")))))</f>
        <v>A</v>
      </c>
      <c r="AF79" s="52" t="str">
        <f>IF(Tabela1[[#This Row],[Baixa10]]="NA","NA",IF(Z79="","",IF(Z79&gt;$AD$3,"A",IF(Z79&gt;$AD$4,"B",IF(Z79&gt;$AD$5,"C","D")))))</f>
        <v>B</v>
      </c>
    </row>
    <row r="80" spans="1:32" ht="26.1" customHeight="1" x14ac:dyDescent="0.3">
      <c r="A80" s="46" t="s">
        <v>1252</v>
      </c>
      <c r="B80" s="31" t="s">
        <v>886</v>
      </c>
      <c r="C80" s="46" t="s">
        <v>932</v>
      </c>
      <c r="D80" s="46" t="s">
        <v>933</v>
      </c>
      <c r="E80" s="46" t="s">
        <v>69</v>
      </c>
      <c r="F80" s="31">
        <v>220</v>
      </c>
      <c r="G80" s="47">
        <v>39</v>
      </c>
      <c r="H80" s="31">
        <v>6</v>
      </c>
      <c r="I80" s="31" t="s">
        <v>128</v>
      </c>
      <c r="J80" s="31" t="s">
        <v>18</v>
      </c>
      <c r="K80" s="31" t="s">
        <v>18</v>
      </c>
      <c r="L80" s="31" t="s">
        <v>80</v>
      </c>
      <c r="M80" s="31" t="s">
        <v>33</v>
      </c>
      <c r="N80" s="31">
        <v>3</v>
      </c>
      <c r="O80" s="31">
        <v>1617</v>
      </c>
      <c r="P80" s="31">
        <v>1512</v>
      </c>
      <c r="Q80" s="31">
        <v>1225</v>
      </c>
      <c r="R80" s="48">
        <v>1.01</v>
      </c>
      <c r="S80" s="48">
        <v>0.94</v>
      </c>
      <c r="T80" s="54">
        <v>0.8</v>
      </c>
      <c r="U80" s="50">
        <v>93.71</v>
      </c>
      <c r="V80" s="50">
        <v>74.64</v>
      </c>
      <c r="W80" s="51">
        <v>67.489999999999995</v>
      </c>
      <c r="X80" s="42">
        <f>IF(Tabela1[[#This Row],[Alta2]]="NA","NA",Tabela1[[#This Row],[Alta2]]/Tabela1[[#This Row],[Alta5]]*Tabela1[[#This Row],[Diâmetro (cm)]]/100)</f>
        <v>4.1999999999999997E-3</v>
      </c>
      <c r="Y80" s="42">
        <f>IF(Tabela1[[#This Row],[Média3]]="NA","NA",Tabela1[[#This Row],[Média3]]/Tabela1[[#This Row],[Média6]]*Tabela1[[#This Row],[Diâmetro (cm)]]/100)</f>
        <v>4.8999999999999998E-3</v>
      </c>
      <c r="Z80" s="42">
        <f>IF(Tabela1[[#This Row],[Baixa4]]="NA","NA",Tabela1[[#This Row],[Baixa4]]/Tabela1[[#This Row],[Baixa7]]*Tabela1[[#This Row],[Diâmetro (cm)]]/100)</f>
        <v>4.5999999999999999E-3</v>
      </c>
      <c r="AA80" s="42">
        <f>IF(Tabela1[[#This Row],[Alta8]]="NA","NA",IF(OR(AD80="",U80=""),"",U80*30/1000))</f>
        <v>2.8113000000000001</v>
      </c>
      <c r="AB80" s="42">
        <f>IF(Tabela1[[#This Row],[Média9]]="NA","NA",IF(OR(AE80="",V80=""),"",V80*30/1000))</f>
        <v>2.2391999999999999</v>
      </c>
      <c r="AC80" s="42">
        <f>IF(Tabela1[[#This Row],[Baixa10]]="NA","NA",IF(OR(AF80="",W80=""),"",W80*30/1000))</f>
        <v>2.0247000000000002</v>
      </c>
      <c r="AD80" s="52" t="str">
        <f>IF(Tabela1[[#This Row],[Alta8]]="NA","NA",IF(X80="","",IF(X80&gt;$AD$3,"A",IF(X80&gt;$AD$4,"B",IF(X80&gt;$AD$5,"C","D")))))</f>
        <v>A</v>
      </c>
      <c r="AE80" s="52" t="str">
        <f>IF(Tabela1[[#This Row],[Média9]]="NA","NA",IF(Y80="","",IF(Y80&gt;$AD$3,"A",IF(Y80&gt;$AD$4,"B",IF(Y80&gt;$AD$5,"C","D")))))</f>
        <v>A</v>
      </c>
      <c r="AF80" s="52" t="str">
        <f>IF(Tabela1[[#This Row],[Baixa10]]="NA","NA",IF(Z80="","",IF(Z80&gt;$AD$3,"A",IF(Z80&gt;$AD$4,"B",IF(Z80&gt;$AD$5,"C","D")))))</f>
        <v>A</v>
      </c>
    </row>
    <row r="81" spans="1:32" ht="26.1" customHeight="1" x14ac:dyDescent="0.3">
      <c r="A81" s="46" t="s">
        <v>1252</v>
      </c>
      <c r="B81" s="31" t="s">
        <v>886</v>
      </c>
      <c r="C81" s="46" t="s">
        <v>934</v>
      </c>
      <c r="D81" s="46" t="s">
        <v>935</v>
      </c>
      <c r="E81" s="46" t="s">
        <v>27</v>
      </c>
      <c r="F81" s="31">
        <v>127</v>
      </c>
      <c r="G81" s="47">
        <v>40</v>
      </c>
      <c r="H81" s="31">
        <v>6</v>
      </c>
      <c r="I81" s="31" t="s">
        <v>128</v>
      </c>
      <c r="J81" s="31" t="s">
        <v>18</v>
      </c>
      <c r="K81" s="31" t="s">
        <v>18</v>
      </c>
      <c r="L81" s="31" t="s">
        <v>80</v>
      </c>
      <c r="M81" s="31" t="s">
        <v>33</v>
      </c>
      <c r="N81" s="31">
        <v>3</v>
      </c>
      <c r="O81" s="31">
        <v>1502</v>
      </c>
      <c r="P81" s="31">
        <v>1304</v>
      </c>
      <c r="Q81" s="31">
        <v>1061</v>
      </c>
      <c r="R81" s="48">
        <v>1.2</v>
      </c>
      <c r="S81" s="48">
        <v>1</v>
      </c>
      <c r="T81" s="54">
        <v>0.79</v>
      </c>
      <c r="U81" s="50">
        <v>105.78</v>
      </c>
      <c r="V81" s="50">
        <v>88.53</v>
      </c>
      <c r="W81" s="51">
        <v>75.569999999999993</v>
      </c>
      <c r="X81" s="42">
        <f>IF(Tabela1[[#This Row],[Alta2]]="NA","NA",Tabela1[[#This Row],[Alta2]]/Tabela1[[#This Row],[Alta5]]*Tabela1[[#This Row],[Diâmetro (cm)]]/100)</f>
        <v>4.4999999999999997E-3</v>
      </c>
      <c r="Y81" s="42">
        <f>IF(Tabela1[[#This Row],[Média3]]="NA","NA",Tabela1[[#This Row],[Média3]]/Tabela1[[#This Row],[Média6]]*Tabela1[[#This Row],[Diâmetro (cm)]]/100)</f>
        <v>4.4999999999999997E-3</v>
      </c>
      <c r="Z81" s="42">
        <f>IF(Tabela1[[#This Row],[Baixa4]]="NA","NA",Tabela1[[#This Row],[Baixa4]]/Tabela1[[#This Row],[Baixa7]]*Tabela1[[#This Row],[Diâmetro (cm)]]/100)</f>
        <v>4.1999999999999997E-3</v>
      </c>
      <c r="AA81" s="42">
        <f>IF(Tabela1[[#This Row],[Alta8]]="NA","NA",IF(OR(AD81="",U81=""),"",U81*30/1000))</f>
        <v>3.1734</v>
      </c>
      <c r="AB81" s="42">
        <f>IF(Tabela1[[#This Row],[Média9]]="NA","NA",IF(OR(AE81="",V81=""),"",V81*30/1000))</f>
        <v>2.6558999999999999</v>
      </c>
      <c r="AC81" s="42">
        <f>IF(Tabela1[[#This Row],[Baixa10]]="NA","NA",IF(OR(AF81="",W81=""),"",W81*30/1000))</f>
        <v>2.2671000000000001</v>
      </c>
      <c r="AD81" s="52" t="str">
        <f>IF(Tabela1[[#This Row],[Alta8]]="NA","NA",IF(X81="","",IF(X81&gt;$AD$3,"A",IF(X81&gt;$AD$4,"B",IF(X81&gt;$AD$5,"C","D")))))</f>
        <v>A</v>
      </c>
      <c r="AE81" s="52" t="str">
        <f>IF(Tabela1[[#This Row],[Média9]]="NA","NA",IF(Y81="","",IF(Y81&gt;$AD$3,"A",IF(Y81&gt;$AD$4,"B",IF(Y81&gt;$AD$5,"C","D")))))</f>
        <v>A</v>
      </c>
      <c r="AF81" s="52" t="str">
        <f>IF(Tabela1[[#This Row],[Baixa10]]="NA","NA",IF(Z81="","",IF(Z81&gt;$AD$3,"A",IF(Z81&gt;$AD$4,"B",IF(Z81&gt;$AD$5,"C","D")))))</f>
        <v>A</v>
      </c>
    </row>
    <row r="82" spans="1:32" ht="26.1" customHeight="1" x14ac:dyDescent="0.3">
      <c r="A82" s="46" t="s">
        <v>1252</v>
      </c>
      <c r="B82" s="31" t="s">
        <v>886</v>
      </c>
      <c r="C82" s="46" t="s">
        <v>936</v>
      </c>
      <c r="D82" s="46" t="s">
        <v>937</v>
      </c>
      <c r="E82" s="46" t="s">
        <v>27</v>
      </c>
      <c r="F82" s="31">
        <v>220</v>
      </c>
      <c r="G82" s="47">
        <v>40</v>
      </c>
      <c r="H82" s="31">
        <v>6</v>
      </c>
      <c r="I82" s="31" t="s">
        <v>128</v>
      </c>
      <c r="J82" s="31" t="s">
        <v>18</v>
      </c>
      <c r="K82" s="31" t="s">
        <v>18</v>
      </c>
      <c r="L82" s="31" t="s">
        <v>80</v>
      </c>
      <c r="M82" s="31" t="s">
        <v>33</v>
      </c>
      <c r="N82" s="31">
        <v>3</v>
      </c>
      <c r="O82" s="31">
        <v>1636</v>
      </c>
      <c r="P82" s="31">
        <v>1539</v>
      </c>
      <c r="Q82" s="31">
        <v>1414</v>
      </c>
      <c r="R82" s="48">
        <v>1.03</v>
      </c>
      <c r="S82" s="48">
        <v>0.97</v>
      </c>
      <c r="T82" s="54">
        <v>0.88</v>
      </c>
      <c r="U82" s="50">
        <v>94.67</v>
      </c>
      <c r="V82" s="50">
        <v>75.72</v>
      </c>
      <c r="W82" s="51">
        <v>68.31</v>
      </c>
      <c r="X82" s="42">
        <f>IF(Tabela1[[#This Row],[Alta2]]="NA","NA",Tabela1[[#This Row],[Alta2]]/Tabela1[[#This Row],[Alta5]]*Tabela1[[#This Row],[Diâmetro (cm)]]/100)</f>
        <v>4.4000000000000003E-3</v>
      </c>
      <c r="Y82" s="42">
        <f>IF(Tabela1[[#This Row],[Média3]]="NA","NA",Tabela1[[#This Row],[Média3]]/Tabela1[[#This Row],[Média6]]*Tabela1[[#This Row],[Diâmetro (cm)]]/100)</f>
        <v>5.1000000000000004E-3</v>
      </c>
      <c r="Z82" s="42">
        <f>IF(Tabela1[[#This Row],[Baixa4]]="NA","NA",Tabela1[[#This Row],[Baixa4]]/Tabela1[[#This Row],[Baixa7]]*Tabela1[[#This Row],[Diâmetro (cm)]]/100)</f>
        <v>5.1999999999999998E-3</v>
      </c>
      <c r="AA82" s="42">
        <f>IF(Tabela1[[#This Row],[Alta8]]="NA","NA",IF(OR(AD82="",U82=""),"",U82*30/1000))</f>
        <v>2.8401000000000001</v>
      </c>
      <c r="AB82" s="42">
        <f>IF(Tabela1[[#This Row],[Média9]]="NA","NA",IF(OR(AE82="",V82=""),"",V82*30/1000))</f>
        <v>2.2715999999999998</v>
      </c>
      <c r="AC82" s="42">
        <f>IF(Tabela1[[#This Row],[Baixa10]]="NA","NA",IF(OR(AF82="",W82=""),"",W82*30/1000))</f>
        <v>2.0493000000000001</v>
      </c>
      <c r="AD82" s="52" t="str">
        <f>IF(Tabela1[[#This Row],[Alta8]]="NA","NA",IF(X82="","",IF(X82&gt;$AD$3,"A",IF(X82&gt;$AD$4,"B",IF(X82&gt;$AD$5,"C","D")))))</f>
        <v>A</v>
      </c>
      <c r="AE82" s="52" t="str">
        <f>IF(Tabela1[[#This Row],[Média9]]="NA","NA",IF(Y82="","",IF(Y82&gt;$AD$3,"A",IF(Y82&gt;$AD$4,"B",IF(Y82&gt;$AD$5,"C","D")))))</f>
        <v>A</v>
      </c>
      <c r="AF82" s="52" t="str">
        <f>IF(Tabela1[[#This Row],[Baixa10]]="NA","NA",IF(Z82="","",IF(Z82&gt;$AD$3,"A",IF(Z82&gt;$AD$4,"B",IF(Z82&gt;$AD$5,"C","D")))))</f>
        <v>A</v>
      </c>
    </row>
    <row r="83" spans="1:32" ht="26.1" customHeight="1" x14ac:dyDescent="0.3">
      <c r="A83" s="46" t="s">
        <v>1252</v>
      </c>
      <c r="B83" s="31" t="s">
        <v>886</v>
      </c>
      <c r="C83" s="46" t="s">
        <v>938</v>
      </c>
      <c r="D83" s="46" t="s">
        <v>939</v>
      </c>
      <c r="E83" s="46" t="s">
        <v>69</v>
      </c>
      <c r="F83" s="31">
        <v>127</v>
      </c>
      <c r="G83" s="47">
        <v>40</v>
      </c>
      <c r="H83" s="31">
        <v>10</v>
      </c>
      <c r="I83" s="31" t="s">
        <v>128</v>
      </c>
      <c r="J83" s="31" t="s">
        <v>18</v>
      </c>
      <c r="K83" s="31" t="s">
        <v>18</v>
      </c>
      <c r="L83" s="31" t="s">
        <v>80</v>
      </c>
      <c r="M83" s="31" t="s">
        <v>33</v>
      </c>
      <c r="N83" s="31">
        <v>3</v>
      </c>
      <c r="O83" s="31">
        <v>1519</v>
      </c>
      <c r="P83" s="31">
        <v>1348</v>
      </c>
      <c r="Q83" s="31">
        <v>1146</v>
      </c>
      <c r="R83" s="48">
        <v>1.1599999999999999</v>
      </c>
      <c r="S83" s="48">
        <v>1.08</v>
      </c>
      <c r="T83" s="49">
        <v>0.86</v>
      </c>
      <c r="U83" s="50">
        <v>132.07</v>
      </c>
      <c r="V83" s="50">
        <v>123</v>
      </c>
      <c r="W83" s="51">
        <v>109.03</v>
      </c>
      <c r="X83" s="42">
        <f>IF(Tabela1[[#This Row],[Alta2]]="NA","NA",Tabela1[[#This Row],[Alta2]]/Tabela1[[#This Row],[Alta5]]*Tabela1[[#This Row],[Diâmetro (cm)]]/100)</f>
        <v>3.5000000000000001E-3</v>
      </c>
      <c r="Y83" s="42">
        <f>IF(Tabela1[[#This Row],[Média3]]="NA","NA",Tabela1[[#This Row],[Média3]]/Tabela1[[#This Row],[Média6]]*Tabela1[[#This Row],[Diâmetro (cm)]]/100)</f>
        <v>3.5000000000000001E-3</v>
      </c>
      <c r="Z83" s="42">
        <f>IF(Tabela1[[#This Row],[Baixa4]]="NA","NA",Tabela1[[#This Row],[Baixa4]]/Tabela1[[#This Row],[Baixa7]]*Tabela1[[#This Row],[Diâmetro (cm)]]/100)</f>
        <v>3.2000000000000002E-3</v>
      </c>
      <c r="AA83" s="42">
        <f>IF(Tabela1[[#This Row],[Alta8]]="NA","NA",IF(OR(AD83="",U83=""),"",U83*30/1000))</f>
        <v>3.9621</v>
      </c>
      <c r="AB83" s="42">
        <f>IF(Tabela1[[#This Row],[Média9]]="NA","NA",IF(OR(AE83="",V83=""),"",V83*30/1000))</f>
        <v>3.69</v>
      </c>
      <c r="AC83" s="42">
        <f>IF(Tabela1[[#This Row],[Baixa10]]="NA","NA",IF(OR(AF83="",W83=""),"",W83*30/1000))</f>
        <v>3.2709000000000001</v>
      </c>
      <c r="AD83" s="52" t="str">
        <f>IF(Tabela1[[#This Row],[Alta8]]="NA","NA",IF(X83="","",IF(X83&gt;$AD$3,"A",IF(X83&gt;$AD$4,"B",IF(X83&gt;$AD$5,"C","D")))))</f>
        <v>C</v>
      </c>
      <c r="AE83" s="52" t="str">
        <f>IF(Tabela1[[#This Row],[Média9]]="NA","NA",IF(Y83="","",IF(Y83&gt;$AD$3,"A",IF(Y83&gt;$AD$4,"B",IF(Y83&gt;$AD$5,"C","D")))))</f>
        <v>C</v>
      </c>
      <c r="AF83" s="52" t="str">
        <f>IF(Tabela1[[#This Row],[Baixa10]]="NA","NA",IF(Z83="","",IF(Z83&gt;$AD$3,"A",IF(Z83&gt;$AD$4,"B",IF(Z83&gt;$AD$5,"C","D")))))</f>
        <v>C</v>
      </c>
    </row>
    <row r="84" spans="1:32" ht="26.1" customHeight="1" x14ac:dyDescent="0.3">
      <c r="A84" s="46" t="s">
        <v>1252</v>
      </c>
      <c r="B84" s="31" t="s">
        <v>886</v>
      </c>
      <c r="C84" s="46" t="s">
        <v>940</v>
      </c>
      <c r="D84" s="46" t="s">
        <v>941</v>
      </c>
      <c r="E84" s="46" t="s">
        <v>69</v>
      </c>
      <c r="F84" s="31">
        <v>220</v>
      </c>
      <c r="G84" s="47">
        <v>40</v>
      </c>
      <c r="H84" s="31">
        <v>10</v>
      </c>
      <c r="I84" s="31" t="s">
        <v>128</v>
      </c>
      <c r="J84" s="31" t="s">
        <v>18</v>
      </c>
      <c r="K84" s="31" t="s">
        <v>18</v>
      </c>
      <c r="L84" s="31" t="s">
        <v>80</v>
      </c>
      <c r="M84" s="31" t="s">
        <v>33</v>
      </c>
      <c r="N84" s="31">
        <v>3</v>
      </c>
      <c r="O84" s="31">
        <v>1522</v>
      </c>
      <c r="P84" s="31">
        <v>1327</v>
      </c>
      <c r="Q84" s="31">
        <v>1064</v>
      </c>
      <c r="R84" s="48">
        <v>1.23</v>
      </c>
      <c r="S84" s="48">
        <v>1.07</v>
      </c>
      <c r="T84" s="49">
        <v>0.83</v>
      </c>
      <c r="U84" s="50">
        <v>133.4</v>
      </c>
      <c r="V84" s="50">
        <v>112.57</v>
      </c>
      <c r="W84" s="51">
        <v>99.94</v>
      </c>
      <c r="X84" s="42">
        <f>IF(Tabela1[[#This Row],[Alta2]]="NA","NA",Tabela1[[#This Row],[Alta2]]/Tabela1[[#This Row],[Alta5]]*Tabela1[[#This Row],[Diâmetro (cm)]]/100)</f>
        <v>3.7000000000000002E-3</v>
      </c>
      <c r="Y84" s="42">
        <f>IF(Tabela1[[#This Row],[Média3]]="NA","NA",Tabela1[[#This Row],[Média3]]/Tabela1[[#This Row],[Média6]]*Tabela1[[#This Row],[Diâmetro (cm)]]/100)</f>
        <v>3.8E-3</v>
      </c>
      <c r="Z84" s="42">
        <f>IF(Tabela1[[#This Row],[Baixa4]]="NA","NA",Tabela1[[#This Row],[Baixa4]]/Tabela1[[#This Row],[Baixa7]]*Tabela1[[#This Row],[Diâmetro (cm)]]/100)</f>
        <v>3.3E-3</v>
      </c>
      <c r="AA84" s="42">
        <f>IF(Tabela1[[#This Row],[Alta8]]="NA","NA",IF(OR(AD84="",U84=""),"",U84*30/1000))</f>
        <v>4.0019999999999998</v>
      </c>
      <c r="AB84" s="42">
        <f>IF(Tabela1[[#This Row],[Média9]]="NA","NA",IF(OR(AE84="",V84=""),"",V84*30/1000))</f>
        <v>3.3771</v>
      </c>
      <c r="AC84" s="42">
        <f>IF(Tabela1[[#This Row],[Baixa10]]="NA","NA",IF(OR(AF84="",W84=""),"",W84*30/1000))</f>
        <v>2.9982000000000002</v>
      </c>
      <c r="AD84" s="52" t="str">
        <f>IF(Tabela1[[#This Row],[Alta8]]="NA","NA",IF(X84="","",IF(X84&gt;$AD$3,"A",IF(X84&gt;$AD$4,"B",IF(X84&gt;$AD$5,"C","D")))))</f>
        <v>B</v>
      </c>
      <c r="AE84" s="52" t="str">
        <f>IF(Tabela1[[#This Row],[Média9]]="NA","NA",IF(Y84="","",IF(Y84&gt;$AD$3,"A",IF(Y84&gt;$AD$4,"B",IF(Y84&gt;$AD$5,"C","D")))))</f>
        <v>B</v>
      </c>
      <c r="AF84" s="52" t="str">
        <f>IF(Tabela1[[#This Row],[Baixa10]]="NA","NA",IF(Z84="","",IF(Z84&gt;$AD$3,"A",IF(Z84&gt;$AD$4,"B",IF(Z84&gt;$AD$5,"C","D")))))</f>
        <v>C</v>
      </c>
    </row>
    <row r="85" spans="1:32" ht="26.1" customHeight="1" x14ac:dyDescent="0.3">
      <c r="A85" s="46" t="s">
        <v>1252</v>
      </c>
      <c r="B85" s="31" t="s">
        <v>886</v>
      </c>
      <c r="C85" s="46" t="s">
        <v>942</v>
      </c>
      <c r="D85" s="46" t="s">
        <v>943</v>
      </c>
      <c r="E85" s="46" t="s">
        <v>69</v>
      </c>
      <c r="F85" s="31">
        <v>127</v>
      </c>
      <c r="G85" s="47">
        <v>40</v>
      </c>
      <c r="H85" s="31">
        <v>6</v>
      </c>
      <c r="I85" s="31" t="s">
        <v>128</v>
      </c>
      <c r="J85" s="31" t="s">
        <v>18</v>
      </c>
      <c r="K85" s="31" t="s">
        <v>18</v>
      </c>
      <c r="L85" s="31" t="s">
        <v>80</v>
      </c>
      <c r="M85" s="31" t="s">
        <v>33</v>
      </c>
      <c r="N85" s="31">
        <v>3</v>
      </c>
      <c r="O85" s="31">
        <v>1373</v>
      </c>
      <c r="P85" s="31">
        <v>1207</v>
      </c>
      <c r="Q85" s="31">
        <v>970</v>
      </c>
      <c r="R85" s="48">
        <v>1.07</v>
      </c>
      <c r="S85" s="48">
        <v>0.9</v>
      </c>
      <c r="T85" s="49">
        <v>0.71</v>
      </c>
      <c r="U85" s="50">
        <v>102.73</v>
      </c>
      <c r="V85" s="50">
        <v>86.09</v>
      </c>
      <c r="W85" s="51">
        <v>73.11</v>
      </c>
      <c r="X85" s="42">
        <f>IF(Tabela1[[#This Row],[Alta2]]="NA","NA",Tabela1[[#This Row],[Alta2]]/Tabela1[[#This Row],[Alta5]]*Tabela1[[#This Row],[Diâmetro (cm)]]/100)</f>
        <v>4.1999999999999997E-3</v>
      </c>
      <c r="Y85" s="42">
        <f>IF(Tabela1[[#This Row],[Média3]]="NA","NA",Tabela1[[#This Row],[Média3]]/Tabela1[[#This Row],[Média6]]*Tabela1[[#This Row],[Diâmetro (cm)]]/100)</f>
        <v>4.1999999999999997E-3</v>
      </c>
      <c r="Z85" s="42">
        <f>IF(Tabela1[[#This Row],[Baixa4]]="NA","NA",Tabela1[[#This Row],[Baixa4]]/Tabela1[[#This Row],[Baixa7]]*Tabela1[[#This Row],[Diâmetro (cm)]]/100)</f>
        <v>3.8999999999999998E-3</v>
      </c>
      <c r="AA85" s="42">
        <f>IF(Tabela1[[#This Row],[Alta8]]="NA","NA",IF(OR(AD85="",U85=""),"",U85*30/1000))</f>
        <v>3.0819000000000001</v>
      </c>
      <c r="AB85" s="42">
        <f>IF(Tabela1[[#This Row],[Média9]]="NA","NA",IF(OR(AE85="",V85=""),"",V85*30/1000))</f>
        <v>2.5827</v>
      </c>
      <c r="AC85" s="42">
        <f>IF(Tabela1[[#This Row],[Baixa10]]="NA","NA",IF(OR(AF85="",W85=""),"",W85*30/1000))</f>
        <v>2.1932999999999998</v>
      </c>
      <c r="AD85" s="52" t="str">
        <f>IF(Tabela1[[#This Row],[Alta8]]="NA","NA",IF(X85="","",IF(X85&gt;$AD$3,"A",IF(X85&gt;$AD$4,"B",IF(X85&gt;$AD$5,"C","D")))))</f>
        <v>A</v>
      </c>
      <c r="AE85" s="52" t="str">
        <f>IF(Tabela1[[#This Row],[Média9]]="NA","NA",IF(Y85="","",IF(Y85&gt;$AD$3,"A",IF(Y85&gt;$AD$4,"B",IF(Y85&gt;$AD$5,"C","D")))))</f>
        <v>A</v>
      </c>
      <c r="AF85" s="52" t="str">
        <f>IF(Tabela1[[#This Row],[Baixa10]]="NA","NA",IF(Z85="","",IF(Z85&gt;$AD$3,"A",IF(Z85&gt;$AD$4,"B",IF(Z85&gt;$AD$5,"C","D")))))</f>
        <v>B</v>
      </c>
    </row>
    <row r="86" spans="1:32" ht="26.1" customHeight="1" x14ac:dyDescent="0.3">
      <c r="A86" s="46" t="s">
        <v>1252</v>
      </c>
      <c r="B86" s="31" t="s">
        <v>886</v>
      </c>
      <c r="C86" s="46" t="s">
        <v>944</v>
      </c>
      <c r="D86" s="46" t="s">
        <v>943</v>
      </c>
      <c r="E86" s="46" t="s">
        <v>69</v>
      </c>
      <c r="F86" s="31">
        <v>127</v>
      </c>
      <c r="G86" s="47">
        <v>40</v>
      </c>
      <c r="H86" s="31">
        <v>6</v>
      </c>
      <c r="I86" s="31" t="s">
        <v>128</v>
      </c>
      <c r="J86" s="31" t="s">
        <v>18</v>
      </c>
      <c r="K86" s="31" t="s">
        <v>18</v>
      </c>
      <c r="L86" s="31" t="s">
        <v>80</v>
      </c>
      <c r="M86" s="31" t="s">
        <v>33</v>
      </c>
      <c r="N86" s="31">
        <v>3</v>
      </c>
      <c r="O86" s="31">
        <v>1480</v>
      </c>
      <c r="P86" s="31">
        <v>1366</v>
      </c>
      <c r="Q86" s="31">
        <v>1251</v>
      </c>
      <c r="R86" s="48">
        <v>1.18</v>
      </c>
      <c r="S86" s="48">
        <v>1.05</v>
      </c>
      <c r="T86" s="49">
        <v>0.93</v>
      </c>
      <c r="U86" s="50">
        <v>129.75</v>
      </c>
      <c r="V86" s="50">
        <v>113.14</v>
      </c>
      <c r="W86" s="51">
        <v>102.47</v>
      </c>
      <c r="X86" s="42">
        <f>IF(Tabela1[[#This Row],[Alta2]]="NA","NA",Tabela1[[#This Row],[Alta2]]/Tabela1[[#This Row],[Alta5]]*Tabela1[[#This Row],[Diâmetro (cm)]]/100)</f>
        <v>3.5999999999999999E-3</v>
      </c>
      <c r="Y86" s="42">
        <f>IF(Tabela1[[#This Row],[Média3]]="NA","NA",Tabela1[[#This Row],[Média3]]/Tabela1[[#This Row],[Média6]]*Tabela1[[#This Row],[Diâmetro (cm)]]/100)</f>
        <v>3.7000000000000002E-3</v>
      </c>
      <c r="Z86" s="42">
        <f>IF(Tabela1[[#This Row],[Baixa4]]="NA","NA",Tabela1[[#This Row],[Baixa4]]/Tabela1[[#This Row],[Baixa7]]*Tabela1[[#This Row],[Diâmetro (cm)]]/100)</f>
        <v>3.5999999999999999E-3</v>
      </c>
      <c r="AA86" s="42">
        <f>IF(Tabela1[[#This Row],[Alta8]]="NA","NA",IF(OR(AD86="",U86=""),"",U86*30/1000))</f>
        <v>3.8925000000000001</v>
      </c>
      <c r="AB86" s="42">
        <f>IF(Tabela1[[#This Row],[Média9]]="NA","NA",IF(OR(AE86="",V86=""),"",V86*30/1000))</f>
        <v>3.3942000000000001</v>
      </c>
      <c r="AC86" s="42">
        <f>IF(Tabela1[[#This Row],[Baixa10]]="NA","NA",IF(OR(AF86="",W86=""),"",W86*30/1000))</f>
        <v>3.0741000000000001</v>
      </c>
      <c r="AD86" s="52" t="str">
        <f>IF(Tabela1[[#This Row],[Alta8]]="NA","NA",IF(X86="","",IF(X86&gt;$AD$3,"A",IF(X86&gt;$AD$4,"B",IF(X86&gt;$AD$5,"C","D")))))</f>
        <v>B</v>
      </c>
      <c r="AE86" s="52" t="str">
        <f>IF(Tabela1[[#This Row],[Média9]]="NA","NA",IF(Y86="","",IF(Y86&gt;$AD$3,"A",IF(Y86&gt;$AD$4,"B",IF(Y86&gt;$AD$5,"C","D")))))</f>
        <v>B</v>
      </c>
      <c r="AF86" s="52" t="str">
        <f>IF(Tabela1[[#This Row],[Baixa10]]="NA","NA",IF(Z86="","",IF(Z86&gt;$AD$3,"A",IF(Z86&gt;$AD$4,"B",IF(Z86&gt;$AD$5,"C","D")))))</f>
        <v>B</v>
      </c>
    </row>
    <row r="87" spans="1:32" ht="26.1" customHeight="1" x14ac:dyDescent="0.3">
      <c r="A87" s="46" t="s">
        <v>1252</v>
      </c>
      <c r="B87" s="31" t="s">
        <v>886</v>
      </c>
      <c r="C87" s="46" t="s">
        <v>945</v>
      </c>
      <c r="D87" s="46" t="s">
        <v>946</v>
      </c>
      <c r="E87" s="46" t="s">
        <v>69</v>
      </c>
      <c r="F87" s="31">
        <v>220</v>
      </c>
      <c r="G87" s="47">
        <v>40</v>
      </c>
      <c r="H87" s="31">
        <v>6</v>
      </c>
      <c r="I87" s="31" t="s">
        <v>128</v>
      </c>
      <c r="J87" s="31" t="s">
        <v>18</v>
      </c>
      <c r="K87" s="31" t="s">
        <v>18</v>
      </c>
      <c r="L87" s="31" t="s">
        <v>80</v>
      </c>
      <c r="M87" s="31" t="s">
        <v>33</v>
      </c>
      <c r="N87" s="31">
        <v>3</v>
      </c>
      <c r="O87" s="31">
        <v>1612</v>
      </c>
      <c r="P87" s="31">
        <v>1468</v>
      </c>
      <c r="Q87" s="31">
        <v>1322</v>
      </c>
      <c r="R87" s="48">
        <v>0.93</v>
      </c>
      <c r="S87" s="48">
        <v>0.86</v>
      </c>
      <c r="T87" s="49">
        <v>0.82</v>
      </c>
      <c r="U87" s="50">
        <v>89.43</v>
      </c>
      <c r="V87" s="50">
        <v>74.3</v>
      </c>
      <c r="W87" s="51">
        <v>69</v>
      </c>
      <c r="X87" s="42">
        <f>IF(Tabela1[[#This Row],[Alta2]]="NA","NA",Tabela1[[#This Row],[Alta2]]/Tabela1[[#This Row],[Alta5]]*Tabela1[[#This Row],[Diâmetro (cm)]]/100)</f>
        <v>4.1999999999999997E-3</v>
      </c>
      <c r="Y87" s="42">
        <f>IF(Tabela1[[#This Row],[Média3]]="NA","NA",Tabela1[[#This Row],[Média3]]/Tabela1[[#This Row],[Média6]]*Tabela1[[#This Row],[Diâmetro (cm)]]/100)</f>
        <v>4.5999999999999999E-3</v>
      </c>
      <c r="Z87" s="42">
        <f>IF(Tabela1[[#This Row],[Baixa4]]="NA","NA",Tabela1[[#This Row],[Baixa4]]/Tabela1[[#This Row],[Baixa7]]*Tabela1[[#This Row],[Diâmetro (cm)]]/100)</f>
        <v>4.7999999999999996E-3</v>
      </c>
      <c r="AA87" s="42">
        <f>IF(Tabela1[[#This Row],[Alta8]]="NA","NA",IF(OR(AD87="",U87=""),"",U87*30/1000))</f>
        <v>2.6829000000000001</v>
      </c>
      <c r="AB87" s="42">
        <f>IF(Tabela1[[#This Row],[Média9]]="NA","NA",IF(OR(AE87="",V87=""),"",V87*30/1000))</f>
        <v>2.2290000000000001</v>
      </c>
      <c r="AC87" s="42">
        <f>IF(Tabela1[[#This Row],[Baixa10]]="NA","NA",IF(OR(AF87="",W87=""),"",W87*30/1000))</f>
        <v>2.0699999999999998</v>
      </c>
      <c r="AD87" s="52" t="str">
        <f>IF(Tabela1[[#This Row],[Alta8]]="NA","NA",IF(X87="","",IF(X87&gt;$AD$3,"A",IF(X87&gt;$AD$4,"B",IF(X87&gt;$AD$5,"C","D")))))</f>
        <v>A</v>
      </c>
      <c r="AE87" s="52" t="str">
        <f>IF(Tabela1[[#This Row],[Média9]]="NA","NA",IF(Y87="","",IF(Y87&gt;$AD$3,"A",IF(Y87&gt;$AD$4,"B",IF(Y87&gt;$AD$5,"C","D")))))</f>
        <v>A</v>
      </c>
      <c r="AF87" s="52" t="str">
        <f>IF(Tabela1[[#This Row],[Baixa10]]="NA","NA",IF(Z87="","",IF(Z87&gt;$AD$3,"A",IF(Z87&gt;$AD$4,"B",IF(Z87&gt;$AD$5,"C","D")))))</f>
        <v>A</v>
      </c>
    </row>
    <row r="88" spans="1:32" ht="26.1" customHeight="1" x14ac:dyDescent="0.3">
      <c r="A88" s="46" t="s">
        <v>1252</v>
      </c>
      <c r="B88" s="31" t="s">
        <v>886</v>
      </c>
      <c r="C88" s="46" t="s">
        <v>947</v>
      </c>
      <c r="D88" s="46" t="s">
        <v>946</v>
      </c>
      <c r="E88" s="46" t="s">
        <v>69</v>
      </c>
      <c r="F88" s="31">
        <v>220</v>
      </c>
      <c r="G88" s="47">
        <v>40</v>
      </c>
      <c r="H88" s="31">
        <v>6</v>
      </c>
      <c r="I88" s="31" t="s">
        <v>128</v>
      </c>
      <c r="J88" s="31" t="s">
        <v>18</v>
      </c>
      <c r="K88" s="31" t="s">
        <v>18</v>
      </c>
      <c r="L88" s="31" t="s">
        <v>80</v>
      </c>
      <c r="M88" s="31" t="s">
        <v>33</v>
      </c>
      <c r="N88" s="31">
        <v>3</v>
      </c>
      <c r="O88" s="31">
        <v>1518</v>
      </c>
      <c r="P88" s="31">
        <v>1403</v>
      </c>
      <c r="Q88" s="31">
        <v>1284</v>
      </c>
      <c r="R88" s="48">
        <v>1.22</v>
      </c>
      <c r="S88" s="48">
        <v>1.0900000000000001</v>
      </c>
      <c r="T88" s="49">
        <v>0.95</v>
      </c>
      <c r="U88" s="50">
        <v>131.69999999999999</v>
      </c>
      <c r="V88" s="50">
        <v>110.97</v>
      </c>
      <c r="W88" s="51">
        <v>100.96</v>
      </c>
      <c r="X88" s="42">
        <f>IF(Tabela1[[#This Row],[Alta2]]="NA","NA",Tabela1[[#This Row],[Alta2]]/Tabela1[[#This Row],[Alta5]]*Tabela1[[#This Row],[Diâmetro (cm)]]/100)</f>
        <v>3.7000000000000002E-3</v>
      </c>
      <c r="Y88" s="42">
        <f>IF(Tabela1[[#This Row],[Média3]]="NA","NA",Tabela1[[#This Row],[Média3]]/Tabela1[[#This Row],[Média6]]*Tabela1[[#This Row],[Diâmetro (cm)]]/100)</f>
        <v>3.8999999999999998E-3</v>
      </c>
      <c r="Z88" s="42">
        <f>IF(Tabela1[[#This Row],[Baixa4]]="NA","NA",Tabela1[[#This Row],[Baixa4]]/Tabela1[[#This Row],[Baixa7]]*Tabela1[[#This Row],[Diâmetro (cm)]]/100)</f>
        <v>3.8E-3</v>
      </c>
      <c r="AA88" s="42">
        <f>IF(Tabela1[[#This Row],[Alta8]]="NA","NA",IF(OR(AD88="",U88=""),"",U88*30/1000))</f>
        <v>3.9510000000000001</v>
      </c>
      <c r="AB88" s="42">
        <f>IF(Tabela1[[#This Row],[Média9]]="NA","NA",IF(OR(AE88="",V88=""),"",V88*30/1000))</f>
        <v>3.3290999999999999</v>
      </c>
      <c r="AC88" s="42">
        <f>IF(Tabela1[[#This Row],[Baixa10]]="NA","NA",IF(OR(AF88="",W88=""),"",W88*30/1000))</f>
        <v>3.0287999999999999</v>
      </c>
      <c r="AD88" s="52" t="str">
        <f>IF(Tabela1[[#This Row],[Alta8]]="NA","NA",IF(X88="","",IF(X88&gt;$AD$3,"A",IF(X88&gt;$AD$4,"B",IF(X88&gt;$AD$5,"C","D")))))</f>
        <v>B</v>
      </c>
      <c r="AE88" s="52" t="str">
        <f>IF(Tabela1[[#This Row],[Média9]]="NA","NA",IF(Y88="","",IF(Y88&gt;$AD$3,"A",IF(Y88&gt;$AD$4,"B",IF(Y88&gt;$AD$5,"C","D")))))</f>
        <v>B</v>
      </c>
      <c r="AF88" s="52" t="str">
        <f>IF(Tabela1[[#This Row],[Baixa10]]="NA","NA",IF(Z88="","",IF(Z88&gt;$AD$3,"A",IF(Z88&gt;$AD$4,"B",IF(Z88&gt;$AD$5,"C","D")))))</f>
        <v>B</v>
      </c>
    </row>
    <row r="89" spans="1:32" ht="26.1" customHeight="1" x14ac:dyDescent="0.3">
      <c r="A89" s="46" t="s">
        <v>1252</v>
      </c>
      <c r="B89" s="31" t="s">
        <v>886</v>
      </c>
      <c r="C89" s="46" t="s">
        <v>948</v>
      </c>
      <c r="D89" s="46" t="s">
        <v>949</v>
      </c>
      <c r="E89" s="46" t="s">
        <v>26</v>
      </c>
      <c r="F89" s="31">
        <v>127</v>
      </c>
      <c r="G89" s="47">
        <v>51</v>
      </c>
      <c r="H89" s="31">
        <v>8</v>
      </c>
      <c r="I89" s="31" t="s">
        <v>128</v>
      </c>
      <c r="J89" s="31" t="s">
        <v>18</v>
      </c>
      <c r="K89" s="31" t="s">
        <v>17</v>
      </c>
      <c r="L89" s="31" t="s">
        <v>80</v>
      </c>
      <c r="M89" s="31" t="s">
        <v>33</v>
      </c>
      <c r="N89" s="31">
        <v>3</v>
      </c>
      <c r="O89" s="31">
        <v>1530</v>
      </c>
      <c r="P89" s="31">
        <v>1383</v>
      </c>
      <c r="Q89" s="31">
        <v>1251</v>
      </c>
      <c r="R89" s="48">
        <v>0.95</v>
      </c>
      <c r="S89" s="48">
        <v>0.76</v>
      </c>
      <c r="T89" s="49">
        <v>0.67</v>
      </c>
      <c r="U89" s="50">
        <v>136.83000000000001</v>
      </c>
      <c r="V89" s="50">
        <v>121.49</v>
      </c>
      <c r="W89" s="51">
        <v>110.9</v>
      </c>
      <c r="X89" s="42">
        <f>IF(Tabela1[[#This Row],[Alta2]]="NA","NA",Tabela1[[#This Row],[Alta2]]/Tabela1[[#This Row],[Alta5]]*Tabela1[[#This Row],[Diâmetro (cm)]]/100)</f>
        <v>3.5000000000000001E-3</v>
      </c>
      <c r="Y89" s="42">
        <f>IF(Tabela1[[#This Row],[Média3]]="NA","NA",Tabela1[[#This Row],[Média3]]/Tabela1[[#This Row],[Média6]]*Tabela1[[#This Row],[Diâmetro (cm)]]/100)</f>
        <v>3.2000000000000002E-3</v>
      </c>
      <c r="Z89" s="42">
        <f>IF(Tabela1[[#This Row],[Baixa4]]="NA","NA",Tabela1[[#This Row],[Baixa4]]/Tabela1[[#This Row],[Baixa7]]*Tabela1[[#This Row],[Diâmetro (cm)]]/100)</f>
        <v>3.0999999999999999E-3</v>
      </c>
      <c r="AA89" s="42">
        <f>IF(Tabela1[[#This Row],[Alta8]]="NA","NA",IF(OR(AD89="",U89=""),"",U89*30/1000))</f>
        <v>4.1048999999999998</v>
      </c>
      <c r="AB89" s="42">
        <f>IF(Tabela1[[#This Row],[Média9]]="NA","NA",IF(OR(AE89="",V89=""),"",V89*30/1000))</f>
        <v>3.6446999999999998</v>
      </c>
      <c r="AC89" s="42">
        <f>IF(Tabela1[[#This Row],[Baixa10]]="NA","NA",IF(OR(AF89="",W89=""),"",W89*30/1000))</f>
        <v>3.327</v>
      </c>
      <c r="AD89" s="52" t="str">
        <f>IF(Tabela1[[#This Row],[Alta8]]="NA","NA",IF(X89="","",IF(X89&gt;$AD$3,"A",IF(X89&gt;$AD$4,"B",IF(X89&gt;$AD$5,"C","D")))))</f>
        <v>C</v>
      </c>
      <c r="AE89" s="52" t="str">
        <f>IF(Tabela1[[#This Row],[Média9]]="NA","NA",IF(Y89="","",IF(Y89&gt;$AD$3,"A",IF(Y89&gt;$AD$4,"B",IF(Y89&gt;$AD$5,"C","D")))))</f>
        <v>C</v>
      </c>
      <c r="AF89" s="52" t="str">
        <f>IF(Tabela1[[#This Row],[Baixa10]]="NA","NA",IF(Z89="","",IF(Z89&gt;$AD$3,"A",IF(Z89&gt;$AD$4,"B",IF(Z89&gt;$AD$5,"C","D")))))</f>
        <v>C</v>
      </c>
    </row>
    <row r="90" spans="1:32" ht="26.1" customHeight="1" x14ac:dyDescent="0.3">
      <c r="A90" s="46" t="s">
        <v>1252</v>
      </c>
      <c r="B90" s="31" t="s">
        <v>886</v>
      </c>
      <c r="C90" s="46" t="s">
        <v>950</v>
      </c>
      <c r="D90" s="46" t="s">
        <v>951</v>
      </c>
      <c r="E90" s="46" t="s">
        <v>26</v>
      </c>
      <c r="F90" s="31">
        <v>220</v>
      </c>
      <c r="G90" s="47">
        <v>51</v>
      </c>
      <c r="H90" s="31">
        <v>8</v>
      </c>
      <c r="I90" s="31" t="s">
        <v>128</v>
      </c>
      <c r="J90" s="31" t="s">
        <v>18</v>
      </c>
      <c r="K90" s="31" t="s">
        <v>17</v>
      </c>
      <c r="L90" s="31" t="s">
        <v>80</v>
      </c>
      <c r="M90" s="31" t="s">
        <v>33</v>
      </c>
      <c r="N90" s="31">
        <v>3</v>
      </c>
      <c r="O90" s="31">
        <v>1532</v>
      </c>
      <c r="P90" s="31">
        <v>1380</v>
      </c>
      <c r="Q90" s="31">
        <v>1238</v>
      </c>
      <c r="R90" s="48">
        <v>0.87</v>
      </c>
      <c r="S90" s="48">
        <v>0.75</v>
      </c>
      <c r="T90" s="49">
        <v>0.65</v>
      </c>
      <c r="U90" s="50">
        <v>134.19999999999999</v>
      </c>
      <c r="V90" s="50">
        <v>125.86</v>
      </c>
      <c r="W90" s="51">
        <v>118.14</v>
      </c>
      <c r="X90" s="42">
        <f>IF(Tabela1[[#This Row],[Alta2]]="NA","NA",Tabela1[[#This Row],[Alta2]]/Tabela1[[#This Row],[Alta5]]*Tabela1[[#This Row],[Diâmetro (cm)]]/100)</f>
        <v>3.3E-3</v>
      </c>
      <c r="Y90" s="42">
        <f>IF(Tabela1[[#This Row],[Média3]]="NA","NA",Tabela1[[#This Row],[Média3]]/Tabela1[[#This Row],[Média6]]*Tabela1[[#This Row],[Diâmetro (cm)]]/100)</f>
        <v>3.0000000000000001E-3</v>
      </c>
      <c r="Z90" s="42">
        <f>IF(Tabela1[[#This Row],[Baixa4]]="NA","NA",Tabela1[[#This Row],[Baixa4]]/Tabela1[[#This Row],[Baixa7]]*Tabela1[[#This Row],[Diâmetro (cm)]]/100)</f>
        <v>2.8E-3</v>
      </c>
      <c r="AA90" s="42">
        <f>IF(Tabela1[[#This Row],[Alta8]]="NA","NA",IF(OR(AD90="",U90=""),"",U90*30/1000))</f>
        <v>4.0259999999999998</v>
      </c>
      <c r="AB90" s="42">
        <f>IF(Tabela1[[#This Row],[Média9]]="NA","NA",IF(OR(AE90="",V90=""),"",V90*30/1000))</f>
        <v>3.7757999999999998</v>
      </c>
      <c r="AC90" s="42">
        <f>IF(Tabela1[[#This Row],[Baixa10]]="NA","NA",IF(OR(AF90="",W90=""),"",W90*30/1000))</f>
        <v>3.5442</v>
      </c>
      <c r="AD90" s="52" t="str">
        <f>IF(Tabela1[[#This Row],[Alta8]]="NA","NA",IF(X90="","",IF(X90&gt;$AD$3,"A",IF(X90&gt;$AD$4,"B",IF(X90&gt;$AD$5,"C","D")))))</f>
        <v>C</v>
      </c>
      <c r="AE90" s="52" t="str">
        <f>IF(Tabela1[[#This Row],[Média9]]="NA","NA",IF(Y90="","",IF(Y90&gt;$AD$3,"A",IF(Y90&gt;$AD$4,"B",IF(Y90&gt;$AD$5,"C","D")))))</f>
        <v>D</v>
      </c>
      <c r="AF90" s="52" t="str">
        <f>IF(Tabela1[[#This Row],[Baixa10]]="NA","NA",IF(Z90="","",IF(Z90&gt;$AD$3,"A",IF(Z90&gt;$AD$4,"B",IF(Z90&gt;$AD$5,"C","D")))))</f>
        <v>D</v>
      </c>
    </row>
    <row r="91" spans="1:32" ht="26.1" customHeight="1" x14ac:dyDescent="0.3">
      <c r="A91" s="46" t="s">
        <v>1252</v>
      </c>
      <c r="B91" s="31" t="s">
        <v>886</v>
      </c>
      <c r="C91" s="46" t="s">
        <v>952</v>
      </c>
      <c r="D91" s="46" t="s">
        <v>953</v>
      </c>
      <c r="E91" s="46" t="s">
        <v>28</v>
      </c>
      <c r="F91" s="31">
        <v>127</v>
      </c>
      <c r="G91" s="47">
        <v>43</v>
      </c>
      <c r="H91" s="31">
        <v>3</v>
      </c>
      <c r="I91" s="31" t="s">
        <v>128</v>
      </c>
      <c r="J91" s="31" t="s">
        <v>17</v>
      </c>
      <c r="K91" s="31" t="s">
        <v>17</v>
      </c>
      <c r="L91" s="31" t="s">
        <v>80</v>
      </c>
      <c r="M91" s="31" t="s">
        <v>33</v>
      </c>
      <c r="N91" s="31">
        <v>3</v>
      </c>
      <c r="O91" s="31">
        <v>1546</v>
      </c>
      <c r="P91" s="31">
        <v>1347</v>
      </c>
      <c r="Q91" s="31">
        <v>1197</v>
      </c>
      <c r="R91" s="48">
        <v>1</v>
      </c>
      <c r="S91" s="48">
        <v>0.88</v>
      </c>
      <c r="T91" s="49">
        <v>0.77</v>
      </c>
      <c r="U91" s="50">
        <v>93.76</v>
      </c>
      <c r="V91" s="50">
        <v>81.36</v>
      </c>
      <c r="W91" s="51">
        <v>76.930000000000007</v>
      </c>
      <c r="X91" s="42">
        <f>IF(Tabela1[[#This Row],[Alta2]]="NA","NA",Tabela1[[#This Row],[Alta2]]/Tabela1[[#This Row],[Alta5]]*Tabela1[[#This Row],[Diâmetro (cm)]]/100)</f>
        <v>4.5999999999999999E-3</v>
      </c>
      <c r="Y91" s="42">
        <f>IF(Tabela1[[#This Row],[Média3]]="NA","NA",Tabela1[[#This Row],[Média3]]/Tabela1[[#This Row],[Média6]]*Tabela1[[#This Row],[Diâmetro (cm)]]/100)</f>
        <v>4.7000000000000002E-3</v>
      </c>
      <c r="Z91" s="42">
        <f>IF(Tabela1[[#This Row],[Baixa4]]="NA","NA",Tabela1[[#This Row],[Baixa4]]/Tabela1[[#This Row],[Baixa7]]*Tabela1[[#This Row],[Diâmetro (cm)]]/100)</f>
        <v>4.3E-3</v>
      </c>
      <c r="AA91" s="42">
        <f>IF(Tabela1[[#This Row],[Alta8]]="NA","NA",IF(OR(AD91="",U91=""),"",U91*30/1000))</f>
        <v>2.8128000000000002</v>
      </c>
      <c r="AB91" s="42">
        <f>IF(Tabela1[[#This Row],[Média9]]="NA","NA",IF(OR(AE91="",V91=""),"",V91*30/1000))</f>
        <v>2.4407999999999999</v>
      </c>
      <c r="AC91" s="42">
        <f>IF(Tabela1[[#This Row],[Baixa10]]="NA","NA",IF(OR(AF91="",W91=""),"",W91*30/1000))</f>
        <v>2.3079000000000001</v>
      </c>
      <c r="AD91" s="52" t="str">
        <f>IF(Tabela1[[#This Row],[Alta8]]="NA","NA",IF(X91="","",IF(X91&gt;$AD$3,"A",IF(X91&gt;$AD$4,"B",IF(X91&gt;$AD$5,"C","D")))))</f>
        <v>A</v>
      </c>
      <c r="AE91" s="52" t="str">
        <f>IF(Tabela1[[#This Row],[Média9]]="NA","NA",IF(Y91="","",IF(Y91&gt;$AD$3,"A",IF(Y91&gt;$AD$4,"B",IF(Y91&gt;$AD$5,"C","D")))))</f>
        <v>A</v>
      </c>
      <c r="AF91" s="52" t="str">
        <f>IF(Tabela1[[#This Row],[Baixa10]]="NA","NA",IF(Z91="","",IF(Z91&gt;$AD$3,"A",IF(Z91&gt;$AD$4,"B",IF(Z91&gt;$AD$5,"C","D")))))</f>
        <v>A</v>
      </c>
    </row>
    <row r="92" spans="1:32" ht="26.1" customHeight="1" x14ac:dyDescent="0.3">
      <c r="A92" s="46" t="s">
        <v>1252</v>
      </c>
      <c r="B92" s="31" t="s">
        <v>886</v>
      </c>
      <c r="C92" s="46" t="s">
        <v>954</v>
      </c>
      <c r="D92" s="46" t="s">
        <v>955</v>
      </c>
      <c r="E92" s="46" t="s">
        <v>28</v>
      </c>
      <c r="F92" s="31">
        <v>220</v>
      </c>
      <c r="G92" s="47">
        <v>43</v>
      </c>
      <c r="H92" s="31">
        <v>3</v>
      </c>
      <c r="I92" s="31" t="s">
        <v>128</v>
      </c>
      <c r="J92" s="31" t="s">
        <v>17</v>
      </c>
      <c r="K92" s="31" t="s">
        <v>17</v>
      </c>
      <c r="L92" s="31" t="s">
        <v>80</v>
      </c>
      <c r="M92" s="31" t="s">
        <v>33</v>
      </c>
      <c r="N92" s="31">
        <v>3</v>
      </c>
      <c r="O92" s="31">
        <v>1556</v>
      </c>
      <c r="P92" s="31">
        <v>1359</v>
      </c>
      <c r="Q92" s="31">
        <v>1128</v>
      </c>
      <c r="R92" s="48">
        <v>0.97</v>
      </c>
      <c r="S92" s="48">
        <v>0.84</v>
      </c>
      <c r="T92" s="49">
        <v>0.7</v>
      </c>
      <c r="U92" s="50">
        <v>94.66</v>
      </c>
      <c r="V92" s="50">
        <v>76.930000000000007</v>
      </c>
      <c r="W92" s="51">
        <v>70.349999999999994</v>
      </c>
      <c r="X92" s="42">
        <f>IF(Tabela1[[#This Row],[Alta2]]="NA","NA",Tabela1[[#This Row],[Alta2]]/Tabela1[[#This Row],[Alta5]]*Tabela1[[#This Row],[Diâmetro (cm)]]/100)</f>
        <v>4.4000000000000003E-3</v>
      </c>
      <c r="Y92" s="42">
        <f>IF(Tabela1[[#This Row],[Média3]]="NA","NA",Tabela1[[#This Row],[Média3]]/Tabela1[[#This Row],[Média6]]*Tabela1[[#This Row],[Diâmetro (cm)]]/100)</f>
        <v>4.7000000000000002E-3</v>
      </c>
      <c r="Z92" s="42">
        <f>IF(Tabela1[[#This Row],[Baixa4]]="NA","NA",Tabela1[[#This Row],[Baixa4]]/Tabela1[[#This Row],[Baixa7]]*Tabela1[[#This Row],[Diâmetro (cm)]]/100)</f>
        <v>4.3E-3</v>
      </c>
      <c r="AA92" s="42">
        <f>IF(Tabela1[[#This Row],[Alta8]]="NA","NA",IF(OR(AD92="",U92=""),"",U92*30/1000))</f>
        <v>2.8397999999999999</v>
      </c>
      <c r="AB92" s="42">
        <f>IF(Tabela1[[#This Row],[Média9]]="NA","NA",IF(OR(AE92="",V92=""),"",V92*30/1000))</f>
        <v>2.3079000000000001</v>
      </c>
      <c r="AC92" s="42">
        <f>IF(Tabela1[[#This Row],[Baixa10]]="NA","NA",IF(OR(AF92="",W92=""),"",W92*30/1000))</f>
        <v>2.1105</v>
      </c>
      <c r="AD92" s="52" t="str">
        <f>IF(Tabela1[[#This Row],[Alta8]]="NA","NA",IF(X92="","",IF(X92&gt;$AD$3,"A",IF(X92&gt;$AD$4,"B",IF(X92&gt;$AD$5,"C","D")))))</f>
        <v>A</v>
      </c>
      <c r="AE92" s="52" t="str">
        <f>IF(Tabela1[[#This Row],[Média9]]="NA","NA",IF(Y92="","",IF(Y92&gt;$AD$3,"A",IF(Y92&gt;$AD$4,"B",IF(Y92&gt;$AD$5,"C","D")))))</f>
        <v>A</v>
      </c>
      <c r="AF92" s="52" t="str">
        <f>IF(Tabela1[[#This Row],[Baixa10]]="NA","NA",IF(Z92="","",IF(Z92&gt;$AD$3,"A",IF(Z92&gt;$AD$4,"B",IF(Z92&gt;$AD$5,"C","D")))))</f>
        <v>A</v>
      </c>
    </row>
    <row r="93" spans="1:32" ht="26.1" customHeight="1" x14ac:dyDescent="0.3">
      <c r="A93" s="46" t="s">
        <v>1252</v>
      </c>
      <c r="B93" s="31" t="s">
        <v>886</v>
      </c>
      <c r="C93" s="46" t="s">
        <v>956</v>
      </c>
      <c r="D93" s="46" t="s">
        <v>957</v>
      </c>
      <c r="E93" s="46" t="s">
        <v>27</v>
      </c>
      <c r="F93" s="31">
        <v>127</v>
      </c>
      <c r="G93" s="47">
        <v>48</v>
      </c>
      <c r="H93" s="31">
        <v>6</v>
      </c>
      <c r="I93" s="31" t="s">
        <v>128</v>
      </c>
      <c r="J93" s="31" t="s">
        <v>18</v>
      </c>
      <c r="K93" s="31" t="s">
        <v>18</v>
      </c>
      <c r="L93" s="31" t="s">
        <v>80</v>
      </c>
      <c r="M93" s="31" t="s">
        <v>33</v>
      </c>
      <c r="N93" s="31">
        <v>3</v>
      </c>
      <c r="O93" s="31">
        <v>1556</v>
      </c>
      <c r="P93" s="31">
        <v>1420</v>
      </c>
      <c r="Q93" s="31">
        <v>1242</v>
      </c>
      <c r="R93" s="48">
        <v>1.23</v>
      </c>
      <c r="S93" s="48">
        <v>1.1100000000000001</v>
      </c>
      <c r="T93" s="49">
        <v>0.94</v>
      </c>
      <c r="U93" s="50">
        <v>131.91999999999999</v>
      </c>
      <c r="V93" s="50">
        <v>112.68</v>
      </c>
      <c r="W93" s="51">
        <v>102.92</v>
      </c>
      <c r="X93" s="42">
        <f>IF(Tabela1[[#This Row],[Alta2]]="NA","NA",Tabela1[[#This Row],[Alta2]]/Tabela1[[#This Row],[Alta5]]*Tabela1[[#This Row],[Diâmetro (cm)]]/100)</f>
        <v>4.4999999999999997E-3</v>
      </c>
      <c r="Y93" s="42">
        <f>IF(Tabela1[[#This Row],[Média3]]="NA","NA",Tabela1[[#This Row],[Média3]]/Tabela1[[#This Row],[Média6]]*Tabela1[[#This Row],[Diâmetro (cm)]]/100)</f>
        <v>4.7000000000000002E-3</v>
      </c>
      <c r="Z93" s="42">
        <f>IF(Tabela1[[#This Row],[Baixa4]]="NA","NA",Tabela1[[#This Row],[Baixa4]]/Tabela1[[#This Row],[Baixa7]]*Tabela1[[#This Row],[Diâmetro (cm)]]/100)</f>
        <v>4.4000000000000003E-3</v>
      </c>
      <c r="AA93" s="42">
        <f>IF(Tabela1[[#This Row],[Alta8]]="NA","NA",IF(OR(AD93="",U93=""),"",U93*30/1000))</f>
        <v>3.9575999999999998</v>
      </c>
      <c r="AB93" s="42">
        <f>IF(Tabela1[[#This Row],[Média9]]="NA","NA",IF(OR(AE93="",V93=""),"",V93*30/1000))</f>
        <v>3.3803999999999998</v>
      </c>
      <c r="AC93" s="42">
        <f>IF(Tabela1[[#This Row],[Baixa10]]="NA","NA",IF(OR(AF93="",W93=""),"",W93*30/1000))</f>
        <v>3.0876000000000001</v>
      </c>
      <c r="AD93" s="52" t="str">
        <f>IF(Tabela1[[#This Row],[Alta8]]="NA","NA",IF(X93="","",IF(X93&gt;$AD$3,"A",IF(X93&gt;$AD$4,"B",IF(X93&gt;$AD$5,"C","D")))))</f>
        <v>A</v>
      </c>
      <c r="AE93" s="52" t="str">
        <f>IF(Tabela1[[#This Row],[Média9]]="NA","NA",IF(Y93="","",IF(Y93&gt;$AD$3,"A",IF(Y93&gt;$AD$4,"B",IF(Y93&gt;$AD$5,"C","D")))))</f>
        <v>A</v>
      </c>
      <c r="AF93" s="52" t="str">
        <f>IF(Tabela1[[#This Row],[Baixa10]]="NA","NA",IF(Z93="","",IF(Z93&gt;$AD$3,"A",IF(Z93&gt;$AD$4,"B",IF(Z93&gt;$AD$5,"C","D")))))</f>
        <v>A</v>
      </c>
    </row>
    <row r="94" spans="1:32" ht="26.1" customHeight="1" x14ac:dyDescent="0.3">
      <c r="A94" s="46" t="s">
        <v>1252</v>
      </c>
      <c r="B94" s="31" t="s">
        <v>893</v>
      </c>
      <c r="C94" s="46" t="s">
        <v>958</v>
      </c>
      <c r="D94" s="46" t="s">
        <v>957</v>
      </c>
      <c r="E94" s="46" t="s">
        <v>27</v>
      </c>
      <c r="F94" s="31">
        <v>127</v>
      </c>
      <c r="G94" s="47">
        <v>48</v>
      </c>
      <c r="H94" s="31">
        <v>6</v>
      </c>
      <c r="I94" s="31" t="s">
        <v>128</v>
      </c>
      <c r="J94" s="31" t="s">
        <v>18</v>
      </c>
      <c r="K94" s="31" t="s">
        <v>18</v>
      </c>
      <c r="L94" s="31" t="s">
        <v>80</v>
      </c>
      <c r="M94" s="31" t="s">
        <v>33</v>
      </c>
      <c r="N94" s="31">
        <v>3</v>
      </c>
      <c r="O94" s="31">
        <v>1556</v>
      </c>
      <c r="P94" s="31">
        <v>1420</v>
      </c>
      <c r="Q94" s="31">
        <v>1242</v>
      </c>
      <c r="R94" s="48">
        <v>1.23</v>
      </c>
      <c r="S94" s="48">
        <v>1.1100000000000001</v>
      </c>
      <c r="T94" s="49">
        <v>0.94</v>
      </c>
      <c r="U94" s="50">
        <v>131.91999999999999</v>
      </c>
      <c r="V94" s="50">
        <v>112.68</v>
      </c>
      <c r="W94" s="51">
        <v>102.92</v>
      </c>
      <c r="X94" s="42">
        <f>IF(Tabela1[[#This Row],[Alta2]]="NA","NA",Tabela1[[#This Row],[Alta2]]/Tabela1[[#This Row],[Alta5]]*Tabela1[[#This Row],[Diâmetro (cm)]]/100)</f>
        <v>4.4999999999999997E-3</v>
      </c>
      <c r="Y94" s="42">
        <f>IF(Tabela1[[#This Row],[Média3]]="NA","NA",Tabela1[[#This Row],[Média3]]/Tabela1[[#This Row],[Média6]]*Tabela1[[#This Row],[Diâmetro (cm)]]/100)</f>
        <v>4.7000000000000002E-3</v>
      </c>
      <c r="Z94" s="42">
        <f>IF(Tabela1[[#This Row],[Baixa4]]="NA","NA",Tabela1[[#This Row],[Baixa4]]/Tabela1[[#This Row],[Baixa7]]*Tabela1[[#This Row],[Diâmetro (cm)]]/100)</f>
        <v>4.4000000000000003E-3</v>
      </c>
      <c r="AA94" s="42">
        <f>IF(Tabela1[[#This Row],[Alta8]]="NA","NA",IF(OR(AD94="",U94=""),"",U94*30/1000))</f>
        <v>3.9575999999999998</v>
      </c>
      <c r="AB94" s="42">
        <f>IF(Tabela1[[#This Row],[Média9]]="NA","NA",IF(OR(AE94="",V94=""),"",V94*30/1000))</f>
        <v>3.3803999999999998</v>
      </c>
      <c r="AC94" s="42">
        <f>IF(Tabela1[[#This Row],[Baixa10]]="NA","NA",IF(OR(AF94="",W94=""),"",W94*30/1000))</f>
        <v>3.0876000000000001</v>
      </c>
      <c r="AD94" s="52" t="str">
        <f>IF(Tabela1[[#This Row],[Alta8]]="NA","NA",IF(X94="","",IF(X94&gt;$AD$3,"A",IF(X94&gt;$AD$4,"B",IF(X94&gt;$AD$5,"C","D")))))</f>
        <v>A</v>
      </c>
      <c r="AE94" s="52" t="str">
        <f>IF(Tabela1[[#This Row],[Média9]]="NA","NA",IF(Y94="","",IF(Y94&gt;$AD$3,"A",IF(Y94&gt;$AD$4,"B",IF(Y94&gt;$AD$5,"C","D")))))</f>
        <v>A</v>
      </c>
      <c r="AF94" s="52" t="str">
        <f>IF(Tabela1[[#This Row],[Baixa10]]="NA","NA",IF(Z94="","",IF(Z94&gt;$AD$3,"A",IF(Z94&gt;$AD$4,"B",IF(Z94&gt;$AD$5,"C","D")))))</f>
        <v>A</v>
      </c>
    </row>
    <row r="95" spans="1:32" ht="26.1" customHeight="1" x14ac:dyDescent="0.3">
      <c r="A95" s="46" t="s">
        <v>1252</v>
      </c>
      <c r="B95" s="31" t="s">
        <v>886</v>
      </c>
      <c r="C95" s="46" t="s">
        <v>959</v>
      </c>
      <c r="D95" s="46" t="s">
        <v>960</v>
      </c>
      <c r="E95" s="46" t="s">
        <v>27</v>
      </c>
      <c r="F95" s="31">
        <v>220</v>
      </c>
      <c r="G95" s="47">
        <v>48</v>
      </c>
      <c r="H95" s="31">
        <v>6</v>
      </c>
      <c r="I95" s="31" t="s">
        <v>128</v>
      </c>
      <c r="J95" s="31" t="s">
        <v>18</v>
      </c>
      <c r="K95" s="31" t="s">
        <v>18</v>
      </c>
      <c r="L95" s="31" t="s">
        <v>80</v>
      </c>
      <c r="M95" s="31" t="s">
        <v>33</v>
      </c>
      <c r="N95" s="31">
        <v>3</v>
      </c>
      <c r="O95" s="31">
        <v>1515</v>
      </c>
      <c r="P95" s="31">
        <v>1384</v>
      </c>
      <c r="Q95" s="31">
        <v>1243</v>
      </c>
      <c r="R95" s="48">
        <v>1.21</v>
      </c>
      <c r="S95" s="48">
        <v>1.0900000000000001</v>
      </c>
      <c r="T95" s="49">
        <v>0.96</v>
      </c>
      <c r="U95" s="50">
        <v>129.69</v>
      </c>
      <c r="V95" s="50">
        <v>109.59</v>
      </c>
      <c r="W95" s="51">
        <v>100.5</v>
      </c>
      <c r="X95" s="42">
        <f>IF(Tabela1[[#This Row],[Alta2]]="NA","NA",Tabela1[[#This Row],[Alta2]]/Tabela1[[#This Row],[Alta5]]*Tabela1[[#This Row],[Diâmetro (cm)]]/100)</f>
        <v>4.4999999999999997E-3</v>
      </c>
      <c r="Y95" s="42">
        <f>IF(Tabela1[[#This Row],[Média3]]="NA","NA",Tabela1[[#This Row],[Média3]]/Tabela1[[#This Row],[Média6]]*Tabela1[[#This Row],[Diâmetro (cm)]]/100)</f>
        <v>4.7999999999999996E-3</v>
      </c>
      <c r="Z95" s="42">
        <f>IF(Tabela1[[#This Row],[Baixa4]]="NA","NA",Tabela1[[#This Row],[Baixa4]]/Tabela1[[#This Row],[Baixa7]]*Tabela1[[#This Row],[Diâmetro (cm)]]/100)</f>
        <v>4.5999999999999999E-3</v>
      </c>
      <c r="AA95" s="42">
        <f>IF(Tabela1[[#This Row],[Alta8]]="NA","NA",IF(OR(AD95="",U95=""),"",U95*30/1000))</f>
        <v>3.8906999999999998</v>
      </c>
      <c r="AB95" s="42">
        <f>IF(Tabela1[[#This Row],[Média9]]="NA","NA",IF(OR(AE95="",V95=""),"",V95*30/1000))</f>
        <v>3.2877000000000001</v>
      </c>
      <c r="AC95" s="42">
        <f>IF(Tabela1[[#This Row],[Baixa10]]="NA","NA",IF(OR(AF95="",W95=""),"",W95*30/1000))</f>
        <v>3.0150000000000001</v>
      </c>
      <c r="AD95" s="52" t="str">
        <f>IF(Tabela1[[#This Row],[Alta8]]="NA","NA",IF(X95="","",IF(X95&gt;$AD$3,"A",IF(X95&gt;$AD$4,"B",IF(X95&gt;$AD$5,"C","D")))))</f>
        <v>A</v>
      </c>
      <c r="AE95" s="52" t="str">
        <f>IF(Tabela1[[#This Row],[Média9]]="NA","NA",IF(Y95="","",IF(Y95&gt;$AD$3,"A",IF(Y95&gt;$AD$4,"B",IF(Y95&gt;$AD$5,"C","D")))))</f>
        <v>A</v>
      </c>
      <c r="AF95" s="52" t="str">
        <f>IF(Tabela1[[#This Row],[Baixa10]]="NA","NA",IF(Z95="","",IF(Z95&gt;$AD$3,"A",IF(Z95&gt;$AD$4,"B",IF(Z95&gt;$AD$5,"C","D")))))</f>
        <v>A</v>
      </c>
    </row>
    <row r="96" spans="1:32" ht="26.1" customHeight="1" x14ac:dyDescent="0.3">
      <c r="A96" s="46" t="s">
        <v>1252</v>
      </c>
      <c r="B96" s="31" t="s">
        <v>893</v>
      </c>
      <c r="C96" s="46" t="s">
        <v>961</v>
      </c>
      <c r="D96" s="46" t="s">
        <v>960</v>
      </c>
      <c r="E96" s="46" t="s">
        <v>27</v>
      </c>
      <c r="F96" s="31">
        <v>220</v>
      </c>
      <c r="G96" s="47">
        <v>48</v>
      </c>
      <c r="H96" s="31">
        <v>6</v>
      </c>
      <c r="I96" s="31" t="s">
        <v>128</v>
      </c>
      <c r="J96" s="31" t="s">
        <v>18</v>
      </c>
      <c r="K96" s="31" t="s">
        <v>18</v>
      </c>
      <c r="L96" s="31" t="s">
        <v>80</v>
      </c>
      <c r="M96" s="31" t="s">
        <v>33</v>
      </c>
      <c r="N96" s="31">
        <v>3</v>
      </c>
      <c r="O96" s="31">
        <v>1515</v>
      </c>
      <c r="P96" s="31">
        <v>1384</v>
      </c>
      <c r="Q96" s="31">
        <v>1243</v>
      </c>
      <c r="R96" s="48">
        <v>1.21</v>
      </c>
      <c r="S96" s="48">
        <v>1.0900000000000001</v>
      </c>
      <c r="T96" s="49">
        <v>0.96</v>
      </c>
      <c r="U96" s="50">
        <v>129.69</v>
      </c>
      <c r="V96" s="50">
        <v>109.59</v>
      </c>
      <c r="W96" s="51">
        <v>100.5</v>
      </c>
      <c r="X96" s="42">
        <f>IF(Tabela1[[#This Row],[Alta2]]="NA","NA",Tabela1[[#This Row],[Alta2]]/Tabela1[[#This Row],[Alta5]]*Tabela1[[#This Row],[Diâmetro (cm)]]/100)</f>
        <v>4.4999999999999997E-3</v>
      </c>
      <c r="Y96" s="42">
        <f>IF(Tabela1[[#This Row],[Média3]]="NA","NA",Tabela1[[#This Row],[Média3]]/Tabela1[[#This Row],[Média6]]*Tabela1[[#This Row],[Diâmetro (cm)]]/100)</f>
        <v>4.7999999999999996E-3</v>
      </c>
      <c r="Z96" s="42">
        <f>IF(Tabela1[[#This Row],[Baixa4]]="NA","NA",Tabela1[[#This Row],[Baixa4]]/Tabela1[[#This Row],[Baixa7]]*Tabela1[[#This Row],[Diâmetro (cm)]]/100)</f>
        <v>4.5999999999999999E-3</v>
      </c>
      <c r="AA96" s="42">
        <f>IF(Tabela1[[#This Row],[Alta8]]="NA","NA",IF(OR(AD96="",U96=""),"",U96*30/1000))</f>
        <v>3.8906999999999998</v>
      </c>
      <c r="AB96" s="42">
        <f>IF(Tabela1[[#This Row],[Média9]]="NA","NA",IF(OR(AE96="",V96=""),"",V96*30/1000))</f>
        <v>3.2877000000000001</v>
      </c>
      <c r="AC96" s="42">
        <f>IF(Tabela1[[#This Row],[Baixa10]]="NA","NA",IF(OR(AF96="",W96=""),"",W96*30/1000))</f>
        <v>3.0150000000000001</v>
      </c>
      <c r="AD96" s="52" t="str">
        <f>IF(Tabela1[[#This Row],[Alta8]]="NA","NA",IF(X96="","",IF(X96&gt;$AD$3,"A",IF(X96&gt;$AD$4,"B",IF(X96&gt;$AD$5,"C","D")))))</f>
        <v>A</v>
      </c>
      <c r="AE96" s="52" t="str">
        <f>IF(Tabela1[[#This Row],[Média9]]="NA","NA",IF(Y96="","",IF(Y96&gt;$AD$3,"A",IF(Y96&gt;$AD$4,"B",IF(Y96&gt;$AD$5,"C","D")))))</f>
        <v>A</v>
      </c>
      <c r="AF96" s="52" t="str">
        <f>IF(Tabela1[[#This Row],[Baixa10]]="NA","NA",IF(Z96="","",IF(Z96&gt;$AD$3,"A",IF(Z96&gt;$AD$4,"B",IF(Z96&gt;$AD$5,"C","D")))))</f>
        <v>A</v>
      </c>
    </row>
    <row r="97" spans="1:32" ht="26.1" customHeight="1" x14ac:dyDescent="0.3">
      <c r="A97" s="46" t="s">
        <v>1252</v>
      </c>
      <c r="B97" s="31" t="s">
        <v>886</v>
      </c>
      <c r="C97" s="46" t="s">
        <v>962</v>
      </c>
      <c r="D97" s="46" t="s">
        <v>963</v>
      </c>
      <c r="E97" s="46" t="s">
        <v>28</v>
      </c>
      <c r="F97" s="31">
        <v>127</v>
      </c>
      <c r="G97" s="47">
        <v>30</v>
      </c>
      <c r="H97" s="31">
        <v>6</v>
      </c>
      <c r="I97" s="31" t="s">
        <v>128</v>
      </c>
      <c r="J97" s="31" t="s">
        <v>18</v>
      </c>
      <c r="K97" s="31" t="s">
        <v>18</v>
      </c>
      <c r="L97" s="31" t="s">
        <v>80</v>
      </c>
      <c r="M97" s="31" t="s">
        <v>33</v>
      </c>
      <c r="N97" s="31">
        <v>3</v>
      </c>
      <c r="O97" s="31">
        <v>1242</v>
      </c>
      <c r="P97" s="31">
        <v>1114</v>
      </c>
      <c r="Q97" s="31">
        <v>628</v>
      </c>
      <c r="R97" s="48">
        <v>0.56000000000000005</v>
      </c>
      <c r="S97" s="48">
        <v>0.49</v>
      </c>
      <c r="T97" s="49">
        <v>0.34</v>
      </c>
      <c r="U97" s="50">
        <v>68.75</v>
      </c>
      <c r="V97" s="50">
        <v>60.62</v>
      </c>
      <c r="W97" s="51">
        <v>47.55</v>
      </c>
      <c r="X97" s="42">
        <f>IF(Tabela1[[#This Row],[Alta2]]="NA","NA",Tabela1[[#This Row],[Alta2]]/Tabela1[[#This Row],[Alta5]]*Tabela1[[#This Row],[Diâmetro (cm)]]/100)</f>
        <v>2.3999999999999998E-3</v>
      </c>
      <c r="Y97" s="42">
        <f>IF(Tabela1[[#This Row],[Média3]]="NA","NA",Tabela1[[#This Row],[Média3]]/Tabela1[[#This Row],[Média6]]*Tabela1[[#This Row],[Diâmetro (cm)]]/100)</f>
        <v>2.3999999999999998E-3</v>
      </c>
      <c r="Z97" s="42">
        <f>IF(Tabela1[[#This Row],[Baixa4]]="NA","NA",Tabela1[[#This Row],[Baixa4]]/Tabela1[[#This Row],[Baixa7]]*Tabela1[[#This Row],[Diâmetro (cm)]]/100)</f>
        <v>2.0999999999999999E-3</v>
      </c>
      <c r="AA97" s="42">
        <f>IF(Tabela1[[#This Row],[Alta8]]="NA","NA",IF(OR(AD97="",U97=""),"",U97*30/1000))</f>
        <v>2.0625</v>
      </c>
      <c r="AB97" s="42">
        <f>IF(Tabela1[[#This Row],[Média9]]="NA","NA",IF(OR(AE97="",V97=""),"",V97*30/1000))</f>
        <v>1.8186</v>
      </c>
      <c r="AC97" s="42">
        <f>IF(Tabela1[[#This Row],[Baixa10]]="NA","NA",IF(OR(AF97="",W97=""),"",W97*30/1000))</f>
        <v>1.4265000000000001</v>
      </c>
      <c r="AD97" s="52" t="str">
        <f>IF(Tabela1[[#This Row],[Alta8]]="NA","NA",IF(X97="","",IF(X97&gt;$AD$3,"A",IF(X97&gt;$AD$4,"B",IF(X97&gt;$AD$5,"C","D")))))</f>
        <v>D</v>
      </c>
      <c r="AE97" s="52" t="str">
        <f>IF(Tabela1[[#This Row],[Média9]]="NA","NA",IF(Y97="","",IF(Y97&gt;$AD$3,"A",IF(Y97&gt;$AD$4,"B",IF(Y97&gt;$AD$5,"C","D")))))</f>
        <v>D</v>
      </c>
      <c r="AF97" s="52" t="str">
        <f>IF(Tabela1[[#This Row],[Baixa10]]="NA","NA",IF(Z97="","",IF(Z97&gt;$AD$3,"A",IF(Z97&gt;$AD$4,"B",IF(Z97&gt;$AD$5,"C","D")))))</f>
        <v>D</v>
      </c>
    </row>
    <row r="98" spans="1:32" ht="26.1" customHeight="1" x14ac:dyDescent="0.3">
      <c r="A98" s="46" t="s">
        <v>1252</v>
      </c>
      <c r="B98" s="31" t="s">
        <v>886</v>
      </c>
      <c r="C98" s="46" t="s">
        <v>964</v>
      </c>
      <c r="D98" s="46" t="s">
        <v>965</v>
      </c>
      <c r="E98" s="46" t="s">
        <v>28</v>
      </c>
      <c r="F98" s="31">
        <v>220</v>
      </c>
      <c r="G98" s="47">
        <v>30</v>
      </c>
      <c r="H98" s="31">
        <v>6</v>
      </c>
      <c r="I98" s="31" t="s">
        <v>128</v>
      </c>
      <c r="J98" s="31" t="s">
        <v>18</v>
      </c>
      <c r="K98" s="31" t="s">
        <v>18</v>
      </c>
      <c r="L98" s="31" t="s">
        <v>80</v>
      </c>
      <c r="M98" s="31" t="s">
        <v>33</v>
      </c>
      <c r="N98" s="31">
        <v>3</v>
      </c>
      <c r="O98" s="31">
        <v>1181</v>
      </c>
      <c r="P98" s="31">
        <v>1040</v>
      </c>
      <c r="Q98" s="31">
        <v>960</v>
      </c>
      <c r="R98" s="48">
        <v>0.53</v>
      </c>
      <c r="S98" s="48">
        <v>0.48</v>
      </c>
      <c r="T98" s="49">
        <v>0.38</v>
      </c>
      <c r="U98" s="50">
        <v>50.64</v>
      </c>
      <c r="V98" s="50">
        <v>43.09</v>
      </c>
      <c r="W98" s="51">
        <v>33.950000000000003</v>
      </c>
      <c r="X98" s="42">
        <f>IF(Tabela1[[#This Row],[Alta2]]="NA","NA",Tabela1[[#This Row],[Alta2]]/Tabela1[[#This Row],[Alta5]]*Tabela1[[#This Row],[Diâmetro (cm)]]/100)</f>
        <v>3.0999999999999999E-3</v>
      </c>
      <c r="Y98" s="42">
        <f>IF(Tabela1[[#This Row],[Média3]]="NA","NA",Tabela1[[#This Row],[Média3]]/Tabela1[[#This Row],[Média6]]*Tabela1[[#This Row],[Diâmetro (cm)]]/100)</f>
        <v>3.3E-3</v>
      </c>
      <c r="Z98" s="42">
        <f>IF(Tabela1[[#This Row],[Baixa4]]="NA","NA",Tabela1[[#This Row],[Baixa4]]/Tabela1[[#This Row],[Baixa7]]*Tabela1[[#This Row],[Diâmetro (cm)]]/100)</f>
        <v>3.3999999999999998E-3</v>
      </c>
      <c r="AA98" s="42">
        <f>IF(Tabela1[[#This Row],[Alta8]]="NA","NA",IF(OR(AD98="",U98=""),"",U98*30/1000))</f>
        <v>1.5192000000000001</v>
      </c>
      <c r="AB98" s="42">
        <f>IF(Tabela1[[#This Row],[Média9]]="NA","NA",IF(OR(AE98="",V98=""),"",V98*30/1000))</f>
        <v>1.2927</v>
      </c>
      <c r="AC98" s="42">
        <f>IF(Tabela1[[#This Row],[Baixa10]]="NA","NA",IF(OR(AF98="",W98=""),"",W98*30/1000))</f>
        <v>1.0185</v>
      </c>
      <c r="AD98" s="52" t="str">
        <f>IF(Tabela1[[#This Row],[Alta8]]="NA","NA",IF(X98="","",IF(X98&gt;$AD$3,"A",IF(X98&gt;$AD$4,"B",IF(X98&gt;$AD$5,"C","D")))))</f>
        <v>C</v>
      </c>
      <c r="AE98" s="52" t="str">
        <f>IF(Tabela1[[#This Row],[Média9]]="NA","NA",IF(Y98="","",IF(Y98&gt;$AD$3,"A",IF(Y98&gt;$AD$4,"B",IF(Y98&gt;$AD$5,"C","D")))))</f>
        <v>C</v>
      </c>
      <c r="AF98" s="52" t="str">
        <f>IF(Tabela1[[#This Row],[Baixa10]]="NA","NA",IF(Z98="","",IF(Z98&gt;$AD$3,"A",IF(Z98&gt;$AD$4,"B",IF(Z98&gt;$AD$5,"C","D")))))</f>
        <v>C</v>
      </c>
    </row>
    <row r="99" spans="1:32" ht="26.1" customHeight="1" x14ac:dyDescent="0.3">
      <c r="A99" s="46" t="s">
        <v>1252</v>
      </c>
      <c r="B99" s="31" t="s">
        <v>886</v>
      </c>
      <c r="C99" s="46" t="s">
        <v>966</v>
      </c>
      <c r="D99" s="46" t="s">
        <v>967</v>
      </c>
      <c r="E99" s="46" t="s">
        <v>27</v>
      </c>
      <c r="F99" s="31">
        <v>127</v>
      </c>
      <c r="G99" s="47">
        <v>51</v>
      </c>
      <c r="H99" s="31">
        <v>8</v>
      </c>
      <c r="I99" s="31" t="s">
        <v>128</v>
      </c>
      <c r="J99" s="31" t="s">
        <v>18</v>
      </c>
      <c r="K99" s="31" t="s">
        <v>17</v>
      </c>
      <c r="L99" s="31" t="s">
        <v>80</v>
      </c>
      <c r="M99" s="31" t="s">
        <v>33</v>
      </c>
      <c r="N99" s="31">
        <v>3</v>
      </c>
      <c r="O99" s="31">
        <v>1523</v>
      </c>
      <c r="P99" s="31">
        <v>1370</v>
      </c>
      <c r="Q99" s="31">
        <v>1218</v>
      </c>
      <c r="R99" s="48">
        <v>0.96</v>
      </c>
      <c r="S99" s="48">
        <v>0.85</v>
      </c>
      <c r="T99" s="49">
        <v>0.74</v>
      </c>
      <c r="U99" s="50">
        <v>136.51</v>
      </c>
      <c r="V99" s="50">
        <v>121.26</v>
      </c>
      <c r="W99" s="51">
        <v>110.75</v>
      </c>
      <c r="X99" s="42">
        <f>IF(Tabela1[[#This Row],[Alta2]]="NA","NA",Tabela1[[#This Row],[Alta2]]/Tabela1[[#This Row],[Alta5]]*Tabela1[[#This Row],[Diâmetro (cm)]]/100)</f>
        <v>3.5999999999999999E-3</v>
      </c>
      <c r="Y99" s="42">
        <f>IF(Tabela1[[#This Row],[Média3]]="NA","NA",Tabela1[[#This Row],[Média3]]/Tabela1[[#This Row],[Média6]]*Tabela1[[#This Row],[Diâmetro (cm)]]/100)</f>
        <v>3.5999999999999999E-3</v>
      </c>
      <c r="Z99" s="42">
        <f>IF(Tabela1[[#This Row],[Baixa4]]="NA","NA",Tabela1[[#This Row],[Baixa4]]/Tabela1[[#This Row],[Baixa7]]*Tabela1[[#This Row],[Diâmetro (cm)]]/100)</f>
        <v>3.3999999999999998E-3</v>
      </c>
      <c r="AA99" s="42">
        <f>IF(Tabela1[[#This Row],[Alta8]]="NA","NA",IF(OR(AD99="",U99=""),"",U99*30/1000))</f>
        <v>4.0952999999999999</v>
      </c>
      <c r="AB99" s="42">
        <f>IF(Tabela1[[#This Row],[Média9]]="NA","NA",IF(OR(AE99="",V99=""),"",V99*30/1000))</f>
        <v>3.6377999999999999</v>
      </c>
      <c r="AC99" s="42">
        <f>IF(Tabela1[[#This Row],[Baixa10]]="NA","NA",IF(OR(AF99="",W99=""),"",W99*30/1000))</f>
        <v>3.3224999999999998</v>
      </c>
      <c r="AD99" s="52" t="str">
        <f>IF(Tabela1[[#This Row],[Alta8]]="NA","NA",IF(X99="","",IF(X99&gt;$AD$3,"A",IF(X99&gt;$AD$4,"B",IF(X99&gt;$AD$5,"C","D")))))</f>
        <v>B</v>
      </c>
      <c r="AE99" s="52" t="str">
        <f>IF(Tabela1[[#This Row],[Média9]]="NA","NA",IF(Y99="","",IF(Y99&gt;$AD$3,"A",IF(Y99&gt;$AD$4,"B",IF(Y99&gt;$AD$5,"C","D")))))</f>
        <v>B</v>
      </c>
      <c r="AF99" s="52" t="str">
        <f>IF(Tabela1[[#This Row],[Baixa10]]="NA","NA",IF(Z99="","",IF(Z99&gt;$AD$3,"A",IF(Z99&gt;$AD$4,"B",IF(Z99&gt;$AD$5,"C","D")))))</f>
        <v>C</v>
      </c>
    </row>
    <row r="100" spans="1:32" ht="26.1" customHeight="1" x14ac:dyDescent="0.3">
      <c r="A100" s="46" t="s">
        <v>1252</v>
      </c>
      <c r="B100" s="31" t="s">
        <v>886</v>
      </c>
      <c r="C100" s="46" t="s">
        <v>968</v>
      </c>
      <c r="D100" s="46" t="s">
        <v>969</v>
      </c>
      <c r="E100" s="46" t="s">
        <v>27</v>
      </c>
      <c r="F100" s="31">
        <v>220</v>
      </c>
      <c r="G100" s="47">
        <v>51</v>
      </c>
      <c r="H100" s="31">
        <v>8</v>
      </c>
      <c r="I100" s="31" t="s">
        <v>128</v>
      </c>
      <c r="J100" s="31" t="s">
        <v>18</v>
      </c>
      <c r="K100" s="31" t="s">
        <v>17</v>
      </c>
      <c r="L100" s="31" t="s">
        <v>80</v>
      </c>
      <c r="M100" s="31" t="s">
        <v>33</v>
      </c>
      <c r="N100" s="31">
        <v>3</v>
      </c>
      <c r="O100" s="31">
        <v>1505</v>
      </c>
      <c r="P100" s="31">
        <v>1335</v>
      </c>
      <c r="Q100" s="31">
        <v>1173</v>
      </c>
      <c r="R100" s="48">
        <v>0.97</v>
      </c>
      <c r="S100" s="48">
        <v>0.84</v>
      </c>
      <c r="T100" s="49">
        <v>0.73</v>
      </c>
      <c r="U100" s="50">
        <v>135.11000000000001</v>
      </c>
      <c r="V100" s="50">
        <v>127.23</v>
      </c>
      <c r="W100" s="51">
        <v>119.58</v>
      </c>
      <c r="X100" s="42">
        <f>IF(Tabela1[[#This Row],[Alta2]]="NA","NA",Tabela1[[#This Row],[Alta2]]/Tabela1[[#This Row],[Alta5]]*Tabela1[[#This Row],[Diâmetro (cm)]]/100)</f>
        <v>3.7000000000000002E-3</v>
      </c>
      <c r="Y100" s="42">
        <f>IF(Tabela1[[#This Row],[Média3]]="NA","NA",Tabela1[[#This Row],[Média3]]/Tabela1[[#This Row],[Média6]]*Tabela1[[#This Row],[Diâmetro (cm)]]/100)</f>
        <v>3.3999999999999998E-3</v>
      </c>
      <c r="Z100" s="42">
        <f>IF(Tabela1[[#This Row],[Baixa4]]="NA","NA",Tabela1[[#This Row],[Baixa4]]/Tabela1[[#This Row],[Baixa7]]*Tabela1[[#This Row],[Diâmetro (cm)]]/100)</f>
        <v>3.0999999999999999E-3</v>
      </c>
      <c r="AA100" s="42">
        <f>IF(Tabela1[[#This Row],[Alta8]]="NA","NA",IF(OR(AD100="",U100=""),"",U100*30/1000))</f>
        <v>4.0533000000000001</v>
      </c>
      <c r="AB100" s="42">
        <f>IF(Tabela1[[#This Row],[Média9]]="NA","NA",IF(OR(AE100="",V100=""),"",V100*30/1000))</f>
        <v>3.8169</v>
      </c>
      <c r="AC100" s="42">
        <f>IF(Tabela1[[#This Row],[Baixa10]]="NA","NA",IF(OR(AF100="",W100=""),"",W100*30/1000))</f>
        <v>3.5874000000000001</v>
      </c>
      <c r="AD100" s="52" t="str">
        <f>IF(Tabela1[[#This Row],[Alta8]]="NA","NA",IF(X100="","",IF(X100&gt;$AD$3,"A",IF(X100&gt;$AD$4,"B",IF(X100&gt;$AD$5,"C","D")))))</f>
        <v>B</v>
      </c>
      <c r="AE100" s="52" t="str">
        <f>IF(Tabela1[[#This Row],[Média9]]="NA","NA",IF(Y100="","",IF(Y100&gt;$AD$3,"A",IF(Y100&gt;$AD$4,"B",IF(Y100&gt;$AD$5,"C","D")))))</f>
        <v>C</v>
      </c>
      <c r="AF100" s="52" t="str">
        <f>IF(Tabela1[[#This Row],[Baixa10]]="NA","NA",IF(Z100="","",IF(Z100&gt;$AD$3,"A",IF(Z100&gt;$AD$4,"B",IF(Z100&gt;$AD$5,"C","D")))))</f>
        <v>C</v>
      </c>
    </row>
    <row r="101" spans="1:32" ht="26.1" customHeight="1" x14ac:dyDescent="0.3">
      <c r="A101" s="46" t="s">
        <v>1252</v>
      </c>
      <c r="B101" s="31" t="s">
        <v>886</v>
      </c>
      <c r="C101" s="46" t="s">
        <v>970</v>
      </c>
      <c r="D101" s="46" t="s">
        <v>971</v>
      </c>
      <c r="E101" s="46" t="s">
        <v>25</v>
      </c>
      <c r="F101" s="31">
        <v>127</v>
      </c>
      <c r="G101" s="47">
        <v>30</v>
      </c>
      <c r="H101" s="31">
        <v>6</v>
      </c>
      <c r="I101" s="31" t="s">
        <v>128</v>
      </c>
      <c r="J101" s="31" t="s">
        <v>18</v>
      </c>
      <c r="K101" s="31" t="s">
        <v>18</v>
      </c>
      <c r="L101" s="31" t="s">
        <v>80</v>
      </c>
      <c r="M101" s="31" t="s">
        <v>33</v>
      </c>
      <c r="N101" s="31">
        <v>3</v>
      </c>
      <c r="O101" s="31">
        <v>1462</v>
      </c>
      <c r="P101" s="31">
        <v>1208</v>
      </c>
      <c r="Q101" s="31">
        <v>997</v>
      </c>
      <c r="R101" s="48">
        <v>0.57999999999999996</v>
      </c>
      <c r="S101" s="48">
        <v>0.49</v>
      </c>
      <c r="T101" s="49">
        <v>0.42</v>
      </c>
      <c r="U101" s="50">
        <v>44.77</v>
      </c>
      <c r="V101" s="50">
        <v>36.5</v>
      </c>
      <c r="W101" s="51">
        <v>32.72</v>
      </c>
      <c r="X101" s="42">
        <f>IF(Tabela1[[#This Row],[Alta2]]="NA","NA",Tabela1[[#This Row],[Alta2]]/Tabela1[[#This Row],[Alta5]]*Tabela1[[#This Row],[Diâmetro (cm)]]/100)</f>
        <v>3.8999999999999998E-3</v>
      </c>
      <c r="Y101" s="42">
        <f>IF(Tabela1[[#This Row],[Média3]]="NA","NA",Tabela1[[#This Row],[Média3]]/Tabela1[[#This Row],[Média6]]*Tabela1[[#This Row],[Diâmetro (cm)]]/100)</f>
        <v>4.0000000000000001E-3</v>
      </c>
      <c r="Z101" s="42">
        <f>IF(Tabela1[[#This Row],[Baixa4]]="NA","NA",Tabela1[[#This Row],[Baixa4]]/Tabela1[[#This Row],[Baixa7]]*Tabela1[[#This Row],[Diâmetro (cm)]]/100)</f>
        <v>3.8999999999999998E-3</v>
      </c>
      <c r="AA101" s="42">
        <f>IF(Tabela1[[#This Row],[Alta8]]="NA","NA",IF(OR(AD101="",U101=""),"",U101*30/1000))</f>
        <v>1.3431</v>
      </c>
      <c r="AB101" s="42">
        <f>IF(Tabela1[[#This Row],[Média9]]="NA","NA",IF(OR(AE101="",V101=""),"",V101*30/1000))</f>
        <v>1.095</v>
      </c>
      <c r="AC101" s="42">
        <f>IF(Tabela1[[#This Row],[Baixa10]]="NA","NA",IF(OR(AF101="",W101=""),"",W101*30/1000))</f>
        <v>0.98160000000000003</v>
      </c>
      <c r="AD101" s="52" t="str">
        <f>IF(Tabela1[[#This Row],[Alta8]]="NA","NA",IF(X101="","",IF(X101&gt;$AD$3,"A",IF(X101&gt;$AD$4,"B",IF(X101&gt;$AD$5,"C","D")))))</f>
        <v>B</v>
      </c>
      <c r="AE101" s="52" t="str">
        <f>IF(Tabela1[[#This Row],[Média9]]="NA","NA",IF(Y101="","",IF(Y101&gt;$AD$3,"A",IF(Y101&gt;$AD$4,"B",IF(Y101&gt;$AD$5,"C","D")))))</f>
        <v>B</v>
      </c>
      <c r="AF101" s="52" t="str">
        <f>IF(Tabela1[[#This Row],[Baixa10]]="NA","NA",IF(Z101="","",IF(Z101&gt;$AD$3,"A",IF(Z101&gt;$AD$4,"B",IF(Z101&gt;$AD$5,"C","D")))))</f>
        <v>B</v>
      </c>
    </row>
    <row r="102" spans="1:32" ht="26.1" customHeight="1" x14ac:dyDescent="0.3">
      <c r="A102" s="46" t="s">
        <v>1252</v>
      </c>
      <c r="B102" s="31" t="s">
        <v>886</v>
      </c>
      <c r="C102" s="46" t="s">
        <v>972</v>
      </c>
      <c r="D102" s="46" t="s">
        <v>971</v>
      </c>
      <c r="E102" s="46" t="s">
        <v>25</v>
      </c>
      <c r="F102" s="31">
        <v>127</v>
      </c>
      <c r="G102" s="47">
        <v>30</v>
      </c>
      <c r="H102" s="31">
        <v>6</v>
      </c>
      <c r="I102" s="31" t="s">
        <v>128</v>
      </c>
      <c r="J102" s="31" t="s">
        <v>18</v>
      </c>
      <c r="K102" s="31" t="s">
        <v>18</v>
      </c>
      <c r="L102" s="31" t="s">
        <v>80</v>
      </c>
      <c r="M102" s="31" t="s">
        <v>33</v>
      </c>
      <c r="N102" s="31">
        <v>3</v>
      </c>
      <c r="O102" s="31">
        <v>1462</v>
      </c>
      <c r="P102" s="31">
        <v>1208</v>
      </c>
      <c r="Q102" s="31">
        <v>997</v>
      </c>
      <c r="R102" s="48">
        <v>0.57999999999999996</v>
      </c>
      <c r="S102" s="48">
        <v>0.49</v>
      </c>
      <c r="T102" s="49">
        <v>0.42</v>
      </c>
      <c r="U102" s="50">
        <v>44.77</v>
      </c>
      <c r="V102" s="50">
        <v>36.5</v>
      </c>
      <c r="W102" s="51">
        <v>32.72</v>
      </c>
      <c r="X102" s="42">
        <f>IF(Tabela1[[#This Row],[Alta2]]="NA","NA",Tabela1[[#This Row],[Alta2]]/Tabela1[[#This Row],[Alta5]]*Tabela1[[#This Row],[Diâmetro (cm)]]/100)</f>
        <v>3.8999999999999998E-3</v>
      </c>
      <c r="Y102" s="42">
        <f>IF(Tabela1[[#This Row],[Média3]]="NA","NA",Tabela1[[#This Row],[Média3]]/Tabela1[[#This Row],[Média6]]*Tabela1[[#This Row],[Diâmetro (cm)]]/100)</f>
        <v>4.0000000000000001E-3</v>
      </c>
      <c r="Z102" s="42">
        <f>IF(Tabela1[[#This Row],[Baixa4]]="NA","NA",Tabela1[[#This Row],[Baixa4]]/Tabela1[[#This Row],[Baixa7]]*Tabela1[[#This Row],[Diâmetro (cm)]]/100)</f>
        <v>3.8999999999999998E-3</v>
      </c>
      <c r="AA102" s="42">
        <f>IF(Tabela1[[#This Row],[Alta8]]="NA","NA",IF(OR(AD102="",U102=""),"",U102*30/1000))</f>
        <v>1.3431</v>
      </c>
      <c r="AB102" s="42">
        <f>IF(Tabela1[[#This Row],[Média9]]="NA","NA",IF(OR(AE102="",V102=""),"",V102*30/1000))</f>
        <v>1.095</v>
      </c>
      <c r="AC102" s="42">
        <f>IF(Tabela1[[#This Row],[Baixa10]]="NA","NA",IF(OR(AF102="",W102=""),"",W102*30/1000))</f>
        <v>0.98160000000000003</v>
      </c>
      <c r="AD102" s="52" t="str">
        <f>IF(Tabela1[[#This Row],[Alta8]]="NA","NA",IF(X102="","",IF(X102&gt;$AD$3,"A",IF(X102&gt;$AD$4,"B",IF(X102&gt;$AD$5,"C","D")))))</f>
        <v>B</v>
      </c>
      <c r="AE102" s="52" t="str">
        <f>IF(Tabela1[[#This Row],[Média9]]="NA","NA",IF(Y102="","",IF(Y102&gt;$AD$3,"A",IF(Y102&gt;$AD$4,"B",IF(Y102&gt;$AD$5,"C","D")))))</f>
        <v>B</v>
      </c>
      <c r="AF102" s="52" t="str">
        <f>IF(Tabela1[[#This Row],[Baixa10]]="NA","NA",IF(Z102="","",IF(Z102&gt;$AD$3,"A",IF(Z102&gt;$AD$4,"B",IF(Z102&gt;$AD$5,"C","D")))))</f>
        <v>B</v>
      </c>
    </row>
    <row r="103" spans="1:32" ht="26.1" customHeight="1" x14ac:dyDescent="0.3">
      <c r="A103" s="46" t="s">
        <v>1252</v>
      </c>
      <c r="B103" s="31" t="s">
        <v>886</v>
      </c>
      <c r="C103" s="46" t="s">
        <v>973</v>
      </c>
      <c r="D103" s="46" t="s">
        <v>974</v>
      </c>
      <c r="E103" s="46" t="s">
        <v>25</v>
      </c>
      <c r="F103" s="31">
        <v>220</v>
      </c>
      <c r="G103" s="47">
        <v>30</v>
      </c>
      <c r="H103" s="31">
        <v>6</v>
      </c>
      <c r="I103" s="31" t="s">
        <v>128</v>
      </c>
      <c r="J103" s="31" t="s">
        <v>18</v>
      </c>
      <c r="K103" s="31" t="s">
        <v>18</v>
      </c>
      <c r="L103" s="31" t="s">
        <v>80</v>
      </c>
      <c r="M103" s="31" t="s">
        <v>33</v>
      </c>
      <c r="N103" s="31">
        <v>3</v>
      </c>
      <c r="O103" s="31">
        <v>1441</v>
      </c>
      <c r="P103" s="31">
        <v>1329</v>
      </c>
      <c r="Q103" s="31">
        <v>1128</v>
      </c>
      <c r="R103" s="48">
        <v>0.56000000000000005</v>
      </c>
      <c r="S103" s="48">
        <v>0.52</v>
      </c>
      <c r="T103" s="49">
        <v>0.44</v>
      </c>
      <c r="U103" s="50">
        <v>40.6</v>
      </c>
      <c r="V103" s="50">
        <v>35.700000000000003</v>
      </c>
      <c r="W103" s="51">
        <v>30.47</v>
      </c>
      <c r="X103" s="42">
        <f>IF(Tabela1[[#This Row],[Alta2]]="NA","NA",Tabela1[[#This Row],[Alta2]]/Tabela1[[#This Row],[Alta5]]*Tabela1[[#This Row],[Diâmetro (cm)]]/100)</f>
        <v>4.1000000000000003E-3</v>
      </c>
      <c r="Y103" s="42">
        <f>IF(Tabela1[[#This Row],[Média3]]="NA","NA",Tabela1[[#This Row],[Média3]]/Tabela1[[#This Row],[Média6]]*Tabela1[[#This Row],[Diâmetro (cm)]]/100)</f>
        <v>4.4000000000000003E-3</v>
      </c>
      <c r="Z103" s="42">
        <f>IF(Tabela1[[#This Row],[Baixa4]]="NA","NA",Tabela1[[#This Row],[Baixa4]]/Tabela1[[#This Row],[Baixa7]]*Tabela1[[#This Row],[Diâmetro (cm)]]/100)</f>
        <v>4.3E-3</v>
      </c>
      <c r="AA103" s="42">
        <f>IF(Tabela1[[#This Row],[Alta8]]="NA","NA",IF(OR(AD103="",U103=""),"",U103*30/1000))</f>
        <v>1.218</v>
      </c>
      <c r="AB103" s="42">
        <f>IF(Tabela1[[#This Row],[Média9]]="NA","NA",IF(OR(AE103="",V103=""),"",V103*30/1000))</f>
        <v>1.071</v>
      </c>
      <c r="AC103" s="42">
        <f>IF(Tabela1[[#This Row],[Baixa10]]="NA","NA",IF(OR(AF103="",W103=""),"",W103*30/1000))</f>
        <v>0.91410000000000002</v>
      </c>
      <c r="AD103" s="52" t="str">
        <f>IF(Tabela1[[#This Row],[Alta8]]="NA","NA",IF(X103="","",IF(X103&gt;$AD$3,"A",IF(X103&gt;$AD$4,"B",IF(X103&gt;$AD$5,"C","D")))))</f>
        <v>A</v>
      </c>
      <c r="AE103" s="52" t="str">
        <f>IF(Tabela1[[#This Row],[Média9]]="NA","NA",IF(Y103="","",IF(Y103&gt;$AD$3,"A",IF(Y103&gt;$AD$4,"B",IF(Y103&gt;$AD$5,"C","D")))))</f>
        <v>A</v>
      </c>
      <c r="AF103" s="52" t="str">
        <f>IF(Tabela1[[#This Row],[Baixa10]]="NA","NA",IF(Z103="","",IF(Z103&gt;$AD$3,"A",IF(Z103&gt;$AD$4,"B",IF(Z103&gt;$AD$5,"C","D")))))</f>
        <v>A</v>
      </c>
    </row>
    <row r="104" spans="1:32" ht="26.1" customHeight="1" x14ac:dyDescent="0.3">
      <c r="A104" s="46" t="s">
        <v>1252</v>
      </c>
      <c r="B104" s="31" t="s">
        <v>886</v>
      </c>
      <c r="C104" s="46" t="s">
        <v>975</v>
      </c>
      <c r="D104" s="46" t="s">
        <v>974</v>
      </c>
      <c r="E104" s="46" t="s">
        <v>25</v>
      </c>
      <c r="F104" s="31">
        <v>220</v>
      </c>
      <c r="G104" s="47">
        <v>30</v>
      </c>
      <c r="H104" s="31">
        <v>6</v>
      </c>
      <c r="I104" s="31" t="s">
        <v>128</v>
      </c>
      <c r="J104" s="31" t="s">
        <v>18</v>
      </c>
      <c r="K104" s="31" t="s">
        <v>18</v>
      </c>
      <c r="L104" s="31" t="s">
        <v>80</v>
      </c>
      <c r="M104" s="31" t="s">
        <v>33</v>
      </c>
      <c r="N104" s="31">
        <v>3</v>
      </c>
      <c r="O104" s="31">
        <v>1441</v>
      </c>
      <c r="P104" s="31">
        <v>1329</v>
      </c>
      <c r="Q104" s="31">
        <v>1128</v>
      </c>
      <c r="R104" s="48">
        <v>0.56000000000000005</v>
      </c>
      <c r="S104" s="48">
        <v>0.52</v>
      </c>
      <c r="T104" s="49">
        <v>0.44</v>
      </c>
      <c r="U104" s="50">
        <v>40.6</v>
      </c>
      <c r="V104" s="50">
        <v>35.700000000000003</v>
      </c>
      <c r="W104" s="51">
        <v>30.47</v>
      </c>
      <c r="X104" s="42">
        <f>IF(Tabela1[[#This Row],[Alta2]]="NA","NA",Tabela1[[#This Row],[Alta2]]/Tabela1[[#This Row],[Alta5]]*Tabela1[[#This Row],[Diâmetro (cm)]]/100)</f>
        <v>4.1000000000000003E-3</v>
      </c>
      <c r="Y104" s="42">
        <f>IF(Tabela1[[#This Row],[Média3]]="NA","NA",Tabela1[[#This Row],[Média3]]/Tabela1[[#This Row],[Média6]]*Tabela1[[#This Row],[Diâmetro (cm)]]/100)</f>
        <v>4.4000000000000003E-3</v>
      </c>
      <c r="Z104" s="42">
        <f>IF(Tabela1[[#This Row],[Baixa4]]="NA","NA",Tabela1[[#This Row],[Baixa4]]/Tabela1[[#This Row],[Baixa7]]*Tabela1[[#This Row],[Diâmetro (cm)]]/100)</f>
        <v>4.3E-3</v>
      </c>
      <c r="AA104" s="42">
        <f>IF(Tabela1[[#This Row],[Alta8]]="NA","NA",IF(OR(AD104="",U104=""),"",U104*30/1000))</f>
        <v>1.218</v>
      </c>
      <c r="AB104" s="42">
        <f>IF(Tabela1[[#This Row],[Média9]]="NA","NA",IF(OR(AE104="",V104=""),"",V104*30/1000))</f>
        <v>1.071</v>
      </c>
      <c r="AC104" s="42">
        <f>IF(Tabela1[[#This Row],[Baixa10]]="NA","NA",IF(OR(AF104="",W104=""),"",W104*30/1000))</f>
        <v>0.91410000000000002</v>
      </c>
      <c r="AD104" s="52" t="str">
        <f>IF(Tabela1[[#This Row],[Alta8]]="NA","NA",IF(X104="","",IF(X104&gt;$AD$3,"A",IF(X104&gt;$AD$4,"B",IF(X104&gt;$AD$5,"C","D")))))</f>
        <v>A</v>
      </c>
      <c r="AE104" s="52" t="str">
        <f>IF(Tabela1[[#This Row],[Média9]]="NA","NA",IF(Y104="","",IF(Y104&gt;$AD$3,"A",IF(Y104&gt;$AD$4,"B",IF(Y104&gt;$AD$5,"C","D")))))</f>
        <v>A</v>
      </c>
      <c r="AF104" s="52" t="str">
        <f>IF(Tabela1[[#This Row],[Baixa10]]="NA","NA",IF(Z104="","",IF(Z104&gt;$AD$3,"A",IF(Z104&gt;$AD$4,"B",IF(Z104&gt;$AD$5,"C","D")))))</f>
        <v>A</v>
      </c>
    </row>
    <row r="105" spans="1:32" ht="26.1" customHeight="1" x14ac:dyDescent="0.3">
      <c r="A105" s="46" t="s">
        <v>1252</v>
      </c>
      <c r="B105" s="31" t="s">
        <v>886</v>
      </c>
      <c r="C105" s="46" t="s">
        <v>976</v>
      </c>
      <c r="D105" s="46" t="s">
        <v>977</v>
      </c>
      <c r="E105" s="46" t="s">
        <v>69</v>
      </c>
      <c r="F105" s="31">
        <v>127</v>
      </c>
      <c r="G105" s="47">
        <v>40</v>
      </c>
      <c r="H105" s="31">
        <v>8</v>
      </c>
      <c r="I105" s="31" t="s">
        <v>128</v>
      </c>
      <c r="J105" s="31" t="s">
        <v>18</v>
      </c>
      <c r="K105" s="31" t="s">
        <v>18</v>
      </c>
      <c r="L105" s="31" t="s">
        <v>80</v>
      </c>
      <c r="M105" s="31" t="s">
        <v>33</v>
      </c>
      <c r="N105" s="31">
        <v>3</v>
      </c>
      <c r="O105" s="31">
        <v>1546</v>
      </c>
      <c r="P105" s="31">
        <v>1406</v>
      </c>
      <c r="Q105" s="31">
        <v>1147</v>
      </c>
      <c r="R105" s="48">
        <v>1.2</v>
      </c>
      <c r="S105" s="48">
        <v>1.05</v>
      </c>
      <c r="T105" s="49">
        <v>0.86</v>
      </c>
      <c r="U105" s="50">
        <v>126.43</v>
      </c>
      <c r="V105" s="50">
        <v>121.1</v>
      </c>
      <c r="W105" s="51">
        <v>117.5</v>
      </c>
      <c r="X105" s="42">
        <f>IF(Tabela1[[#This Row],[Alta2]]="NA","NA",Tabela1[[#This Row],[Alta2]]/Tabela1[[#This Row],[Alta5]]*Tabela1[[#This Row],[Diâmetro (cm)]]/100)</f>
        <v>3.8E-3</v>
      </c>
      <c r="Y105" s="42">
        <f>IF(Tabela1[[#This Row],[Média3]]="NA","NA",Tabela1[[#This Row],[Média3]]/Tabela1[[#This Row],[Média6]]*Tabela1[[#This Row],[Diâmetro (cm)]]/100)</f>
        <v>3.5000000000000001E-3</v>
      </c>
      <c r="Z105" s="42">
        <f>IF(Tabela1[[#This Row],[Baixa4]]="NA","NA",Tabela1[[#This Row],[Baixa4]]/Tabela1[[#This Row],[Baixa7]]*Tabela1[[#This Row],[Diâmetro (cm)]]/100)</f>
        <v>2.8999999999999998E-3</v>
      </c>
      <c r="AA105" s="42">
        <f>IF(Tabela1[[#This Row],[Alta8]]="NA","NA",IF(OR(AD105="",U105=""),"",U105*30/1000))</f>
        <v>3.7928999999999999</v>
      </c>
      <c r="AB105" s="42">
        <f>IF(Tabela1[[#This Row],[Média9]]="NA","NA",IF(OR(AE105="",V105=""),"",V105*30/1000))</f>
        <v>3.633</v>
      </c>
      <c r="AC105" s="42">
        <f>IF(Tabela1[[#This Row],[Baixa10]]="NA","NA",IF(OR(AF105="",W105=""),"",W105*30/1000))</f>
        <v>3.5249999999999999</v>
      </c>
      <c r="AD105" s="52" t="str">
        <f>IF(Tabela1[[#This Row],[Alta8]]="NA","NA",IF(X105="","",IF(X105&gt;$AD$3,"A",IF(X105&gt;$AD$4,"B",IF(X105&gt;$AD$5,"C","D")))))</f>
        <v>B</v>
      </c>
      <c r="AE105" s="52" t="str">
        <f>IF(Tabela1[[#This Row],[Média9]]="NA","NA",IF(Y105="","",IF(Y105&gt;$AD$3,"A",IF(Y105&gt;$AD$4,"B",IF(Y105&gt;$AD$5,"C","D")))))</f>
        <v>C</v>
      </c>
      <c r="AF105" s="52" t="str">
        <f>IF(Tabela1[[#This Row],[Baixa10]]="NA","NA",IF(Z105="","",IF(Z105&gt;$AD$3,"A",IF(Z105&gt;$AD$4,"B",IF(Z105&gt;$AD$5,"C","D")))))</f>
        <v>D</v>
      </c>
    </row>
    <row r="106" spans="1:32" ht="26.1" customHeight="1" x14ac:dyDescent="0.3">
      <c r="A106" s="46" t="s">
        <v>1252</v>
      </c>
      <c r="B106" s="31" t="s">
        <v>893</v>
      </c>
      <c r="C106" s="46" t="s">
        <v>978</v>
      </c>
      <c r="D106" s="46" t="s">
        <v>977</v>
      </c>
      <c r="E106" s="46" t="s">
        <v>69</v>
      </c>
      <c r="F106" s="31">
        <v>127</v>
      </c>
      <c r="G106" s="47">
        <v>40</v>
      </c>
      <c r="H106" s="31">
        <v>8</v>
      </c>
      <c r="I106" s="31" t="s">
        <v>128</v>
      </c>
      <c r="J106" s="31" t="s">
        <v>18</v>
      </c>
      <c r="K106" s="31" t="s">
        <v>18</v>
      </c>
      <c r="L106" s="31" t="s">
        <v>80</v>
      </c>
      <c r="M106" s="31" t="s">
        <v>33</v>
      </c>
      <c r="N106" s="31">
        <v>3</v>
      </c>
      <c r="O106" s="31">
        <v>1546</v>
      </c>
      <c r="P106" s="31">
        <v>1406</v>
      </c>
      <c r="Q106" s="31">
        <v>1147</v>
      </c>
      <c r="R106" s="48">
        <v>1.2</v>
      </c>
      <c r="S106" s="48">
        <v>1.05</v>
      </c>
      <c r="T106" s="49">
        <v>0.86</v>
      </c>
      <c r="U106" s="50">
        <v>126.43</v>
      </c>
      <c r="V106" s="50">
        <v>121.1</v>
      </c>
      <c r="W106" s="51">
        <v>117.5</v>
      </c>
      <c r="X106" s="42">
        <f>IF(Tabela1[[#This Row],[Alta2]]="NA","NA",Tabela1[[#This Row],[Alta2]]/Tabela1[[#This Row],[Alta5]]*Tabela1[[#This Row],[Diâmetro (cm)]]/100)</f>
        <v>3.8E-3</v>
      </c>
      <c r="Y106" s="42">
        <f>IF(Tabela1[[#This Row],[Média3]]="NA","NA",Tabela1[[#This Row],[Média3]]/Tabela1[[#This Row],[Média6]]*Tabela1[[#This Row],[Diâmetro (cm)]]/100)</f>
        <v>3.5000000000000001E-3</v>
      </c>
      <c r="Z106" s="42">
        <f>IF(Tabela1[[#This Row],[Baixa4]]="NA","NA",Tabela1[[#This Row],[Baixa4]]/Tabela1[[#This Row],[Baixa7]]*Tabela1[[#This Row],[Diâmetro (cm)]]/100)</f>
        <v>2.8999999999999998E-3</v>
      </c>
      <c r="AA106" s="42">
        <f>IF(Tabela1[[#This Row],[Alta8]]="NA","NA",IF(OR(AD106="",U106=""),"",U106*30/1000))</f>
        <v>3.7928999999999999</v>
      </c>
      <c r="AB106" s="42">
        <f>IF(Tabela1[[#This Row],[Média9]]="NA","NA",IF(OR(AE106="",V106=""),"",V106*30/1000))</f>
        <v>3.633</v>
      </c>
      <c r="AC106" s="42">
        <f>IF(Tabela1[[#This Row],[Baixa10]]="NA","NA",IF(OR(AF106="",W106=""),"",W106*30/1000))</f>
        <v>3.5249999999999999</v>
      </c>
      <c r="AD106" s="52" t="str">
        <f>IF(Tabela1[[#This Row],[Alta8]]="NA","NA",IF(X106="","",IF(X106&gt;$AD$3,"A",IF(X106&gt;$AD$4,"B",IF(X106&gt;$AD$5,"C","D")))))</f>
        <v>B</v>
      </c>
      <c r="AE106" s="52" t="str">
        <f>IF(Tabela1[[#This Row],[Média9]]="NA","NA",IF(Y106="","",IF(Y106&gt;$AD$3,"A",IF(Y106&gt;$AD$4,"B",IF(Y106&gt;$AD$5,"C","D")))))</f>
        <v>C</v>
      </c>
      <c r="AF106" s="52" t="str">
        <f>IF(Tabela1[[#This Row],[Baixa10]]="NA","NA",IF(Z106="","",IF(Z106&gt;$AD$3,"A",IF(Z106&gt;$AD$4,"B",IF(Z106&gt;$AD$5,"C","D")))))</f>
        <v>D</v>
      </c>
    </row>
    <row r="107" spans="1:32" ht="26.1" customHeight="1" x14ac:dyDescent="0.3">
      <c r="A107" s="46" t="s">
        <v>1252</v>
      </c>
      <c r="B107" s="31" t="s">
        <v>886</v>
      </c>
      <c r="C107" s="46" t="s">
        <v>979</v>
      </c>
      <c r="D107" s="46" t="s">
        <v>980</v>
      </c>
      <c r="E107" s="46" t="s">
        <v>69</v>
      </c>
      <c r="F107" s="31">
        <v>220</v>
      </c>
      <c r="G107" s="47">
        <v>40</v>
      </c>
      <c r="H107" s="31">
        <v>8</v>
      </c>
      <c r="I107" s="31" t="s">
        <v>128</v>
      </c>
      <c r="J107" s="31" t="s">
        <v>18</v>
      </c>
      <c r="K107" s="31" t="s">
        <v>18</v>
      </c>
      <c r="L107" s="31" t="s">
        <v>80</v>
      </c>
      <c r="M107" s="31" t="s">
        <v>33</v>
      </c>
      <c r="N107" s="31">
        <v>3</v>
      </c>
      <c r="O107" s="31">
        <v>1478</v>
      </c>
      <c r="P107" s="31">
        <v>1235</v>
      </c>
      <c r="Q107" s="31">
        <v>973</v>
      </c>
      <c r="R107" s="48">
        <v>1.28</v>
      </c>
      <c r="S107" s="48">
        <v>1.03</v>
      </c>
      <c r="T107" s="49">
        <v>0.8</v>
      </c>
      <c r="U107" s="50">
        <v>135.01</v>
      </c>
      <c r="V107" s="50">
        <v>115.08</v>
      </c>
      <c r="W107" s="51">
        <v>102.36</v>
      </c>
      <c r="X107" s="42">
        <f>IF(Tabela1[[#This Row],[Alta2]]="NA","NA",Tabela1[[#This Row],[Alta2]]/Tabela1[[#This Row],[Alta5]]*Tabela1[[#This Row],[Diâmetro (cm)]]/100)</f>
        <v>3.8E-3</v>
      </c>
      <c r="Y107" s="42">
        <f>IF(Tabela1[[#This Row],[Média3]]="NA","NA",Tabela1[[#This Row],[Média3]]/Tabela1[[#This Row],[Média6]]*Tabela1[[#This Row],[Diâmetro (cm)]]/100)</f>
        <v>3.5999999999999999E-3</v>
      </c>
      <c r="Z107" s="42">
        <f>IF(Tabela1[[#This Row],[Baixa4]]="NA","NA",Tabela1[[#This Row],[Baixa4]]/Tabela1[[#This Row],[Baixa7]]*Tabela1[[#This Row],[Diâmetro (cm)]]/100)</f>
        <v>3.0999999999999999E-3</v>
      </c>
      <c r="AA107" s="42">
        <f>IF(Tabela1[[#This Row],[Alta8]]="NA","NA",IF(OR(AD107="",U107=""),"",U107*30/1000))</f>
        <v>4.0503</v>
      </c>
      <c r="AB107" s="42">
        <f>IF(Tabela1[[#This Row],[Média9]]="NA","NA",IF(OR(AE107="",V107=""),"",V107*30/1000))</f>
        <v>3.4523999999999999</v>
      </c>
      <c r="AC107" s="42">
        <f>IF(Tabela1[[#This Row],[Baixa10]]="NA","NA",IF(OR(AF107="",W107=""),"",W107*30/1000))</f>
        <v>3.0708000000000002</v>
      </c>
      <c r="AD107" s="52" t="str">
        <f>IF(Tabela1[[#This Row],[Alta8]]="NA","NA",IF(X107="","",IF(X107&gt;$AD$3,"A",IF(X107&gt;$AD$4,"B",IF(X107&gt;$AD$5,"C","D")))))</f>
        <v>B</v>
      </c>
      <c r="AE107" s="52" t="str">
        <f>IF(Tabela1[[#This Row],[Média9]]="NA","NA",IF(Y107="","",IF(Y107&gt;$AD$3,"A",IF(Y107&gt;$AD$4,"B",IF(Y107&gt;$AD$5,"C","D")))))</f>
        <v>B</v>
      </c>
      <c r="AF107" s="52" t="str">
        <f>IF(Tabela1[[#This Row],[Baixa10]]="NA","NA",IF(Z107="","",IF(Z107&gt;$AD$3,"A",IF(Z107&gt;$AD$4,"B",IF(Z107&gt;$AD$5,"C","D")))))</f>
        <v>C</v>
      </c>
    </row>
    <row r="108" spans="1:32" ht="26.1" customHeight="1" x14ac:dyDescent="0.3">
      <c r="A108" s="46" t="s">
        <v>1252</v>
      </c>
      <c r="B108" s="31" t="s">
        <v>893</v>
      </c>
      <c r="C108" s="46" t="s">
        <v>981</v>
      </c>
      <c r="D108" s="46" t="s">
        <v>980</v>
      </c>
      <c r="E108" s="46" t="s">
        <v>69</v>
      </c>
      <c r="F108" s="31">
        <v>220</v>
      </c>
      <c r="G108" s="47">
        <v>40</v>
      </c>
      <c r="H108" s="31">
        <v>8</v>
      </c>
      <c r="I108" s="31" t="s">
        <v>128</v>
      </c>
      <c r="J108" s="31" t="s">
        <v>18</v>
      </c>
      <c r="K108" s="31" t="s">
        <v>18</v>
      </c>
      <c r="L108" s="31" t="s">
        <v>80</v>
      </c>
      <c r="M108" s="31" t="s">
        <v>33</v>
      </c>
      <c r="N108" s="31">
        <v>3</v>
      </c>
      <c r="O108" s="31">
        <v>1478</v>
      </c>
      <c r="P108" s="31">
        <v>1235</v>
      </c>
      <c r="Q108" s="31">
        <v>973</v>
      </c>
      <c r="R108" s="48">
        <v>1.28</v>
      </c>
      <c r="S108" s="48">
        <v>1.03</v>
      </c>
      <c r="T108" s="49">
        <v>0.8</v>
      </c>
      <c r="U108" s="50">
        <v>135.01</v>
      </c>
      <c r="V108" s="50">
        <v>115.08</v>
      </c>
      <c r="W108" s="51">
        <v>102.36</v>
      </c>
      <c r="X108" s="42">
        <f>IF(Tabela1[[#This Row],[Alta2]]="NA","NA",Tabela1[[#This Row],[Alta2]]/Tabela1[[#This Row],[Alta5]]*Tabela1[[#This Row],[Diâmetro (cm)]]/100)</f>
        <v>3.8E-3</v>
      </c>
      <c r="Y108" s="42">
        <f>IF(Tabela1[[#This Row],[Média3]]="NA","NA",Tabela1[[#This Row],[Média3]]/Tabela1[[#This Row],[Média6]]*Tabela1[[#This Row],[Diâmetro (cm)]]/100)</f>
        <v>3.5999999999999999E-3</v>
      </c>
      <c r="Z108" s="42">
        <f>IF(Tabela1[[#This Row],[Baixa4]]="NA","NA",Tabela1[[#This Row],[Baixa4]]/Tabela1[[#This Row],[Baixa7]]*Tabela1[[#This Row],[Diâmetro (cm)]]/100)</f>
        <v>3.0999999999999999E-3</v>
      </c>
      <c r="AA108" s="42">
        <f>IF(Tabela1[[#This Row],[Alta8]]="NA","NA",IF(OR(AD108="",U108=""),"",U108*30/1000))</f>
        <v>4.0503</v>
      </c>
      <c r="AB108" s="42">
        <f>IF(Tabela1[[#This Row],[Média9]]="NA","NA",IF(OR(AE108="",V108=""),"",V108*30/1000))</f>
        <v>3.4523999999999999</v>
      </c>
      <c r="AC108" s="42">
        <f>IF(Tabela1[[#This Row],[Baixa10]]="NA","NA",IF(OR(AF108="",W108=""),"",W108*30/1000))</f>
        <v>3.0708000000000002</v>
      </c>
      <c r="AD108" s="52" t="str">
        <f>IF(Tabela1[[#This Row],[Alta8]]="NA","NA",IF(X108="","",IF(X108&gt;$AD$3,"A",IF(X108&gt;$AD$4,"B",IF(X108&gt;$AD$5,"C","D")))))</f>
        <v>B</v>
      </c>
      <c r="AE108" s="52" t="str">
        <f>IF(Tabela1[[#This Row],[Média9]]="NA","NA",IF(Y108="","",IF(Y108&gt;$AD$3,"A",IF(Y108&gt;$AD$4,"B",IF(Y108&gt;$AD$5,"C","D")))))</f>
        <v>B</v>
      </c>
      <c r="AF108" s="52" t="str">
        <f>IF(Tabela1[[#This Row],[Baixa10]]="NA","NA",IF(Z108="","",IF(Z108&gt;$AD$3,"A",IF(Z108&gt;$AD$4,"B",IF(Z108&gt;$AD$5,"C","D")))))</f>
        <v>C</v>
      </c>
    </row>
    <row r="109" spans="1:32" ht="26.1" customHeight="1" x14ac:dyDescent="0.3">
      <c r="A109" s="46" t="s">
        <v>1252</v>
      </c>
      <c r="B109" s="31" t="s">
        <v>886</v>
      </c>
      <c r="C109" s="46" t="s">
        <v>982</v>
      </c>
      <c r="D109" s="46" t="s">
        <v>983</v>
      </c>
      <c r="E109" s="46" t="s">
        <v>69</v>
      </c>
      <c r="F109" s="31">
        <v>127</v>
      </c>
      <c r="G109" s="47">
        <v>46</v>
      </c>
      <c r="H109" s="31">
        <v>6</v>
      </c>
      <c r="I109" s="31" t="s">
        <v>128</v>
      </c>
      <c r="J109" s="31" t="s">
        <v>18</v>
      </c>
      <c r="K109" s="31" t="s">
        <v>18</v>
      </c>
      <c r="L109" s="31" t="s">
        <v>80</v>
      </c>
      <c r="M109" s="31" t="s">
        <v>33</v>
      </c>
      <c r="N109" s="31">
        <v>3</v>
      </c>
      <c r="O109" s="31">
        <v>1564</v>
      </c>
      <c r="P109" s="31">
        <v>1395</v>
      </c>
      <c r="Q109" s="31">
        <v>1132</v>
      </c>
      <c r="R109" s="48">
        <v>1.21</v>
      </c>
      <c r="S109" s="48">
        <v>1.06</v>
      </c>
      <c r="T109" s="49">
        <v>0.86</v>
      </c>
      <c r="U109" s="50">
        <v>133.32</v>
      </c>
      <c r="V109" s="50">
        <v>117.34</v>
      </c>
      <c r="W109" s="51">
        <v>105.16</v>
      </c>
      <c r="X109" s="42">
        <f>IF(Tabela1[[#This Row],[Alta2]]="NA","NA",Tabela1[[#This Row],[Alta2]]/Tabela1[[#This Row],[Alta5]]*Tabela1[[#This Row],[Diâmetro (cm)]]/100)</f>
        <v>4.1999999999999997E-3</v>
      </c>
      <c r="Y109" s="42">
        <f>IF(Tabela1[[#This Row],[Média3]]="NA","NA",Tabela1[[#This Row],[Média3]]/Tabela1[[#This Row],[Média6]]*Tabela1[[#This Row],[Diâmetro (cm)]]/100)</f>
        <v>4.1999999999999997E-3</v>
      </c>
      <c r="Z109" s="42">
        <f>IF(Tabela1[[#This Row],[Baixa4]]="NA","NA",Tabela1[[#This Row],[Baixa4]]/Tabela1[[#This Row],[Baixa7]]*Tabela1[[#This Row],[Diâmetro (cm)]]/100)</f>
        <v>3.8E-3</v>
      </c>
      <c r="AA109" s="42">
        <f>IF(Tabela1[[#This Row],[Alta8]]="NA","NA",IF(OR(AD109="",U109=""),"",U109*30/1000))</f>
        <v>3.9996</v>
      </c>
      <c r="AB109" s="42">
        <f>IF(Tabela1[[#This Row],[Média9]]="NA","NA",IF(OR(AE109="",V109=""),"",V109*30/1000))</f>
        <v>3.5202</v>
      </c>
      <c r="AC109" s="42">
        <f>IF(Tabela1[[#This Row],[Baixa10]]="NA","NA",IF(OR(AF109="",W109=""),"",W109*30/1000))</f>
        <v>3.1547999999999998</v>
      </c>
      <c r="AD109" s="52" t="str">
        <f>IF(Tabela1[[#This Row],[Alta8]]="NA","NA",IF(X109="","",IF(X109&gt;$AD$3,"A",IF(X109&gt;$AD$4,"B",IF(X109&gt;$AD$5,"C","D")))))</f>
        <v>A</v>
      </c>
      <c r="AE109" s="52" t="str">
        <f>IF(Tabela1[[#This Row],[Média9]]="NA","NA",IF(Y109="","",IF(Y109&gt;$AD$3,"A",IF(Y109&gt;$AD$4,"B",IF(Y109&gt;$AD$5,"C","D")))))</f>
        <v>A</v>
      </c>
      <c r="AF109" s="52" t="str">
        <f>IF(Tabela1[[#This Row],[Baixa10]]="NA","NA",IF(Z109="","",IF(Z109&gt;$AD$3,"A",IF(Z109&gt;$AD$4,"B",IF(Z109&gt;$AD$5,"C","D")))))</f>
        <v>B</v>
      </c>
    </row>
    <row r="110" spans="1:32" ht="26.1" customHeight="1" x14ac:dyDescent="0.3">
      <c r="A110" s="46" t="s">
        <v>1252</v>
      </c>
      <c r="B110" s="31" t="s">
        <v>893</v>
      </c>
      <c r="C110" s="46" t="s">
        <v>984</v>
      </c>
      <c r="D110" s="46" t="s">
        <v>983</v>
      </c>
      <c r="E110" s="46" t="s">
        <v>69</v>
      </c>
      <c r="F110" s="31">
        <v>127</v>
      </c>
      <c r="G110" s="47">
        <v>46</v>
      </c>
      <c r="H110" s="31">
        <v>6</v>
      </c>
      <c r="I110" s="31" t="s">
        <v>128</v>
      </c>
      <c r="J110" s="31" t="s">
        <v>18</v>
      </c>
      <c r="K110" s="31" t="s">
        <v>18</v>
      </c>
      <c r="L110" s="31" t="s">
        <v>80</v>
      </c>
      <c r="M110" s="31" t="s">
        <v>33</v>
      </c>
      <c r="N110" s="31">
        <v>3</v>
      </c>
      <c r="O110" s="31">
        <v>1564</v>
      </c>
      <c r="P110" s="31">
        <v>1395</v>
      </c>
      <c r="Q110" s="31">
        <v>1132</v>
      </c>
      <c r="R110" s="48">
        <v>1.21</v>
      </c>
      <c r="S110" s="48">
        <v>1.06</v>
      </c>
      <c r="T110" s="49">
        <v>0.86</v>
      </c>
      <c r="U110" s="50">
        <v>133.32</v>
      </c>
      <c r="V110" s="50">
        <v>117.34</v>
      </c>
      <c r="W110" s="51">
        <v>105.16</v>
      </c>
      <c r="X110" s="42">
        <f>IF(Tabela1[[#This Row],[Alta2]]="NA","NA",Tabela1[[#This Row],[Alta2]]/Tabela1[[#This Row],[Alta5]]*Tabela1[[#This Row],[Diâmetro (cm)]]/100)</f>
        <v>4.1999999999999997E-3</v>
      </c>
      <c r="Y110" s="42">
        <f>IF(Tabela1[[#This Row],[Média3]]="NA","NA",Tabela1[[#This Row],[Média3]]/Tabela1[[#This Row],[Média6]]*Tabela1[[#This Row],[Diâmetro (cm)]]/100)</f>
        <v>4.1999999999999997E-3</v>
      </c>
      <c r="Z110" s="42">
        <f>IF(Tabela1[[#This Row],[Baixa4]]="NA","NA",Tabela1[[#This Row],[Baixa4]]/Tabela1[[#This Row],[Baixa7]]*Tabela1[[#This Row],[Diâmetro (cm)]]/100)</f>
        <v>3.8E-3</v>
      </c>
      <c r="AA110" s="42">
        <f>IF(Tabela1[[#This Row],[Alta8]]="NA","NA",IF(OR(AD110="",U110=""),"",U110*30/1000))</f>
        <v>3.9996</v>
      </c>
      <c r="AB110" s="42">
        <f>IF(Tabela1[[#This Row],[Média9]]="NA","NA",IF(OR(AE110="",V110=""),"",V110*30/1000))</f>
        <v>3.5202</v>
      </c>
      <c r="AC110" s="42">
        <f>IF(Tabela1[[#This Row],[Baixa10]]="NA","NA",IF(OR(AF110="",W110=""),"",W110*30/1000))</f>
        <v>3.1547999999999998</v>
      </c>
      <c r="AD110" s="52" t="str">
        <f>IF(Tabela1[[#This Row],[Alta8]]="NA","NA",IF(X110="","",IF(X110&gt;$AD$3,"A",IF(X110&gt;$AD$4,"B",IF(X110&gt;$AD$5,"C","D")))))</f>
        <v>A</v>
      </c>
      <c r="AE110" s="52" t="str">
        <f>IF(Tabela1[[#This Row],[Média9]]="NA","NA",IF(Y110="","",IF(Y110&gt;$AD$3,"A",IF(Y110&gt;$AD$4,"B",IF(Y110&gt;$AD$5,"C","D")))))</f>
        <v>A</v>
      </c>
      <c r="AF110" s="52" t="str">
        <f>IF(Tabela1[[#This Row],[Baixa10]]="NA","NA",IF(Z110="","",IF(Z110&gt;$AD$3,"A",IF(Z110&gt;$AD$4,"B",IF(Z110&gt;$AD$5,"C","D")))))</f>
        <v>B</v>
      </c>
    </row>
    <row r="111" spans="1:32" ht="26.1" customHeight="1" x14ac:dyDescent="0.3">
      <c r="A111" s="46" t="s">
        <v>1252</v>
      </c>
      <c r="B111" s="31" t="s">
        <v>886</v>
      </c>
      <c r="C111" s="46" t="s">
        <v>985</v>
      </c>
      <c r="D111" s="46" t="s">
        <v>986</v>
      </c>
      <c r="E111" s="46" t="s">
        <v>69</v>
      </c>
      <c r="F111" s="31">
        <v>220</v>
      </c>
      <c r="G111" s="47">
        <v>46</v>
      </c>
      <c r="H111" s="31">
        <v>6</v>
      </c>
      <c r="I111" s="31" t="s">
        <v>128</v>
      </c>
      <c r="J111" s="31" t="s">
        <v>18</v>
      </c>
      <c r="K111" s="31" t="s">
        <v>18</v>
      </c>
      <c r="L111" s="31" t="s">
        <v>80</v>
      </c>
      <c r="M111" s="31" t="s">
        <v>33</v>
      </c>
      <c r="N111" s="31">
        <v>3</v>
      </c>
      <c r="O111" s="31">
        <v>1573</v>
      </c>
      <c r="P111" s="31">
        <v>1469</v>
      </c>
      <c r="Q111" s="31">
        <v>1324</v>
      </c>
      <c r="R111" s="48">
        <v>1.21</v>
      </c>
      <c r="S111" s="48">
        <v>1.1000000000000001</v>
      </c>
      <c r="T111" s="49">
        <v>0.97</v>
      </c>
      <c r="U111" s="50">
        <v>131.77000000000001</v>
      </c>
      <c r="V111" s="50">
        <v>111.37</v>
      </c>
      <c r="W111" s="51">
        <v>102.02</v>
      </c>
      <c r="X111" s="42">
        <f>IF(Tabela1[[#This Row],[Alta2]]="NA","NA",Tabela1[[#This Row],[Alta2]]/Tabela1[[#This Row],[Alta5]]*Tabela1[[#This Row],[Diâmetro (cm)]]/100)</f>
        <v>4.1999999999999997E-3</v>
      </c>
      <c r="Y111" s="42">
        <f>IF(Tabela1[[#This Row],[Média3]]="NA","NA",Tabela1[[#This Row],[Média3]]/Tabela1[[#This Row],[Média6]]*Tabela1[[#This Row],[Diâmetro (cm)]]/100)</f>
        <v>4.4999999999999997E-3</v>
      </c>
      <c r="Z111" s="42">
        <f>IF(Tabela1[[#This Row],[Baixa4]]="NA","NA",Tabela1[[#This Row],[Baixa4]]/Tabela1[[#This Row],[Baixa7]]*Tabela1[[#This Row],[Diâmetro (cm)]]/100)</f>
        <v>4.4000000000000003E-3</v>
      </c>
      <c r="AA111" s="42">
        <f>IF(Tabela1[[#This Row],[Alta8]]="NA","NA",IF(OR(AD111="",U111=""),"",U111*30/1000))</f>
        <v>3.9531000000000001</v>
      </c>
      <c r="AB111" s="42">
        <f>IF(Tabela1[[#This Row],[Média9]]="NA","NA",IF(OR(AE111="",V111=""),"",V111*30/1000))</f>
        <v>3.3411</v>
      </c>
      <c r="AC111" s="42">
        <f>IF(Tabela1[[#This Row],[Baixa10]]="NA","NA",IF(OR(AF111="",W111=""),"",W111*30/1000))</f>
        <v>3.0606</v>
      </c>
      <c r="AD111" s="52" t="str">
        <f>IF(Tabela1[[#This Row],[Alta8]]="NA","NA",IF(X111="","",IF(X111&gt;$AD$3,"A",IF(X111&gt;$AD$4,"B",IF(X111&gt;$AD$5,"C","D")))))</f>
        <v>A</v>
      </c>
      <c r="AE111" s="52" t="str">
        <f>IF(Tabela1[[#This Row],[Média9]]="NA","NA",IF(Y111="","",IF(Y111&gt;$AD$3,"A",IF(Y111&gt;$AD$4,"B",IF(Y111&gt;$AD$5,"C","D")))))</f>
        <v>A</v>
      </c>
      <c r="AF111" s="52" t="str">
        <f>IF(Tabela1[[#This Row],[Baixa10]]="NA","NA",IF(Z111="","",IF(Z111&gt;$AD$3,"A",IF(Z111&gt;$AD$4,"B",IF(Z111&gt;$AD$5,"C","D")))))</f>
        <v>A</v>
      </c>
    </row>
    <row r="112" spans="1:32" ht="26.1" customHeight="1" x14ac:dyDescent="0.3">
      <c r="A112" s="46" t="s">
        <v>1252</v>
      </c>
      <c r="B112" s="31" t="s">
        <v>893</v>
      </c>
      <c r="C112" s="46" t="s">
        <v>987</v>
      </c>
      <c r="D112" s="46" t="s">
        <v>986</v>
      </c>
      <c r="E112" s="46" t="s">
        <v>69</v>
      </c>
      <c r="F112" s="31">
        <v>220</v>
      </c>
      <c r="G112" s="47">
        <v>46</v>
      </c>
      <c r="H112" s="31">
        <v>6</v>
      </c>
      <c r="I112" s="31" t="s">
        <v>128</v>
      </c>
      <c r="J112" s="31" t="s">
        <v>18</v>
      </c>
      <c r="K112" s="31" t="s">
        <v>18</v>
      </c>
      <c r="L112" s="31" t="s">
        <v>80</v>
      </c>
      <c r="M112" s="31" t="s">
        <v>33</v>
      </c>
      <c r="N112" s="31">
        <v>3</v>
      </c>
      <c r="O112" s="31">
        <v>1573</v>
      </c>
      <c r="P112" s="31">
        <v>1469</v>
      </c>
      <c r="Q112" s="31">
        <v>1324</v>
      </c>
      <c r="R112" s="48">
        <v>1.21</v>
      </c>
      <c r="S112" s="48">
        <v>1.1000000000000001</v>
      </c>
      <c r="T112" s="49">
        <v>0.97</v>
      </c>
      <c r="U112" s="50">
        <v>131.77000000000001</v>
      </c>
      <c r="V112" s="50">
        <v>111.37</v>
      </c>
      <c r="W112" s="51">
        <v>102.02</v>
      </c>
      <c r="X112" s="42">
        <f>IF(Tabela1[[#This Row],[Alta2]]="NA","NA",Tabela1[[#This Row],[Alta2]]/Tabela1[[#This Row],[Alta5]]*Tabela1[[#This Row],[Diâmetro (cm)]]/100)</f>
        <v>4.1999999999999997E-3</v>
      </c>
      <c r="Y112" s="42">
        <f>IF(Tabela1[[#This Row],[Média3]]="NA","NA",Tabela1[[#This Row],[Média3]]/Tabela1[[#This Row],[Média6]]*Tabela1[[#This Row],[Diâmetro (cm)]]/100)</f>
        <v>4.4999999999999997E-3</v>
      </c>
      <c r="Z112" s="42">
        <f>IF(Tabela1[[#This Row],[Baixa4]]="NA","NA",Tabela1[[#This Row],[Baixa4]]/Tabela1[[#This Row],[Baixa7]]*Tabela1[[#This Row],[Diâmetro (cm)]]/100)</f>
        <v>4.4000000000000003E-3</v>
      </c>
      <c r="AA112" s="42">
        <f>IF(Tabela1[[#This Row],[Alta8]]="NA","NA",IF(OR(AD112="",U112=""),"",U112*30/1000))</f>
        <v>3.9531000000000001</v>
      </c>
      <c r="AB112" s="42">
        <f>IF(Tabela1[[#This Row],[Média9]]="NA","NA",IF(OR(AE112="",V112=""),"",V112*30/1000))</f>
        <v>3.3411</v>
      </c>
      <c r="AC112" s="42">
        <f>IF(Tabela1[[#This Row],[Baixa10]]="NA","NA",IF(OR(AF112="",W112=""),"",W112*30/1000))</f>
        <v>3.0606</v>
      </c>
      <c r="AD112" s="52" t="str">
        <f>IF(Tabela1[[#This Row],[Alta8]]="NA","NA",IF(X112="","",IF(X112&gt;$AD$3,"A",IF(X112&gt;$AD$4,"B",IF(X112&gt;$AD$5,"C","D")))))</f>
        <v>A</v>
      </c>
      <c r="AE112" s="52" t="str">
        <f>IF(Tabela1[[#This Row],[Média9]]="NA","NA",IF(Y112="","",IF(Y112&gt;$AD$3,"A",IF(Y112&gt;$AD$4,"B",IF(Y112&gt;$AD$5,"C","D")))))</f>
        <v>A</v>
      </c>
      <c r="AF112" s="52" t="str">
        <f>IF(Tabela1[[#This Row],[Baixa10]]="NA","NA",IF(Z112="","",IF(Z112&gt;$AD$3,"A",IF(Z112&gt;$AD$4,"B",IF(Z112&gt;$AD$5,"C","D")))))</f>
        <v>A</v>
      </c>
    </row>
    <row r="113" spans="1:32" ht="26.1" customHeight="1" x14ac:dyDescent="0.3">
      <c r="A113" s="46" t="s">
        <v>1252</v>
      </c>
      <c r="B113" s="31" t="s">
        <v>886</v>
      </c>
      <c r="C113" s="46" t="s">
        <v>988</v>
      </c>
      <c r="D113" s="46" t="s">
        <v>989</v>
      </c>
      <c r="E113" s="46" t="s">
        <v>69</v>
      </c>
      <c r="F113" s="31">
        <v>127</v>
      </c>
      <c r="G113" s="47">
        <v>31</v>
      </c>
      <c r="H113" s="31">
        <v>6</v>
      </c>
      <c r="I113" s="31" t="s">
        <v>128</v>
      </c>
      <c r="J113" s="31" t="s">
        <v>18</v>
      </c>
      <c r="K113" s="31" t="s">
        <v>18</v>
      </c>
      <c r="L113" s="31" t="s">
        <v>80</v>
      </c>
      <c r="M113" s="31" t="s">
        <v>33</v>
      </c>
      <c r="N113" s="31">
        <v>3</v>
      </c>
      <c r="O113" s="31">
        <v>1544</v>
      </c>
      <c r="P113" s="31">
        <v>1447</v>
      </c>
      <c r="Q113" s="31">
        <v>1110</v>
      </c>
      <c r="R113" s="48">
        <v>0.87</v>
      </c>
      <c r="S113" s="48">
        <v>0.77</v>
      </c>
      <c r="T113" s="54">
        <v>0.56999999999999995</v>
      </c>
      <c r="U113" s="50">
        <v>61.25</v>
      </c>
      <c r="V113" s="50">
        <v>51.44</v>
      </c>
      <c r="W113" s="51">
        <v>43.23</v>
      </c>
      <c r="X113" s="42">
        <f>IF(Tabela1[[#This Row],[Alta2]]="NA","NA",Tabela1[[#This Row],[Alta2]]/Tabela1[[#This Row],[Alta5]]*Tabela1[[#This Row],[Diâmetro (cm)]]/100)</f>
        <v>4.4000000000000003E-3</v>
      </c>
      <c r="Y113" s="42">
        <f>IF(Tabela1[[#This Row],[Média3]]="NA","NA",Tabela1[[#This Row],[Média3]]/Tabela1[[#This Row],[Média6]]*Tabela1[[#This Row],[Diâmetro (cm)]]/100)</f>
        <v>4.5999999999999999E-3</v>
      </c>
      <c r="Z113" s="42">
        <f>IF(Tabela1[[#This Row],[Baixa4]]="NA","NA",Tabela1[[#This Row],[Baixa4]]/Tabela1[[#This Row],[Baixa7]]*Tabela1[[#This Row],[Diâmetro (cm)]]/100)</f>
        <v>4.1000000000000003E-3</v>
      </c>
      <c r="AA113" s="42">
        <f>IF(Tabela1[[#This Row],[Alta8]]="NA","NA",IF(OR(AD113="",U113=""),"",U113*30/1000))</f>
        <v>1.8374999999999999</v>
      </c>
      <c r="AB113" s="42">
        <f>IF(Tabela1[[#This Row],[Média9]]="NA","NA",IF(OR(AE113="",V113=""),"",V113*30/1000))</f>
        <v>1.5431999999999999</v>
      </c>
      <c r="AC113" s="42">
        <f>IF(Tabela1[[#This Row],[Baixa10]]="NA","NA",IF(OR(AF113="",W113=""),"",W113*30/1000))</f>
        <v>1.2968999999999999</v>
      </c>
      <c r="AD113" s="52" t="str">
        <f>IF(Tabela1[[#This Row],[Alta8]]="NA","NA",IF(X113="","",IF(X113&gt;$AD$3,"A",IF(X113&gt;$AD$4,"B",IF(X113&gt;$AD$5,"C","D")))))</f>
        <v>A</v>
      </c>
      <c r="AE113" s="52" t="str">
        <f>IF(Tabela1[[#This Row],[Média9]]="NA","NA",IF(Y113="","",IF(Y113&gt;$AD$3,"A",IF(Y113&gt;$AD$4,"B",IF(Y113&gt;$AD$5,"C","D")))))</f>
        <v>A</v>
      </c>
      <c r="AF113" s="52" t="str">
        <f>IF(Tabela1[[#This Row],[Baixa10]]="NA","NA",IF(Z113="","",IF(Z113&gt;$AD$3,"A",IF(Z113&gt;$AD$4,"B",IF(Z113&gt;$AD$5,"C","D")))))</f>
        <v>A</v>
      </c>
    </row>
    <row r="114" spans="1:32" ht="26.1" customHeight="1" x14ac:dyDescent="0.3">
      <c r="A114" s="46" t="s">
        <v>1252</v>
      </c>
      <c r="B114" s="31" t="s">
        <v>893</v>
      </c>
      <c r="C114" s="46" t="s">
        <v>990</v>
      </c>
      <c r="D114" s="46" t="s">
        <v>989</v>
      </c>
      <c r="E114" s="46" t="s">
        <v>69</v>
      </c>
      <c r="F114" s="31">
        <v>127</v>
      </c>
      <c r="G114" s="47">
        <v>31</v>
      </c>
      <c r="H114" s="31">
        <v>6</v>
      </c>
      <c r="I114" s="31" t="s">
        <v>128</v>
      </c>
      <c r="J114" s="31" t="s">
        <v>18</v>
      </c>
      <c r="K114" s="31" t="s">
        <v>18</v>
      </c>
      <c r="L114" s="31" t="s">
        <v>80</v>
      </c>
      <c r="M114" s="31" t="s">
        <v>33</v>
      </c>
      <c r="N114" s="31">
        <v>3</v>
      </c>
      <c r="O114" s="31">
        <v>1544</v>
      </c>
      <c r="P114" s="31">
        <v>1447</v>
      </c>
      <c r="Q114" s="31">
        <v>1110</v>
      </c>
      <c r="R114" s="48">
        <v>0.87</v>
      </c>
      <c r="S114" s="48">
        <v>0.77</v>
      </c>
      <c r="T114" s="54">
        <v>0.56999999999999995</v>
      </c>
      <c r="U114" s="50">
        <v>61.25</v>
      </c>
      <c r="V114" s="50">
        <v>51.44</v>
      </c>
      <c r="W114" s="51">
        <v>43.23</v>
      </c>
      <c r="X114" s="42">
        <f>IF(Tabela1[[#This Row],[Alta2]]="NA","NA",Tabela1[[#This Row],[Alta2]]/Tabela1[[#This Row],[Alta5]]*Tabela1[[#This Row],[Diâmetro (cm)]]/100)</f>
        <v>4.4000000000000003E-3</v>
      </c>
      <c r="Y114" s="42">
        <f>IF(Tabela1[[#This Row],[Média3]]="NA","NA",Tabela1[[#This Row],[Média3]]/Tabela1[[#This Row],[Média6]]*Tabela1[[#This Row],[Diâmetro (cm)]]/100)</f>
        <v>4.5999999999999999E-3</v>
      </c>
      <c r="Z114" s="42">
        <f>IF(Tabela1[[#This Row],[Baixa4]]="NA","NA",Tabela1[[#This Row],[Baixa4]]/Tabela1[[#This Row],[Baixa7]]*Tabela1[[#This Row],[Diâmetro (cm)]]/100)</f>
        <v>4.1000000000000003E-3</v>
      </c>
      <c r="AA114" s="42">
        <f>IF(Tabela1[[#This Row],[Alta8]]="NA","NA",IF(OR(AD114="",U114=""),"",U114*30/1000))</f>
        <v>1.8374999999999999</v>
      </c>
      <c r="AB114" s="42">
        <f>IF(Tabela1[[#This Row],[Média9]]="NA","NA",IF(OR(AE114="",V114=""),"",V114*30/1000))</f>
        <v>1.5431999999999999</v>
      </c>
      <c r="AC114" s="42">
        <f>IF(Tabela1[[#This Row],[Baixa10]]="NA","NA",IF(OR(AF114="",W114=""),"",W114*30/1000))</f>
        <v>1.2968999999999999</v>
      </c>
      <c r="AD114" s="52" t="str">
        <f>IF(Tabela1[[#This Row],[Alta8]]="NA","NA",IF(X114="","",IF(X114&gt;$AD$3,"A",IF(X114&gt;$AD$4,"B",IF(X114&gt;$AD$5,"C","D")))))</f>
        <v>A</v>
      </c>
      <c r="AE114" s="52" t="str">
        <f>IF(Tabela1[[#This Row],[Média9]]="NA","NA",IF(Y114="","",IF(Y114&gt;$AD$3,"A",IF(Y114&gt;$AD$4,"B",IF(Y114&gt;$AD$5,"C","D")))))</f>
        <v>A</v>
      </c>
      <c r="AF114" s="52" t="str">
        <f>IF(Tabela1[[#This Row],[Baixa10]]="NA","NA",IF(Z114="","",IF(Z114&gt;$AD$3,"A",IF(Z114&gt;$AD$4,"B",IF(Z114&gt;$AD$5,"C","D")))))</f>
        <v>A</v>
      </c>
    </row>
    <row r="115" spans="1:32" ht="26.1" customHeight="1" x14ac:dyDescent="0.3">
      <c r="A115" s="46" t="s">
        <v>1252</v>
      </c>
      <c r="B115" s="31" t="s">
        <v>886</v>
      </c>
      <c r="C115" s="46" t="s">
        <v>991</v>
      </c>
      <c r="D115" s="46" t="s">
        <v>992</v>
      </c>
      <c r="E115" s="46" t="s">
        <v>69</v>
      </c>
      <c r="F115" s="31">
        <v>220</v>
      </c>
      <c r="G115" s="47">
        <v>31</v>
      </c>
      <c r="H115" s="31">
        <v>6</v>
      </c>
      <c r="I115" s="31" t="s">
        <v>128</v>
      </c>
      <c r="J115" s="31" t="s">
        <v>18</v>
      </c>
      <c r="K115" s="31" t="s">
        <v>18</v>
      </c>
      <c r="L115" s="31" t="s">
        <v>80</v>
      </c>
      <c r="M115" s="31" t="s">
        <v>33</v>
      </c>
      <c r="N115" s="31">
        <v>3</v>
      </c>
      <c r="O115" s="31">
        <v>1575</v>
      </c>
      <c r="P115" s="31">
        <v>1474</v>
      </c>
      <c r="Q115" s="31">
        <v>1265</v>
      </c>
      <c r="R115" s="48">
        <v>0.81</v>
      </c>
      <c r="S115" s="48">
        <v>0.71</v>
      </c>
      <c r="T115" s="54">
        <v>0.59</v>
      </c>
      <c r="U115" s="50">
        <v>61.67</v>
      </c>
      <c r="V115" s="50">
        <v>51.33</v>
      </c>
      <c r="W115" s="51">
        <v>43.67</v>
      </c>
      <c r="X115" s="42">
        <f>IF(Tabela1[[#This Row],[Alta2]]="NA","NA",Tabela1[[#This Row],[Alta2]]/Tabela1[[#This Row],[Alta5]]*Tabela1[[#This Row],[Diâmetro (cm)]]/100)</f>
        <v>4.1000000000000003E-3</v>
      </c>
      <c r="Y115" s="42">
        <f>IF(Tabela1[[#This Row],[Média3]]="NA","NA",Tabela1[[#This Row],[Média3]]/Tabela1[[#This Row],[Média6]]*Tabela1[[#This Row],[Diâmetro (cm)]]/100)</f>
        <v>4.3E-3</v>
      </c>
      <c r="Z115" s="42">
        <f>IF(Tabela1[[#This Row],[Baixa4]]="NA","NA",Tabela1[[#This Row],[Baixa4]]/Tabela1[[#This Row],[Baixa7]]*Tabela1[[#This Row],[Diâmetro (cm)]]/100)</f>
        <v>4.1999999999999997E-3</v>
      </c>
      <c r="AA115" s="42">
        <f>IF(Tabela1[[#This Row],[Alta8]]="NA","NA",IF(OR(AD115="",U115=""),"",U115*30/1000))</f>
        <v>1.8501000000000001</v>
      </c>
      <c r="AB115" s="42">
        <f>IF(Tabela1[[#This Row],[Média9]]="NA","NA",IF(OR(AE115="",V115=""),"",V115*30/1000))</f>
        <v>1.5399</v>
      </c>
      <c r="AC115" s="42">
        <f>IF(Tabela1[[#This Row],[Baixa10]]="NA","NA",IF(OR(AF115="",W115=""),"",W115*30/1000))</f>
        <v>1.3101</v>
      </c>
      <c r="AD115" s="52" t="str">
        <f>IF(Tabela1[[#This Row],[Alta8]]="NA","NA",IF(X115="","",IF(X115&gt;$AD$3,"A",IF(X115&gt;$AD$4,"B",IF(X115&gt;$AD$5,"C","D")))))</f>
        <v>A</v>
      </c>
      <c r="AE115" s="52" t="str">
        <f>IF(Tabela1[[#This Row],[Média9]]="NA","NA",IF(Y115="","",IF(Y115&gt;$AD$3,"A",IF(Y115&gt;$AD$4,"B",IF(Y115&gt;$AD$5,"C","D")))))</f>
        <v>A</v>
      </c>
      <c r="AF115" s="52" t="str">
        <f>IF(Tabela1[[#This Row],[Baixa10]]="NA","NA",IF(Z115="","",IF(Z115&gt;$AD$3,"A",IF(Z115&gt;$AD$4,"B",IF(Z115&gt;$AD$5,"C","D")))))</f>
        <v>A</v>
      </c>
    </row>
    <row r="116" spans="1:32" ht="26.1" customHeight="1" x14ac:dyDescent="0.3">
      <c r="A116" s="46" t="s">
        <v>1252</v>
      </c>
      <c r="B116" s="31" t="s">
        <v>893</v>
      </c>
      <c r="C116" s="46" t="s">
        <v>993</v>
      </c>
      <c r="D116" s="46" t="s">
        <v>992</v>
      </c>
      <c r="E116" s="46" t="s">
        <v>69</v>
      </c>
      <c r="F116" s="31">
        <v>220</v>
      </c>
      <c r="G116" s="47">
        <v>31</v>
      </c>
      <c r="H116" s="31">
        <v>6</v>
      </c>
      <c r="I116" s="31" t="s">
        <v>128</v>
      </c>
      <c r="J116" s="31" t="s">
        <v>18</v>
      </c>
      <c r="K116" s="31" t="s">
        <v>18</v>
      </c>
      <c r="L116" s="31" t="s">
        <v>80</v>
      </c>
      <c r="M116" s="31" t="s">
        <v>33</v>
      </c>
      <c r="N116" s="31">
        <v>3</v>
      </c>
      <c r="O116" s="31">
        <v>1575</v>
      </c>
      <c r="P116" s="31">
        <v>1474</v>
      </c>
      <c r="Q116" s="31">
        <v>1265</v>
      </c>
      <c r="R116" s="48">
        <v>0.81</v>
      </c>
      <c r="S116" s="48">
        <v>0.71</v>
      </c>
      <c r="T116" s="54">
        <v>0.59</v>
      </c>
      <c r="U116" s="50">
        <v>61.67</v>
      </c>
      <c r="V116" s="50">
        <v>51.33</v>
      </c>
      <c r="W116" s="51">
        <v>43.67</v>
      </c>
      <c r="X116" s="42">
        <f>IF(Tabela1[[#This Row],[Alta2]]="NA","NA",Tabela1[[#This Row],[Alta2]]/Tabela1[[#This Row],[Alta5]]*Tabela1[[#This Row],[Diâmetro (cm)]]/100)</f>
        <v>4.1000000000000003E-3</v>
      </c>
      <c r="Y116" s="42">
        <f>IF(Tabela1[[#This Row],[Média3]]="NA","NA",Tabela1[[#This Row],[Média3]]/Tabela1[[#This Row],[Média6]]*Tabela1[[#This Row],[Diâmetro (cm)]]/100)</f>
        <v>4.3E-3</v>
      </c>
      <c r="Z116" s="42">
        <f>IF(Tabela1[[#This Row],[Baixa4]]="NA","NA",Tabela1[[#This Row],[Baixa4]]/Tabela1[[#This Row],[Baixa7]]*Tabela1[[#This Row],[Diâmetro (cm)]]/100)</f>
        <v>4.1999999999999997E-3</v>
      </c>
      <c r="AA116" s="42">
        <f>IF(Tabela1[[#This Row],[Alta8]]="NA","NA",IF(OR(AD116="",U116=""),"",U116*30/1000))</f>
        <v>1.8501000000000001</v>
      </c>
      <c r="AB116" s="42">
        <f>IF(Tabela1[[#This Row],[Média9]]="NA","NA",IF(OR(AE116="",V116=""),"",V116*30/1000))</f>
        <v>1.5399</v>
      </c>
      <c r="AC116" s="42">
        <f>IF(Tabela1[[#This Row],[Baixa10]]="NA","NA",IF(OR(AF116="",W116=""),"",W116*30/1000))</f>
        <v>1.3101</v>
      </c>
      <c r="AD116" s="52" t="str">
        <f>IF(Tabela1[[#This Row],[Alta8]]="NA","NA",IF(X116="","",IF(X116&gt;$AD$3,"A",IF(X116&gt;$AD$4,"B",IF(X116&gt;$AD$5,"C","D")))))</f>
        <v>A</v>
      </c>
      <c r="AE116" s="52" t="str">
        <f>IF(Tabela1[[#This Row],[Média9]]="NA","NA",IF(Y116="","",IF(Y116&gt;$AD$3,"A",IF(Y116&gt;$AD$4,"B",IF(Y116&gt;$AD$5,"C","D")))))</f>
        <v>A</v>
      </c>
      <c r="AF116" s="52" t="str">
        <f>IF(Tabela1[[#This Row],[Baixa10]]="NA","NA",IF(Z116="","",IF(Z116&gt;$AD$3,"A",IF(Z116&gt;$AD$4,"B",IF(Z116&gt;$AD$5,"C","D")))))</f>
        <v>A</v>
      </c>
    </row>
    <row r="117" spans="1:32" ht="26.1" customHeight="1" x14ac:dyDescent="0.3">
      <c r="A117" s="46" t="s">
        <v>1252</v>
      </c>
      <c r="B117" s="31" t="s">
        <v>886</v>
      </c>
      <c r="C117" s="46" t="s">
        <v>994</v>
      </c>
      <c r="D117" s="46" t="s">
        <v>995</v>
      </c>
      <c r="E117" s="46" t="s">
        <v>28</v>
      </c>
      <c r="F117" s="31">
        <v>127</v>
      </c>
      <c r="G117" s="47">
        <v>43</v>
      </c>
      <c r="H117" s="31">
        <v>3</v>
      </c>
      <c r="I117" s="31" t="s">
        <v>128</v>
      </c>
      <c r="J117" s="31" t="s">
        <v>17</v>
      </c>
      <c r="K117" s="31" t="s">
        <v>17</v>
      </c>
      <c r="L117" s="31" t="s">
        <v>80</v>
      </c>
      <c r="M117" s="31" t="s">
        <v>33</v>
      </c>
      <c r="N117" s="31">
        <v>3</v>
      </c>
      <c r="O117" s="31">
        <v>1575</v>
      </c>
      <c r="P117" s="31">
        <v>1495</v>
      </c>
      <c r="Q117" s="31">
        <v>1398</v>
      </c>
      <c r="R117" s="48">
        <v>1.08</v>
      </c>
      <c r="S117" s="48">
        <v>1</v>
      </c>
      <c r="T117" s="49">
        <v>0.94</v>
      </c>
      <c r="U117" s="50">
        <v>134.44</v>
      </c>
      <c r="V117" s="50">
        <v>116.15</v>
      </c>
      <c r="W117" s="51">
        <v>106.62</v>
      </c>
      <c r="X117" s="42">
        <f>IF(Tabela1[[#This Row],[Alta2]]="NA","NA",Tabela1[[#This Row],[Alta2]]/Tabela1[[#This Row],[Alta5]]*Tabela1[[#This Row],[Diâmetro (cm)]]/100)</f>
        <v>3.5000000000000001E-3</v>
      </c>
      <c r="Y117" s="42">
        <f>IF(Tabela1[[#This Row],[Média3]]="NA","NA",Tabela1[[#This Row],[Média3]]/Tabela1[[#This Row],[Média6]]*Tabela1[[#This Row],[Diâmetro (cm)]]/100)</f>
        <v>3.7000000000000002E-3</v>
      </c>
      <c r="Z117" s="42">
        <f>IF(Tabela1[[#This Row],[Baixa4]]="NA","NA",Tabela1[[#This Row],[Baixa4]]/Tabela1[[#This Row],[Baixa7]]*Tabela1[[#This Row],[Diâmetro (cm)]]/100)</f>
        <v>3.8E-3</v>
      </c>
      <c r="AA117" s="42">
        <f>IF(Tabela1[[#This Row],[Alta8]]="NA","NA",IF(OR(AD117="",U117=""),"",U117*30/1000))</f>
        <v>4.0331999999999999</v>
      </c>
      <c r="AB117" s="42">
        <f>IF(Tabela1[[#This Row],[Média9]]="NA","NA",IF(OR(AE117="",V117=""),"",V117*30/1000))</f>
        <v>3.4845000000000002</v>
      </c>
      <c r="AC117" s="42">
        <f>IF(Tabela1[[#This Row],[Baixa10]]="NA","NA",IF(OR(AF117="",W117=""),"",W117*30/1000))</f>
        <v>3.1985999999999999</v>
      </c>
      <c r="AD117" s="52" t="str">
        <f>IF(Tabela1[[#This Row],[Alta8]]="NA","NA",IF(X117="","",IF(X117&gt;$AD$3,"A",IF(X117&gt;$AD$4,"B",IF(X117&gt;$AD$5,"C","D")))))</f>
        <v>C</v>
      </c>
      <c r="AE117" s="52" t="str">
        <f>IF(Tabela1[[#This Row],[Média9]]="NA","NA",IF(Y117="","",IF(Y117&gt;$AD$3,"A",IF(Y117&gt;$AD$4,"B",IF(Y117&gt;$AD$5,"C","D")))))</f>
        <v>B</v>
      </c>
      <c r="AF117" s="52" t="str">
        <f>IF(Tabela1[[#This Row],[Baixa10]]="NA","NA",IF(Z117="","",IF(Z117&gt;$AD$3,"A",IF(Z117&gt;$AD$4,"B",IF(Z117&gt;$AD$5,"C","D")))))</f>
        <v>B</v>
      </c>
    </row>
    <row r="118" spans="1:32" ht="26.1" customHeight="1" x14ac:dyDescent="0.3">
      <c r="A118" s="46" t="s">
        <v>1252</v>
      </c>
      <c r="B118" s="31" t="s">
        <v>886</v>
      </c>
      <c r="C118" s="46" t="s">
        <v>996</v>
      </c>
      <c r="D118" s="46" t="s">
        <v>997</v>
      </c>
      <c r="E118" s="46" t="s">
        <v>28</v>
      </c>
      <c r="F118" s="31">
        <v>127</v>
      </c>
      <c r="G118" s="47">
        <v>48</v>
      </c>
      <c r="H118" s="31">
        <v>3</v>
      </c>
      <c r="I118" s="31" t="s">
        <v>128</v>
      </c>
      <c r="J118" s="31" t="s">
        <v>17</v>
      </c>
      <c r="K118" s="31" t="s">
        <v>17</v>
      </c>
      <c r="L118" s="31" t="s">
        <v>80</v>
      </c>
      <c r="M118" s="31" t="s">
        <v>33</v>
      </c>
      <c r="N118" s="31">
        <v>3</v>
      </c>
      <c r="O118" s="31">
        <v>1508</v>
      </c>
      <c r="P118" s="31">
        <v>1463</v>
      </c>
      <c r="Q118" s="31">
        <v>1295</v>
      </c>
      <c r="R118" s="48">
        <v>1.19</v>
      </c>
      <c r="S118" s="48">
        <v>1.1299999999999999</v>
      </c>
      <c r="T118" s="49">
        <v>0.97</v>
      </c>
      <c r="U118" s="50">
        <v>122.45</v>
      </c>
      <c r="V118" s="50">
        <v>115.41</v>
      </c>
      <c r="W118" s="51">
        <v>106.7</v>
      </c>
      <c r="X118" s="42">
        <f>IF(Tabela1[[#This Row],[Alta2]]="NA","NA",Tabela1[[#This Row],[Alta2]]/Tabela1[[#This Row],[Alta5]]*Tabela1[[#This Row],[Diâmetro (cm)]]/100)</f>
        <v>4.7000000000000002E-3</v>
      </c>
      <c r="Y118" s="42">
        <f>IF(Tabela1[[#This Row],[Média3]]="NA","NA",Tabela1[[#This Row],[Média3]]/Tabela1[[#This Row],[Média6]]*Tabela1[[#This Row],[Diâmetro (cm)]]/100)</f>
        <v>4.7000000000000002E-3</v>
      </c>
      <c r="Z118" s="42">
        <f>IF(Tabela1[[#This Row],[Baixa4]]="NA","NA",Tabela1[[#This Row],[Baixa4]]/Tabela1[[#This Row],[Baixa7]]*Tabela1[[#This Row],[Diâmetro (cm)]]/100)</f>
        <v>4.4000000000000003E-3</v>
      </c>
      <c r="AA118" s="42">
        <f>IF(Tabela1[[#This Row],[Alta8]]="NA","NA",IF(OR(AD118="",U118=""),"",U118*30/1000))</f>
        <v>3.6735000000000002</v>
      </c>
      <c r="AB118" s="42">
        <f>IF(Tabela1[[#This Row],[Média9]]="NA","NA",IF(OR(AE118="",V118=""),"",V118*30/1000))</f>
        <v>3.4622999999999999</v>
      </c>
      <c r="AC118" s="42">
        <f>IF(Tabela1[[#This Row],[Baixa10]]="NA","NA",IF(OR(AF118="",W118=""),"",W118*30/1000))</f>
        <v>3.2010000000000001</v>
      </c>
      <c r="AD118" s="52" t="str">
        <f>IF(Tabela1[[#This Row],[Alta8]]="NA","NA",IF(X118="","",IF(X118&gt;$AD$3,"A",IF(X118&gt;$AD$4,"B",IF(X118&gt;$AD$5,"C","D")))))</f>
        <v>A</v>
      </c>
      <c r="AE118" s="52" t="str">
        <f>IF(Tabela1[[#This Row],[Média9]]="NA","NA",IF(Y118="","",IF(Y118&gt;$AD$3,"A",IF(Y118&gt;$AD$4,"B",IF(Y118&gt;$AD$5,"C","D")))))</f>
        <v>A</v>
      </c>
      <c r="AF118" s="52" t="str">
        <f>IF(Tabela1[[#This Row],[Baixa10]]="NA","NA",IF(Z118="","",IF(Z118&gt;$AD$3,"A",IF(Z118&gt;$AD$4,"B",IF(Z118&gt;$AD$5,"C","D")))))</f>
        <v>A</v>
      </c>
    </row>
    <row r="119" spans="1:32" ht="26.1" customHeight="1" x14ac:dyDescent="0.3">
      <c r="A119" s="46" t="s">
        <v>1252</v>
      </c>
      <c r="B119" s="31" t="s">
        <v>886</v>
      </c>
      <c r="C119" s="46" t="s">
        <v>998</v>
      </c>
      <c r="D119" s="46" t="s">
        <v>999</v>
      </c>
      <c r="E119" s="46" t="s">
        <v>28</v>
      </c>
      <c r="F119" s="31">
        <v>220</v>
      </c>
      <c r="G119" s="47">
        <v>48</v>
      </c>
      <c r="H119" s="31">
        <v>3</v>
      </c>
      <c r="I119" s="31" t="s">
        <v>128</v>
      </c>
      <c r="J119" s="31" t="s">
        <v>17</v>
      </c>
      <c r="K119" s="31" t="s">
        <v>17</v>
      </c>
      <c r="L119" s="31" t="s">
        <v>80</v>
      </c>
      <c r="M119" s="31" t="s">
        <v>33</v>
      </c>
      <c r="N119" s="31">
        <v>3</v>
      </c>
      <c r="O119" s="31">
        <v>1436</v>
      </c>
      <c r="P119" s="31">
        <v>1305</v>
      </c>
      <c r="Q119" s="31">
        <v>1098</v>
      </c>
      <c r="R119" s="48">
        <v>1.17</v>
      </c>
      <c r="S119" s="48">
        <v>1.1100000000000001</v>
      </c>
      <c r="T119" s="49">
        <v>0.94</v>
      </c>
      <c r="U119" s="50">
        <v>127.31</v>
      </c>
      <c r="V119" s="50">
        <v>120.21</v>
      </c>
      <c r="W119" s="51">
        <v>112.64</v>
      </c>
      <c r="X119" s="42">
        <f>IF(Tabela1[[#This Row],[Alta2]]="NA","NA",Tabela1[[#This Row],[Alta2]]/Tabela1[[#This Row],[Alta5]]*Tabela1[[#This Row],[Diâmetro (cm)]]/100)</f>
        <v>4.4000000000000003E-3</v>
      </c>
      <c r="Y119" s="42">
        <f>IF(Tabela1[[#This Row],[Média3]]="NA","NA",Tabela1[[#This Row],[Média3]]/Tabela1[[#This Row],[Média6]]*Tabela1[[#This Row],[Diâmetro (cm)]]/100)</f>
        <v>4.4000000000000003E-3</v>
      </c>
      <c r="Z119" s="42">
        <f>IF(Tabela1[[#This Row],[Baixa4]]="NA","NA",Tabela1[[#This Row],[Baixa4]]/Tabela1[[#This Row],[Baixa7]]*Tabela1[[#This Row],[Diâmetro (cm)]]/100)</f>
        <v>4.0000000000000001E-3</v>
      </c>
      <c r="AA119" s="42">
        <f>IF(Tabela1[[#This Row],[Alta8]]="NA","NA",IF(OR(AD119="",U119=""),"",U119*30/1000))</f>
        <v>3.8193000000000001</v>
      </c>
      <c r="AB119" s="42">
        <f>IF(Tabela1[[#This Row],[Média9]]="NA","NA",IF(OR(AE119="",V119=""),"",V119*30/1000))</f>
        <v>3.6063000000000001</v>
      </c>
      <c r="AC119" s="42">
        <f>IF(Tabela1[[#This Row],[Baixa10]]="NA","NA",IF(OR(AF119="",W119=""),"",W119*30/1000))</f>
        <v>3.3792</v>
      </c>
      <c r="AD119" s="52" t="str">
        <f>IF(Tabela1[[#This Row],[Alta8]]="NA","NA",IF(X119="","",IF(X119&gt;$AD$3,"A",IF(X119&gt;$AD$4,"B",IF(X119&gt;$AD$5,"C","D")))))</f>
        <v>A</v>
      </c>
      <c r="AE119" s="52" t="str">
        <f>IF(Tabela1[[#This Row],[Média9]]="NA","NA",IF(Y119="","",IF(Y119&gt;$AD$3,"A",IF(Y119&gt;$AD$4,"B",IF(Y119&gt;$AD$5,"C","D")))))</f>
        <v>A</v>
      </c>
      <c r="AF119" s="52" t="str">
        <f>IF(Tabela1[[#This Row],[Baixa10]]="NA","NA",IF(Z119="","",IF(Z119&gt;$AD$3,"A",IF(Z119&gt;$AD$4,"B",IF(Z119&gt;$AD$5,"C","D")))))</f>
        <v>B</v>
      </c>
    </row>
    <row r="120" spans="1:32" ht="26.1" customHeight="1" x14ac:dyDescent="0.3">
      <c r="A120" s="46" t="s">
        <v>1252</v>
      </c>
      <c r="B120" s="31" t="s">
        <v>886</v>
      </c>
      <c r="C120" s="46" t="s">
        <v>1000</v>
      </c>
      <c r="D120" s="46" t="s">
        <v>1001</v>
      </c>
      <c r="E120" s="46" t="s">
        <v>27</v>
      </c>
      <c r="F120" s="31">
        <v>127</v>
      </c>
      <c r="G120" s="47">
        <v>40</v>
      </c>
      <c r="H120" s="31">
        <v>3</v>
      </c>
      <c r="I120" s="31" t="s">
        <v>128</v>
      </c>
      <c r="J120" s="31" t="s">
        <v>17</v>
      </c>
      <c r="K120" s="31" t="s">
        <v>17</v>
      </c>
      <c r="L120" s="31" t="s">
        <v>80</v>
      </c>
      <c r="M120" s="31" t="s">
        <v>33</v>
      </c>
      <c r="N120" s="31">
        <v>3</v>
      </c>
      <c r="O120" s="31">
        <v>1391</v>
      </c>
      <c r="P120" s="31">
        <v>1240</v>
      </c>
      <c r="Q120" s="31">
        <v>996</v>
      </c>
      <c r="R120" s="48">
        <v>0.69</v>
      </c>
      <c r="S120" s="48">
        <v>0.61</v>
      </c>
      <c r="T120" s="49">
        <v>0.51</v>
      </c>
      <c r="U120" s="50">
        <v>49.7</v>
      </c>
      <c r="V120" s="50">
        <v>43.8</v>
      </c>
      <c r="W120" s="51">
        <v>37.1</v>
      </c>
      <c r="X120" s="42">
        <f>IF(Tabela1[[#This Row],[Alta2]]="NA","NA",Tabela1[[#This Row],[Alta2]]/Tabela1[[#This Row],[Alta5]]*Tabela1[[#This Row],[Diâmetro (cm)]]/100)</f>
        <v>5.5999999999999999E-3</v>
      </c>
      <c r="Y120" s="42">
        <f>IF(Tabela1[[#This Row],[Média3]]="NA","NA",Tabela1[[#This Row],[Média3]]/Tabela1[[#This Row],[Média6]]*Tabela1[[#This Row],[Diâmetro (cm)]]/100)</f>
        <v>5.5999999999999999E-3</v>
      </c>
      <c r="Z120" s="42">
        <f>IF(Tabela1[[#This Row],[Baixa4]]="NA","NA",Tabela1[[#This Row],[Baixa4]]/Tabela1[[#This Row],[Baixa7]]*Tabela1[[#This Row],[Diâmetro (cm)]]/100)</f>
        <v>5.4999999999999997E-3</v>
      </c>
      <c r="AA120" s="42">
        <f>IF(Tabela1[[#This Row],[Alta8]]="NA","NA",IF(OR(AD120="",U120=""),"",U120*30/1000))</f>
        <v>1.4910000000000001</v>
      </c>
      <c r="AB120" s="42">
        <f>IF(Tabela1[[#This Row],[Média9]]="NA","NA",IF(OR(AE120="",V120=""),"",V120*30/1000))</f>
        <v>1.3140000000000001</v>
      </c>
      <c r="AC120" s="42">
        <f>IF(Tabela1[[#This Row],[Baixa10]]="NA","NA",IF(OR(AF120="",W120=""),"",W120*30/1000))</f>
        <v>1.113</v>
      </c>
      <c r="AD120" s="52" t="str">
        <f>IF(Tabela1[[#This Row],[Alta8]]="NA","NA",IF(X120="","",IF(X120&gt;$AD$3,"A",IF(X120&gt;$AD$4,"B",IF(X120&gt;$AD$5,"C","D")))))</f>
        <v>A</v>
      </c>
      <c r="AE120" s="52" t="str">
        <f>IF(Tabela1[[#This Row],[Média9]]="NA","NA",IF(Y120="","",IF(Y120&gt;$AD$3,"A",IF(Y120&gt;$AD$4,"B",IF(Y120&gt;$AD$5,"C","D")))))</f>
        <v>A</v>
      </c>
      <c r="AF120" s="52" t="str">
        <f>IF(Tabela1[[#This Row],[Baixa10]]="NA","NA",IF(Z120="","",IF(Z120&gt;$AD$3,"A",IF(Z120&gt;$AD$4,"B",IF(Z120&gt;$AD$5,"C","D")))))</f>
        <v>A</v>
      </c>
    </row>
    <row r="121" spans="1:32" ht="26.1" customHeight="1" x14ac:dyDescent="0.3">
      <c r="A121" s="46" t="s">
        <v>1252</v>
      </c>
      <c r="B121" s="31" t="s">
        <v>886</v>
      </c>
      <c r="C121" s="46" t="s">
        <v>1002</v>
      </c>
      <c r="D121" s="46" t="s">
        <v>1003</v>
      </c>
      <c r="E121" s="46" t="s">
        <v>28</v>
      </c>
      <c r="F121" s="31">
        <v>127</v>
      </c>
      <c r="G121" s="47">
        <v>52</v>
      </c>
      <c r="H121" s="31">
        <v>3</v>
      </c>
      <c r="I121" s="31" t="s">
        <v>128</v>
      </c>
      <c r="J121" s="31" t="s">
        <v>17</v>
      </c>
      <c r="K121" s="31" t="s">
        <v>17</v>
      </c>
      <c r="L121" s="31" t="s">
        <v>80</v>
      </c>
      <c r="M121" s="31" t="s">
        <v>33</v>
      </c>
      <c r="N121" s="31">
        <v>3</v>
      </c>
      <c r="O121" s="31">
        <v>1469</v>
      </c>
      <c r="P121" s="31">
        <v>1343</v>
      </c>
      <c r="Q121" s="31">
        <v>1132</v>
      </c>
      <c r="R121" s="48">
        <v>1.2</v>
      </c>
      <c r="S121" s="48">
        <v>1.06</v>
      </c>
      <c r="T121" s="49">
        <v>0.94</v>
      </c>
      <c r="U121" s="50">
        <v>143.19999999999999</v>
      </c>
      <c r="V121" s="50">
        <v>132.02000000000001</v>
      </c>
      <c r="W121" s="51">
        <v>118.88</v>
      </c>
      <c r="X121" s="42">
        <f>IF(Tabela1[[#This Row],[Alta2]]="NA","NA",Tabela1[[#This Row],[Alta2]]/Tabela1[[#This Row],[Alta5]]*Tabela1[[#This Row],[Diâmetro (cm)]]/100)</f>
        <v>4.4000000000000003E-3</v>
      </c>
      <c r="Y121" s="42">
        <f>IF(Tabela1[[#This Row],[Média3]]="NA","NA",Tabela1[[#This Row],[Média3]]/Tabela1[[#This Row],[Média6]]*Tabela1[[#This Row],[Diâmetro (cm)]]/100)</f>
        <v>4.1999999999999997E-3</v>
      </c>
      <c r="Z121" s="42">
        <f>IF(Tabela1[[#This Row],[Baixa4]]="NA","NA",Tabela1[[#This Row],[Baixa4]]/Tabela1[[#This Row],[Baixa7]]*Tabela1[[#This Row],[Diâmetro (cm)]]/100)</f>
        <v>4.1000000000000003E-3</v>
      </c>
      <c r="AA121" s="42">
        <f>IF(Tabela1[[#This Row],[Alta8]]="NA","NA",IF(OR(AD121="",U121=""),"",U121*30/1000))</f>
        <v>4.2960000000000003</v>
      </c>
      <c r="AB121" s="42">
        <f>IF(Tabela1[[#This Row],[Média9]]="NA","NA",IF(OR(AE121="",V121=""),"",V121*30/1000))</f>
        <v>3.9605999999999999</v>
      </c>
      <c r="AC121" s="42">
        <f>IF(Tabela1[[#This Row],[Baixa10]]="NA","NA",IF(OR(AF121="",W121=""),"",W121*30/1000))</f>
        <v>3.5663999999999998</v>
      </c>
      <c r="AD121" s="52" t="str">
        <f>IF(Tabela1[[#This Row],[Alta8]]="NA","NA",IF(X121="","",IF(X121&gt;$AD$3,"A",IF(X121&gt;$AD$4,"B",IF(X121&gt;$AD$5,"C","D")))))</f>
        <v>A</v>
      </c>
      <c r="AE121" s="52" t="str">
        <f>IF(Tabela1[[#This Row],[Média9]]="NA","NA",IF(Y121="","",IF(Y121&gt;$AD$3,"A",IF(Y121&gt;$AD$4,"B",IF(Y121&gt;$AD$5,"C","D")))))</f>
        <v>A</v>
      </c>
      <c r="AF121" s="52" t="str">
        <f>IF(Tabela1[[#This Row],[Baixa10]]="NA","NA",IF(Z121="","",IF(Z121&gt;$AD$3,"A",IF(Z121&gt;$AD$4,"B",IF(Z121&gt;$AD$5,"C","D")))))</f>
        <v>A</v>
      </c>
    </row>
    <row r="122" spans="1:32" ht="26.1" customHeight="1" x14ac:dyDescent="0.3">
      <c r="A122" s="46" t="s">
        <v>1252</v>
      </c>
      <c r="B122" s="31" t="s">
        <v>886</v>
      </c>
      <c r="C122" s="46" t="s">
        <v>1004</v>
      </c>
      <c r="D122" s="46" t="s">
        <v>1005</v>
      </c>
      <c r="E122" s="46" t="s">
        <v>28</v>
      </c>
      <c r="F122" s="31">
        <v>220</v>
      </c>
      <c r="G122" s="47">
        <v>52</v>
      </c>
      <c r="H122" s="31">
        <v>3</v>
      </c>
      <c r="I122" s="31" t="s">
        <v>128</v>
      </c>
      <c r="J122" s="31" t="s">
        <v>17</v>
      </c>
      <c r="K122" s="31" t="s">
        <v>17</v>
      </c>
      <c r="L122" s="31" t="s">
        <v>80</v>
      </c>
      <c r="M122" s="31" t="s">
        <v>33</v>
      </c>
      <c r="N122" s="31">
        <v>3</v>
      </c>
      <c r="O122" s="31">
        <v>1341</v>
      </c>
      <c r="P122" s="31">
        <v>1226</v>
      </c>
      <c r="Q122" s="31">
        <v>1075</v>
      </c>
      <c r="R122" s="48">
        <v>1.2</v>
      </c>
      <c r="S122" s="48">
        <v>1.06</v>
      </c>
      <c r="T122" s="49">
        <v>0.93</v>
      </c>
      <c r="U122" s="50">
        <v>141.6</v>
      </c>
      <c r="V122" s="50">
        <v>128.94999999999999</v>
      </c>
      <c r="W122" s="51">
        <v>115.16</v>
      </c>
      <c r="X122" s="42">
        <f>IF(Tabela1[[#This Row],[Alta2]]="NA","NA",Tabela1[[#This Row],[Alta2]]/Tabela1[[#This Row],[Alta5]]*Tabela1[[#This Row],[Diâmetro (cm)]]/100)</f>
        <v>4.4000000000000003E-3</v>
      </c>
      <c r="Y122" s="42">
        <f>IF(Tabela1[[#This Row],[Média3]]="NA","NA",Tabela1[[#This Row],[Média3]]/Tabela1[[#This Row],[Média6]]*Tabela1[[#This Row],[Diâmetro (cm)]]/100)</f>
        <v>4.3E-3</v>
      </c>
      <c r="Z122" s="42">
        <f>IF(Tabela1[[#This Row],[Baixa4]]="NA","NA",Tabela1[[#This Row],[Baixa4]]/Tabela1[[#This Row],[Baixa7]]*Tabela1[[#This Row],[Diâmetro (cm)]]/100)</f>
        <v>4.1999999999999997E-3</v>
      </c>
      <c r="AA122" s="42">
        <f>IF(Tabela1[[#This Row],[Alta8]]="NA","NA",IF(OR(AD122="",U122=""),"",U122*30/1000))</f>
        <v>4.2480000000000002</v>
      </c>
      <c r="AB122" s="42">
        <f>IF(Tabela1[[#This Row],[Média9]]="NA","NA",IF(OR(AE122="",V122=""),"",V122*30/1000))</f>
        <v>3.8685</v>
      </c>
      <c r="AC122" s="42">
        <f>IF(Tabela1[[#This Row],[Baixa10]]="NA","NA",IF(OR(AF122="",W122=""),"",W122*30/1000))</f>
        <v>3.4548000000000001</v>
      </c>
      <c r="AD122" s="52" t="str">
        <f>IF(Tabela1[[#This Row],[Alta8]]="NA","NA",IF(X122="","",IF(X122&gt;$AD$3,"A",IF(X122&gt;$AD$4,"B",IF(X122&gt;$AD$5,"C","D")))))</f>
        <v>A</v>
      </c>
      <c r="AE122" s="52" t="str">
        <f>IF(Tabela1[[#This Row],[Média9]]="NA","NA",IF(Y122="","",IF(Y122&gt;$AD$3,"A",IF(Y122&gt;$AD$4,"B",IF(Y122&gt;$AD$5,"C","D")))))</f>
        <v>A</v>
      </c>
      <c r="AF122" s="52" t="str">
        <f>IF(Tabela1[[#This Row],[Baixa10]]="NA","NA",IF(Z122="","",IF(Z122&gt;$AD$3,"A",IF(Z122&gt;$AD$4,"B",IF(Z122&gt;$AD$5,"C","D")))))</f>
        <v>A</v>
      </c>
    </row>
    <row r="123" spans="1:32" ht="26.1" customHeight="1" x14ac:dyDescent="0.3">
      <c r="A123" s="46" t="s">
        <v>1252</v>
      </c>
      <c r="B123" s="31" t="s">
        <v>893</v>
      </c>
      <c r="C123" s="46" t="s">
        <v>1006</v>
      </c>
      <c r="D123" s="46" t="s">
        <v>1007</v>
      </c>
      <c r="E123" s="46" t="s">
        <v>27</v>
      </c>
      <c r="F123" s="31">
        <v>127</v>
      </c>
      <c r="G123" s="47">
        <v>38</v>
      </c>
      <c r="H123" s="31">
        <v>6</v>
      </c>
      <c r="I123" s="31" t="s">
        <v>128</v>
      </c>
      <c r="J123" s="31" t="s">
        <v>18</v>
      </c>
      <c r="K123" s="31" t="s">
        <v>18</v>
      </c>
      <c r="L123" s="31" t="s">
        <v>80</v>
      </c>
      <c r="M123" s="31" t="s">
        <v>33</v>
      </c>
      <c r="N123" s="31">
        <v>3</v>
      </c>
      <c r="O123" s="31">
        <v>1484</v>
      </c>
      <c r="P123" s="31">
        <v>1292</v>
      </c>
      <c r="Q123" s="31">
        <v>1127</v>
      </c>
      <c r="R123" s="48">
        <v>1</v>
      </c>
      <c r="S123" s="48">
        <v>0.85</v>
      </c>
      <c r="T123" s="49">
        <v>0.65</v>
      </c>
      <c r="U123" s="50">
        <v>100.25</v>
      </c>
      <c r="V123" s="50">
        <v>83.94</v>
      </c>
      <c r="W123" s="51">
        <v>70.55</v>
      </c>
      <c r="X123" s="42">
        <f>IF(Tabela1[[#This Row],[Alta2]]="NA","NA",Tabela1[[#This Row],[Alta2]]/Tabela1[[#This Row],[Alta5]]*Tabela1[[#This Row],[Diâmetro (cm)]]/100)</f>
        <v>3.8E-3</v>
      </c>
      <c r="Y123" s="42">
        <f>IF(Tabela1[[#This Row],[Média3]]="NA","NA",Tabela1[[#This Row],[Média3]]/Tabela1[[#This Row],[Média6]]*Tabela1[[#This Row],[Diâmetro (cm)]]/100)</f>
        <v>3.8E-3</v>
      </c>
      <c r="Z123" s="42">
        <f>IF(Tabela1[[#This Row],[Baixa4]]="NA","NA",Tabela1[[#This Row],[Baixa4]]/Tabela1[[#This Row],[Baixa7]]*Tabela1[[#This Row],[Diâmetro (cm)]]/100)</f>
        <v>3.5000000000000001E-3</v>
      </c>
      <c r="AA123" s="42">
        <f>IF(Tabela1[[#This Row],[Alta8]]="NA","NA",IF(OR(AD123="",U123=""),"",U123*30/1000))</f>
        <v>3.0074999999999998</v>
      </c>
      <c r="AB123" s="42">
        <f>IF(Tabela1[[#This Row],[Média9]]="NA","NA",IF(OR(AE123="",V123=""),"",V123*30/1000))</f>
        <v>2.5182000000000002</v>
      </c>
      <c r="AC123" s="42">
        <f>IF(Tabela1[[#This Row],[Baixa10]]="NA","NA",IF(OR(AF123="",W123=""),"",W123*30/1000))</f>
        <v>2.1164999999999998</v>
      </c>
      <c r="AD123" s="52" t="str">
        <f>IF(Tabela1[[#This Row],[Alta8]]="NA","NA",IF(X123="","",IF(X123&gt;$AD$3,"A",IF(X123&gt;$AD$4,"B",IF(X123&gt;$AD$5,"C","D")))))</f>
        <v>B</v>
      </c>
      <c r="AE123" s="52" t="str">
        <f>IF(Tabela1[[#This Row],[Média9]]="NA","NA",IF(Y123="","",IF(Y123&gt;$AD$3,"A",IF(Y123&gt;$AD$4,"B",IF(Y123&gt;$AD$5,"C","D")))))</f>
        <v>B</v>
      </c>
      <c r="AF123" s="52" t="str">
        <f>IF(Tabela1[[#This Row],[Baixa10]]="NA","NA",IF(Z123="","",IF(Z123&gt;$AD$3,"A",IF(Z123&gt;$AD$4,"B",IF(Z123&gt;$AD$5,"C","D")))))</f>
        <v>C</v>
      </c>
    </row>
    <row r="124" spans="1:32" ht="26.1" customHeight="1" x14ac:dyDescent="0.3">
      <c r="A124" s="46" t="s">
        <v>1252</v>
      </c>
      <c r="B124" s="31" t="s">
        <v>893</v>
      </c>
      <c r="C124" s="46" t="s">
        <v>1008</v>
      </c>
      <c r="D124" s="46" t="s">
        <v>1009</v>
      </c>
      <c r="E124" s="46" t="s">
        <v>27</v>
      </c>
      <c r="F124" s="31">
        <v>220</v>
      </c>
      <c r="G124" s="47">
        <v>38</v>
      </c>
      <c r="H124" s="31">
        <v>6</v>
      </c>
      <c r="I124" s="31" t="s">
        <v>128</v>
      </c>
      <c r="J124" s="31" t="s">
        <v>18</v>
      </c>
      <c r="K124" s="31" t="s">
        <v>18</v>
      </c>
      <c r="L124" s="31" t="s">
        <v>80</v>
      </c>
      <c r="M124" s="31" t="s">
        <v>33</v>
      </c>
      <c r="N124" s="31">
        <v>3</v>
      </c>
      <c r="O124" s="31">
        <v>1515</v>
      </c>
      <c r="P124" s="31">
        <v>1251</v>
      </c>
      <c r="Q124" s="31">
        <v>1004</v>
      </c>
      <c r="R124" s="48">
        <v>0.96</v>
      </c>
      <c r="S124" s="48">
        <v>0.83</v>
      </c>
      <c r="T124" s="49">
        <v>0.63</v>
      </c>
      <c r="U124" s="50">
        <v>97.05</v>
      </c>
      <c r="V124" s="50">
        <v>79.89</v>
      </c>
      <c r="W124" s="51">
        <v>70.75</v>
      </c>
      <c r="X124" s="42">
        <f>IF(Tabela1[[#This Row],[Alta2]]="NA","NA",Tabela1[[#This Row],[Alta2]]/Tabela1[[#This Row],[Alta5]]*Tabela1[[#This Row],[Diâmetro (cm)]]/100)</f>
        <v>3.8E-3</v>
      </c>
      <c r="Y124" s="42">
        <f>IF(Tabela1[[#This Row],[Média3]]="NA","NA",Tabela1[[#This Row],[Média3]]/Tabela1[[#This Row],[Média6]]*Tabela1[[#This Row],[Diâmetro (cm)]]/100)</f>
        <v>3.8999999999999998E-3</v>
      </c>
      <c r="Z124" s="42">
        <f>IF(Tabela1[[#This Row],[Baixa4]]="NA","NA",Tabela1[[#This Row],[Baixa4]]/Tabela1[[#This Row],[Baixa7]]*Tabela1[[#This Row],[Diâmetro (cm)]]/100)</f>
        <v>3.3999999999999998E-3</v>
      </c>
      <c r="AA124" s="42">
        <f>IF(Tabela1[[#This Row],[Alta8]]="NA","NA",IF(OR(AD124="",U124=""),"",U124*30/1000))</f>
        <v>2.9115000000000002</v>
      </c>
      <c r="AB124" s="42">
        <f>IF(Tabela1[[#This Row],[Média9]]="NA","NA",IF(OR(AE124="",V124=""),"",V124*30/1000))</f>
        <v>2.3967000000000001</v>
      </c>
      <c r="AC124" s="42">
        <f>IF(Tabela1[[#This Row],[Baixa10]]="NA","NA",IF(OR(AF124="",W124=""),"",W124*30/1000))</f>
        <v>2.1225000000000001</v>
      </c>
      <c r="AD124" s="52" t="str">
        <f>IF(Tabela1[[#This Row],[Alta8]]="NA","NA",IF(X124="","",IF(X124&gt;$AD$3,"A",IF(X124&gt;$AD$4,"B",IF(X124&gt;$AD$5,"C","D")))))</f>
        <v>B</v>
      </c>
      <c r="AE124" s="52" t="str">
        <f>IF(Tabela1[[#This Row],[Média9]]="NA","NA",IF(Y124="","",IF(Y124&gt;$AD$3,"A",IF(Y124&gt;$AD$4,"B",IF(Y124&gt;$AD$5,"C","D")))))</f>
        <v>B</v>
      </c>
      <c r="AF124" s="52" t="str">
        <f>IF(Tabela1[[#This Row],[Baixa10]]="NA","NA",IF(Z124="","",IF(Z124&gt;$AD$3,"A",IF(Z124&gt;$AD$4,"B",IF(Z124&gt;$AD$5,"C","D")))))</f>
        <v>C</v>
      </c>
    </row>
    <row r="125" spans="1:32" ht="26.1" customHeight="1" x14ac:dyDescent="0.3">
      <c r="A125" s="46" t="s">
        <v>1252</v>
      </c>
      <c r="B125" s="31" t="s">
        <v>893</v>
      </c>
      <c r="C125" s="46" t="s">
        <v>1010</v>
      </c>
      <c r="D125" s="46" t="s">
        <v>1011</v>
      </c>
      <c r="E125" s="46" t="s">
        <v>27</v>
      </c>
      <c r="F125" s="31">
        <v>127</v>
      </c>
      <c r="G125" s="47">
        <v>30</v>
      </c>
      <c r="H125" s="31">
        <v>6</v>
      </c>
      <c r="I125" s="31" t="s">
        <v>128</v>
      </c>
      <c r="J125" s="31" t="s">
        <v>18</v>
      </c>
      <c r="K125" s="31" t="s">
        <v>18</v>
      </c>
      <c r="L125" s="31" t="s">
        <v>80</v>
      </c>
      <c r="M125" s="31" t="s">
        <v>33</v>
      </c>
      <c r="N125" s="31">
        <v>3</v>
      </c>
      <c r="O125" s="31">
        <v>1337</v>
      </c>
      <c r="P125" s="31">
        <v>963</v>
      </c>
      <c r="Q125" s="31">
        <v>793.6</v>
      </c>
      <c r="R125" s="48">
        <v>0.71</v>
      </c>
      <c r="S125" s="48">
        <v>0.5</v>
      </c>
      <c r="T125" s="49">
        <v>0.41</v>
      </c>
      <c r="U125" s="50">
        <v>47.5</v>
      </c>
      <c r="V125" s="50">
        <v>37.9</v>
      </c>
      <c r="W125" s="51">
        <v>34.4</v>
      </c>
      <c r="X125" s="42">
        <f>IF(Tabela1[[#This Row],[Alta2]]="NA","NA",Tabela1[[#This Row],[Alta2]]/Tabela1[[#This Row],[Alta5]]*Tabela1[[#This Row],[Diâmetro (cm)]]/100)</f>
        <v>4.4999999999999997E-3</v>
      </c>
      <c r="Y125" s="42">
        <f>IF(Tabela1[[#This Row],[Média3]]="NA","NA",Tabela1[[#This Row],[Média3]]/Tabela1[[#This Row],[Média6]]*Tabela1[[#This Row],[Diâmetro (cm)]]/100)</f>
        <v>4.0000000000000001E-3</v>
      </c>
      <c r="Z125" s="42">
        <f>IF(Tabela1[[#This Row],[Baixa4]]="NA","NA",Tabela1[[#This Row],[Baixa4]]/Tabela1[[#This Row],[Baixa7]]*Tabela1[[#This Row],[Diâmetro (cm)]]/100)</f>
        <v>3.5999999999999999E-3</v>
      </c>
      <c r="AA125" s="42">
        <f>IF(Tabela1[[#This Row],[Alta8]]="NA","NA",IF(OR(AD125="",U125=""),"",U125*30/1000))</f>
        <v>1.425</v>
      </c>
      <c r="AB125" s="42">
        <f>IF(Tabela1[[#This Row],[Média9]]="NA","NA",IF(OR(AE125="",V125=""),"",V125*30/1000))</f>
        <v>1.137</v>
      </c>
      <c r="AC125" s="42">
        <f>IF(Tabela1[[#This Row],[Baixa10]]="NA","NA",IF(OR(AF125="",W125=""),"",W125*30/1000))</f>
        <v>1.032</v>
      </c>
      <c r="AD125" s="52" t="str">
        <f>IF(Tabela1[[#This Row],[Alta8]]="NA","NA",IF(X125="","",IF(X125&gt;$AD$3,"A",IF(X125&gt;$AD$4,"B",IF(X125&gt;$AD$5,"C","D")))))</f>
        <v>A</v>
      </c>
      <c r="AE125" s="52" t="str">
        <f>IF(Tabela1[[#This Row],[Média9]]="NA","NA",IF(Y125="","",IF(Y125&gt;$AD$3,"A",IF(Y125&gt;$AD$4,"B",IF(Y125&gt;$AD$5,"C","D")))))</f>
        <v>B</v>
      </c>
      <c r="AF125" s="52" t="str">
        <f>IF(Tabela1[[#This Row],[Baixa10]]="NA","NA",IF(Z125="","",IF(Z125&gt;$AD$3,"A",IF(Z125&gt;$AD$4,"B",IF(Z125&gt;$AD$5,"C","D")))))</f>
        <v>B</v>
      </c>
    </row>
    <row r="126" spans="1:32" ht="26.1" customHeight="1" x14ac:dyDescent="0.3">
      <c r="A126" s="46" t="s">
        <v>1252</v>
      </c>
      <c r="B126" s="31" t="s">
        <v>893</v>
      </c>
      <c r="C126" s="46" t="s">
        <v>1012</v>
      </c>
      <c r="D126" s="46" t="s">
        <v>1013</v>
      </c>
      <c r="E126" s="46" t="s">
        <v>27</v>
      </c>
      <c r="F126" s="31">
        <v>220</v>
      </c>
      <c r="G126" s="47">
        <v>30</v>
      </c>
      <c r="H126" s="31">
        <v>6</v>
      </c>
      <c r="I126" s="31" t="s">
        <v>128</v>
      </c>
      <c r="J126" s="31" t="s">
        <v>18</v>
      </c>
      <c r="K126" s="31" t="s">
        <v>18</v>
      </c>
      <c r="L126" s="31" t="s">
        <v>80</v>
      </c>
      <c r="M126" s="31" t="s">
        <v>33</v>
      </c>
      <c r="N126" s="31">
        <v>3</v>
      </c>
      <c r="O126" s="31">
        <v>1301</v>
      </c>
      <c r="P126" s="31">
        <v>1095</v>
      </c>
      <c r="Q126" s="31">
        <v>886</v>
      </c>
      <c r="R126" s="48">
        <v>0.78</v>
      </c>
      <c r="S126" s="48">
        <v>0.67</v>
      </c>
      <c r="T126" s="49">
        <v>0.55000000000000004</v>
      </c>
      <c r="U126" s="50">
        <v>46.9</v>
      </c>
      <c r="V126" s="50">
        <v>43.8</v>
      </c>
      <c r="W126" s="51">
        <v>39.799999999999997</v>
      </c>
      <c r="X126" s="42">
        <f>IF(Tabela1[[#This Row],[Alta2]]="NA","NA",Tabela1[[#This Row],[Alta2]]/Tabela1[[#This Row],[Alta5]]*Tabela1[[#This Row],[Diâmetro (cm)]]/100)</f>
        <v>5.0000000000000001E-3</v>
      </c>
      <c r="Y126" s="42">
        <f>IF(Tabela1[[#This Row],[Média3]]="NA","NA",Tabela1[[#This Row],[Média3]]/Tabela1[[#This Row],[Média6]]*Tabela1[[#This Row],[Diâmetro (cm)]]/100)</f>
        <v>4.5999999999999999E-3</v>
      </c>
      <c r="Z126" s="42">
        <f>IF(Tabela1[[#This Row],[Baixa4]]="NA","NA",Tabela1[[#This Row],[Baixa4]]/Tabela1[[#This Row],[Baixa7]]*Tabela1[[#This Row],[Diâmetro (cm)]]/100)</f>
        <v>4.1000000000000003E-3</v>
      </c>
      <c r="AA126" s="42">
        <f>IF(Tabela1[[#This Row],[Alta8]]="NA","NA",IF(OR(AD126="",U126=""),"",U126*30/1000))</f>
        <v>1.407</v>
      </c>
      <c r="AB126" s="42">
        <f>IF(Tabela1[[#This Row],[Média9]]="NA","NA",IF(OR(AE126="",V126=""),"",V126*30/1000))</f>
        <v>1.3140000000000001</v>
      </c>
      <c r="AC126" s="42">
        <f>IF(Tabela1[[#This Row],[Baixa10]]="NA","NA",IF(OR(AF126="",W126=""),"",W126*30/1000))</f>
        <v>1.194</v>
      </c>
      <c r="AD126" s="52" t="str">
        <f>IF(Tabela1[[#This Row],[Alta8]]="NA","NA",IF(X126="","",IF(X126&gt;$AD$3,"A",IF(X126&gt;$AD$4,"B",IF(X126&gt;$AD$5,"C","D")))))</f>
        <v>A</v>
      </c>
      <c r="AE126" s="52" t="str">
        <f>IF(Tabela1[[#This Row],[Média9]]="NA","NA",IF(Y126="","",IF(Y126&gt;$AD$3,"A",IF(Y126&gt;$AD$4,"B",IF(Y126&gt;$AD$5,"C","D")))))</f>
        <v>A</v>
      </c>
      <c r="AF126" s="52" t="str">
        <f>IF(Tabela1[[#This Row],[Baixa10]]="NA","NA",IF(Z126="","",IF(Z126&gt;$AD$3,"A",IF(Z126&gt;$AD$4,"B",IF(Z126&gt;$AD$5,"C","D")))))</f>
        <v>A</v>
      </c>
    </row>
    <row r="127" spans="1:32" ht="26.1" customHeight="1" x14ac:dyDescent="0.3">
      <c r="A127" s="46" t="s">
        <v>1252</v>
      </c>
      <c r="B127" s="31" t="s">
        <v>886</v>
      </c>
      <c r="C127" s="46" t="s">
        <v>1014</v>
      </c>
      <c r="D127" s="46" t="s">
        <v>1015</v>
      </c>
      <c r="E127" s="46" t="s">
        <v>25</v>
      </c>
      <c r="F127" s="31">
        <v>127</v>
      </c>
      <c r="G127" s="47">
        <v>40</v>
      </c>
      <c r="H127" s="31">
        <v>3</v>
      </c>
      <c r="I127" s="31" t="s">
        <v>128</v>
      </c>
      <c r="J127" s="31" t="s">
        <v>18</v>
      </c>
      <c r="K127" s="31" t="s">
        <v>18</v>
      </c>
      <c r="L127" s="31" t="s">
        <v>80</v>
      </c>
      <c r="M127" s="31" t="s">
        <v>33</v>
      </c>
      <c r="N127" s="31">
        <v>3</v>
      </c>
      <c r="O127" s="31">
        <v>1483</v>
      </c>
      <c r="P127" s="31">
        <v>1397</v>
      </c>
      <c r="Q127" s="31">
        <v>1276</v>
      </c>
      <c r="R127" s="48">
        <v>0.89</v>
      </c>
      <c r="S127" s="48">
        <v>0.84</v>
      </c>
      <c r="T127" s="49">
        <v>0.76</v>
      </c>
      <c r="U127" s="50">
        <v>55.7</v>
      </c>
      <c r="V127" s="50">
        <v>50.8</v>
      </c>
      <c r="W127" s="51">
        <v>47.1</v>
      </c>
      <c r="X127" s="42">
        <f>IF(Tabela1[[#This Row],[Alta2]]="NA","NA",Tabela1[[#This Row],[Alta2]]/Tabela1[[#This Row],[Alta5]]*Tabela1[[#This Row],[Diâmetro (cm)]]/100)</f>
        <v>6.4000000000000003E-3</v>
      </c>
      <c r="Y127" s="42">
        <f>IF(Tabela1[[#This Row],[Média3]]="NA","NA",Tabela1[[#This Row],[Média3]]/Tabela1[[#This Row],[Média6]]*Tabela1[[#This Row],[Diâmetro (cm)]]/100)</f>
        <v>6.6E-3</v>
      </c>
      <c r="Z127" s="42">
        <f>IF(Tabela1[[#This Row],[Baixa4]]="NA","NA",Tabela1[[#This Row],[Baixa4]]/Tabela1[[#This Row],[Baixa7]]*Tabela1[[#This Row],[Diâmetro (cm)]]/100)</f>
        <v>6.4999999999999997E-3</v>
      </c>
      <c r="AA127" s="42">
        <f>IF(Tabela1[[#This Row],[Alta8]]="NA","NA",IF(OR(AD127="",U127=""),"",U127*30/1000))</f>
        <v>1.671</v>
      </c>
      <c r="AB127" s="42">
        <f>IF(Tabela1[[#This Row],[Média9]]="NA","NA",IF(OR(AE127="",V127=""),"",V127*30/1000))</f>
        <v>1.524</v>
      </c>
      <c r="AC127" s="42">
        <f>IF(Tabela1[[#This Row],[Baixa10]]="NA","NA",IF(OR(AF127="",W127=""),"",W127*30/1000))</f>
        <v>1.413</v>
      </c>
      <c r="AD127" s="52" t="str">
        <f>IF(Tabela1[[#This Row],[Alta8]]="NA","NA",IF(X127="","",IF(X127&gt;$AD$3,"A",IF(X127&gt;$AD$4,"B",IF(X127&gt;$AD$5,"C","D")))))</f>
        <v>A</v>
      </c>
      <c r="AE127" s="52" t="str">
        <f>IF(Tabela1[[#This Row],[Média9]]="NA","NA",IF(Y127="","",IF(Y127&gt;$AD$3,"A",IF(Y127&gt;$AD$4,"B",IF(Y127&gt;$AD$5,"C","D")))))</f>
        <v>A</v>
      </c>
      <c r="AF127" s="52" t="str">
        <f>IF(Tabela1[[#This Row],[Baixa10]]="NA","NA",IF(Z127="","",IF(Z127&gt;$AD$3,"A",IF(Z127&gt;$AD$4,"B",IF(Z127&gt;$AD$5,"C","D")))))</f>
        <v>A</v>
      </c>
    </row>
    <row r="128" spans="1:32" ht="26.1" customHeight="1" x14ac:dyDescent="0.3">
      <c r="A128" s="46" t="s">
        <v>1252</v>
      </c>
      <c r="B128" s="31" t="s">
        <v>886</v>
      </c>
      <c r="C128" s="46" t="s">
        <v>1016</v>
      </c>
      <c r="D128" s="46" t="s">
        <v>1017</v>
      </c>
      <c r="E128" s="46" t="s">
        <v>25</v>
      </c>
      <c r="F128" s="31">
        <v>220</v>
      </c>
      <c r="G128" s="47">
        <v>40</v>
      </c>
      <c r="H128" s="31">
        <v>3</v>
      </c>
      <c r="I128" s="31" t="s">
        <v>128</v>
      </c>
      <c r="J128" s="31" t="s">
        <v>18</v>
      </c>
      <c r="K128" s="31" t="s">
        <v>18</v>
      </c>
      <c r="L128" s="31" t="s">
        <v>80</v>
      </c>
      <c r="M128" s="31" t="s">
        <v>33</v>
      </c>
      <c r="N128" s="31">
        <v>3</v>
      </c>
      <c r="O128" s="31">
        <v>1479</v>
      </c>
      <c r="P128" s="31">
        <v>1383</v>
      </c>
      <c r="Q128" s="31">
        <v>1315</v>
      </c>
      <c r="R128" s="48">
        <v>0.87</v>
      </c>
      <c r="S128" s="48">
        <v>0.84</v>
      </c>
      <c r="T128" s="49">
        <v>0.81</v>
      </c>
      <c r="U128" s="50">
        <v>51.2</v>
      </c>
      <c r="V128" s="50">
        <v>48.1</v>
      </c>
      <c r="W128" s="51">
        <v>46.5</v>
      </c>
      <c r="X128" s="42">
        <f>IF(Tabela1[[#This Row],[Alta2]]="NA","NA",Tabela1[[#This Row],[Alta2]]/Tabela1[[#This Row],[Alta5]]*Tabela1[[#This Row],[Diâmetro (cm)]]/100)</f>
        <v>6.7999999999999996E-3</v>
      </c>
      <c r="Y128" s="42">
        <f>IF(Tabela1[[#This Row],[Média3]]="NA","NA",Tabela1[[#This Row],[Média3]]/Tabela1[[#This Row],[Média6]]*Tabela1[[#This Row],[Diâmetro (cm)]]/100)</f>
        <v>7.0000000000000001E-3</v>
      </c>
      <c r="Z128" s="42">
        <f>IF(Tabela1[[#This Row],[Baixa4]]="NA","NA",Tabela1[[#This Row],[Baixa4]]/Tabela1[[#This Row],[Baixa7]]*Tabela1[[#This Row],[Diâmetro (cm)]]/100)</f>
        <v>7.0000000000000001E-3</v>
      </c>
      <c r="AA128" s="42">
        <f>IF(Tabela1[[#This Row],[Alta8]]="NA","NA",IF(OR(AD128="",U128=""),"",U128*30/1000))</f>
        <v>1.536</v>
      </c>
      <c r="AB128" s="42">
        <f>IF(Tabela1[[#This Row],[Média9]]="NA","NA",IF(OR(AE128="",V128=""),"",V128*30/1000))</f>
        <v>1.4430000000000001</v>
      </c>
      <c r="AC128" s="42">
        <f>IF(Tabela1[[#This Row],[Baixa10]]="NA","NA",IF(OR(AF128="",W128=""),"",W128*30/1000))</f>
        <v>1.395</v>
      </c>
      <c r="AD128" s="52" t="str">
        <f>IF(Tabela1[[#This Row],[Alta8]]="NA","NA",IF(X128="","",IF(X128&gt;$AD$3,"A",IF(X128&gt;$AD$4,"B",IF(X128&gt;$AD$5,"C","D")))))</f>
        <v>A</v>
      </c>
      <c r="AE128" s="52" t="str">
        <f>IF(Tabela1[[#This Row],[Média9]]="NA","NA",IF(Y128="","",IF(Y128&gt;$AD$3,"A",IF(Y128&gt;$AD$4,"B",IF(Y128&gt;$AD$5,"C","D")))))</f>
        <v>A</v>
      </c>
      <c r="AF128" s="52" t="str">
        <f>IF(Tabela1[[#This Row],[Baixa10]]="NA","NA",IF(Z128="","",IF(Z128&gt;$AD$3,"A",IF(Z128&gt;$AD$4,"B",IF(Z128&gt;$AD$5,"C","D")))))</f>
        <v>A</v>
      </c>
    </row>
    <row r="129" spans="1:32" ht="26.1" customHeight="1" x14ac:dyDescent="0.3">
      <c r="A129" s="46" t="s">
        <v>1252</v>
      </c>
      <c r="B129" s="31" t="s">
        <v>886</v>
      </c>
      <c r="C129" s="46" t="s">
        <v>1018</v>
      </c>
      <c r="D129" s="46" t="s">
        <v>1019</v>
      </c>
      <c r="E129" s="46" t="s">
        <v>25</v>
      </c>
      <c r="F129" s="31">
        <v>127</v>
      </c>
      <c r="G129" s="47">
        <v>30</v>
      </c>
      <c r="H129" s="31">
        <v>6</v>
      </c>
      <c r="I129" s="31" t="s">
        <v>128</v>
      </c>
      <c r="J129" s="31" t="s">
        <v>18</v>
      </c>
      <c r="K129" s="31" t="s">
        <v>18</v>
      </c>
      <c r="L129" s="31" t="s">
        <v>80</v>
      </c>
      <c r="M129" s="31" t="s">
        <v>33</v>
      </c>
      <c r="N129" s="31">
        <v>3</v>
      </c>
      <c r="O129" s="31">
        <v>1265</v>
      </c>
      <c r="P129" s="31">
        <v>1035</v>
      </c>
      <c r="Q129" s="31">
        <v>863</v>
      </c>
      <c r="R129" s="48">
        <v>0.81</v>
      </c>
      <c r="S129" s="48">
        <v>0.68</v>
      </c>
      <c r="T129" s="49">
        <v>0.56999999999999995</v>
      </c>
      <c r="U129" s="50">
        <v>50.9</v>
      </c>
      <c r="V129" s="50">
        <v>45</v>
      </c>
      <c r="W129" s="51">
        <v>40.200000000000003</v>
      </c>
      <c r="X129" s="42">
        <f>IF(Tabela1[[#This Row],[Alta2]]="NA","NA",Tabela1[[#This Row],[Alta2]]/Tabela1[[#This Row],[Alta5]]*Tabela1[[#This Row],[Diâmetro (cm)]]/100)</f>
        <v>4.7999999999999996E-3</v>
      </c>
      <c r="Y129" s="42">
        <f>IF(Tabela1[[#This Row],[Média3]]="NA","NA",Tabela1[[#This Row],[Média3]]/Tabela1[[#This Row],[Média6]]*Tabela1[[#This Row],[Diâmetro (cm)]]/100)</f>
        <v>4.4999999999999997E-3</v>
      </c>
      <c r="Z129" s="42">
        <f>IF(Tabela1[[#This Row],[Baixa4]]="NA","NA",Tabela1[[#This Row],[Baixa4]]/Tabela1[[#This Row],[Baixa7]]*Tabela1[[#This Row],[Diâmetro (cm)]]/100)</f>
        <v>4.3E-3</v>
      </c>
      <c r="AA129" s="42">
        <f>IF(Tabela1[[#This Row],[Alta8]]="NA","NA",IF(OR(AD129="",U129=""),"",U129*30/1000))</f>
        <v>1.5269999999999999</v>
      </c>
      <c r="AB129" s="42">
        <f>IF(Tabela1[[#This Row],[Média9]]="NA","NA",IF(OR(AE129="",V129=""),"",V129*30/1000))</f>
        <v>1.35</v>
      </c>
      <c r="AC129" s="42">
        <f>IF(Tabela1[[#This Row],[Baixa10]]="NA","NA",IF(OR(AF129="",W129=""),"",W129*30/1000))</f>
        <v>1.206</v>
      </c>
      <c r="AD129" s="52" t="str">
        <f>IF(Tabela1[[#This Row],[Alta8]]="NA","NA",IF(X129="","",IF(X129&gt;$AD$3,"A",IF(X129&gt;$AD$4,"B",IF(X129&gt;$AD$5,"C","D")))))</f>
        <v>A</v>
      </c>
      <c r="AE129" s="52" t="str">
        <f>IF(Tabela1[[#This Row],[Média9]]="NA","NA",IF(Y129="","",IF(Y129&gt;$AD$3,"A",IF(Y129&gt;$AD$4,"B",IF(Y129&gt;$AD$5,"C","D")))))</f>
        <v>A</v>
      </c>
      <c r="AF129" s="52" t="str">
        <f>IF(Tabela1[[#This Row],[Baixa10]]="NA","NA",IF(Z129="","",IF(Z129&gt;$AD$3,"A",IF(Z129&gt;$AD$4,"B",IF(Z129&gt;$AD$5,"C","D")))))</f>
        <v>A</v>
      </c>
    </row>
    <row r="130" spans="1:32" ht="26.1" customHeight="1" x14ac:dyDescent="0.3">
      <c r="A130" s="46" t="s">
        <v>1252</v>
      </c>
      <c r="B130" s="31" t="s">
        <v>886</v>
      </c>
      <c r="C130" s="46" t="s">
        <v>1020</v>
      </c>
      <c r="D130" s="46" t="s">
        <v>1021</v>
      </c>
      <c r="E130" s="46" t="s">
        <v>25</v>
      </c>
      <c r="F130" s="31">
        <v>220</v>
      </c>
      <c r="G130" s="47">
        <v>30</v>
      </c>
      <c r="H130" s="31">
        <v>6</v>
      </c>
      <c r="I130" s="31" t="s">
        <v>128</v>
      </c>
      <c r="J130" s="31" t="s">
        <v>18</v>
      </c>
      <c r="K130" s="31" t="s">
        <v>18</v>
      </c>
      <c r="L130" s="31" t="s">
        <v>80</v>
      </c>
      <c r="M130" s="31" t="s">
        <v>33</v>
      </c>
      <c r="N130" s="31">
        <v>3</v>
      </c>
      <c r="O130" s="31">
        <v>1341</v>
      </c>
      <c r="P130" s="31">
        <v>1169</v>
      </c>
      <c r="Q130" s="31">
        <v>975</v>
      </c>
      <c r="R130" s="48">
        <v>0.82</v>
      </c>
      <c r="S130" s="48">
        <v>0.72</v>
      </c>
      <c r="T130" s="49">
        <v>0.6</v>
      </c>
      <c r="U130" s="50">
        <v>45.8</v>
      </c>
      <c r="V130" s="50">
        <v>43.4</v>
      </c>
      <c r="W130" s="51">
        <v>39.799999999999997</v>
      </c>
      <c r="X130" s="42">
        <f>IF(Tabela1[[#This Row],[Alta2]]="NA","NA",Tabela1[[#This Row],[Alta2]]/Tabela1[[#This Row],[Alta5]]*Tabela1[[#This Row],[Diâmetro (cm)]]/100)</f>
        <v>5.4000000000000003E-3</v>
      </c>
      <c r="Y130" s="42">
        <f>IF(Tabela1[[#This Row],[Média3]]="NA","NA",Tabela1[[#This Row],[Média3]]/Tabela1[[#This Row],[Média6]]*Tabela1[[#This Row],[Diâmetro (cm)]]/100)</f>
        <v>5.0000000000000001E-3</v>
      </c>
      <c r="Z130" s="42">
        <f>IF(Tabela1[[#This Row],[Baixa4]]="NA","NA",Tabela1[[#This Row],[Baixa4]]/Tabela1[[#This Row],[Baixa7]]*Tabela1[[#This Row],[Diâmetro (cm)]]/100)</f>
        <v>4.4999999999999997E-3</v>
      </c>
      <c r="AA130" s="42">
        <f>IF(Tabela1[[#This Row],[Alta8]]="NA","NA",IF(OR(AD130="",U130=""),"",U130*30/1000))</f>
        <v>1.3740000000000001</v>
      </c>
      <c r="AB130" s="42">
        <f>IF(Tabela1[[#This Row],[Média9]]="NA","NA",IF(OR(AE130="",V130=""),"",V130*30/1000))</f>
        <v>1.302</v>
      </c>
      <c r="AC130" s="42">
        <f>IF(Tabela1[[#This Row],[Baixa10]]="NA","NA",IF(OR(AF130="",W130=""),"",W130*30/1000))</f>
        <v>1.194</v>
      </c>
      <c r="AD130" s="52" t="str">
        <f>IF(Tabela1[[#This Row],[Alta8]]="NA","NA",IF(X130="","",IF(X130&gt;$AD$3,"A",IF(X130&gt;$AD$4,"B",IF(X130&gt;$AD$5,"C","D")))))</f>
        <v>A</v>
      </c>
      <c r="AE130" s="52" t="str">
        <f>IF(Tabela1[[#This Row],[Média9]]="NA","NA",IF(Y130="","",IF(Y130&gt;$AD$3,"A",IF(Y130&gt;$AD$4,"B",IF(Y130&gt;$AD$5,"C","D")))))</f>
        <v>A</v>
      </c>
      <c r="AF130" s="52" t="str">
        <f>IF(Tabela1[[#This Row],[Baixa10]]="NA","NA",IF(Z130="","",IF(Z130&gt;$AD$3,"A",IF(Z130&gt;$AD$4,"B",IF(Z130&gt;$AD$5,"C","D")))))</f>
        <v>A</v>
      </c>
    </row>
    <row r="131" spans="1:32" ht="26.1" customHeight="1" x14ac:dyDescent="0.3">
      <c r="A131" s="46" t="s">
        <v>1252</v>
      </c>
      <c r="B131" s="31" t="s">
        <v>886</v>
      </c>
      <c r="C131" s="46" t="s">
        <v>1022</v>
      </c>
      <c r="D131" s="46" t="s">
        <v>1023</v>
      </c>
      <c r="E131" s="46" t="s">
        <v>26</v>
      </c>
      <c r="F131" s="31">
        <v>127</v>
      </c>
      <c r="G131" s="47">
        <v>52</v>
      </c>
      <c r="H131" s="31">
        <v>3</v>
      </c>
      <c r="I131" s="31" t="s">
        <v>128</v>
      </c>
      <c r="J131" s="31" t="s">
        <v>18</v>
      </c>
      <c r="K131" s="31" t="s">
        <v>18</v>
      </c>
      <c r="L131" s="31" t="s">
        <v>80</v>
      </c>
      <c r="M131" s="31" t="s">
        <v>33</v>
      </c>
      <c r="N131" s="31">
        <v>3</v>
      </c>
      <c r="O131" s="31">
        <v>1387</v>
      </c>
      <c r="P131" s="31">
        <v>801</v>
      </c>
      <c r="Q131" s="31">
        <v>564</v>
      </c>
      <c r="R131" s="48">
        <v>1.1399999999999999</v>
      </c>
      <c r="S131" s="48">
        <v>0.82</v>
      </c>
      <c r="T131" s="49">
        <v>0.51</v>
      </c>
      <c r="U131" s="50">
        <v>134.74</v>
      </c>
      <c r="V131" s="50">
        <v>88.37</v>
      </c>
      <c r="W131" s="51">
        <v>52.46</v>
      </c>
      <c r="X131" s="42">
        <f>IF(Tabela1[[#This Row],[Alta2]]="NA","NA",Tabela1[[#This Row],[Alta2]]/Tabela1[[#This Row],[Alta5]]*Tabela1[[#This Row],[Diâmetro (cm)]]/100)</f>
        <v>4.4000000000000003E-3</v>
      </c>
      <c r="Y131" s="42">
        <f>IF(Tabela1[[#This Row],[Média3]]="NA","NA",Tabela1[[#This Row],[Média3]]/Tabela1[[#This Row],[Média6]]*Tabela1[[#This Row],[Diâmetro (cm)]]/100)</f>
        <v>4.7999999999999996E-3</v>
      </c>
      <c r="Z131" s="42">
        <f>IF(Tabela1[[#This Row],[Baixa4]]="NA","NA",Tabela1[[#This Row],[Baixa4]]/Tabela1[[#This Row],[Baixa7]]*Tabela1[[#This Row],[Diâmetro (cm)]]/100)</f>
        <v>5.1000000000000004E-3</v>
      </c>
      <c r="AA131" s="42">
        <f>IF(Tabela1[[#This Row],[Alta8]]="NA","NA",IF(OR(AD131="",U131=""),"",U131*30/1000))</f>
        <v>4.0422000000000002</v>
      </c>
      <c r="AB131" s="42">
        <f>IF(Tabela1[[#This Row],[Média9]]="NA","NA",IF(OR(AE131="",V131=""),"",V131*30/1000))</f>
        <v>2.6511</v>
      </c>
      <c r="AC131" s="42">
        <f>IF(Tabela1[[#This Row],[Baixa10]]="NA","NA",IF(OR(AF131="",W131=""),"",W131*30/1000))</f>
        <v>1.5738000000000001</v>
      </c>
      <c r="AD131" s="52" t="str">
        <f>IF(Tabela1[[#This Row],[Alta8]]="NA","NA",IF(X131="","",IF(X131&gt;$AD$3,"A",IF(X131&gt;$AD$4,"B",IF(X131&gt;$AD$5,"C","D")))))</f>
        <v>A</v>
      </c>
      <c r="AE131" s="52" t="str">
        <f>IF(Tabela1[[#This Row],[Média9]]="NA","NA",IF(Y131="","",IF(Y131&gt;$AD$3,"A",IF(Y131&gt;$AD$4,"B",IF(Y131&gt;$AD$5,"C","D")))))</f>
        <v>A</v>
      </c>
      <c r="AF131" s="52" t="str">
        <f>IF(Tabela1[[#This Row],[Baixa10]]="NA","NA",IF(Z131="","",IF(Z131&gt;$AD$3,"A",IF(Z131&gt;$AD$4,"B",IF(Z131&gt;$AD$5,"C","D")))))</f>
        <v>A</v>
      </c>
    </row>
    <row r="132" spans="1:32" ht="26.1" customHeight="1" x14ac:dyDescent="0.3">
      <c r="A132" s="46" t="s">
        <v>1252</v>
      </c>
      <c r="B132" s="31" t="s">
        <v>886</v>
      </c>
      <c r="C132" s="46" t="s">
        <v>1022</v>
      </c>
      <c r="D132" s="46" t="s">
        <v>1023</v>
      </c>
      <c r="E132" s="46" t="s">
        <v>26</v>
      </c>
      <c r="F132" s="31">
        <v>220</v>
      </c>
      <c r="G132" s="47">
        <v>52</v>
      </c>
      <c r="H132" s="31">
        <v>3</v>
      </c>
      <c r="I132" s="31" t="s">
        <v>128</v>
      </c>
      <c r="J132" s="31" t="s">
        <v>18</v>
      </c>
      <c r="K132" s="31" t="s">
        <v>18</v>
      </c>
      <c r="L132" s="31" t="s">
        <v>80</v>
      </c>
      <c r="M132" s="31" t="s">
        <v>33</v>
      </c>
      <c r="N132" s="31">
        <v>3</v>
      </c>
      <c r="O132" s="31">
        <v>1497</v>
      </c>
      <c r="P132" s="31">
        <v>1458</v>
      </c>
      <c r="Q132" s="31">
        <v>628</v>
      </c>
      <c r="R132" s="48">
        <v>1.18</v>
      </c>
      <c r="S132" s="48">
        <v>1.1299999999999999</v>
      </c>
      <c r="T132" s="49">
        <v>0.45</v>
      </c>
      <c r="U132" s="50">
        <v>178.6</v>
      </c>
      <c r="V132" s="50">
        <v>164.21</v>
      </c>
      <c r="W132" s="51">
        <v>51.87</v>
      </c>
      <c r="X132" s="42">
        <f>IF(Tabela1[[#This Row],[Alta2]]="NA","NA",Tabela1[[#This Row],[Alta2]]/Tabela1[[#This Row],[Alta5]]*Tabela1[[#This Row],[Diâmetro (cm)]]/100)</f>
        <v>3.3999999999999998E-3</v>
      </c>
      <c r="Y132" s="42">
        <f>IF(Tabela1[[#This Row],[Média3]]="NA","NA",Tabela1[[#This Row],[Média3]]/Tabela1[[#This Row],[Média6]]*Tabela1[[#This Row],[Diâmetro (cm)]]/100)</f>
        <v>3.5999999999999999E-3</v>
      </c>
      <c r="Z132" s="42">
        <f>IF(Tabela1[[#This Row],[Baixa4]]="NA","NA",Tabela1[[#This Row],[Baixa4]]/Tabela1[[#This Row],[Baixa7]]*Tabela1[[#This Row],[Diâmetro (cm)]]/100)</f>
        <v>4.4999999999999997E-3</v>
      </c>
      <c r="AA132" s="42">
        <f>IF(Tabela1[[#This Row],[Alta8]]="NA","NA",IF(OR(AD132="",U132=""),"",U132*30/1000))</f>
        <v>5.3579999999999997</v>
      </c>
      <c r="AB132" s="42">
        <f>IF(Tabela1[[#This Row],[Média9]]="NA","NA",IF(OR(AE132="",V132=""),"",V132*30/1000))</f>
        <v>4.9263000000000003</v>
      </c>
      <c r="AC132" s="42">
        <f>IF(Tabela1[[#This Row],[Baixa10]]="NA","NA",IF(OR(AF132="",W132=""),"",W132*30/1000))</f>
        <v>1.5561</v>
      </c>
      <c r="AD132" s="52" t="str">
        <f>IF(Tabela1[[#This Row],[Alta8]]="NA","NA",IF(X132="","",IF(X132&gt;$AD$3,"A",IF(X132&gt;$AD$4,"B",IF(X132&gt;$AD$5,"C","D")))))</f>
        <v>C</v>
      </c>
      <c r="AE132" s="52" t="str">
        <f>IF(Tabela1[[#This Row],[Média9]]="NA","NA",IF(Y132="","",IF(Y132&gt;$AD$3,"A",IF(Y132&gt;$AD$4,"B",IF(Y132&gt;$AD$5,"C","D")))))</f>
        <v>B</v>
      </c>
      <c r="AF132" s="52" t="str">
        <f>IF(Tabela1[[#This Row],[Baixa10]]="NA","NA",IF(Z132="","",IF(Z132&gt;$AD$3,"A",IF(Z132&gt;$AD$4,"B",IF(Z132&gt;$AD$5,"C","D")))))</f>
        <v>A</v>
      </c>
    </row>
    <row r="133" spans="1:32" ht="26.1" customHeight="1" x14ac:dyDescent="0.3">
      <c r="A133" s="46" t="s">
        <v>1252</v>
      </c>
      <c r="B133" s="31" t="s">
        <v>1024</v>
      </c>
      <c r="C133" s="46" t="s">
        <v>1025</v>
      </c>
      <c r="D133" s="46" t="s">
        <v>1026</v>
      </c>
      <c r="E133" s="46" t="s">
        <v>25</v>
      </c>
      <c r="F133" s="31">
        <v>127</v>
      </c>
      <c r="G133" s="47">
        <v>30</v>
      </c>
      <c r="H133" s="31">
        <v>3</v>
      </c>
      <c r="I133" s="31" t="s">
        <v>128</v>
      </c>
      <c r="J133" s="31" t="s">
        <v>18</v>
      </c>
      <c r="K133" s="31" t="s">
        <v>18</v>
      </c>
      <c r="L133" s="31" t="s">
        <v>80</v>
      </c>
      <c r="M133" s="31" t="s">
        <v>33</v>
      </c>
      <c r="N133" s="31">
        <v>3</v>
      </c>
      <c r="O133" s="31">
        <v>1367</v>
      </c>
      <c r="P133" s="31">
        <v>1251</v>
      </c>
      <c r="Q133" s="31">
        <v>1137</v>
      </c>
      <c r="R133" s="48">
        <v>0.56999999999999995</v>
      </c>
      <c r="S133" s="48">
        <v>0.54</v>
      </c>
      <c r="T133" s="49">
        <v>0.51</v>
      </c>
      <c r="U133" s="50">
        <v>40</v>
      </c>
      <c r="V133" s="50">
        <v>36.299999999999997</v>
      </c>
      <c r="W133" s="51">
        <v>34.1</v>
      </c>
      <c r="X133" s="42">
        <f>IF(Tabela1[[#This Row],[Alta2]]="NA","NA",Tabela1[[#This Row],[Alta2]]/Tabela1[[#This Row],[Alta5]]*Tabela1[[#This Row],[Diâmetro (cm)]]/100)</f>
        <v>4.3E-3</v>
      </c>
      <c r="Y133" s="42">
        <f>IF(Tabela1[[#This Row],[Média3]]="NA","NA",Tabela1[[#This Row],[Média3]]/Tabela1[[#This Row],[Média6]]*Tabela1[[#This Row],[Diâmetro (cm)]]/100)</f>
        <v>4.4999999999999997E-3</v>
      </c>
      <c r="Z133" s="42">
        <f>IF(Tabela1[[#This Row],[Baixa4]]="NA","NA",Tabela1[[#This Row],[Baixa4]]/Tabela1[[#This Row],[Baixa7]]*Tabela1[[#This Row],[Diâmetro (cm)]]/100)</f>
        <v>4.4999999999999997E-3</v>
      </c>
      <c r="AA133" s="42">
        <f>IF(Tabela1[[#This Row],[Alta8]]="NA","NA",IF(OR(AD133="",U133=""),"",U133*30/1000))</f>
        <v>1.2</v>
      </c>
      <c r="AB133" s="42">
        <f>IF(Tabela1[[#This Row],[Média9]]="NA","NA",IF(OR(AE133="",V133=""),"",V133*30/1000))</f>
        <v>1.089</v>
      </c>
      <c r="AC133" s="42">
        <f>IF(Tabela1[[#This Row],[Baixa10]]="NA","NA",IF(OR(AF133="",W133=""),"",W133*30/1000))</f>
        <v>1.0229999999999999</v>
      </c>
      <c r="AD133" s="52" t="str">
        <f>IF(Tabela1[[#This Row],[Alta8]]="NA","NA",IF(X133="","",IF(X133&gt;$AD$3,"A",IF(X133&gt;$AD$4,"B",IF(X133&gt;$AD$5,"C","D")))))</f>
        <v>A</v>
      </c>
      <c r="AE133" s="52" t="str">
        <f>IF(Tabela1[[#This Row],[Média9]]="NA","NA",IF(Y133="","",IF(Y133&gt;$AD$3,"A",IF(Y133&gt;$AD$4,"B",IF(Y133&gt;$AD$5,"C","D")))))</f>
        <v>A</v>
      </c>
      <c r="AF133" s="52" t="str">
        <f>IF(Tabela1[[#This Row],[Baixa10]]="NA","NA",IF(Z133="","",IF(Z133&gt;$AD$3,"A",IF(Z133&gt;$AD$4,"B",IF(Z133&gt;$AD$5,"C","D")))))</f>
        <v>A</v>
      </c>
    </row>
    <row r="134" spans="1:32" ht="26.1" customHeight="1" x14ac:dyDescent="0.3">
      <c r="A134" s="46" t="s">
        <v>1252</v>
      </c>
      <c r="B134" s="31" t="s">
        <v>1024</v>
      </c>
      <c r="C134" s="46" t="s">
        <v>1027</v>
      </c>
      <c r="D134" s="46" t="s">
        <v>1028</v>
      </c>
      <c r="E134" s="46" t="s">
        <v>25</v>
      </c>
      <c r="F134" s="31">
        <v>220</v>
      </c>
      <c r="G134" s="47">
        <v>30</v>
      </c>
      <c r="H134" s="31">
        <v>3</v>
      </c>
      <c r="I134" s="31" t="s">
        <v>128</v>
      </c>
      <c r="J134" s="31" t="s">
        <v>18</v>
      </c>
      <c r="K134" s="31" t="s">
        <v>18</v>
      </c>
      <c r="L134" s="31" t="s">
        <v>80</v>
      </c>
      <c r="M134" s="31" t="s">
        <v>33</v>
      </c>
      <c r="N134" s="31">
        <v>3</v>
      </c>
      <c r="O134" s="31">
        <v>1370</v>
      </c>
      <c r="P134" s="31">
        <v>1237</v>
      </c>
      <c r="Q134" s="31">
        <v>1153</v>
      </c>
      <c r="R134" s="48">
        <v>0.57999999999999996</v>
      </c>
      <c r="S134" s="48">
        <v>0.54</v>
      </c>
      <c r="T134" s="49">
        <v>0.49</v>
      </c>
      <c r="U134" s="50">
        <v>40</v>
      </c>
      <c r="V134" s="50">
        <v>37.299999999999997</v>
      </c>
      <c r="W134" s="51">
        <v>36.299999999999997</v>
      </c>
      <c r="X134" s="42">
        <f>IF(Tabela1[[#This Row],[Alta2]]="NA","NA",Tabela1[[#This Row],[Alta2]]/Tabela1[[#This Row],[Alta5]]*Tabela1[[#This Row],[Diâmetro (cm)]]/100)</f>
        <v>4.4000000000000003E-3</v>
      </c>
      <c r="Y134" s="42">
        <f>IF(Tabela1[[#This Row],[Média3]]="NA","NA",Tabela1[[#This Row],[Média3]]/Tabela1[[#This Row],[Média6]]*Tabela1[[#This Row],[Diâmetro (cm)]]/100)</f>
        <v>4.3E-3</v>
      </c>
      <c r="Z134" s="42">
        <f>IF(Tabela1[[#This Row],[Baixa4]]="NA","NA",Tabela1[[#This Row],[Baixa4]]/Tabela1[[#This Row],[Baixa7]]*Tabela1[[#This Row],[Diâmetro (cm)]]/100)</f>
        <v>4.0000000000000001E-3</v>
      </c>
      <c r="AA134" s="42">
        <f>IF(Tabela1[[#This Row],[Alta8]]="NA","NA",IF(OR(AD134="",U134=""),"",U134*30/1000))</f>
        <v>1.2</v>
      </c>
      <c r="AB134" s="42">
        <f>IF(Tabela1[[#This Row],[Média9]]="NA","NA",IF(OR(AE134="",V134=""),"",V134*30/1000))</f>
        <v>1.119</v>
      </c>
      <c r="AC134" s="42">
        <f>IF(Tabela1[[#This Row],[Baixa10]]="NA","NA",IF(OR(AF134="",W134=""),"",W134*30/1000))</f>
        <v>1.089</v>
      </c>
      <c r="AD134" s="52" t="str">
        <f>IF(Tabela1[[#This Row],[Alta8]]="NA","NA",IF(X134="","",IF(X134&gt;$AD$3,"A",IF(X134&gt;$AD$4,"B",IF(X134&gt;$AD$5,"C","D")))))</f>
        <v>A</v>
      </c>
      <c r="AE134" s="52" t="str">
        <f>IF(Tabela1[[#This Row],[Média9]]="NA","NA",IF(Y134="","",IF(Y134&gt;$AD$3,"A",IF(Y134&gt;$AD$4,"B",IF(Y134&gt;$AD$5,"C","D")))))</f>
        <v>A</v>
      </c>
      <c r="AF134" s="52" t="str">
        <f>IF(Tabela1[[#This Row],[Baixa10]]="NA","NA",IF(Z134="","",IF(Z134&gt;$AD$3,"A",IF(Z134&gt;$AD$4,"B",IF(Z134&gt;$AD$5,"C","D")))))</f>
        <v>B</v>
      </c>
    </row>
    <row r="135" spans="1:32" ht="26.1" customHeight="1" x14ac:dyDescent="0.3">
      <c r="A135" s="46" t="s">
        <v>1252</v>
      </c>
      <c r="B135" s="31" t="s">
        <v>886</v>
      </c>
      <c r="C135" s="46" t="s">
        <v>1029</v>
      </c>
      <c r="D135" s="46" t="s">
        <v>1030</v>
      </c>
      <c r="E135" s="46" t="s">
        <v>28</v>
      </c>
      <c r="F135" s="31">
        <v>127</v>
      </c>
      <c r="G135" s="47">
        <v>30</v>
      </c>
      <c r="H135" s="31">
        <v>6</v>
      </c>
      <c r="I135" s="31" t="s">
        <v>128</v>
      </c>
      <c r="J135" s="31" t="s">
        <v>18</v>
      </c>
      <c r="K135" s="31" t="s">
        <v>18</v>
      </c>
      <c r="L135" s="31" t="s">
        <v>80</v>
      </c>
      <c r="M135" s="31" t="s">
        <v>33</v>
      </c>
      <c r="N135" s="31">
        <v>3</v>
      </c>
      <c r="O135" s="31">
        <v>1118</v>
      </c>
      <c r="P135" s="31">
        <v>939</v>
      </c>
      <c r="Q135" s="31">
        <v>781</v>
      </c>
      <c r="R135" s="48">
        <v>0.67</v>
      </c>
      <c r="S135" s="48">
        <v>0.59</v>
      </c>
      <c r="T135" s="54">
        <v>0.49</v>
      </c>
      <c r="U135" s="50">
        <v>60</v>
      </c>
      <c r="V135" s="50">
        <v>55.6</v>
      </c>
      <c r="W135" s="51">
        <v>50.3</v>
      </c>
      <c r="X135" s="42">
        <f>IF(Tabela1[[#This Row],[Alta2]]="NA","NA",Tabela1[[#This Row],[Alta2]]/Tabela1[[#This Row],[Alta5]]*Tabela1[[#This Row],[Diâmetro (cm)]]/100)</f>
        <v>3.3999999999999998E-3</v>
      </c>
      <c r="Y135" s="42">
        <f>IF(Tabela1[[#This Row],[Média3]]="NA","NA",Tabela1[[#This Row],[Média3]]/Tabela1[[#This Row],[Média6]]*Tabela1[[#This Row],[Diâmetro (cm)]]/100)</f>
        <v>3.2000000000000002E-3</v>
      </c>
      <c r="Z135" s="42">
        <f>IF(Tabela1[[#This Row],[Baixa4]]="NA","NA",Tabela1[[#This Row],[Baixa4]]/Tabela1[[#This Row],[Baixa7]]*Tabela1[[#This Row],[Diâmetro (cm)]]/100)</f>
        <v>2.8999999999999998E-3</v>
      </c>
      <c r="AA135" s="42">
        <f>IF(Tabela1[[#This Row],[Alta8]]="NA","NA",IF(OR(AD135="",U135=""),"",U135*30/1000))</f>
        <v>1.8</v>
      </c>
      <c r="AB135" s="42">
        <f>IF(Tabela1[[#This Row],[Média9]]="NA","NA",IF(OR(AE135="",V135=""),"",V135*30/1000))</f>
        <v>1.6679999999999999</v>
      </c>
      <c r="AC135" s="42">
        <f>IF(Tabela1[[#This Row],[Baixa10]]="NA","NA",IF(OR(AF135="",W135=""),"",W135*30/1000))</f>
        <v>1.5089999999999999</v>
      </c>
      <c r="AD135" s="52" t="str">
        <f>IF(Tabela1[[#This Row],[Alta8]]="NA","NA",IF(X135="","",IF(X135&gt;$AD$3,"A",IF(X135&gt;$AD$4,"B",IF(X135&gt;$AD$5,"C","D")))))</f>
        <v>C</v>
      </c>
      <c r="AE135" s="52" t="str">
        <f>IF(Tabela1[[#This Row],[Média9]]="NA","NA",IF(Y135="","",IF(Y135&gt;$AD$3,"A",IF(Y135&gt;$AD$4,"B",IF(Y135&gt;$AD$5,"C","D")))))</f>
        <v>C</v>
      </c>
      <c r="AF135" s="52" t="str">
        <f>IF(Tabela1[[#This Row],[Baixa10]]="NA","NA",IF(Z135="","",IF(Z135&gt;$AD$3,"A",IF(Z135&gt;$AD$4,"B",IF(Z135&gt;$AD$5,"C","D")))))</f>
        <v>D</v>
      </c>
    </row>
    <row r="136" spans="1:32" ht="26.1" customHeight="1" x14ac:dyDescent="0.3">
      <c r="A136" s="46" t="s">
        <v>1252</v>
      </c>
      <c r="B136" s="31" t="s">
        <v>886</v>
      </c>
      <c r="C136" s="46" t="s">
        <v>1031</v>
      </c>
      <c r="D136" s="46" t="s">
        <v>1032</v>
      </c>
      <c r="E136" s="46" t="s">
        <v>28</v>
      </c>
      <c r="F136" s="31">
        <v>220</v>
      </c>
      <c r="G136" s="47">
        <v>30</v>
      </c>
      <c r="H136" s="31">
        <v>6</v>
      </c>
      <c r="I136" s="31" t="s">
        <v>128</v>
      </c>
      <c r="J136" s="31" t="s">
        <v>18</v>
      </c>
      <c r="K136" s="31" t="s">
        <v>18</v>
      </c>
      <c r="L136" s="31" t="s">
        <v>80</v>
      </c>
      <c r="M136" s="31" t="s">
        <v>33</v>
      </c>
      <c r="N136" s="31">
        <v>3</v>
      </c>
      <c r="O136" s="31">
        <v>1012</v>
      </c>
      <c r="P136" s="31">
        <v>830</v>
      </c>
      <c r="Q136" s="31">
        <v>664</v>
      </c>
      <c r="R136" s="48">
        <v>0.59</v>
      </c>
      <c r="S136" s="48">
        <v>0.5</v>
      </c>
      <c r="T136" s="49">
        <v>0.42</v>
      </c>
      <c r="U136" s="50">
        <v>50</v>
      </c>
      <c r="V136" s="50">
        <v>40.799999999999997</v>
      </c>
      <c r="W136" s="51">
        <v>34.5</v>
      </c>
      <c r="X136" s="42">
        <f>IF(Tabela1[[#This Row],[Alta2]]="NA","NA",Tabela1[[#This Row],[Alta2]]/Tabela1[[#This Row],[Alta5]]*Tabela1[[#This Row],[Diâmetro (cm)]]/100)</f>
        <v>3.5000000000000001E-3</v>
      </c>
      <c r="Y136" s="42">
        <f>IF(Tabela1[[#This Row],[Média3]]="NA","NA",Tabela1[[#This Row],[Média3]]/Tabela1[[#This Row],[Média6]]*Tabela1[[#This Row],[Diâmetro (cm)]]/100)</f>
        <v>3.7000000000000002E-3</v>
      </c>
      <c r="Z136" s="42">
        <f>IF(Tabela1[[#This Row],[Baixa4]]="NA","NA",Tabela1[[#This Row],[Baixa4]]/Tabela1[[#This Row],[Baixa7]]*Tabela1[[#This Row],[Diâmetro (cm)]]/100)</f>
        <v>3.7000000000000002E-3</v>
      </c>
      <c r="AA136" s="42">
        <f>IF(Tabela1[[#This Row],[Alta8]]="NA","NA",IF(OR(AD136="",U136=""),"",U136*30/1000))</f>
        <v>1.5</v>
      </c>
      <c r="AB136" s="42">
        <f>IF(Tabela1[[#This Row],[Média9]]="NA","NA",IF(OR(AE136="",V136=""),"",V136*30/1000))</f>
        <v>1.224</v>
      </c>
      <c r="AC136" s="42">
        <f>IF(Tabela1[[#This Row],[Baixa10]]="NA","NA",IF(OR(AF136="",W136=""),"",W136*30/1000))</f>
        <v>1.0349999999999999</v>
      </c>
      <c r="AD136" s="52" t="str">
        <f>IF(Tabela1[[#This Row],[Alta8]]="NA","NA",IF(X136="","",IF(X136&gt;$AD$3,"A",IF(X136&gt;$AD$4,"B",IF(X136&gt;$AD$5,"C","D")))))</f>
        <v>C</v>
      </c>
      <c r="AE136" s="52" t="str">
        <f>IF(Tabela1[[#This Row],[Média9]]="NA","NA",IF(Y136="","",IF(Y136&gt;$AD$3,"A",IF(Y136&gt;$AD$4,"B",IF(Y136&gt;$AD$5,"C","D")))))</f>
        <v>B</v>
      </c>
      <c r="AF136" s="52" t="str">
        <f>IF(Tabela1[[#This Row],[Baixa10]]="NA","NA",IF(Z136="","",IF(Z136&gt;$AD$3,"A",IF(Z136&gt;$AD$4,"B",IF(Z136&gt;$AD$5,"C","D")))))</f>
        <v>B</v>
      </c>
    </row>
    <row r="137" spans="1:32" ht="26.1" customHeight="1" x14ac:dyDescent="0.3">
      <c r="A137" s="46" t="s">
        <v>1252</v>
      </c>
      <c r="B137" s="31" t="s">
        <v>893</v>
      </c>
      <c r="C137" s="46" t="s">
        <v>1033</v>
      </c>
      <c r="D137" s="46" t="s">
        <v>1034</v>
      </c>
      <c r="E137" s="46" t="s">
        <v>25</v>
      </c>
      <c r="F137" s="31">
        <v>127</v>
      </c>
      <c r="G137" s="47">
        <v>40</v>
      </c>
      <c r="H137" s="31">
        <v>6</v>
      </c>
      <c r="I137" s="31" t="s">
        <v>128</v>
      </c>
      <c r="J137" s="31" t="s">
        <v>18</v>
      </c>
      <c r="K137" s="31" t="s">
        <v>18</v>
      </c>
      <c r="L137" s="31" t="s">
        <v>80</v>
      </c>
      <c r="M137" s="31" t="s">
        <v>33</v>
      </c>
      <c r="N137" s="31">
        <v>3</v>
      </c>
      <c r="O137" s="31">
        <v>1470</v>
      </c>
      <c r="P137" s="31">
        <v>1219</v>
      </c>
      <c r="Q137" s="31">
        <v>974</v>
      </c>
      <c r="R137" s="48">
        <v>1.05</v>
      </c>
      <c r="S137" s="48">
        <v>0.9</v>
      </c>
      <c r="T137" s="49">
        <v>0.72</v>
      </c>
      <c r="U137" s="50">
        <v>103.33</v>
      </c>
      <c r="V137" s="50">
        <v>86.8</v>
      </c>
      <c r="W137" s="51">
        <v>71.53</v>
      </c>
      <c r="X137" s="42">
        <f>IF(Tabela1[[#This Row],[Alta2]]="NA","NA",Tabela1[[#This Row],[Alta2]]/Tabela1[[#This Row],[Alta5]]*Tabela1[[#This Row],[Diâmetro (cm)]]/100)</f>
        <v>4.1000000000000003E-3</v>
      </c>
      <c r="Y137" s="42">
        <f>IF(Tabela1[[#This Row],[Média3]]="NA","NA",Tabela1[[#This Row],[Média3]]/Tabela1[[#This Row],[Média6]]*Tabela1[[#This Row],[Diâmetro (cm)]]/100)</f>
        <v>4.1000000000000003E-3</v>
      </c>
      <c r="Z137" s="42">
        <f>IF(Tabela1[[#This Row],[Baixa4]]="NA","NA",Tabela1[[#This Row],[Baixa4]]/Tabela1[[#This Row],[Baixa7]]*Tabela1[[#This Row],[Diâmetro (cm)]]/100)</f>
        <v>4.0000000000000001E-3</v>
      </c>
      <c r="AA137" s="42">
        <f>IF(Tabela1[[#This Row],[Alta8]]="NA","NA",IF(OR(AD137="",U137=""),"",U137*30/1000))</f>
        <v>3.0998999999999999</v>
      </c>
      <c r="AB137" s="42">
        <f>IF(Tabela1[[#This Row],[Média9]]="NA","NA",IF(OR(AE137="",V137=""),"",V137*30/1000))</f>
        <v>2.6040000000000001</v>
      </c>
      <c r="AC137" s="42">
        <f>IF(Tabela1[[#This Row],[Baixa10]]="NA","NA",IF(OR(AF137="",W137=""),"",W137*30/1000))</f>
        <v>2.1459000000000001</v>
      </c>
      <c r="AD137" s="52" t="str">
        <f>IF(Tabela1[[#This Row],[Alta8]]="NA","NA",IF(X137="","",IF(X137&gt;$AD$3,"A",IF(X137&gt;$AD$4,"B",IF(X137&gt;$AD$5,"C","D")))))</f>
        <v>A</v>
      </c>
      <c r="AE137" s="52" t="str">
        <f>IF(Tabela1[[#This Row],[Média9]]="NA","NA",IF(Y137="","",IF(Y137&gt;$AD$3,"A",IF(Y137&gt;$AD$4,"B",IF(Y137&gt;$AD$5,"C","D")))))</f>
        <v>A</v>
      </c>
      <c r="AF137" s="52" t="str">
        <f>IF(Tabela1[[#This Row],[Baixa10]]="NA","NA",IF(Z137="","",IF(Z137&gt;$AD$3,"A",IF(Z137&gt;$AD$4,"B",IF(Z137&gt;$AD$5,"C","D")))))</f>
        <v>B</v>
      </c>
    </row>
    <row r="138" spans="1:32" ht="26.1" customHeight="1" x14ac:dyDescent="0.3">
      <c r="A138" s="46" t="s">
        <v>1252</v>
      </c>
      <c r="B138" s="31" t="s">
        <v>893</v>
      </c>
      <c r="C138" s="46" t="s">
        <v>1035</v>
      </c>
      <c r="D138" s="46" t="s">
        <v>1036</v>
      </c>
      <c r="E138" s="46" t="s">
        <v>25</v>
      </c>
      <c r="F138" s="31">
        <v>220</v>
      </c>
      <c r="G138" s="47">
        <v>40</v>
      </c>
      <c r="H138" s="31">
        <v>6</v>
      </c>
      <c r="I138" s="31" t="s">
        <v>128</v>
      </c>
      <c r="J138" s="31" t="s">
        <v>18</v>
      </c>
      <c r="K138" s="31" t="s">
        <v>18</v>
      </c>
      <c r="L138" s="31" t="s">
        <v>80</v>
      </c>
      <c r="M138" s="31" t="s">
        <v>33</v>
      </c>
      <c r="N138" s="31">
        <v>3</v>
      </c>
      <c r="O138" s="31">
        <v>1528</v>
      </c>
      <c r="P138" s="31">
        <v>1231</v>
      </c>
      <c r="Q138" s="31">
        <v>974</v>
      </c>
      <c r="R138" s="48">
        <v>1.17</v>
      </c>
      <c r="S138" s="48">
        <v>0.96</v>
      </c>
      <c r="T138" s="49">
        <v>0.73</v>
      </c>
      <c r="U138" s="50">
        <v>109.57</v>
      </c>
      <c r="V138" s="50">
        <v>90.64</v>
      </c>
      <c r="W138" s="51">
        <v>77.86</v>
      </c>
      <c r="X138" s="42">
        <f>IF(Tabela1[[#This Row],[Alta2]]="NA","NA",Tabela1[[#This Row],[Alta2]]/Tabela1[[#This Row],[Alta5]]*Tabela1[[#This Row],[Diâmetro (cm)]]/100)</f>
        <v>4.3E-3</v>
      </c>
      <c r="Y138" s="42">
        <f>IF(Tabela1[[#This Row],[Média3]]="NA","NA",Tabela1[[#This Row],[Média3]]/Tabela1[[#This Row],[Média6]]*Tabela1[[#This Row],[Diâmetro (cm)]]/100)</f>
        <v>4.1999999999999997E-3</v>
      </c>
      <c r="Z138" s="42">
        <f>IF(Tabela1[[#This Row],[Baixa4]]="NA","NA",Tabela1[[#This Row],[Baixa4]]/Tabela1[[#This Row],[Baixa7]]*Tabela1[[#This Row],[Diâmetro (cm)]]/100)</f>
        <v>3.8E-3</v>
      </c>
      <c r="AA138" s="42">
        <f>IF(Tabela1[[#This Row],[Alta8]]="NA","NA",IF(OR(AD138="",U138=""),"",U138*30/1000))</f>
        <v>3.2871000000000001</v>
      </c>
      <c r="AB138" s="42">
        <f>IF(Tabela1[[#This Row],[Média9]]="NA","NA",IF(OR(AE138="",V138=""),"",V138*30/1000))</f>
        <v>2.7191999999999998</v>
      </c>
      <c r="AC138" s="42">
        <f>IF(Tabela1[[#This Row],[Baixa10]]="NA","NA",IF(OR(AF138="",W138=""),"",W138*30/1000))</f>
        <v>2.3357999999999999</v>
      </c>
      <c r="AD138" s="52" t="str">
        <f>IF(Tabela1[[#This Row],[Alta8]]="NA","NA",IF(X138="","",IF(X138&gt;$AD$3,"A",IF(X138&gt;$AD$4,"B",IF(X138&gt;$AD$5,"C","D")))))</f>
        <v>A</v>
      </c>
      <c r="AE138" s="52" t="str">
        <f>IF(Tabela1[[#This Row],[Média9]]="NA","NA",IF(Y138="","",IF(Y138&gt;$AD$3,"A",IF(Y138&gt;$AD$4,"B",IF(Y138&gt;$AD$5,"C","D")))))</f>
        <v>A</v>
      </c>
      <c r="AF138" s="52" t="str">
        <f>IF(Tabela1[[#This Row],[Baixa10]]="NA","NA",IF(Z138="","",IF(Z138&gt;$AD$3,"A",IF(Z138&gt;$AD$4,"B",IF(Z138&gt;$AD$5,"C","D")))))</f>
        <v>B</v>
      </c>
    </row>
    <row r="139" spans="1:32" ht="26.1" customHeight="1" x14ac:dyDescent="0.3">
      <c r="A139" s="46" t="s">
        <v>1252</v>
      </c>
      <c r="B139" s="31" t="s">
        <v>886</v>
      </c>
      <c r="C139" s="46" t="s">
        <v>1037</v>
      </c>
      <c r="D139" s="46" t="s">
        <v>1038</v>
      </c>
      <c r="E139" s="46" t="s">
        <v>25</v>
      </c>
      <c r="F139" s="31">
        <v>127</v>
      </c>
      <c r="G139" s="47">
        <v>40</v>
      </c>
      <c r="H139" s="31">
        <v>6</v>
      </c>
      <c r="I139" s="31" t="s">
        <v>128</v>
      </c>
      <c r="J139" s="31" t="s">
        <v>18</v>
      </c>
      <c r="K139" s="31" t="s">
        <v>18</v>
      </c>
      <c r="L139" s="31" t="s">
        <v>80</v>
      </c>
      <c r="M139" s="31" t="s">
        <v>33</v>
      </c>
      <c r="N139" s="31">
        <v>3</v>
      </c>
      <c r="O139" s="31">
        <v>1417</v>
      </c>
      <c r="P139" s="31">
        <v>1222</v>
      </c>
      <c r="Q139" s="31">
        <v>1035</v>
      </c>
      <c r="R139" s="48">
        <v>0.62</v>
      </c>
      <c r="S139" s="48">
        <v>0.56000000000000005</v>
      </c>
      <c r="T139" s="49">
        <v>0.5</v>
      </c>
      <c r="U139" s="50">
        <v>57.3</v>
      </c>
      <c r="V139" s="50">
        <v>51.6</v>
      </c>
      <c r="W139" s="51">
        <v>47.43</v>
      </c>
      <c r="X139" s="42">
        <f>IF(Tabela1[[#This Row],[Alta2]]="NA","NA",Tabela1[[#This Row],[Alta2]]/Tabela1[[#This Row],[Alta5]]*Tabela1[[#This Row],[Diâmetro (cm)]]/100)</f>
        <v>4.3E-3</v>
      </c>
      <c r="Y139" s="42">
        <f>IF(Tabela1[[#This Row],[Média3]]="NA","NA",Tabela1[[#This Row],[Média3]]/Tabela1[[#This Row],[Média6]]*Tabela1[[#This Row],[Diâmetro (cm)]]/100)</f>
        <v>4.3E-3</v>
      </c>
      <c r="Z139" s="42">
        <f>IF(Tabela1[[#This Row],[Baixa4]]="NA","NA",Tabela1[[#This Row],[Baixa4]]/Tabela1[[#This Row],[Baixa7]]*Tabela1[[#This Row],[Diâmetro (cm)]]/100)</f>
        <v>4.1999999999999997E-3</v>
      </c>
      <c r="AA139" s="42">
        <f>IF(Tabela1[[#This Row],[Alta8]]="NA","NA",IF(OR(AD139="",U139=""),"",U139*30/1000))</f>
        <v>1.7190000000000001</v>
      </c>
      <c r="AB139" s="42">
        <f>IF(Tabela1[[#This Row],[Média9]]="NA","NA",IF(OR(AE139="",V139=""),"",V139*30/1000))</f>
        <v>1.548</v>
      </c>
      <c r="AC139" s="42">
        <f>IF(Tabela1[[#This Row],[Baixa10]]="NA","NA",IF(OR(AF139="",W139=""),"",W139*30/1000))</f>
        <v>1.4229000000000001</v>
      </c>
      <c r="AD139" s="52" t="str">
        <f>IF(Tabela1[[#This Row],[Alta8]]="NA","NA",IF(X139="","",IF(X139&gt;$AD$3,"A",IF(X139&gt;$AD$4,"B",IF(X139&gt;$AD$5,"C","D")))))</f>
        <v>A</v>
      </c>
      <c r="AE139" s="52" t="str">
        <f>IF(Tabela1[[#This Row],[Média9]]="NA","NA",IF(Y139="","",IF(Y139&gt;$AD$3,"A",IF(Y139&gt;$AD$4,"B",IF(Y139&gt;$AD$5,"C","D")))))</f>
        <v>A</v>
      </c>
      <c r="AF139" s="52" t="str">
        <f>IF(Tabela1[[#This Row],[Baixa10]]="NA","NA",IF(Z139="","",IF(Z139&gt;$AD$3,"A",IF(Z139&gt;$AD$4,"B",IF(Z139&gt;$AD$5,"C","D")))))</f>
        <v>A</v>
      </c>
    </row>
    <row r="140" spans="1:32" ht="26.1" customHeight="1" x14ac:dyDescent="0.3">
      <c r="A140" s="46" t="s">
        <v>1252</v>
      </c>
      <c r="B140" s="31" t="s">
        <v>886</v>
      </c>
      <c r="C140" s="46" t="s">
        <v>1039</v>
      </c>
      <c r="D140" s="46" t="s">
        <v>1040</v>
      </c>
      <c r="E140" s="46" t="s">
        <v>25</v>
      </c>
      <c r="F140" s="31">
        <v>220</v>
      </c>
      <c r="G140" s="47">
        <v>40</v>
      </c>
      <c r="H140" s="31">
        <v>6</v>
      </c>
      <c r="I140" s="31" t="s">
        <v>128</v>
      </c>
      <c r="J140" s="31" t="s">
        <v>18</v>
      </c>
      <c r="K140" s="31" t="s">
        <v>18</v>
      </c>
      <c r="L140" s="31" t="s">
        <v>80</v>
      </c>
      <c r="M140" s="31" t="s">
        <v>33</v>
      </c>
      <c r="N140" s="31">
        <v>3</v>
      </c>
      <c r="O140" s="31">
        <v>1337</v>
      </c>
      <c r="P140" s="31">
        <v>1266</v>
      </c>
      <c r="Q140" s="31">
        <v>1115</v>
      </c>
      <c r="R140" s="48">
        <v>0.61</v>
      </c>
      <c r="S140" s="48">
        <v>0.59</v>
      </c>
      <c r="T140" s="49">
        <v>0.52</v>
      </c>
      <c r="U140" s="50">
        <v>54.79</v>
      </c>
      <c r="V140" s="50">
        <v>49.43</v>
      </c>
      <c r="W140" s="51">
        <v>45.01</v>
      </c>
      <c r="X140" s="42">
        <f>IF(Tabela1[[#This Row],[Alta2]]="NA","NA",Tabela1[[#This Row],[Alta2]]/Tabela1[[#This Row],[Alta5]]*Tabela1[[#This Row],[Diâmetro (cm)]]/100)</f>
        <v>4.4999999999999997E-3</v>
      </c>
      <c r="Y140" s="42">
        <f>IF(Tabela1[[#This Row],[Média3]]="NA","NA",Tabela1[[#This Row],[Média3]]/Tabela1[[#This Row],[Média6]]*Tabela1[[#This Row],[Diâmetro (cm)]]/100)</f>
        <v>4.7999999999999996E-3</v>
      </c>
      <c r="Z140" s="42">
        <f>IF(Tabela1[[#This Row],[Baixa4]]="NA","NA",Tabela1[[#This Row],[Baixa4]]/Tabela1[[#This Row],[Baixa7]]*Tabela1[[#This Row],[Diâmetro (cm)]]/100)</f>
        <v>4.5999999999999999E-3</v>
      </c>
      <c r="AA140" s="42">
        <f>IF(Tabela1[[#This Row],[Alta8]]="NA","NA",IF(OR(AD140="",U140=""),"",U140*30/1000))</f>
        <v>1.6436999999999999</v>
      </c>
      <c r="AB140" s="42">
        <f>IF(Tabela1[[#This Row],[Média9]]="NA","NA",IF(OR(AE140="",V140=""),"",V140*30/1000))</f>
        <v>1.4829000000000001</v>
      </c>
      <c r="AC140" s="42">
        <f>IF(Tabela1[[#This Row],[Baixa10]]="NA","NA",IF(OR(AF140="",W140=""),"",W140*30/1000))</f>
        <v>1.3503000000000001</v>
      </c>
      <c r="AD140" s="52" t="str">
        <f>IF(Tabela1[[#This Row],[Alta8]]="NA","NA",IF(X140="","",IF(X140&gt;$AD$3,"A",IF(X140&gt;$AD$4,"B",IF(X140&gt;$AD$5,"C","D")))))</f>
        <v>A</v>
      </c>
      <c r="AE140" s="52" t="str">
        <f>IF(Tabela1[[#This Row],[Média9]]="NA","NA",IF(Y140="","",IF(Y140&gt;$AD$3,"A",IF(Y140&gt;$AD$4,"B",IF(Y140&gt;$AD$5,"C","D")))))</f>
        <v>A</v>
      </c>
      <c r="AF140" s="52" t="str">
        <f>IF(Tabela1[[#This Row],[Baixa10]]="NA","NA",IF(Z140="","",IF(Z140&gt;$AD$3,"A",IF(Z140&gt;$AD$4,"B",IF(Z140&gt;$AD$5,"C","D")))))</f>
        <v>A</v>
      </c>
    </row>
    <row r="141" spans="1:32" ht="26.1" customHeight="1" x14ac:dyDescent="0.3">
      <c r="A141" s="46" t="s">
        <v>1252</v>
      </c>
      <c r="B141" s="31" t="s">
        <v>886</v>
      </c>
      <c r="C141" s="46" t="s">
        <v>1041</v>
      </c>
      <c r="D141" s="46" t="s">
        <v>1042</v>
      </c>
      <c r="E141" s="46" t="s">
        <v>25</v>
      </c>
      <c r="F141" s="31">
        <v>127</v>
      </c>
      <c r="G141" s="47">
        <v>30</v>
      </c>
      <c r="H141" s="31">
        <v>6</v>
      </c>
      <c r="I141" s="31" t="s">
        <v>128</v>
      </c>
      <c r="J141" s="31" t="s">
        <v>18</v>
      </c>
      <c r="K141" s="31" t="s">
        <v>18</v>
      </c>
      <c r="L141" s="31" t="s">
        <v>80</v>
      </c>
      <c r="M141" s="31" t="s">
        <v>33</v>
      </c>
      <c r="N141" s="31">
        <v>3</v>
      </c>
      <c r="O141" s="31">
        <v>1465</v>
      </c>
      <c r="P141" s="31">
        <v>1160</v>
      </c>
      <c r="Q141" s="31">
        <v>830</v>
      </c>
      <c r="R141" s="48">
        <v>0.76</v>
      </c>
      <c r="S141" s="48">
        <v>0.64</v>
      </c>
      <c r="T141" s="49">
        <v>0.5</v>
      </c>
      <c r="U141" s="50">
        <v>56.1</v>
      </c>
      <c r="V141" s="50">
        <v>41.6</v>
      </c>
      <c r="W141" s="51">
        <v>32.799999999999997</v>
      </c>
      <c r="X141" s="42">
        <f>IF(Tabela1[[#This Row],[Alta2]]="NA","NA",Tabela1[[#This Row],[Alta2]]/Tabela1[[#This Row],[Alta5]]*Tabela1[[#This Row],[Diâmetro (cm)]]/100)</f>
        <v>4.1000000000000003E-3</v>
      </c>
      <c r="Y141" s="42">
        <f>IF(Tabela1[[#This Row],[Média3]]="NA","NA",Tabela1[[#This Row],[Média3]]/Tabela1[[#This Row],[Média6]]*Tabela1[[#This Row],[Diâmetro (cm)]]/100)</f>
        <v>4.5999999999999999E-3</v>
      </c>
      <c r="Z141" s="42">
        <f>IF(Tabela1[[#This Row],[Baixa4]]="NA","NA",Tabela1[[#This Row],[Baixa4]]/Tabela1[[#This Row],[Baixa7]]*Tabela1[[#This Row],[Diâmetro (cm)]]/100)</f>
        <v>4.5999999999999999E-3</v>
      </c>
      <c r="AA141" s="42">
        <f>IF(Tabela1[[#This Row],[Alta8]]="NA","NA",IF(OR(AD141="",U141=""),"",U141*30/1000))</f>
        <v>1.6830000000000001</v>
      </c>
      <c r="AB141" s="42">
        <f>IF(Tabela1[[#This Row],[Média9]]="NA","NA",IF(OR(AE141="",V141=""),"",V141*30/1000))</f>
        <v>1.248</v>
      </c>
      <c r="AC141" s="42">
        <f>IF(Tabela1[[#This Row],[Baixa10]]="NA","NA",IF(OR(AF141="",W141=""),"",W141*30/1000))</f>
        <v>0.98399999999999999</v>
      </c>
      <c r="AD141" s="52" t="str">
        <f>IF(Tabela1[[#This Row],[Alta8]]="NA","NA",IF(X141="","",IF(X141&gt;$AD$3,"A",IF(X141&gt;$AD$4,"B",IF(X141&gt;$AD$5,"C","D")))))</f>
        <v>A</v>
      </c>
      <c r="AE141" s="52" t="str">
        <f>IF(Tabela1[[#This Row],[Média9]]="NA","NA",IF(Y141="","",IF(Y141&gt;$AD$3,"A",IF(Y141&gt;$AD$4,"B",IF(Y141&gt;$AD$5,"C","D")))))</f>
        <v>A</v>
      </c>
      <c r="AF141" s="52" t="str">
        <f>IF(Tabela1[[#This Row],[Baixa10]]="NA","NA",IF(Z141="","",IF(Z141&gt;$AD$3,"A",IF(Z141&gt;$AD$4,"B",IF(Z141&gt;$AD$5,"C","D")))))</f>
        <v>A</v>
      </c>
    </row>
    <row r="142" spans="1:32" ht="26.1" customHeight="1" x14ac:dyDescent="0.3">
      <c r="A142" s="46" t="s">
        <v>1252</v>
      </c>
      <c r="B142" s="31" t="s">
        <v>893</v>
      </c>
      <c r="C142" s="46" t="s">
        <v>1043</v>
      </c>
      <c r="D142" s="46" t="s">
        <v>1042</v>
      </c>
      <c r="E142" s="46" t="s">
        <v>25</v>
      </c>
      <c r="F142" s="31">
        <v>127</v>
      </c>
      <c r="G142" s="47">
        <v>30</v>
      </c>
      <c r="H142" s="31">
        <v>6</v>
      </c>
      <c r="I142" s="31" t="s">
        <v>128</v>
      </c>
      <c r="J142" s="31" t="s">
        <v>18</v>
      </c>
      <c r="K142" s="31" t="s">
        <v>18</v>
      </c>
      <c r="L142" s="31" t="s">
        <v>80</v>
      </c>
      <c r="M142" s="31" t="s">
        <v>33</v>
      </c>
      <c r="N142" s="31">
        <v>3</v>
      </c>
      <c r="O142" s="31">
        <v>1465</v>
      </c>
      <c r="P142" s="31">
        <v>1160</v>
      </c>
      <c r="Q142" s="31">
        <v>830</v>
      </c>
      <c r="R142" s="48">
        <v>0.76</v>
      </c>
      <c r="S142" s="48">
        <v>0.64</v>
      </c>
      <c r="T142" s="49">
        <v>0.5</v>
      </c>
      <c r="U142" s="50">
        <v>56.1</v>
      </c>
      <c r="V142" s="50">
        <v>41.6</v>
      </c>
      <c r="W142" s="51">
        <v>32.799999999999997</v>
      </c>
      <c r="X142" s="42">
        <f>IF(Tabela1[[#This Row],[Alta2]]="NA","NA",Tabela1[[#This Row],[Alta2]]/Tabela1[[#This Row],[Alta5]]*Tabela1[[#This Row],[Diâmetro (cm)]]/100)</f>
        <v>4.1000000000000003E-3</v>
      </c>
      <c r="Y142" s="42">
        <f>IF(Tabela1[[#This Row],[Média3]]="NA","NA",Tabela1[[#This Row],[Média3]]/Tabela1[[#This Row],[Média6]]*Tabela1[[#This Row],[Diâmetro (cm)]]/100)</f>
        <v>4.5999999999999999E-3</v>
      </c>
      <c r="Z142" s="42">
        <f>IF(Tabela1[[#This Row],[Baixa4]]="NA","NA",Tabela1[[#This Row],[Baixa4]]/Tabela1[[#This Row],[Baixa7]]*Tabela1[[#This Row],[Diâmetro (cm)]]/100)</f>
        <v>4.5999999999999999E-3</v>
      </c>
      <c r="AA142" s="42">
        <f>IF(Tabela1[[#This Row],[Alta8]]="NA","NA",IF(OR(AD142="",U142=""),"",U142*30/1000))</f>
        <v>1.6830000000000001</v>
      </c>
      <c r="AB142" s="42">
        <f>IF(Tabela1[[#This Row],[Média9]]="NA","NA",IF(OR(AE142="",V142=""),"",V142*30/1000))</f>
        <v>1.248</v>
      </c>
      <c r="AC142" s="42">
        <f>IF(Tabela1[[#This Row],[Baixa10]]="NA","NA",IF(OR(AF142="",W142=""),"",W142*30/1000))</f>
        <v>0.98399999999999999</v>
      </c>
      <c r="AD142" s="52" t="str">
        <f>IF(Tabela1[[#This Row],[Alta8]]="NA","NA",IF(X142="","",IF(X142&gt;$AD$3,"A",IF(X142&gt;$AD$4,"B",IF(X142&gt;$AD$5,"C","D")))))</f>
        <v>A</v>
      </c>
      <c r="AE142" s="52" t="str">
        <f>IF(Tabela1[[#This Row],[Média9]]="NA","NA",IF(Y142="","",IF(Y142&gt;$AD$3,"A",IF(Y142&gt;$AD$4,"B",IF(Y142&gt;$AD$5,"C","D")))))</f>
        <v>A</v>
      </c>
      <c r="AF142" s="52" t="str">
        <f>IF(Tabela1[[#This Row],[Baixa10]]="NA","NA",IF(Z142="","",IF(Z142&gt;$AD$3,"A",IF(Z142&gt;$AD$4,"B",IF(Z142&gt;$AD$5,"C","D")))))</f>
        <v>A</v>
      </c>
    </row>
    <row r="143" spans="1:32" ht="26.1" customHeight="1" x14ac:dyDescent="0.3">
      <c r="A143" s="46" t="s">
        <v>1252</v>
      </c>
      <c r="B143" s="31" t="s">
        <v>886</v>
      </c>
      <c r="C143" s="46" t="s">
        <v>1044</v>
      </c>
      <c r="D143" s="46" t="s">
        <v>1045</v>
      </c>
      <c r="E143" s="46" t="s">
        <v>25</v>
      </c>
      <c r="F143" s="31">
        <v>220</v>
      </c>
      <c r="G143" s="47">
        <v>30</v>
      </c>
      <c r="H143" s="31">
        <v>6</v>
      </c>
      <c r="I143" s="31" t="s">
        <v>128</v>
      </c>
      <c r="J143" s="31" t="s">
        <v>18</v>
      </c>
      <c r="K143" s="31" t="s">
        <v>18</v>
      </c>
      <c r="L143" s="31" t="s">
        <v>80</v>
      </c>
      <c r="M143" s="31" t="s">
        <v>33</v>
      </c>
      <c r="N143" s="31">
        <v>3</v>
      </c>
      <c r="O143" s="31">
        <v>1450</v>
      </c>
      <c r="P143" s="31">
        <v>1180</v>
      </c>
      <c r="Q143" s="31">
        <v>860</v>
      </c>
      <c r="R143" s="48">
        <v>0.74</v>
      </c>
      <c r="S143" s="48">
        <v>0.61</v>
      </c>
      <c r="T143" s="49">
        <v>0.47</v>
      </c>
      <c r="U143" s="50">
        <v>55.1</v>
      </c>
      <c r="V143" s="50">
        <v>40.299999999999997</v>
      </c>
      <c r="W143" s="51">
        <v>30.2</v>
      </c>
      <c r="X143" s="42">
        <f>IF(Tabela1[[#This Row],[Alta2]]="NA","NA",Tabela1[[#This Row],[Alta2]]/Tabela1[[#This Row],[Alta5]]*Tabela1[[#This Row],[Diâmetro (cm)]]/100)</f>
        <v>4.0000000000000001E-3</v>
      </c>
      <c r="Y143" s="42">
        <f>IF(Tabela1[[#This Row],[Média3]]="NA","NA",Tabela1[[#This Row],[Média3]]/Tabela1[[#This Row],[Média6]]*Tabela1[[#This Row],[Diâmetro (cm)]]/100)</f>
        <v>4.4999999999999997E-3</v>
      </c>
      <c r="Z143" s="42">
        <f>IF(Tabela1[[#This Row],[Baixa4]]="NA","NA",Tabela1[[#This Row],[Baixa4]]/Tabela1[[#This Row],[Baixa7]]*Tabela1[[#This Row],[Diâmetro (cm)]]/100)</f>
        <v>4.7000000000000002E-3</v>
      </c>
      <c r="AA143" s="42">
        <f>IF(Tabela1[[#This Row],[Alta8]]="NA","NA",IF(OR(AD143="",U143=""),"",U143*30/1000))</f>
        <v>1.653</v>
      </c>
      <c r="AB143" s="42">
        <f>IF(Tabela1[[#This Row],[Média9]]="NA","NA",IF(OR(AE143="",V143=""),"",V143*30/1000))</f>
        <v>1.2090000000000001</v>
      </c>
      <c r="AC143" s="42">
        <f>IF(Tabela1[[#This Row],[Baixa10]]="NA","NA",IF(OR(AF143="",W143=""),"",W143*30/1000))</f>
        <v>0.90600000000000003</v>
      </c>
      <c r="AD143" s="52" t="str">
        <f>IF(Tabela1[[#This Row],[Alta8]]="NA","NA",IF(X143="","",IF(X143&gt;$AD$3,"A",IF(X143&gt;$AD$4,"B",IF(X143&gt;$AD$5,"C","D")))))</f>
        <v>B</v>
      </c>
      <c r="AE143" s="52" t="str">
        <f>IF(Tabela1[[#This Row],[Média9]]="NA","NA",IF(Y143="","",IF(Y143&gt;$AD$3,"A",IF(Y143&gt;$AD$4,"B",IF(Y143&gt;$AD$5,"C","D")))))</f>
        <v>A</v>
      </c>
      <c r="AF143" s="52" t="str">
        <f>IF(Tabela1[[#This Row],[Baixa10]]="NA","NA",IF(Z143="","",IF(Z143&gt;$AD$3,"A",IF(Z143&gt;$AD$4,"B",IF(Z143&gt;$AD$5,"C","D")))))</f>
        <v>A</v>
      </c>
    </row>
    <row r="144" spans="1:32" ht="26.1" customHeight="1" x14ac:dyDescent="0.3">
      <c r="A144" s="46" t="s">
        <v>1252</v>
      </c>
      <c r="B144" s="31" t="s">
        <v>893</v>
      </c>
      <c r="C144" s="46" t="s">
        <v>1046</v>
      </c>
      <c r="D144" s="46" t="s">
        <v>1045</v>
      </c>
      <c r="E144" s="46" t="s">
        <v>25</v>
      </c>
      <c r="F144" s="31">
        <v>220</v>
      </c>
      <c r="G144" s="47">
        <v>30</v>
      </c>
      <c r="H144" s="31">
        <v>6</v>
      </c>
      <c r="I144" s="31" t="s">
        <v>128</v>
      </c>
      <c r="J144" s="31" t="s">
        <v>18</v>
      </c>
      <c r="K144" s="31" t="s">
        <v>18</v>
      </c>
      <c r="L144" s="31" t="s">
        <v>80</v>
      </c>
      <c r="M144" s="31" t="s">
        <v>33</v>
      </c>
      <c r="N144" s="31">
        <v>3</v>
      </c>
      <c r="O144" s="31">
        <v>1450</v>
      </c>
      <c r="P144" s="31">
        <v>1180</v>
      </c>
      <c r="Q144" s="31">
        <v>860</v>
      </c>
      <c r="R144" s="48">
        <v>0.74</v>
      </c>
      <c r="S144" s="48">
        <v>0.61</v>
      </c>
      <c r="T144" s="49">
        <v>0.47</v>
      </c>
      <c r="U144" s="50">
        <v>55.1</v>
      </c>
      <c r="V144" s="50">
        <v>40.299999999999997</v>
      </c>
      <c r="W144" s="51">
        <v>30.2</v>
      </c>
      <c r="X144" s="42">
        <f>IF(Tabela1[[#This Row],[Alta2]]="NA","NA",Tabela1[[#This Row],[Alta2]]/Tabela1[[#This Row],[Alta5]]*Tabela1[[#This Row],[Diâmetro (cm)]]/100)</f>
        <v>4.0000000000000001E-3</v>
      </c>
      <c r="Y144" s="42">
        <f>IF(Tabela1[[#This Row],[Média3]]="NA","NA",Tabela1[[#This Row],[Média3]]/Tabela1[[#This Row],[Média6]]*Tabela1[[#This Row],[Diâmetro (cm)]]/100)</f>
        <v>4.4999999999999997E-3</v>
      </c>
      <c r="Z144" s="42">
        <f>IF(Tabela1[[#This Row],[Baixa4]]="NA","NA",Tabela1[[#This Row],[Baixa4]]/Tabela1[[#This Row],[Baixa7]]*Tabela1[[#This Row],[Diâmetro (cm)]]/100)</f>
        <v>4.7000000000000002E-3</v>
      </c>
      <c r="AA144" s="42">
        <f>IF(Tabela1[[#This Row],[Alta8]]="NA","NA",IF(OR(AD144="",U144=""),"",U144*30/1000))</f>
        <v>1.653</v>
      </c>
      <c r="AB144" s="42">
        <f>IF(Tabela1[[#This Row],[Média9]]="NA","NA",IF(OR(AE144="",V144=""),"",V144*30/1000))</f>
        <v>1.2090000000000001</v>
      </c>
      <c r="AC144" s="42">
        <f>IF(Tabela1[[#This Row],[Baixa10]]="NA","NA",IF(OR(AF144="",W144=""),"",W144*30/1000))</f>
        <v>0.90600000000000003</v>
      </c>
      <c r="AD144" s="52" t="str">
        <f>IF(Tabela1[[#This Row],[Alta8]]="NA","NA",IF(X144="","",IF(X144&gt;$AD$3,"A",IF(X144&gt;$AD$4,"B",IF(X144&gt;$AD$5,"C","D")))))</f>
        <v>B</v>
      </c>
      <c r="AE144" s="52" t="str">
        <f>IF(Tabela1[[#This Row],[Média9]]="NA","NA",IF(Y144="","",IF(Y144&gt;$AD$3,"A",IF(Y144&gt;$AD$4,"B",IF(Y144&gt;$AD$5,"C","D")))))</f>
        <v>A</v>
      </c>
      <c r="AF144" s="52" t="str">
        <f>IF(Tabela1[[#This Row],[Baixa10]]="NA","NA",IF(Z144="","",IF(Z144&gt;$AD$3,"A",IF(Z144&gt;$AD$4,"B",IF(Z144&gt;$AD$5,"C","D")))))</f>
        <v>A</v>
      </c>
    </row>
    <row r="145" spans="1:32" ht="26.1" customHeight="1" x14ac:dyDescent="0.3">
      <c r="A145" s="46" t="s">
        <v>1252</v>
      </c>
      <c r="B145" s="31" t="s">
        <v>886</v>
      </c>
      <c r="C145" s="46" t="s">
        <v>1047</v>
      </c>
      <c r="D145" s="46" t="s">
        <v>1048</v>
      </c>
      <c r="E145" s="46" t="s">
        <v>26</v>
      </c>
      <c r="F145" s="31">
        <v>127</v>
      </c>
      <c r="G145" s="47">
        <v>45</v>
      </c>
      <c r="H145" s="31">
        <v>6</v>
      </c>
      <c r="I145" s="31" t="s">
        <v>128</v>
      </c>
      <c r="J145" s="31" t="s">
        <v>18</v>
      </c>
      <c r="K145" s="31" t="s">
        <v>18</v>
      </c>
      <c r="L145" s="31" t="s">
        <v>80</v>
      </c>
      <c r="M145" s="31" t="s">
        <v>33</v>
      </c>
      <c r="N145" s="31">
        <v>3</v>
      </c>
      <c r="O145" s="31">
        <v>1615</v>
      </c>
      <c r="P145" s="31">
        <v>1511</v>
      </c>
      <c r="Q145" s="31">
        <v>1338</v>
      </c>
      <c r="R145" s="48">
        <v>0.88</v>
      </c>
      <c r="S145" s="48">
        <v>0.83</v>
      </c>
      <c r="T145" s="49">
        <v>0.73</v>
      </c>
      <c r="U145" s="50">
        <v>97.61</v>
      </c>
      <c r="V145" s="50">
        <v>82.36</v>
      </c>
      <c r="W145" s="51">
        <v>72.599999999999994</v>
      </c>
      <c r="X145" s="42">
        <f>IF(Tabela1[[#This Row],[Alta2]]="NA","NA",Tabela1[[#This Row],[Alta2]]/Tabela1[[#This Row],[Alta5]]*Tabela1[[#This Row],[Diâmetro (cm)]]/100)</f>
        <v>4.1000000000000003E-3</v>
      </c>
      <c r="Y145" s="42">
        <f>IF(Tabela1[[#This Row],[Média3]]="NA","NA",Tabela1[[#This Row],[Média3]]/Tabela1[[#This Row],[Média6]]*Tabela1[[#This Row],[Diâmetro (cm)]]/100)</f>
        <v>4.4999999999999997E-3</v>
      </c>
      <c r="Z145" s="42">
        <f>IF(Tabela1[[#This Row],[Baixa4]]="NA","NA",Tabela1[[#This Row],[Baixa4]]/Tabela1[[#This Row],[Baixa7]]*Tabela1[[#This Row],[Diâmetro (cm)]]/100)</f>
        <v>4.4999999999999997E-3</v>
      </c>
      <c r="AA145" s="42">
        <f>IF(Tabela1[[#This Row],[Alta8]]="NA","NA",IF(OR(AD145="",U145=""),"",U145*30/1000))</f>
        <v>2.9283000000000001</v>
      </c>
      <c r="AB145" s="42">
        <f>IF(Tabela1[[#This Row],[Média9]]="NA","NA",IF(OR(AE145="",V145=""),"",V145*30/1000))</f>
        <v>2.4708000000000001</v>
      </c>
      <c r="AC145" s="42">
        <f>IF(Tabela1[[#This Row],[Baixa10]]="NA","NA",IF(OR(AF145="",W145=""),"",W145*30/1000))</f>
        <v>2.1779999999999999</v>
      </c>
      <c r="AD145" s="52" t="str">
        <f>IF(Tabela1[[#This Row],[Alta8]]="NA","NA",IF(X145="","",IF(X145&gt;$AD$3,"A",IF(X145&gt;$AD$4,"B",IF(X145&gt;$AD$5,"C","D")))))</f>
        <v>A</v>
      </c>
      <c r="AE145" s="52" t="str">
        <f>IF(Tabela1[[#This Row],[Média9]]="NA","NA",IF(Y145="","",IF(Y145&gt;$AD$3,"A",IF(Y145&gt;$AD$4,"B",IF(Y145&gt;$AD$5,"C","D")))))</f>
        <v>A</v>
      </c>
      <c r="AF145" s="52" t="str">
        <f>IF(Tabela1[[#This Row],[Baixa10]]="NA","NA",IF(Z145="","",IF(Z145&gt;$AD$3,"A",IF(Z145&gt;$AD$4,"B",IF(Z145&gt;$AD$5,"C","D")))))</f>
        <v>A</v>
      </c>
    </row>
    <row r="146" spans="1:32" ht="26.1" customHeight="1" x14ac:dyDescent="0.3">
      <c r="A146" s="46" t="s">
        <v>1252</v>
      </c>
      <c r="B146" s="31" t="s">
        <v>886</v>
      </c>
      <c r="C146" s="46" t="s">
        <v>1049</v>
      </c>
      <c r="D146" s="46" t="s">
        <v>1050</v>
      </c>
      <c r="E146" s="46" t="s">
        <v>26</v>
      </c>
      <c r="F146" s="31">
        <v>220</v>
      </c>
      <c r="G146" s="47">
        <v>45</v>
      </c>
      <c r="H146" s="31">
        <v>6</v>
      </c>
      <c r="I146" s="31" t="s">
        <v>128</v>
      </c>
      <c r="J146" s="31" t="s">
        <v>18</v>
      </c>
      <c r="K146" s="31" t="s">
        <v>18</v>
      </c>
      <c r="L146" s="31" t="s">
        <v>80</v>
      </c>
      <c r="M146" s="31" t="s">
        <v>33</v>
      </c>
      <c r="N146" s="31">
        <v>3</v>
      </c>
      <c r="O146" s="31">
        <v>1633</v>
      </c>
      <c r="P146" s="31">
        <v>1545</v>
      </c>
      <c r="Q146" s="31">
        <v>1438</v>
      </c>
      <c r="R146" s="48">
        <v>0.84</v>
      </c>
      <c r="S146" s="48">
        <v>0.8</v>
      </c>
      <c r="T146" s="49">
        <v>0.76</v>
      </c>
      <c r="U146" s="50">
        <v>88.9</v>
      </c>
      <c r="V146" s="50">
        <v>81.430000000000007</v>
      </c>
      <c r="W146" s="51">
        <v>78.37</v>
      </c>
      <c r="X146" s="42">
        <f>IF(Tabela1[[#This Row],[Alta2]]="NA","NA",Tabela1[[#This Row],[Alta2]]/Tabela1[[#This Row],[Alta5]]*Tabela1[[#This Row],[Diâmetro (cm)]]/100)</f>
        <v>4.3E-3</v>
      </c>
      <c r="Y146" s="42">
        <f>IF(Tabela1[[#This Row],[Média3]]="NA","NA",Tabela1[[#This Row],[Média3]]/Tabela1[[#This Row],[Média6]]*Tabela1[[#This Row],[Diâmetro (cm)]]/100)</f>
        <v>4.4000000000000003E-3</v>
      </c>
      <c r="Z146" s="42">
        <f>IF(Tabela1[[#This Row],[Baixa4]]="NA","NA",Tabela1[[#This Row],[Baixa4]]/Tabela1[[#This Row],[Baixa7]]*Tabela1[[#This Row],[Diâmetro (cm)]]/100)</f>
        <v>4.4000000000000003E-3</v>
      </c>
      <c r="AA146" s="42">
        <f>IF(Tabela1[[#This Row],[Alta8]]="NA","NA",IF(OR(AD146="",U146=""),"",U146*30/1000))</f>
        <v>2.6669999999999998</v>
      </c>
      <c r="AB146" s="42">
        <f>IF(Tabela1[[#This Row],[Média9]]="NA","NA",IF(OR(AE146="",V146=""),"",V146*30/1000))</f>
        <v>2.4428999999999998</v>
      </c>
      <c r="AC146" s="42">
        <f>IF(Tabela1[[#This Row],[Baixa10]]="NA","NA",IF(OR(AF146="",W146=""),"",W146*30/1000))</f>
        <v>2.3511000000000002</v>
      </c>
      <c r="AD146" s="52" t="str">
        <f>IF(Tabela1[[#This Row],[Alta8]]="NA","NA",IF(X146="","",IF(X146&gt;$AD$3,"A",IF(X146&gt;$AD$4,"B",IF(X146&gt;$AD$5,"C","D")))))</f>
        <v>A</v>
      </c>
      <c r="AE146" s="52" t="str">
        <f>IF(Tabela1[[#This Row],[Média9]]="NA","NA",IF(Y146="","",IF(Y146&gt;$AD$3,"A",IF(Y146&gt;$AD$4,"B",IF(Y146&gt;$AD$5,"C","D")))))</f>
        <v>A</v>
      </c>
      <c r="AF146" s="52" t="str">
        <f>IF(Tabela1[[#This Row],[Baixa10]]="NA","NA",IF(Z146="","",IF(Z146&gt;$AD$3,"A",IF(Z146&gt;$AD$4,"B",IF(Z146&gt;$AD$5,"C","D")))))</f>
        <v>A</v>
      </c>
    </row>
    <row r="147" spans="1:32" ht="26.1" customHeight="1" x14ac:dyDescent="0.3">
      <c r="A147" s="46" t="s">
        <v>1252</v>
      </c>
      <c r="B147" s="31" t="s">
        <v>886</v>
      </c>
      <c r="C147" s="46" t="s">
        <v>1051</v>
      </c>
      <c r="D147" s="46" t="s">
        <v>1052</v>
      </c>
      <c r="E147" s="46" t="s">
        <v>25</v>
      </c>
      <c r="F147" s="31">
        <v>127</v>
      </c>
      <c r="G147" s="47">
        <v>45</v>
      </c>
      <c r="H147" s="31">
        <v>6</v>
      </c>
      <c r="I147" s="31" t="s">
        <v>128</v>
      </c>
      <c r="J147" s="31" t="s">
        <v>18</v>
      </c>
      <c r="K147" s="31" t="s">
        <v>18</v>
      </c>
      <c r="L147" s="31" t="s">
        <v>80</v>
      </c>
      <c r="M147" s="31" t="s">
        <v>33</v>
      </c>
      <c r="N147" s="31">
        <v>3</v>
      </c>
      <c r="O147" s="31">
        <v>1613</v>
      </c>
      <c r="P147" s="31">
        <v>1384</v>
      </c>
      <c r="Q147" s="31">
        <v>1194</v>
      </c>
      <c r="R147" s="48">
        <v>0.92</v>
      </c>
      <c r="S147" s="48">
        <v>0.78</v>
      </c>
      <c r="T147" s="49">
        <v>0.64</v>
      </c>
      <c r="U147" s="50">
        <v>91.59</v>
      </c>
      <c r="V147" s="50">
        <v>78.67</v>
      </c>
      <c r="W147" s="51">
        <v>70.739999999999995</v>
      </c>
      <c r="X147" s="42">
        <f>IF(Tabela1[[#This Row],[Alta2]]="NA","NA",Tabela1[[#This Row],[Alta2]]/Tabela1[[#This Row],[Alta5]]*Tabela1[[#This Row],[Diâmetro (cm)]]/100)</f>
        <v>4.4999999999999997E-3</v>
      </c>
      <c r="Y147" s="42">
        <f>IF(Tabela1[[#This Row],[Média3]]="NA","NA",Tabela1[[#This Row],[Média3]]/Tabela1[[#This Row],[Média6]]*Tabela1[[#This Row],[Diâmetro (cm)]]/100)</f>
        <v>4.4999999999999997E-3</v>
      </c>
      <c r="Z147" s="42">
        <f>IF(Tabela1[[#This Row],[Baixa4]]="NA","NA",Tabela1[[#This Row],[Baixa4]]/Tabela1[[#This Row],[Baixa7]]*Tabela1[[#This Row],[Diâmetro (cm)]]/100)</f>
        <v>4.1000000000000003E-3</v>
      </c>
      <c r="AA147" s="42">
        <f>IF(Tabela1[[#This Row],[Alta8]]="NA","NA",IF(OR(AD147="",U147=""),"",U147*30/1000))</f>
        <v>2.7477</v>
      </c>
      <c r="AB147" s="42">
        <f>IF(Tabela1[[#This Row],[Média9]]="NA","NA",IF(OR(AE147="",V147=""),"",V147*30/1000))</f>
        <v>2.3601000000000001</v>
      </c>
      <c r="AC147" s="42">
        <f>IF(Tabela1[[#This Row],[Baixa10]]="NA","NA",IF(OR(AF147="",W147=""),"",W147*30/1000))</f>
        <v>2.1221999999999999</v>
      </c>
      <c r="AD147" s="52" t="str">
        <f>IF(Tabela1[[#This Row],[Alta8]]="NA","NA",IF(X147="","",IF(X147&gt;$AD$3,"A",IF(X147&gt;$AD$4,"B",IF(X147&gt;$AD$5,"C","D")))))</f>
        <v>A</v>
      </c>
      <c r="AE147" s="52" t="str">
        <f>IF(Tabela1[[#This Row],[Média9]]="NA","NA",IF(Y147="","",IF(Y147&gt;$AD$3,"A",IF(Y147&gt;$AD$4,"B",IF(Y147&gt;$AD$5,"C","D")))))</f>
        <v>A</v>
      </c>
      <c r="AF147" s="52" t="str">
        <f>IF(Tabela1[[#This Row],[Baixa10]]="NA","NA",IF(Z147="","",IF(Z147&gt;$AD$3,"A",IF(Z147&gt;$AD$4,"B",IF(Z147&gt;$AD$5,"C","D")))))</f>
        <v>A</v>
      </c>
    </row>
    <row r="148" spans="1:32" ht="26.1" customHeight="1" x14ac:dyDescent="0.3">
      <c r="A148" s="46" t="s">
        <v>1252</v>
      </c>
      <c r="B148" s="31" t="s">
        <v>1053</v>
      </c>
      <c r="C148" s="46" t="s">
        <v>1054</v>
      </c>
      <c r="D148" s="46" t="s">
        <v>1052</v>
      </c>
      <c r="E148" s="46" t="s">
        <v>25</v>
      </c>
      <c r="F148" s="31">
        <v>127</v>
      </c>
      <c r="G148" s="47">
        <v>45</v>
      </c>
      <c r="H148" s="31">
        <v>6</v>
      </c>
      <c r="I148" s="31" t="s">
        <v>128</v>
      </c>
      <c r="J148" s="31" t="s">
        <v>18</v>
      </c>
      <c r="K148" s="31" t="s">
        <v>18</v>
      </c>
      <c r="L148" s="31" t="s">
        <v>80</v>
      </c>
      <c r="M148" s="31" t="s">
        <v>33</v>
      </c>
      <c r="N148" s="31">
        <v>3</v>
      </c>
      <c r="O148" s="31">
        <v>1613</v>
      </c>
      <c r="P148" s="31">
        <v>1384</v>
      </c>
      <c r="Q148" s="31">
        <v>1194</v>
      </c>
      <c r="R148" s="48">
        <v>0.92</v>
      </c>
      <c r="S148" s="48">
        <v>0.78</v>
      </c>
      <c r="T148" s="49">
        <v>0.64</v>
      </c>
      <c r="U148" s="50">
        <v>91.59</v>
      </c>
      <c r="V148" s="50">
        <v>78.67</v>
      </c>
      <c r="W148" s="51">
        <v>70.739999999999995</v>
      </c>
      <c r="X148" s="42">
        <f>IF(Tabela1[[#This Row],[Alta2]]="NA","NA",Tabela1[[#This Row],[Alta2]]/Tabela1[[#This Row],[Alta5]]*Tabela1[[#This Row],[Diâmetro (cm)]]/100)</f>
        <v>4.4999999999999997E-3</v>
      </c>
      <c r="Y148" s="42">
        <f>IF(Tabela1[[#This Row],[Média3]]="NA","NA",Tabela1[[#This Row],[Média3]]/Tabela1[[#This Row],[Média6]]*Tabela1[[#This Row],[Diâmetro (cm)]]/100)</f>
        <v>4.4999999999999997E-3</v>
      </c>
      <c r="Z148" s="42">
        <f>IF(Tabela1[[#This Row],[Baixa4]]="NA","NA",Tabela1[[#This Row],[Baixa4]]/Tabela1[[#This Row],[Baixa7]]*Tabela1[[#This Row],[Diâmetro (cm)]]/100)</f>
        <v>4.1000000000000003E-3</v>
      </c>
      <c r="AA148" s="42">
        <f>IF(Tabela1[[#This Row],[Alta8]]="NA","NA",IF(OR(AD148="",U148=""),"",U148*30/1000))</f>
        <v>2.7477</v>
      </c>
      <c r="AB148" s="42">
        <f>IF(Tabela1[[#This Row],[Média9]]="NA","NA",IF(OR(AE148="",V148=""),"",V148*30/1000))</f>
        <v>2.3601000000000001</v>
      </c>
      <c r="AC148" s="42">
        <f>IF(Tabela1[[#This Row],[Baixa10]]="NA","NA",IF(OR(AF148="",W148=""),"",W148*30/1000))</f>
        <v>2.1221999999999999</v>
      </c>
      <c r="AD148" s="52" t="str">
        <f>IF(Tabela1[[#This Row],[Alta8]]="NA","NA",IF(X148="","",IF(X148&gt;$AD$3,"A",IF(X148&gt;$AD$4,"B",IF(X148&gt;$AD$5,"C","D")))))</f>
        <v>A</v>
      </c>
      <c r="AE148" s="52" t="str">
        <f>IF(Tabela1[[#This Row],[Média9]]="NA","NA",IF(Y148="","",IF(Y148&gt;$AD$3,"A",IF(Y148&gt;$AD$4,"B",IF(Y148&gt;$AD$5,"C","D")))))</f>
        <v>A</v>
      </c>
      <c r="AF148" s="52" t="str">
        <f>IF(Tabela1[[#This Row],[Baixa10]]="NA","NA",IF(Z148="","",IF(Z148&gt;$AD$3,"A",IF(Z148&gt;$AD$4,"B",IF(Z148&gt;$AD$5,"C","D")))))</f>
        <v>A</v>
      </c>
    </row>
    <row r="149" spans="1:32" ht="26.1" customHeight="1" x14ac:dyDescent="0.3">
      <c r="A149" s="46" t="s">
        <v>1252</v>
      </c>
      <c r="B149" s="31" t="s">
        <v>886</v>
      </c>
      <c r="C149" s="46" t="s">
        <v>1055</v>
      </c>
      <c r="D149" s="46" t="s">
        <v>1056</v>
      </c>
      <c r="E149" s="46" t="s">
        <v>25</v>
      </c>
      <c r="F149" s="31">
        <v>220</v>
      </c>
      <c r="G149" s="47">
        <v>45</v>
      </c>
      <c r="H149" s="31">
        <v>6</v>
      </c>
      <c r="I149" s="31" t="s">
        <v>128</v>
      </c>
      <c r="J149" s="31" t="s">
        <v>18</v>
      </c>
      <c r="K149" s="31" t="s">
        <v>18</v>
      </c>
      <c r="L149" s="31" t="s">
        <v>80</v>
      </c>
      <c r="M149" s="31" t="s">
        <v>33</v>
      </c>
      <c r="N149" s="31">
        <v>3</v>
      </c>
      <c r="O149" s="31">
        <v>1558</v>
      </c>
      <c r="P149" s="31">
        <v>1426</v>
      </c>
      <c r="Q149" s="31">
        <v>1233</v>
      </c>
      <c r="R149" s="48">
        <v>0.83</v>
      </c>
      <c r="S149" s="48">
        <v>0.77</v>
      </c>
      <c r="T149" s="49">
        <v>0.68</v>
      </c>
      <c r="U149" s="50">
        <v>101.88</v>
      </c>
      <c r="V149" s="50">
        <v>74.8</v>
      </c>
      <c r="W149" s="51">
        <v>63.43</v>
      </c>
      <c r="X149" s="42">
        <f>IF(Tabela1[[#This Row],[Alta2]]="NA","NA",Tabela1[[#This Row],[Alta2]]/Tabela1[[#This Row],[Alta5]]*Tabela1[[#This Row],[Diâmetro (cm)]]/100)</f>
        <v>3.7000000000000002E-3</v>
      </c>
      <c r="Y149" s="42">
        <f>IF(Tabela1[[#This Row],[Média3]]="NA","NA",Tabela1[[#This Row],[Média3]]/Tabela1[[#This Row],[Média6]]*Tabela1[[#This Row],[Diâmetro (cm)]]/100)</f>
        <v>4.5999999999999999E-3</v>
      </c>
      <c r="Z149" s="42">
        <f>IF(Tabela1[[#This Row],[Baixa4]]="NA","NA",Tabela1[[#This Row],[Baixa4]]/Tabela1[[#This Row],[Baixa7]]*Tabela1[[#This Row],[Diâmetro (cm)]]/100)</f>
        <v>4.7999999999999996E-3</v>
      </c>
      <c r="AA149" s="42">
        <f>IF(Tabela1[[#This Row],[Alta8]]="NA","NA",IF(OR(AD149="",U149=""),"",U149*30/1000))</f>
        <v>3.0564</v>
      </c>
      <c r="AB149" s="42">
        <f>IF(Tabela1[[#This Row],[Média9]]="NA","NA",IF(OR(AE149="",V149=""),"",V149*30/1000))</f>
        <v>2.2440000000000002</v>
      </c>
      <c r="AC149" s="42">
        <f>IF(Tabela1[[#This Row],[Baixa10]]="NA","NA",IF(OR(AF149="",W149=""),"",W149*30/1000))</f>
        <v>1.9029</v>
      </c>
      <c r="AD149" s="52" t="str">
        <f>IF(Tabela1[[#This Row],[Alta8]]="NA","NA",IF(X149="","",IF(X149&gt;$AD$3,"A",IF(X149&gt;$AD$4,"B",IF(X149&gt;$AD$5,"C","D")))))</f>
        <v>B</v>
      </c>
      <c r="AE149" s="52" t="str">
        <f>IF(Tabela1[[#This Row],[Média9]]="NA","NA",IF(Y149="","",IF(Y149&gt;$AD$3,"A",IF(Y149&gt;$AD$4,"B",IF(Y149&gt;$AD$5,"C","D")))))</f>
        <v>A</v>
      </c>
      <c r="AF149" s="52" t="str">
        <f>IF(Tabela1[[#This Row],[Baixa10]]="NA","NA",IF(Z149="","",IF(Z149&gt;$AD$3,"A",IF(Z149&gt;$AD$4,"B",IF(Z149&gt;$AD$5,"C","D")))))</f>
        <v>A</v>
      </c>
    </row>
    <row r="150" spans="1:32" ht="26.1" customHeight="1" x14ac:dyDescent="0.3">
      <c r="A150" s="46" t="s">
        <v>1252</v>
      </c>
      <c r="B150" s="31" t="s">
        <v>1053</v>
      </c>
      <c r="C150" s="46" t="s">
        <v>1057</v>
      </c>
      <c r="D150" s="46" t="s">
        <v>1056</v>
      </c>
      <c r="E150" s="46" t="s">
        <v>25</v>
      </c>
      <c r="F150" s="31">
        <v>220</v>
      </c>
      <c r="G150" s="47">
        <v>45</v>
      </c>
      <c r="H150" s="31">
        <v>6</v>
      </c>
      <c r="I150" s="31" t="s">
        <v>128</v>
      </c>
      <c r="J150" s="31" t="s">
        <v>18</v>
      </c>
      <c r="K150" s="31" t="s">
        <v>18</v>
      </c>
      <c r="L150" s="31" t="s">
        <v>80</v>
      </c>
      <c r="M150" s="31" t="s">
        <v>33</v>
      </c>
      <c r="N150" s="31">
        <v>3</v>
      </c>
      <c r="O150" s="31">
        <v>1558</v>
      </c>
      <c r="P150" s="31">
        <v>1426</v>
      </c>
      <c r="Q150" s="31">
        <v>1233</v>
      </c>
      <c r="R150" s="48">
        <v>0.83</v>
      </c>
      <c r="S150" s="48">
        <v>0.77</v>
      </c>
      <c r="T150" s="49">
        <v>0.68</v>
      </c>
      <c r="U150" s="50">
        <v>101.88</v>
      </c>
      <c r="V150" s="50">
        <v>74.8</v>
      </c>
      <c r="W150" s="51">
        <v>63.43</v>
      </c>
      <c r="X150" s="42">
        <f>IF(Tabela1[[#This Row],[Alta2]]="NA","NA",Tabela1[[#This Row],[Alta2]]/Tabela1[[#This Row],[Alta5]]*Tabela1[[#This Row],[Diâmetro (cm)]]/100)</f>
        <v>3.7000000000000002E-3</v>
      </c>
      <c r="Y150" s="42">
        <f>IF(Tabela1[[#This Row],[Média3]]="NA","NA",Tabela1[[#This Row],[Média3]]/Tabela1[[#This Row],[Média6]]*Tabela1[[#This Row],[Diâmetro (cm)]]/100)</f>
        <v>4.5999999999999999E-3</v>
      </c>
      <c r="Z150" s="42">
        <f>IF(Tabela1[[#This Row],[Baixa4]]="NA","NA",Tabela1[[#This Row],[Baixa4]]/Tabela1[[#This Row],[Baixa7]]*Tabela1[[#This Row],[Diâmetro (cm)]]/100)</f>
        <v>4.7999999999999996E-3</v>
      </c>
      <c r="AA150" s="42">
        <f>IF(Tabela1[[#This Row],[Alta8]]="NA","NA",IF(OR(AD150="",U150=""),"",U150*30/1000))</f>
        <v>3.0564</v>
      </c>
      <c r="AB150" s="42">
        <f>IF(Tabela1[[#This Row],[Média9]]="NA","NA",IF(OR(AE150="",V150=""),"",V150*30/1000))</f>
        <v>2.2440000000000002</v>
      </c>
      <c r="AC150" s="42">
        <f>IF(Tabela1[[#This Row],[Baixa10]]="NA","NA",IF(OR(AF150="",W150=""),"",W150*30/1000))</f>
        <v>1.9029</v>
      </c>
      <c r="AD150" s="52" t="str">
        <f>IF(Tabela1[[#This Row],[Alta8]]="NA","NA",IF(X150="","",IF(X150&gt;$AD$3,"A",IF(X150&gt;$AD$4,"B",IF(X150&gt;$AD$5,"C","D")))))</f>
        <v>B</v>
      </c>
      <c r="AE150" s="52" t="str">
        <f>IF(Tabela1[[#This Row],[Média9]]="NA","NA",IF(Y150="","",IF(Y150&gt;$AD$3,"A",IF(Y150&gt;$AD$4,"B",IF(Y150&gt;$AD$5,"C","D")))))</f>
        <v>A</v>
      </c>
      <c r="AF150" s="52" t="str">
        <f>IF(Tabela1[[#This Row],[Baixa10]]="NA","NA",IF(Z150="","",IF(Z150&gt;$AD$3,"A",IF(Z150&gt;$AD$4,"B",IF(Z150&gt;$AD$5,"C","D")))))</f>
        <v>A</v>
      </c>
    </row>
    <row r="151" spans="1:32" ht="26.1" customHeight="1" x14ac:dyDescent="0.3">
      <c r="A151" s="46" t="s">
        <v>1252</v>
      </c>
      <c r="B151" s="31" t="s">
        <v>893</v>
      </c>
      <c r="C151" s="46" t="s">
        <v>1058</v>
      </c>
      <c r="D151" s="46" t="s">
        <v>1059</v>
      </c>
      <c r="E151" s="46" t="s">
        <v>25</v>
      </c>
      <c r="F151" s="31">
        <v>127</v>
      </c>
      <c r="G151" s="47">
        <v>37</v>
      </c>
      <c r="H151" s="31">
        <v>6</v>
      </c>
      <c r="I151" s="31" t="s">
        <v>128</v>
      </c>
      <c r="J151" s="31" t="s">
        <v>18</v>
      </c>
      <c r="K151" s="31" t="s">
        <v>18</v>
      </c>
      <c r="L151" s="31" t="s">
        <v>80</v>
      </c>
      <c r="M151" s="31" t="s">
        <v>33</v>
      </c>
      <c r="N151" s="31">
        <v>3</v>
      </c>
      <c r="O151" s="31">
        <v>1236</v>
      </c>
      <c r="P151" s="31">
        <v>1127</v>
      </c>
      <c r="Q151" s="31">
        <v>983</v>
      </c>
      <c r="R151" s="48">
        <v>1.05</v>
      </c>
      <c r="S151" s="48">
        <v>0.87</v>
      </c>
      <c r="T151" s="49">
        <v>0.74</v>
      </c>
      <c r="U151" s="50">
        <v>93.59</v>
      </c>
      <c r="V151" s="50">
        <v>82.81</v>
      </c>
      <c r="W151" s="51">
        <v>78.97</v>
      </c>
      <c r="X151" s="42">
        <f>IF(Tabela1[[#This Row],[Alta2]]="NA","NA",Tabela1[[#This Row],[Alta2]]/Tabela1[[#This Row],[Alta5]]*Tabela1[[#This Row],[Diâmetro (cm)]]/100)</f>
        <v>4.1999999999999997E-3</v>
      </c>
      <c r="Y151" s="42">
        <f>IF(Tabela1[[#This Row],[Média3]]="NA","NA",Tabela1[[#This Row],[Média3]]/Tabela1[[#This Row],[Média6]]*Tabela1[[#This Row],[Diâmetro (cm)]]/100)</f>
        <v>3.8999999999999998E-3</v>
      </c>
      <c r="Z151" s="42">
        <f>IF(Tabela1[[#This Row],[Baixa4]]="NA","NA",Tabela1[[#This Row],[Baixa4]]/Tabela1[[#This Row],[Baixa7]]*Tabela1[[#This Row],[Diâmetro (cm)]]/100)</f>
        <v>3.5000000000000001E-3</v>
      </c>
      <c r="AA151" s="42">
        <f>IF(Tabela1[[#This Row],[Alta8]]="NA","NA",IF(OR(AD151="",U151=""),"",U151*30/1000))</f>
        <v>2.8077000000000001</v>
      </c>
      <c r="AB151" s="42">
        <f>IF(Tabela1[[#This Row],[Média9]]="NA","NA",IF(OR(AE151="",V151=""),"",V151*30/1000))</f>
        <v>2.4843000000000002</v>
      </c>
      <c r="AC151" s="42">
        <f>IF(Tabela1[[#This Row],[Baixa10]]="NA","NA",IF(OR(AF151="",W151=""),"",W151*30/1000))</f>
        <v>2.3691</v>
      </c>
      <c r="AD151" s="52" t="str">
        <f>IF(Tabela1[[#This Row],[Alta8]]="NA","NA",IF(X151="","",IF(X151&gt;$AD$3,"A",IF(X151&gt;$AD$4,"B",IF(X151&gt;$AD$5,"C","D")))))</f>
        <v>A</v>
      </c>
      <c r="AE151" s="52" t="str">
        <f>IF(Tabela1[[#This Row],[Média9]]="NA","NA",IF(Y151="","",IF(Y151&gt;$AD$3,"A",IF(Y151&gt;$AD$4,"B",IF(Y151&gt;$AD$5,"C","D")))))</f>
        <v>B</v>
      </c>
      <c r="AF151" s="52" t="str">
        <f>IF(Tabela1[[#This Row],[Baixa10]]="NA","NA",IF(Z151="","",IF(Z151&gt;$AD$3,"A",IF(Z151&gt;$AD$4,"B",IF(Z151&gt;$AD$5,"C","D")))))</f>
        <v>C</v>
      </c>
    </row>
    <row r="152" spans="1:32" ht="26.1" customHeight="1" x14ac:dyDescent="0.3">
      <c r="A152" s="46" t="s">
        <v>1252</v>
      </c>
      <c r="B152" s="31" t="s">
        <v>886</v>
      </c>
      <c r="C152" s="46" t="s">
        <v>1060</v>
      </c>
      <c r="D152" s="46" t="s">
        <v>1059</v>
      </c>
      <c r="E152" s="46" t="s">
        <v>25</v>
      </c>
      <c r="F152" s="31">
        <v>127</v>
      </c>
      <c r="G152" s="47">
        <v>37</v>
      </c>
      <c r="H152" s="31">
        <v>6</v>
      </c>
      <c r="I152" s="31" t="s">
        <v>128</v>
      </c>
      <c r="J152" s="31" t="s">
        <v>18</v>
      </c>
      <c r="K152" s="31" t="s">
        <v>18</v>
      </c>
      <c r="L152" s="31" t="s">
        <v>80</v>
      </c>
      <c r="M152" s="31" t="s">
        <v>33</v>
      </c>
      <c r="N152" s="31">
        <v>3</v>
      </c>
      <c r="O152" s="31">
        <v>1236</v>
      </c>
      <c r="P152" s="31">
        <v>1127</v>
      </c>
      <c r="Q152" s="31">
        <v>983</v>
      </c>
      <c r="R152" s="48">
        <v>1.05</v>
      </c>
      <c r="S152" s="48">
        <v>0.87</v>
      </c>
      <c r="T152" s="49">
        <v>0.74</v>
      </c>
      <c r="U152" s="50">
        <v>93.59</v>
      </c>
      <c r="V152" s="50">
        <v>82.81</v>
      </c>
      <c r="W152" s="51">
        <v>78.97</v>
      </c>
      <c r="X152" s="42">
        <f>IF(Tabela1[[#This Row],[Alta2]]="NA","NA",Tabela1[[#This Row],[Alta2]]/Tabela1[[#This Row],[Alta5]]*Tabela1[[#This Row],[Diâmetro (cm)]]/100)</f>
        <v>4.1999999999999997E-3</v>
      </c>
      <c r="Y152" s="42">
        <f>IF(Tabela1[[#This Row],[Média3]]="NA","NA",Tabela1[[#This Row],[Média3]]/Tabela1[[#This Row],[Média6]]*Tabela1[[#This Row],[Diâmetro (cm)]]/100)</f>
        <v>3.8999999999999998E-3</v>
      </c>
      <c r="Z152" s="42">
        <f>IF(Tabela1[[#This Row],[Baixa4]]="NA","NA",Tabela1[[#This Row],[Baixa4]]/Tabela1[[#This Row],[Baixa7]]*Tabela1[[#This Row],[Diâmetro (cm)]]/100)</f>
        <v>3.5000000000000001E-3</v>
      </c>
      <c r="AA152" s="42">
        <f>IF(Tabela1[[#This Row],[Alta8]]="NA","NA",IF(OR(AD152="",U152=""),"",U152*30/1000))</f>
        <v>2.8077000000000001</v>
      </c>
      <c r="AB152" s="42">
        <f>IF(Tabela1[[#This Row],[Média9]]="NA","NA",IF(OR(AE152="",V152=""),"",V152*30/1000))</f>
        <v>2.4843000000000002</v>
      </c>
      <c r="AC152" s="42">
        <f>IF(Tabela1[[#This Row],[Baixa10]]="NA","NA",IF(OR(AF152="",W152=""),"",W152*30/1000))</f>
        <v>2.3691</v>
      </c>
      <c r="AD152" s="52" t="str">
        <f>IF(Tabela1[[#This Row],[Alta8]]="NA","NA",IF(X152="","",IF(X152&gt;$AD$3,"A",IF(X152&gt;$AD$4,"B",IF(X152&gt;$AD$5,"C","D")))))</f>
        <v>A</v>
      </c>
      <c r="AE152" s="52" t="str">
        <f>IF(Tabela1[[#This Row],[Média9]]="NA","NA",IF(Y152="","",IF(Y152&gt;$AD$3,"A",IF(Y152&gt;$AD$4,"B",IF(Y152&gt;$AD$5,"C","D")))))</f>
        <v>B</v>
      </c>
      <c r="AF152" s="52" t="str">
        <f>IF(Tabela1[[#This Row],[Baixa10]]="NA","NA",IF(Z152="","",IF(Z152&gt;$AD$3,"A",IF(Z152&gt;$AD$4,"B",IF(Z152&gt;$AD$5,"C","D")))))</f>
        <v>C</v>
      </c>
    </row>
    <row r="153" spans="1:32" ht="26.1" customHeight="1" x14ac:dyDescent="0.3">
      <c r="A153" s="46" t="s">
        <v>1252</v>
      </c>
      <c r="B153" s="31" t="s">
        <v>893</v>
      </c>
      <c r="C153" s="46" t="s">
        <v>1061</v>
      </c>
      <c r="D153" s="46" t="s">
        <v>1062</v>
      </c>
      <c r="E153" s="46" t="s">
        <v>25</v>
      </c>
      <c r="F153" s="31">
        <v>220</v>
      </c>
      <c r="G153" s="47">
        <v>37</v>
      </c>
      <c r="H153" s="31">
        <v>6</v>
      </c>
      <c r="I153" s="31" t="s">
        <v>128</v>
      </c>
      <c r="J153" s="31" t="s">
        <v>18</v>
      </c>
      <c r="K153" s="31" t="s">
        <v>18</v>
      </c>
      <c r="L153" s="31" t="s">
        <v>80</v>
      </c>
      <c r="M153" s="31" t="s">
        <v>33</v>
      </c>
      <c r="N153" s="31">
        <v>3</v>
      </c>
      <c r="O153" s="31">
        <v>1536</v>
      </c>
      <c r="P153" s="31">
        <v>1378</v>
      </c>
      <c r="Q153" s="31">
        <v>1161</v>
      </c>
      <c r="R153" s="48">
        <v>1.07</v>
      </c>
      <c r="S153" s="48">
        <v>0.92</v>
      </c>
      <c r="T153" s="49">
        <v>0.73</v>
      </c>
      <c r="U153" s="50">
        <v>99.4</v>
      </c>
      <c r="V153" s="50">
        <v>82.76</v>
      </c>
      <c r="W153" s="51">
        <v>74.06</v>
      </c>
      <c r="X153" s="42">
        <f>IF(Tabela1[[#This Row],[Alta2]]="NA","NA",Tabela1[[#This Row],[Alta2]]/Tabela1[[#This Row],[Alta5]]*Tabela1[[#This Row],[Diâmetro (cm)]]/100)</f>
        <v>4.0000000000000001E-3</v>
      </c>
      <c r="Y153" s="42">
        <f>IF(Tabela1[[#This Row],[Média3]]="NA","NA",Tabela1[[#This Row],[Média3]]/Tabela1[[#This Row],[Média6]]*Tabela1[[#This Row],[Diâmetro (cm)]]/100)</f>
        <v>4.1000000000000003E-3</v>
      </c>
      <c r="Z153" s="42">
        <f>IF(Tabela1[[#This Row],[Baixa4]]="NA","NA",Tabela1[[#This Row],[Baixa4]]/Tabela1[[#This Row],[Baixa7]]*Tabela1[[#This Row],[Diâmetro (cm)]]/100)</f>
        <v>3.5999999999999999E-3</v>
      </c>
      <c r="AA153" s="42">
        <f>IF(Tabela1[[#This Row],[Alta8]]="NA","NA",IF(OR(AD153="",U153=""),"",U153*30/1000))</f>
        <v>2.9820000000000002</v>
      </c>
      <c r="AB153" s="42">
        <f>IF(Tabela1[[#This Row],[Média9]]="NA","NA",IF(OR(AE153="",V153=""),"",V153*30/1000))</f>
        <v>2.4828000000000001</v>
      </c>
      <c r="AC153" s="42">
        <f>IF(Tabela1[[#This Row],[Baixa10]]="NA","NA",IF(OR(AF153="",W153=""),"",W153*30/1000))</f>
        <v>2.2218</v>
      </c>
      <c r="AD153" s="52" t="str">
        <f>IF(Tabela1[[#This Row],[Alta8]]="NA","NA",IF(X153="","",IF(X153&gt;$AD$3,"A",IF(X153&gt;$AD$4,"B",IF(X153&gt;$AD$5,"C","D")))))</f>
        <v>B</v>
      </c>
      <c r="AE153" s="52" t="str">
        <f>IF(Tabela1[[#This Row],[Média9]]="NA","NA",IF(Y153="","",IF(Y153&gt;$AD$3,"A",IF(Y153&gt;$AD$4,"B",IF(Y153&gt;$AD$5,"C","D")))))</f>
        <v>A</v>
      </c>
      <c r="AF153" s="52" t="str">
        <f>IF(Tabela1[[#This Row],[Baixa10]]="NA","NA",IF(Z153="","",IF(Z153&gt;$AD$3,"A",IF(Z153&gt;$AD$4,"B",IF(Z153&gt;$AD$5,"C","D")))))</f>
        <v>B</v>
      </c>
    </row>
    <row r="154" spans="1:32" ht="26.1" customHeight="1" x14ac:dyDescent="0.3">
      <c r="A154" s="46" t="s">
        <v>1252</v>
      </c>
      <c r="B154" s="31" t="s">
        <v>886</v>
      </c>
      <c r="C154" s="46" t="s">
        <v>1063</v>
      </c>
      <c r="D154" s="46" t="s">
        <v>1062</v>
      </c>
      <c r="E154" s="46" t="s">
        <v>25</v>
      </c>
      <c r="F154" s="31">
        <v>220</v>
      </c>
      <c r="G154" s="47">
        <v>37</v>
      </c>
      <c r="H154" s="31">
        <v>6</v>
      </c>
      <c r="I154" s="31" t="s">
        <v>128</v>
      </c>
      <c r="J154" s="31" t="s">
        <v>18</v>
      </c>
      <c r="K154" s="31" t="s">
        <v>18</v>
      </c>
      <c r="L154" s="31" t="s">
        <v>80</v>
      </c>
      <c r="M154" s="31" t="s">
        <v>33</v>
      </c>
      <c r="N154" s="31">
        <v>3</v>
      </c>
      <c r="O154" s="31">
        <v>1536</v>
      </c>
      <c r="P154" s="31">
        <v>1378</v>
      </c>
      <c r="Q154" s="31">
        <v>1161</v>
      </c>
      <c r="R154" s="48">
        <v>1.07</v>
      </c>
      <c r="S154" s="48">
        <v>0.92</v>
      </c>
      <c r="T154" s="49">
        <v>0.73</v>
      </c>
      <c r="U154" s="50">
        <v>99.4</v>
      </c>
      <c r="V154" s="50">
        <v>82.76</v>
      </c>
      <c r="W154" s="51">
        <v>74.06</v>
      </c>
      <c r="X154" s="42">
        <f>IF(Tabela1[[#This Row],[Alta2]]="NA","NA",Tabela1[[#This Row],[Alta2]]/Tabela1[[#This Row],[Alta5]]*Tabela1[[#This Row],[Diâmetro (cm)]]/100)</f>
        <v>4.0000000000000001E-3</v>
      </c>
      <c r="Y154" s="42">
        <f>IF(Tabela1[[#This Row],[Média3]]="NA","NA",Tabela1[[#This Row],[Média3]]/Tabela1[[#This Row],[Média6]]*Tabela1[[#This Row],[Diâmetro (cm)]]/100)</f>
        <v>4.1000000000000003E-3</v>
      </c>
      <c r="Z154" s="42">
        <f>IF(Tabela1[[#This Row],[Baixa4]]="NA","NA",Tabela1[[#This Row],[Baixa4]]/Tabela1[[#This Row],[Baixa7]]*Tabela1[[#This Row],[Diâmetro (cm)]]/100)</f>
        <v>3.5999999999999999E-3</v>
      </c>
      <c r="AA154" s="42">
        <f>IF(Tabela1[[#This Row],[Alta8]]="NA","NA",IF(OR(AD154="",U154=""),"",U154*30/1000))</f>
        <v>2.9820000000000002</v>
      </c>
      <c r="AB154" s="42">
        <f>IF(Tabela1[[#This Row],[Média9]]="NA","NA",IF(OR(AE154="",V154=""),"",V154*30/1000))</f>
        <v>2.4828000000000001</v>
      </c>
      <c r="AC154" s="42">
        <f>IF(Tabela1[[#This Row],[Baixa10]]="NA","NA",IF(OR(AF154="",W154=""),"",W154*30/1000))</f>
        <v>2.2218</v>
      </c>
      <c r="AD154" s="52" t="str">
        <f>IF(Tabela1[[#This Row],[Alta8]]="NA","NA",IF(X154="","",IF(X154&gt;$AD$3,"A",IF(X154&gt;$AD$4,"B",IF(X154&gt;$AD$5,"C","D")))))</f>
        <v>B</v>
      </c>
      <c r="AE154" s="52" t="str">
        <f>IF(Tabela1[[#This Row],[Média9]]="NA","NA",IF(Y154="","",IF(Y154&gt;$AD$3,"A",IF(Y154&gt;$AD$4,"B",IF(Y154&gt;$AD$5,"C","D")))))</f>
        <v>A</v>
      </c>
      <c r="AF154" s="52" t="str">
        <f>IF(Tabela1[[#This Row],[Baixa10]]="NA","NA",IF(Z154="","",IF(Z154&gt;$AD$3,"A",IF(Z154&gt;$AD$4,"B",IF(Z154&gt;$AD$5,"C","D")))))</f>
        <v>B</v>
      </c>
    </row>
    <row r="155" spans="1:32" ht="26.1" customHeight="1" x14ac:dyDescent="0.3">
      <c r="A155" s="46" t="s">
        <v>1252</v>
      </c>
      <c r="B155" s="31" t="s">
        <v>893</v>
      </c>
      <c r="C155" s="46" t="s">
        <v>1064</v>
      </c>
      <c r="D155" s="46" t="s">
        <v>1065</v>
      </c>
      <c r="E155" s="46" t="s">
        <v>25</v>
      </c>
      <c r="F155" s="31">
        <v>127</v>
      </c>
      <c r="G155" s="47">
        <v>30</v>
      </c>
      <c r="H155" s="31">
        <v>6</v>
      </c>
      <c r="I155" s="31" t="s">
        <v>128</v>
      </c>
      <c r="J155" s="31" t="s">
        <v>18</v>
      </c>
      <c r="K155" s="31" t="s">
        <v>18</v>
      </c>
      <c r="L155" s="31" t="s">
        <v>80</v>
      </c>
      <c r="M155" s="31" t="s">
        <v>33</v>
      </c>
      <c r="N155" s="31">
        <v>3</v>
      </c>
      <c r="O155" s="31">
        <v>1608</v>
      </c>
      <c r="P155" s="31">
        <v>1442</v>
      </c>
      <c r="Q155" s="31">
        <v>1139</v>
      </c>
      <c r="R155" s="48">
        <v>0.62</v>
      </c>
      <c r="S155" s="48">
        <v>0.57999999999999996</v>
      </c>
      <c r="T155" s="49">
        <v>0.49</v>
      </c>
      <c r="U155" s="50">
        <v>52.18</v>
      </c>
      <c r="V155" s="50">
        <v>38.200000000000003</v>
      </c>
      <c r="W155" s="51">
        <v>30.2</v>
      </c>
      <c r="X155" s="42">
        <f>IF(Tabela1[[#This Row],[Alta2]]="NA","NA",Tabela1[[#This Row],[Alta2]]/Tabela1[[#This Row],[Alta5]]*Tabela1[[#This Row],[Diâmetro (cm)]]/100)</f>
        <v>3.5999999999999999E-3</v>
      </c>
      <c r="Y155" s="42">
        <f>IF(Tabela1[[#This Row],[Média3]]="NA","NA",Tabela1[[#This Row],[Média3]]/Tabela1[[#This Row],[Média6]]*Tabela1[[#This Row],[Diâmetro (cm)]]/100)</f>
        <v>4.5999999999999999E-3</v>
      </c>
      <c r="Z155" s="42">
        <f>IF(Tabela1[[#This Row],[Baixa4]]="NA","NA",Tabela1[[#This Row],[Baixa4]]/Tabela1[[#This Row],[Baixa7]]*Tabela1[[#This Row],[Diâmetro (cm)]]/100)</f>
        <v>4.8999999999999998E-3</v>
      </c>
      <c r="AA155" s="42">
        <f>IF(Tabela1[[#This Row],[Alta8]]="NA","NA",IF(OR(AD155="",U155=""),"",U155*30/1000))</f>
        <v>1.5653999999999999</v>
      </c>
      <c r="AB155" s="42">
        <f>IF(Tabela1[[#This Row],[Média9]]="NA","NA",IF(OR(AE155="",V155=""),"",V155*30/1000))</f>
        <v>1.1459999999999999</v>
      </c>
      <c r="AC155" s="42">
        <f>IF(Tabela1[[#This Row],[Baixa10]]="NA","NA",IF(OR(AF155="",W155=""),"",W155*30/1000))</f>
        <v>0.90600000000000003</v>
      </c>
      <c r="AD155" s="52" t="str">
        <f>IF(Tabela1[[#This Row],[Alta8]]="NA","NA",IF(X155="","",IF(X155&gt;$AD$3,"A",IF(X155&gt;$AD$4,"B",IF(X155&gt;$AD$5,"C","D")))))</f>
        <v>B</v>
      </c>
      <c r="AE155" s="52" t="str">
        <f>IF(Tabela1[[#This Row],[Média9]]="NA","NA",IF(Y155="","",IF(Y155&gt;$AD$3,"A",IF(Y155&gt;$AD$4,"B",IF(Y155&gt;$AD$5,"C","D")))))</f>
        <v>A</v>
      </c>
      <c r="AF155" s="52" t="str">
        <f>IF(Tabela1[[#This Row],[Baixa10]]="NA","NA",IF(Z155="","",IF(Z155&gt;$AD$3,"A",IF(Z155&gt;$AD$4,"B",IF(Z155&gt;$AD$5,"C","D")))))</f>
        <v>A</v>
      </c>
    </row>
    <row r="156" spans="1:32" ht="26.1" customHeight="1" x14ac:dyDescent="0.3">
      <c r="A156" s="46" t="s">
        <v>1252</v>
      </c>
      <c r="B156" s="31" t="s">
        <v>893</v>
      </c>
      <c r="C156" s="46" t="s">
        <v>1066</v>
      </c>
      <c r="D156" s="46" t="s">
        <v>1067</v>
      </c>
      <c r="E156" s="46" t="s">
        <v>25</v>
      </c>
      <c r="F156" s="31">
        <v>220</v>
      </c>
      <c r="G156" s="47">
        <v>30</v>
      </c>
      <c r="H156" s="31">
        <v>6</v>
      </c>
      <c r="I156" s="31" t="s">
        <v>128</v>
      </c>
      <c r="J156" s="31" t="s">
        <v>18</v>
      </c>
      <c r="K156" s="31" t="s">
        <v>18</v>
      </c>
      <c r="L156" s="31" t="s">
        <v>80</v>
      </c>
      <c r="M156" s="31" t="s">
        <v>33</v>
      </c>
      <c r="N156" s="31">
        <v>3</v>
      </c>
      <c r="O156" s="31">
        <v>1301</v>
      </c>
      <c r="P156" s="31">
        <v>1095</v>
      </c>
      <c r="Q156" s="31">
        <v>886</v>
      </c>
      <c r="R156" s="48">
        <v>0.7</v>
      </c>
      <c r="S156" s="48">
        <v>0.67</v>
      </c>
      <c r="T156" s="49">
        <v>0.55000000000000004</v>
      </c>
      <c r="U156" s="50">
        <v>46.9</v>
      </c>
      <c r="V156" s="50">
        <v>43.8</v>
      </c>
      <c r="W156" s="51">
        <v>39.799999999999997</v>
      </c>
      <c r="X156" s="42">
        <f>IF(Tabela1[[#This Row],[Alta2]]="NA","NA",Tabela1[[#This Row],[Alta2]]/Tabela1[[#This Row],[Alta5]]*Tabela1[[#This Row],[Diâmetro (cm)]]/100)</f>
        <v>4.4999999999999997E-3</v>
      </c>
      <c r="Y156" s="42">
        <f>IF(Tabela1[[#This Row],[Média3]]="NA","NA",Tabela1[[#This Row],[Média3]]/Tabela1[[#This Row],[Média6]]*Tabela1[[#This Row],[Diâmetro (cm)]]/100)</f>
        <v>4.5999999999999999E-3</v>
      </c>
      <c r="Z156" s="42">
        <f>IF(Tabela1[[#This Row],[Baixa4]]="NA","NA",Tabela1[[#This Row],[Baixa4]]/Tabela1[[#This Row],[Baixa7]]*Tabela1[[#This Row],[Diâmetro (cm)]]/100)</f>
        <v>4.1000000000000003E-3</v>
      </c>
      <c r="AA156" s="42">
        <f>IF(Tabela1[[#This Row],[Alta8]]="NA","NA",IF(OR(AD156="",U156=""),"",U156*30/1000))</f>
        <v>1.407</v>
      </c>
      <c r="AB156" s="42">
        <f>IF(Tabela1[[#This Row],[Média9]]="NA","NA",IF(OR(AE156="",V156=""),"",V156*30/1000))</f>
        <v>1.3140000000000001</v>
      </c>
      <c r="AC156" s="42">
        <f>IF(Tabela1[[#This Row],[Baixa10]]="NA","NA",IF(OR(AF156="",W156=""),"",W156*30/1000))</f>
        <v>1.194</v>
      </c>
      <c r="AD156" s="52" t="str">
        <f>IF(Tabela1[[#This Row],[Alta8]]="NA","NA",IF(X156="","",IF(X156&gt;$AD$3,"A",IF(X156&gt;$AD$4,"B",IF(X156&gt;$AD$5,"C","D")))))</f>
        <v>A</v>
      </c>
      <c r="AE156" s="52" t="str">
        <f>IF(Tabela1[[#This Row],[Média9]]="NA","NA",IF(Y156="","",IF(Y156&gt;$AD$3,"A",IF(Y156&gt;$AD$4,"B",IF(Y156&gt;$AD$5,"C","D")))))</f>
        <v>A</v>
      </c>
      <c r="AF156" s="52" t="str">
        <f>IF(Tabela1[[#This Row],[Baixa10]]="NA","NA",IF(Z156="","",IF(Z156&gt;$AD$3,"A",IF(Z156&gt;$AD$4,"B",IF(Z156&gt;$AD$5,"C","D")))))</f>
        <v>A</v>
      </c>
    </row>
    <row r="157" spans="1:32" ht="26.1" customHeight="1" x14ac:dyDescent="0.3">
      <c r="A157" s="46" t="s">
        <v>1252</v>
      </c>
      <c r="B157" s="31" t="s">
        <v>886</v>
      </c>
      <c r="C157" s="46" t="s">
        <v>1068</v>
      </c>
      <c r="D157" s="46" t="s">
        <v>1069</v>
      </c>
      <c r="E157" s="46" t="s">
        <v>27</v>
      </c>
      <c r="F157" s="31">
        <v>127</v>
      </c>
      <c r="G157" s="47">
        <v>45</v>
      </c>
      <c r="H157" s="31">
        <v>6</v>
      </c>
      <c r="I157" s="31" t="s">
        <v>128</v>
      </c>
      <c r="J157" s="31" t="s">
        <v>18</v>
      </c>
      <c r="K157" s="31" t="s">
        <v>18</v>
      </c>
      <c r="L157" s="31" t="s">
        <v>80</v>
      </c>
      <c r="M157" s="31" t="s">
        <v>33</v>
      </c>
      <c r="N157" s="31">
        <v>3</v>
      </c>
      <c r="O157" s="31">
        <v>1591</v>
      </c>
      <c r="P157" s="31">
        <v>1469</v>
      </c>
      <c r="Q157" s="31">
        <v>1276</v>
      </c>
      <c r="R157" s="48">
        <v>0.94</v>
      </c>
      <c r="S157" s="48">
        <v>0.84</v>
      </c>
      <c r="T157" s="49">
        <v>0.73</v>
      </c>
      <c r="U157" s="50">
        <v>98.58</v>
      </c>
      <c r="V157" s="50">
        <v>84.4</v>
      </c>
      <c r="W157" s="51">
        <v>72.5</v>
      </c>
      <c r="X157" s="42">
        <f>IF(Tabela1[[#This Row],[Alta2]]="NA","NA",Tabela1[[#This Row],[Alta2]]/Tabela1[[#This Row],[Alta5]]*Tabela1[[#This Row],[Diâmetro (cm)]]/100)</f>
        <v>4.3E-3</v>
      </c>
      <c r="Y157" s="42">
        <f>IF(Tabela1[[#This Row],[Média3]]="NA","NA",Tabela1[[#This Row],[Média3]]/Tabela1[[#This Row],[Média6]]*Tabela1[[#This Row],[Diâmetro (cm)]]/100)</f>
        <v>4.4999999999999997E-3</v>
      </c>
      <c r="Z157" s="42">
        <f>IF(Tabela1[[#This Row],[Baixa4]]="NA","NA",Tabela1[[#This Row],[Baixa4]]/Tabela1[[#This Row],[Baixa7]]*Tabela1[[#This Row],[Diâmetro (cm)]]/100)</f>
        <v>4.4999999999999997E-3</v>
      </c>
      <c r="AA157" s="42">
        <f>IF(Tabela1[[#This Row],[Alta8]]="NA","NA",IF(OR(AD157="",U157=""),"",U157*30/1000))</f>
        <v>2.9573999999999998</v>
      </c>
      <c r="AB157" s="42">
        <f>IF(Tabela1[[#This Row],[Média9]]="NA","NA",IF(OR(AE157="",V157=""),"",V157*30/1000))</f>
        <v>2.532</v>
      </c>
      <c r="AC157" s="42">
        <f>IF(Tabela1[[#This Row],[Baixa10]]="NA","NA",IF(OR(AF157="",W157=""),"",W157*30/1000))</f>
        <v>2.1749999999999998</v>
      </c>
      <c r="AD157" s="52" t="str">
        <f>IF(Tabela1[[#This Row],[Alta8]]="NA","NA",IF(X157="","",IF(X157&gt;$AD$3,"A",IF(X157&gt;$AD$4,"B",IF(X157&gt;$AD$5,"C","D")))))</f>
        <v>A</v>
      </c>
      <c r="AE157" s="52" t="str">
        <f>IF(Tabela1[[#This Row],[Média9]]="NA","NA",IF(Y157="","",IF(Y157&gt;$AD$3,"A",IF(Y157&gt;$AD$4,"B",IF(Y157&gt;$AD$5,"C","D")))))</f>
        <v>A</v>
      </c>
      <c r="AF157" s="52" t="str">
        <f>IF(Tabela1[[#This Row],[Baixa10]]="NA","NA",IF(Z157="","",IF(Z157&gt;$AD$3,"A",IF(Z157&gt;$AD$4,"B",IF(Z157&gt;$AD$5,"C","D")))))</f>
        <v>A</v>
      </c>
    </row>
    <row r="158" spans="1:32" ht="26.1" customHeight="1" x14ac:dyDescent="0.3">
      <c r="A158" s="46" t="s">
        <v>1252</v>
      </c>
      <c r="B158" s="31" t="s">
        <v>886</v>
      </c>
      <c r="C158" s="46" t="s">
        <v>1070</v>
      </c>
      <c r="D158" s="46" t="s">
        <v>1071</v>
      </c>
      <c r="E158" s="46" t="s">
        <v>27</v>
      </c>
      <c r="F158" s="31">
        <v>220</v>
      </c>
      <c r="G158" s="47">
        <v>45</v>
      </c>
      <c r="H158" s="31">
        <v>6</v>
      </c>
      <c r="I158" s="31" t="s">
        <v>128</v>
      </c>
      <c r="J158" s="31" t="s">
        <v>18</v>
      </c>
      <c r="K158" s="31" t="s">
        <v>18</v>
      </c>
      <c r="L158" s="31" t="s">
        <v>80</v>
      </c>
      <c r="M158" s="31" t="s">
        <v>33</v>
      </c>
      <c r="N158" s="31">
        <v>3</v>
      </c>
      <c r="O158" s="31">
        <v>1629</v>
      </c>
      <c r="P158" s="31">
        <v>1536</v>
      </c>
      <c r="Q158" s="31">
        <v>1451</v>
      </c>
      <c r="R158" s="48">
        <v>0.91</v>
      </c>
      <c r="S158" s="48">
        <v>0.85</v>
      </c>
      <c r="T158" s="49">
        <v>0.79</v>
      </c>
      <c r="U158" s="50">
        <v>89.13</v>
      </c>
      <c r="V158" s="50">
        <v>83.13</v>
      </c>
      <c r="W158" s="51">
        <v>81.33</v>
      </c>
      <c r="X158" s="42">
        <f>IF(Tabela1[[#This Row],[Alta2]]="NA","NA",Tabela1[[#This Row],[Alta2]]/Tabela1[[#This Row],[Alta5]]*Tabela1[[#This Row],[Diâmetro (cm)]]/100)</f>
        <v>4.5999999999999999E-3</v>
      </c>
      <c r="Y158" s="42">
        <f>IF(Tabela1[[#This Row],[Média3]]="NA","NA",Tabela1[[#This Row],[Média3]]/Tabela1[[#This Row],[Média6]]*Tabela1[[#This Row],[Diâmetro (cm)]]/100)</f>
        <v>4.5999999999999999E-3</v>
      </c>
      <c r="Z158" s="42">
        <f>IF(Tabela1[[#This Row],[Baixa4]]="NA","NA",Tabela1[[#This Row],[Baixa4]]/Tabela1[[#This Row],[Baixa7]]*Tabela1[[#This Row],[Diâmetro (cm)]]/100)</f>
        <v>4.4000000000000003E-3</v>
      </c>
      <c r="AA158" s="42">
        <f>IF(Tabela1[[#This Row],[Alta8]]="NA","NA",IF(OR(AD158="",U158=""),"",U158*30/1000))</f>
        <v>2.6739000000000002</v>
      </c>
      <c r="AB158" s="42">
        <f>IF(Tabela1[[#This Row],[Média9]]="NA","NA",IF(OR(AE158="",V158=""),"",V158*30/1000))</f>
        <v>2.4939</v>
      </c>
      <c r="AC158" s="42">
        <f>IF(Tabela1[[#This Row],[Baixa10]]="NA","NA",IF(OR(AF158="",W158=""),"",W158*30/1000))</f>
        <v>2.4399000000000002</v>
      </c>
      <c r="AD158" s="52" t="str">
        <f>IF(Tabela1[[#This Row],[Alta8]]="NA","NA",IF(X158="","",IF(X158&gt;$AD$3,"A",IF(X158&gt;$AD$4,"B",IF(X158&gt;$AD$5,"C","D")))))</f>
        <v>A</v>
      </c>
      <c r="AE158" s="52" t="str">
        <f>IF(Tabela1[[#This Row],[Média9]]="NA","NA",IF(Y158="","",IF(Y158&gt;$AD$3,"A",IF(Y158&gt;$AD$4,"B",IF(Y158&gt;$AD$5,"C","D")))))</f>
        <v>A</v>
      </c>
      <c r="AF158" s="52" t="str">
        <f>IF(Tabela1[[#This Row],[Baixa10]]="NA","NA",IF(Z158="","",IF(Z158&gt;$AD$3,"A",IF(Z158&gt;$AD$4,"B",IF(Z158&gt;$AD$5,"C","D")))))</f>
        <v>A</v>
      </c>
    </row>
    <row r="159" spans="1:32" ht="26.1" customHeight="1" x14ac:dyDescent="0.3">
      <c r="A159" s="46" t="s">
        <v>1252</v>
      </c>
      <c r="B159" s="31" t="s">
        <v>886</v>
      </c>
      <c r="C159" s="46" t="s">
        <v>1072</v>
      </c>
      <c r="D159" s="46" t="s">
        <v>1073</v>
      </c>
      <c r="E159" s="46" t="s">
        <v>25</v>
      </c>
      <c r="F159" s="31">
        <v>127</v>
      </c>
      <c r="G159" s="47">
        <v>37</v>
      </c>
      <c r="H159" s="31">
        <v>6</v>
      </c>
      <c r="I159" s="31" t="s">
        <v>128</v>
      </c>
      <c r="J159" s="31" t="s">
        <v>18</v>
      </c>
      <c r="K159" s="31" t="s">
        <v>18</v>
      </c>
      <c r="L159" s="31" t="s">
        <v>80</v>
      </c>
      <c r="M159" s="31" t="s">
        <v>33</v>
      </c>
      <c r="N159" s="31">
        <v>3</v>
      </c>
      <c r="O159" s="31">
        <v>1505</v>
      </c>
      <c r="P159" s="31">
        <v>1285</v>
      </c>
      <c r="Q159" s="31">
        <v>980</v>
      </c>
      <c r="R159" s="48">
        <v>1.03</v>
      </c>
      <c r="S159" s="48">
        <v>0.94</v>
      </c>
      <c r="T159" s="49">
        <v>0.77</v>
      </c>
      <c r="U159" s="50">
        <v>97.19</v>
      </c>
      <c r="V159" s="50">
        <v>82.17</v>
      </c>
      <c r="W159" s="51">
        <v>70.209999999999994</v>
      </c>
      <c r="X159" s="42">
        <f>IF(Tabela1[[#This Row],[Alta2]]="NA","NA",Tabela1[[#This Row],[Alta2]]/Tabela1[[#This Row],[Alta5]]*Tabela1[[#This Row],[Diâmetro (cm)]]/100)</f>
        <v>3.8999999999999998E-3</v>
      </c>
      <c r="Y159" s="42">
        <f>IF(Tabela1[[#This Row],[Média3]]="NA","NA",Tabela1[[#This Row],[Média3]]/Tabela1[[#This Row],[Média6]]*Tabela1[[#This Row],[Diâmetro (cm)]]/100)</f>
        <v>4.1999999999999997E-3</v>
      </c>
      <c r="Z159" s="42">
        <f>IF(Tabela1[[#This Row],[Baixa4]]="NA","NA",Tabela1[[#This Row],[Baixa4]]/Tabela1[[#This Row],[Baixa7]]*Tabela1[[#This Row],[Diâmetro (cm)]]/100)</f>
        <v>4.1000000000000003E-3</v>
      </c>
      <c r="AA159" s="42">
        <f>IF(Tabela1[[#This Row],[Alta8]]="NA","NA",IF(OR(AD159="",U159=""),"",U159*30/1000))</f>
        <v>2.9157000000000002</v>
      </c>
      <c r="AB159" s="42">
        <f>IF(Tabela1[[#This Row],[Média9]]="NA","NA",IF(OR(AE159="",V159=""),"",V159*30/1000))</f>
        <v>2.4651000000000001</v>
      </c>
      <c r="AC159" s="42">
        <f>IF(Tabela1[[#This Row],[Baixa10]]="NA","NA",IF(OR(AF159="",W159=""),"",W159*30/1000))</f>
        <v>2.1063000000000001</v>
      </c>
      <c r="AD159" s="52" t="str">
        <f>IF(Tabela1[[#This Row],[Alta8]]="NA","NA",IF(X159="","",IF(X159&gt;$AD$3,"A",IF(X159&gt;$AD$4,"B",IF(X159&gt;$AD$5,"C","D")))))</f>
        <v>B</v>
      </c>
      <c r="AE159" s="52" t="str">
        <f>IF(Tabela1[[#This Row],[Média9]]="NA","NA",IF(Y159="","",IF(Y159&gt;$AD$3,"A",IF(Y159&gt;$AD$4,"B",IF(Y159&gt;$AD$5,"C","D")))))</f>
        <v>A</v>
      </c>
      <c r="AF159" s="52" t="str">
        <f>IF(Tabela1[[#This Row],[Baixa10]]="NA","NA",IF(Z159="","",IF(Z159&gt;$AD$3,"A",IF(Z159&gt;$AD$4,"B",IF(Z159&gt;$AD$5,"C","D")))))</f>
        <v>A</v>
      </c>
    </row>
    <row r="160" spans="1:32" ht="26.1" customHeight="1" x14ac:dyDescent="0.3">
      <c r="A160" s="46" t="s">
        <v>1252</v>
      </c>
      <c r="B160" s="31" t="s">
        <v>886</v>
      </c>
      <c r="C160" s="46" t="s">
        <v>1074</v>
      </c>
      <c r="D160" s="46" t="s">
        <v>1075</v>
      </c>
      <c r="E160" s="46" t="s">
        <v>25</v>
      </c>
      <c r="F160" s="31">
        <v>220</v>
      </c>
      <c r="G160" s="47">
        <v>37</v>
      </c>
      <c r="H160" s="31">
        <v>6</v>
      </c>
      <c r="I160" s="31" t="s">
        <v>128</v>
      </c>
      <c r="J160" s="31" t="s">
        <v>18</v>
      </c>
      <c r="K160" s="31" t="s">
        <v>18</v>
      </c>
      <c r="L160" s="31" t="s">
        <v>80</v>
      </c>
      <c r="M160" s="31" t="s">
        <v>33</v>
      </c>
      <c r="N160" s="31">
        <v>3</v>
      </c>
      <c r="O160" s="31">
        <v>1526</v>
      </c>
      <c r="P160" s="31">
        <v>1328</v>
      </c>
      <c r="Q160" s="31">
        <v>1021</v>
      </c>
      <c r="R160" s="48">
        <v>1.04</v>
      </c>
      <c r="S160" s="48">
        <v>0.92</v>
      </c>
      <c r="T160" s="49">
        <v>0.73</v>
      </c>
      <c r="U160" s="50">
        <v>98.92</v>
      </c>
      <c r="V160" s="50">
        <v>82.18</v>
      </c>
      <c r="W160" s="51">
        <v>73.540000000000006</v>
      </c>
      <c r="X160" s="42">
        <f>IF(Tabela1[[#This Row],[Alta2]]="NA","NA",Tabela1[[#This Row],[Alta2]]/Tabela1[[#This Row],[Alta5]]*Tabela1[[#This Row],[Diâmetro (cm)]]/100)</f>
        <v>3.8999999999999998E-3</v>
      </c>
      <c r="Y160" s="42">
        <f>IF(Tabela1[[#This Row],[Média3]]="NA","NA",Tabela1[[#This Row],[Média3]]/Tabela1[[#This Row],[Média6]]*Tabela1[[#This Row],[Diâmetro (cm)]]/100)</f>
        <v>4.1000000000000003E-3</v>
      </c>
      <c r="Z160" s="42">
        <f>IF(Tabela1[[#This Row],[Baixa4]]="NA","NA",Tabela1[[#This Row],[Baixa4]]/Tabela1[[#This Row],[Baixa7]]*Tabela1[[#This Row],[Diâmetro (cm)]]/100)</f>
        <v>3.7000000000000002E-3</v>
      </c>
      <c r="AA160" s="42">
        <f>IF(Tabela1[[#This Row],[Alta8]]="NA","NA",IF(OR(AD160="",U160=""),"",U160*30/1000))</f>
        <v>2.9676</v>
      </c>
      <c r="AB160" s="42">
        <f>IF(Tabela1[[#This Row],[Média9]]="NA","NA",IF(OR(AE160="",V160=""),"",V160*30/1000))</f>
        <v>2.4653999999999998</v>
      </c>
      <c r="AC160" s="42">
        <f>IF(Tabela1[[#This Row],[Baixa10]]="NA","NA",IF(OR(AF160="",W160=""),"",W160*30/1000))</f>
        <v>2.2061999999999999</v>
      </c>
      <c r="AD160" s="52" t="str">
        <f>IF(Tabela1[[#This Row],[Alta8]]="NA","NA",IF(X160="","",IF(X160&gt;$AD$3,"A",IF(X160&gt;$AD$4,"B",IF(X160&gt;$AD$5,"C","D")))))</f>
        <v>B</v>
      </c>
      <c r="AE160" s="52" t="str">
        <f>IF(Tabela1[[#This Row],[Média9]]="NA","NA",IF(Y160="","",IF(Y160&gt;$AD$3,"A",IF(Y160&gt;$AD$4,"B",IF(Y160&gt;$AD$5,"C","D")))))</f>
        <v>A</v>
      </c>
      <c r="AF160" s="52" t="str">
        <f>IF(Tabela1[[#This Row],[Baixa10]]="NA","NA",IF(Z160="","",IF(Z160&gt;$AD$3,"A",IF(Z160&gt;$AD$4,"B",IF(Z160&gt;$AD$5,"C","D")))))</f>
        <v>B</v>
      </c>
    </row>
    <row r="161" spans="1:32" ht="26.1" customHeight="1" x14ac:dyDescent="0.3">
      <c r="A161" s="46" t="s">
        <v>1252</v>
      </c>
      <c r="B161" s="31" t="s">
        <v>886</v>
      </c>
      <c r="C161" s="46" t="s">
        <v>1076</v>
      </c>
      <c r="D161" s="46" t="s">
        <v>1077</v>
      </c>
      <c r="E161" s="46" t="s">
        <v>25</v>
      </c>
      <c r="F161" s="31">
        <v>127</v>
      </c>
      <c r="G161" s="47">
        <v>45</v>
      </c>
      <c r="H161" s="31">
        <v>3</v>
      </c>
      <c r="I161" s="31" t="s">
        <v>128</v>
      </c>
      <c r="J161" s="31" t="s">
        <v>18</v>
      </c>
      <c r="K161" s="31" t="s">
        <v>18</v>
      </c>
      <c r="L161" s="31" t="s">
        <v>80</v>
      </c>
      <c r="M161" s="31" t="s">
        <v>33</v>
      </c>
      <c r="N161" s="31">
        <v>3</v>
      </c>
      <c r="O161" s="31">
        <v>1510</v>
      </c>
      <c r="P161" s="31">
        <v>935</v>
      </c>
      <c r="Q161" s="31">
        <v>655</v>
      </c>
      <c r="R161" s="48">
        <v>1.07</v>
      </c>
      <c r="S161" s="48">
        <v>0.69</v>
      </c>
      <c r="T161" s="49">
        <v>0.55000000000000004</v>
      </c>
      <c r="U161" s="50">
        <v>126</v>
      </c>
      <c r="V161" s="50">
        <v>86.7</v>
      </c>
      <c r="W161" s="51">
        <v>66.900000000000006</v>
      </c>
      <c r="X161" s="42">
        <f>IF(Tabela1[[#This Row],[Alta2]]="NA","NA",Tabela1[[#This Row],[Alta2]]/Tabela1[[#This Row],[Alta5]]*Tabela1[[#This Row],[Diâmetro (cm)]]/100)</f>
        <v>3.8E-3</v>
      </c>
      <c r="Y161" s="42">
        <f>IF(Tabela1[[#This Row],[Média3]]="NA","NA",Tabela1[[#This Row],[Média3]]/Tabela1[[#This Row],[Média6]]*Tabela1[[#This Row],[Diâmetro (cm)]]/100)</f>
        <v>3.5999999999999999E-3</v>
      </c>
      <c r="Z161" s="42">
        <f>IF(Tabela1[[#This Row],[Baixa4]]="NA","NA",Tabela1[[#This Row],[Baixa4]]/Tabela1[[#This Row],[Baixa7]]*Tabela1[[#This Row],[Diâmetro (cm)]]/100)</f>
        <v>3.7000000000000002E-3</v>
      </c>
      <c r="AA161" s="42">
        <f>IF(Tabela1[[#This Row],[Alta8]]="NA","NA",IF(OR(AD161="",U161=""),"",U161*30/1000))</f>
        <v>3.78</v>
      </c>
      <c r="AB161" s="42">
        <f>IF(Tabela1[[#This Row],[Média9]]="NA","NA",IF(OR(AE161="",V161=""),"",V161*30/1000))</f>
        <v>2.601</v>
      </c>
      <c r="AC161" s="42">
        <f>IF(Tabela1[[#This Row],[Baixa10]]="NA","NA",IF(OR(AF161="",W161=""),"",W161*30/1000))</f>
        <v>2.0070000000000001</v>
      </c>
      <c r="AD161" s="52" t="str">
        <f>IF(Tabela1[[#This Row],[Alta8]]="NA","NA",IF(X161="","",IF(X161&gt;$AD$3,"A",IF(X161&gt;$AD$4,"B",IF(X161&gt;$AD$5,"C","D")))))</f>
        <v>B</v>
      </c>
      <c r="AE161" s="52" t="str">
        <f>IF(Tabela1[[#This Row],[Média9]]="NA","NA",IF(Y161="","",IF(Y161&gt;$AD$3,"A",IF(Y161&gt;$AD$4,"B",IF(Y161&gt;$AD$5,"C","D")))))</f>
        <v>B</v>
      </c>
      <c r="AF161" s="52" t="str">
        <f>IF(Tabela1[[#This Row],[Baixa10]]="NA","NA",IF(Z161="","",IF(Z161&gt;$AD$3,"A",IF(Z161&gt;$AD$4,"B",IF(Z161&gt;$AD$5,"C","D")))))</f>
        <v>B</v>
      </c>
    </row>
    <row r="162" spans="1:32" ht="26.1" customHeight="1" x14ac:dyDescent="0.3">
      <c r="A162" s="46" t="s">
        <v>1252</v>
      </c>
      <c r="B162" s="31" t="s">
        <v>886</v>
      </c>
      <c r="C162" s="46" t="s">
        <v>1078</v>
      </c>
      <c r="D162" s="46" t="s">
        <v>1079</v>
      </c>
      <c r="E162" s="46" t="s">
        <v>25</v>
      </c>
      <c r="F162" s="31">
        <v>220</v>
      </c>
      <c r="G162" s="47">
        <v>45</v>
      </c>
      <c r="H162" s="31">
        <v>3</v>
      </c>
      <c r="I162" s="31" t="s">
        <v>128</v>
      </c>
      <c r="J162" s="31" t="s">
        <v>18</v>
      </c>
      <c r="K162" s="31" t="s">
        <v>18</v>
      </c>
      <c r="L162" s="31" t="s">
        <v>80</v>
      </c>
      <c r="M162" s="31" t="s">
        <v>33</v>
      </c>
      <c r="N162" s="31">
        <v>3</v>
      </c>
      <c r="O162" s="31">
        <v>1392</v>
      </c>
      <c r="P162" s="31">
        <v>923</v>
      </c>
      <c r="Q162" s="31">
        <v>727</v>
      </c>
      <c r="R162" s="48">
        <v>1.08</v>
      </c>
      <c r="S162" s="48">
        <v>0.72</v>
      </c>
      <c r="T162" s="49">
        <v>0.56000000000000005</v>
      </c>
      <c r="U162" s="50">
        <v>126</v>
      </c>
      <c r="V162" s="50">
        <v>87.2</v>
      </c>
      <c r="W162" s="51">
        <v>75.599999999999994</v>
      </c>
      <c r="X162" s="42">
        <f>IF(Tabela1[[#This Row],[Alta2]]="NA","NA",Tabela1[[#This Row],[Alta2]]/Tabela1[[#This Row],[Alta5]]*Tabela1[[#This Row],[Diâmetro (cm)]]/100)</f>
        <v>3.8999999999999998E-3</v>
      </c>
      <c r="Y162" s="42">
        <f>IF(Tabela1[[#This Row],[Média3]]="NA","NA",Tabela1[[#This Row],[Média3]]/Tabela1[[#This Row],[Média6]]*Tabela1[[#This Row],[Diâmetro (cm)]]/100)</f>
        <v>3.7000000000000002E-3</v>
      </c>
      <c r="Z162" s="42">
        <f>IF(Tabela1[[#This Row],[Baixa4]]="NA","NA",Tabela1[[#This Row],[Baixa4]]/Tabela1[[#This Row],[Baixa7]]*Tabela1[[#This Row],[Diâmetro (cm)]]/100)</f>
        <v>3.3E-3</v>
      </c>
      <c r="AA162" s="42">
        <f>IF(Tabela1[[#This Row],[Alta8]]="NA","NA",IF(OR(AD162="",U162=""),"",U162*30/1000))</f>
        <v>3.78</v>
      </c>
      <c r="AB162" s="42">
        <f>IF(Tabela1[[#This Row],[Média9]]="NA","NA",IF(OR(AE162="",V162=""),"",V162*30/1000))</f>
        <v>2.6160000000000001</v>
      </c>
      <c r="AC162" s="42">
        <f>IF(Tabela1[[#This Row],[Baixa10]]="NA","NA",IF(OR(AF162="",W162=""),"",W162*30/1000))</f>
        <v>2.2679999999999998</v>
      </c>
      <c r="AD162" s="52" t="str">
        <f>IF(Tabela1[[#This Row],[Alta8]]="NA","NA",IF(X162="","",IF(X162&gt;$AD$3,"A",IF(X162&gt;$AD$4,"B",IF(X162&gt;$AD$5,"C","D")))))</f>
        <v>B</v>
      </c>
      <c r="AE162" s="52" t="str">
        <f>IF(Tabela1[[#This Row],[Média9]]="NA","NA",IF(Y162="","",IF(Y162&gt;$AD$3,"A",IF(Y162&gt;$AD$4,"B",IF(Y162&gt;$AD$5,"C","D")))))</f>
        <v>B</v>
      </c>
      <c r="AF162" s="52" t="str">
        <f>IF(Tabela1[[#This Row],[Baixa10]]="NA","NA",IF(Z162="","",IF(Z162&gt;$AD$3,"A",IF(Z162&gt;$AD$4,"B",IF(Z162&gt;$AD$5,"C","D")))))</f>
        <v>C</v>
      </c>
    </row>
    <row r="163" spans="1:32" ht="26.1" customHeight="1" x14ac:dyDescent="0.3">
      <c r="A163" s="46" t="s">
        <v>1252</v>
      </c>
      <c r="B163" s="31" t="s">
        <v>886</v>
      </c>
      <c r="C163" s="46" t="s">
        <v>1080</v>
      </c>
      <c r="D163" s="46" t="s">
        <v>1081</v>
      </c>
      <c r="E163" s="46" t="s">
        <v>27</v>
      </c>
      <c r="F163" s="31">
        <v>127</v>
      </c>
      <c r="G163" s="47">
        <v>40</v>
      </c>
      <c r="H163" s="31">
        <v>4</v>
      </c>
      <c r="I163" s="31" t="s">
        <v>128</v>
      </c>
      <c r="J163" s="31" t="s">
        <v>17</v>
      </c>
      <c r="K163" s="31" t="s">
        <v>17</v>
      </c>
      <c r="L163" s="31" t="s">
        <v>80</v>
      </c>
      <c r="M163" s="31" t="s">
        <v>33</v>
      </c>
      <c r="N163" s="31">
        <v>3</v>
      </c>
      <c r="O163" s="31">
        <v>1622</v>
      </c>
      <c r="P163" s="31">
        <v>1511</v>
      </c>
      <c r="Q163" s="31">
        <v>1365</v>
      </c>
      <c r="R163" s="48">
        <v>0.81</v>
      </c>
      <c r="S163" s="48">
        <v>0.76</v>
      </c>
      <c r="T163" s="49">
        <v>0.71</v>
      </c>
      <c r="U163" s="50">
        <v>77.3</v>
      </c>
      <c r="V163" s="50">
        <v>67.900000000000006</v>
      </c>
      <c r="W163" s="51">
        <v>63.6</v>
      </c>
      <c r="X163" s="42">
        <f>IF(Tabela1[[#This Row],[Alta2]]="NA","NA",Tabela1[[#This Row],[Alta2]]/Tabela1[[#This Row],[Alta5]]*Tabela1[[#This Row],[Diâmetro (cm)]]/100)</f>
        <v>4.1999999999999997E-3</v>
      </c>
      <c r="Y163" s="42">
        <f>IF(Tabela1[[#This Row],[Média3]]="NA","NA",Tabela1[[#This Row],[Média3]]/Tabela1[[#This Row],[Média6]]*Tabela1[[#This Row],[Diâmetro (cm)]]/100)</f>
        <v>4.4999999999999997E-3</v>
      </c>
      <c r="Z163" s="42">
        <f>IF(Tabela1[[#This Row],[Baixa4]]="NA","NA",Tabela1[[#This Row],[Baixa4]]/Tabela1[[#This Row],[Baixa7]]*Tabela1[[#This Row],[Diâmetro (cm)]]/100)</f>
        <v>4.4999999999999997E-3</v>
      </c>
      <c r="AA163" s="42">
        <f>IF(Tabela1[[#This Row],[Alta8]]="NA","NA",IF(OR(AD163="",U163=""),"",U163*30/1000))</f>
        <v>2.319</v>
      </c>
      <c r="AB163" s="42">
        <f>IF(Tabela1[[#This Row],[Média9]]="NA","NA",IF(OR(AE163="",V163=""),"",V163*30/1000))</f>
        <v>2.0369999999999999</v>
      </c>
      <c r="AC163" s="42">
        <f>IF(Tabela1[[#This Row],[Baixa10]]="NA","NA",IF(OR(AF163="",W163=""),"",W163*30/1000))</f>
        <v>1.9079999999999999</v>
      </c>
      <c r="AD163" s="52" t="str">
        <f>IF(Tabela1[[#This Row],[Alta8]]="NA","NA",IF(X163="","",IF(X163&gt;$AD$3,"A",IF(X163&gt;$AD$4,"B",IF(X163&gt;$AD$5,"C","D")))))</f>
        <v>A</v>
      </c>
      <c r="AE163" s="52" t="str">
        <f>IF(Tabela1[[#This Row],[Média9]]="NA","NA",IF(Y163="","",IF(Y163&gt;$AD$3,"A",IF(Y163&gt;$AD$4,"B",IF(Y163&gt;$AD$5,"C","D")))))</f>
        <v>A</v>
      </c>
      <c r="AF163" s="52" t="str">
        <f>IF(Tabela1[[#This Row],[Baixa10]]="NA","NA",IF(Z163="","",IF(Z163&gt;$AD$3,"A",IF(Z163&gt;$AD$4,"B",IF(Z163&gt;$AD$5,"C","D")))))</f>
        <v>A</v>
      </c>
    </row>
    <row r="164" spans="1:32" ht="26.1" customHeight="1" x14ac:dyDescent="0.3">
      <c r="A164" s="46" t="s">
        <v>1252</v>
      </c>
      <c r="B164" s="31" t="s">
        <v>886</v>
      </c>
      <c r="C164" s="46" t="s">
        <v>1082</v>
      </c>
      <c r="D164" s="46" t="s">
        <v>1083</v>
      </c>
      <c r="E164" s="46" t="s">
        <v>27</v>
      </c>
      <c r="F164" s="31">
        <v>220</v>
      </c>
      <c r="G164" s="47">
        <v>40</v>
      </c>
      <c r="H164" s="31">
        <v>4</v>
      </c>
      <c r="I164" s="31" t="s">
        <v>128</v>
      </c>
      <c r="J164" s="31" t="s">
        <v>17</v>
      </c>
      <c r="K164" s="31" t="s">
        <v>17</v>
      </c>
      <c r="L164" s="31" t="s">
        <v>80</v>
      </c>
      <c r="M164" s="31" t="s">
        <v>33</v>
      </c>
      <c r="N164" s="31">
        <v>3</v>
      </c>
      <c r="O164" s="31">
        <v>1604</v>
      </c>
      <c r="P164" s="31">
        <v>1459</v>
      </c>
      <c r="Q164" s="31">
        <v>1370</v>
      </c>
      <c r="R164" s="48">
        <v>0.83</v>
      </c>
      <c r="S164" s="48">
        <v>0.76</v>
      </c>
      <c r="T164" s="49">
        <v>0.71</v>
      </c>
      <c r="U164" s="50">
        <v>77.53</v>
      </c>
      <c r="V164" s="50">
        <v>74.2</v>
      </c>
      <c r="W164" s="51">
        <v>72.53</v>
      </c>
      <c r="X164" s="42">
        <f>IF(Tabela1[[#This Row],[Alta2]]="NA","NA",Tabela1[[#This Row],[Alta2]]/Tabela1[[#This Row],[Alta5]]*Tabela1[[#This Row],[Diâmetro (cm)]]/100)</f>
        <v>4.3E-3</v>
      </c>
      <c r="Y164" s="42">
        <f>IF(Tabela1[[#This Row],[Média3]]="NA","NA",Tabela1[[#This Row],[Média3]]/Tabela1[[#This Row],[Média6]]*Tabela1[[#This Row],[Diâmetro (cm)]]/100)</f>
        <v>4.1000000000000003E-3</v>
      </c>
      <c r="Z164" s="42">
        <f>IF(Tabela1[[#This Row],[Baixa4]]="NA","NA",Tabela1[[#This Row],[Baixa4]]/Tabela1[[#This Row],[Baixa7]]*Tabela1[[#This Row],[Diâmetro (cm)]]/100)</f>
        <v>3.8999999999999998E-3</v>
      </c>
      <c r="AA164" s="42">
        <f>IF(Tabela1[[#This Row],[Alta8]]="NA","NA",IF(OR(AD164="",U164=""),"",U164*30/1000))</f>
        <v>2.3258999999999999</v>
      </c>
      <c r="AB164" s="42">
        <f>IF(Tabela1[[#This Row],[Média9]]="NA","NA",IF(OR(AE164="",V164=""),"",V164*30/1000))</f>
        <v>2.226</v>
      </c>
      <c r="AC164" s="42">
        <f>IF(Tabela1[[#This Row],[Baixa10]]="NA","NA",IF(OR(AF164="",W164=""),"",W164*30/1000))</f>
        <v>2.1758999999999999</v>
      </c>
      <c r="AD164" s="52" t="str">
        <f>IF(Tabela1[[#This Row],[Alta8]]="NA","NA",IF(X164="","",IF(X164&gt;$AD$3,"A",IF(X164&gt;$AD$4,"B",IF(X164&gt;$AD$5,"C","D")))))</f>
        <v>A</v>
      </c>
      <c r="AE164" s="52" t="str">
        <f>IF(Tabela1[[#This Row],[Média9]]="NA","NA",IF(Y164="","",IF(Y164&gt;$AD$3,"A",IF(Y164&gt;$AD$4,"B",IF(Y164&gt;$AD$5,"C","D")))))</f>
        <v>A</v>
      </c>
      <c r="AF164" s="52" t="str">
        <f>IF(Tabela1[[#This Row],[Baixa10]]="NA","NA",IF(Z164="","",IF(Z164&gt;$AD$3,"A",IF(Z164&gt;$AD$4,"B",IF(Z164&gt;$AD$5,"C","D")))))</f>
        <v>B</v>
      </c>
    </row>
    <row r="165" spans="1:32" ht="26.1" customHeight="1" x14ac:dyDescent="0.3">
      <c r="A165" s="46" t="s">
        <v>1252</v>
      </c>
      <c r="B165" s="31" t="s">
        <v>886</v>
      </c>
      <c r="C165" s="46" t="s">
        <v>1084</v>
      </c>
      <c r="D165" s="46" t="s">
        <v>1085</v>
      </c>
      <c r="E165" s="46" t="s">
        <v>28</v>
      </c>
      <c r="F165" s="31">
        <v>127</v>
      </c>
      <c r="G165" s="47">
        <v>44</v>
      </c>
      <c r="H165" s="31">
        <v>3</v>
      </c>
      <c r="I165" s="31" t="s">
        <v>128</v>
      </c>
      <c r="J165" s="31" t="s">
        <v>17</v>
      </c>
      <c r="K165" s="31" t="s">
        <v>17</v>
      </c>
      <c r="L165" s="31" t="s">
        <v>80</v>
      </c>
      <c r="M165" s="31" t="s">
        <v>33</v>
      </c>
      <c r="N165" s="31">
        <v>3</v>
      </c>
      <c r="O165" s="31">
        <v>1575</v>
      </c>
      <c r="P165" s="31">
        <v>1505</v>
      </c>
      <c r="Q165" s="31">
        <v>1477</v>
      </c>
      <c r="R165" s="48">
        <v>0.84</v>
      </c>
      <c r="S165" s="48">
        <v>0.81</v>
      </c>
      <c r="T165" s="49">
        <v>0.78</v>
      </c>
      <c r="U165" s="50">
        <v>113.77</v>
      </c>
      <c r="V165" s="50">
        <v>101.39</v>
      </c>
      <c r="W165" s="51">
        <v>94.52</v>
      </c>
      <c r="X165" s="42">
        <f>IF(Tabela1[[#This Row],[Alta2]]="NA","NA",Tabela1[[#This Row],[Alta2]]/Tabela1[[#This Row],[Alta5]]*Tabela1[[#This Row],[Diâmetro (cm)]]/100)</f>
        <v>3.2000000000000002E-3</v>
      </c>
      <c r="Y165" s="42">
        <f>IF(Tabela1[[#This Row],[Média3]]="NA","NA",Tabela1[[#This Row],[Média3]]/Tabela1[[#This Row],[Média6]]*Tabela1[[#This Row],[Diâmetro (cm)]]/100)</f>
        <v>3.5000000000000001E-3</v>
      </c>
      <c r="Z165" s="42">
        <f>IF(Tabela1[[#This Row],[Baixa4]]="NA","NA",Tabela1[[#This Row],[Baixa4]]/Tabela1[[#This Row],[Baixa7]]*Tabela1[[#This Row],[Diâmetro (cm)]]/100)</f>
        <v>3.5999999999999999E-3</v>
      </c>
      <c r="AA165" s="42">
        <f>IF(Tabela1[[#This Row],[Alta8]]="NA","NA",IF(OR(AD165="",U165=""),"",U165*30/1000))</f>
        <v>3.4131</v>
      </c>
      <c r="AB165" s="42">
        <f>IF(Tabela1[[#This Row],[Média9]]="NA","NA",IF(OR(AE165="",V165=""),"",V165*30/1000))</f>
        <v>3.0417000000000001</v>
      </c>
      <c r="AC165" s="42">
        <f>IF(Tabela1[[#This Row],[Baixa10]]="NA","NA",IF(OR(AF165="",W165=""),"",W165*30/1000))</f>
        <v>2.8355999999999999</v>
      </c>
      <c r="AD165" s="52" t="str">
        <f>IF(Tabela1[[#This Row],[Alta8]]="NA","NA",IF(X165="","",IF(X165&gt;$AD$3,"A",IF(X165&gt;$AD$4,"B",IF(X165&gt;$AD$5,"C","D")))))</f>
        <v>C</v>
      </c>
      <c r="AE165" s="52" t="str">
        <f>IF(Tabela1[[#This Row],[Média9]]="NA","NA",IF(Y165="","",IF(Y165&gt;$AD$3,"A",IF(Y165&gt;$AD$4,"B",IF(Y165&gt;$AD$5,"C","D")))))</f>
        <v>C</v>
      </c>
      <c r="AF165" s="52" t="str">
        <f>IF(Tabela1[[#This Row],[Baixa10]]="NA","NA",IF(Z165="","",IF(Z165&gt;$AD$3,"A",IF(Z165&gt;$AD$4,"B",IF(Z165&gt;$AD$5,"C","D")))))</f>
        <v>B</v>
      </c>
    </row>
    <row r="166" spans="1:32" ht="26.1" customHeight="1" x14ac:dyDescent="0.3">
      <c r="A166" s="46" t="s">
        <v>1252</v>
      </c>
      <c r="B166" s="31" t="s">
        <v>886</v>
      </c>
      <c r="C166" s="46" t="s">
        <v>1086</v>
      </c>
      <c r="D166" s="46" t="s">
        <v>1087</v>
      </c>
      <c r="E166" s="46" t="s">
        <v>28</v>
      </c>
      <c r="F166" s="31">
        <v>220</v>
      </c>
      <c r="G166" s="47">
        <v>44</v>
      </c>
      <c r="H166" s="31">
        <v>3</v>
      </c>
      <c r="I166" s="31" t="s">
        <v>128</v>
      </c>
      <c r="J166" s="31" t="s">
        <v>17</v>
      </c>
      <c r="K166" s="31" t="s">
        <v>17</v>
      </c>
      <c r="L166" s="31" t="s">
        <v>80</v>
      </c>
      <c r="M166" s="31" t="s">
        <v>33</v>
      </c>
      <c r="N166" s="31">
        <v>3</v>
      </c>
      <c r="O166" s="31">
        <v>1512</v>
      </c>
      <c r="P166" s="31">
        <v>1405</v>
      </c>
      <c r="Q166" s="31">
        <v>1316</v>
      </c>
      <c r="R166" s="48">
        <v>0.86</v>
      </c>
      <c r="S166" s="48">
        <v>0.81</v>
      </c>
      <c r="T166" s="49">
        <v>0.76</v>
      </c>
      <c r="U166" s="50">
        <v>122.98</v>
      </c>
      <c r="V166" s="50">
        <v>104.37</v>
      </c>
      <c r="W166" s="51">
        <v>91.87</v>
      </c>
      <c r="X166" s="42">
        <f>IF(Tabela1[[#This Row],[Alta2]]="NA","NA",Tabela1[[#This Row],[Alta2]]/Tabela1[[#This Row],[Alta5]]*Tabela1[[#This Row],[Diâmetro (cm)]]/100)</f>
        <v>3.0999999999999999E-3</v>
      </c>
      <c r="Y166" s="42">
        <f>IF(Tabela1[[#This Row],[Média3]]="NA","NA",Tabela1[[#This Row],[Média3]]/Tabela1[[#This Row],[Média6]]*Tabela1[[#This Row],[Diâmetro (cm)]]/100)</f>
        <v>3.3999999999999998E-3</v>
      </c>
      <c r="Z166" s="42">
        <f>IF(Tabela1[[#This Row],[Baixa4]]="NA","NA",Tabela1[[#This Row],[Baixa4]]/Tabela1[[#This Row],[Baixa7]]*Tabela1[[#This Row],[Diâmetro (cm)]]/100)</f>
        <v>3.5999999999999999E-3</v>
      </c>
      <c r="AA166" s="42">
        <f>IF(Tabela1[[#This Row],[Alta8]]="NA","NA",IF(OR(AD166="",U166=""),"",U166*30/1000))</f>
        <v>3.6894</v>
      </c>
      <c r="AB166" s="42">
        <f>IF(Tabela1[[#This Row],[Média9]]="NA","NA",IF(OR(AE166="",V166=""),"",V166*30/1000))</f>
        <v>3.1311</v>
      </c>
      <c r="AC166" s="42">
        <f>IF(Tabela1[[#This Row],[Baixa10]]="NA","NA",IF(OR(AF166="",W166=""),"",W166*30/1000))</f>
        <v>2.7561</v>
      </c>
      <c r="AD166" s="52" t="str">
        <f>IF(Tabela1[[#This Row],[Alta8]]="NA","NA",IF(X166="","",IF(X166&gt;$AD$3,"A",IF(X166&gt;$AD$4,"B",IF(X166&gt;$AD$5,"C","D")))))</f>
        <v>C</v>
      </c>
      <c r="AE166" s="52" t="str">
        <f>IF(Tabela1[[#This Row],[Média9]]="NA","NA",IF(Y166="","",IF(Y166&gt;$AD$3,"A",IF(Y166&gt;$AD$4,"B",IF(Y166&gt;$AD$5,"C","D")))))</f>
        <v>C</v>
      </c>
      <c r="AF166" s="52" t="str">
        <f>IF(Tabela1[[#This Row],[Baixa10]]="NA","NA",IF(Z166="","",IF(Z166&gt;$AD$3,"A",IF(Z166&gt;$AD$4,"B",IF(Z166&gt;$AD$5,"C","D")))))</f>
        <v>B</v>
      </c>
    </row>
    <row r="167" spans="1:32" ht="26.1" customHeight="1" x14ac:dyDescent="0.3">
      <c r="A167" s="46" t="s">
        <v>1252</v>
      </c>
      <c r="B167" s="31" t="s">
        <v>886</v>
      </c>
      <c r="C167" s="46" t="s">
        <v>1088</v>
      </c>
      <c r="D167" s="46" t="s">
        <v>1089</v>
      </c>
      <c r="E167" s="46" t="s">
        <v>27</v>
      </c>
      <c r="F167" s="31">
        <v>220</v>
      </c>
      <c r="G167" s="47">
        <v>39</v>
      </c>
      <c r="H167" s="31">
        <v>4</v>
      </c>
      <c r="I167" s="31" t="s">
        <v>128</v>
      </c>
      <c r="J167" s="31" t="s">
        <v>17</v>
      </c>
      <c r="K167" s="31" t="s">
        <v>17</v>
      </c>
      <c r="L167" s="31" t="s">
        <v>80</v>
      </c>
      <c r="M167" s="31" t="s">
        <v>33</v>
      </c>
      <c r="N167" s="31">
        <v>3</v>
      </c>
      <c r="O167" s="31">
        <v>1306</v>
      </c>
      <c r="P167" s="31">
        <v>1117</v>
      </c>
      <c r="Q167" s="31">
        <v>944.4</v>
      </c>
      <c r="R167" s="48">
        <v>0.62</v>
      </c>
      <c r="S167" s="48">
        <v>0.56000000000000005</v>
      </c>
      <c r="T167" s="49">
        <v>0.5</v>
      </c>
      <c r="U167" s="50">
        <v>40.04</v>
      </c>
      <c r="V167" s="50">
        <v>34.96</v>
      </c>
      <c r="W167" s="51">
        <v>30.56</v>
      </c>
      <c r="X167" s="42">
        <f>IF(Tabela1[[#This Row],[Alta2]]="NA","NA",Tabela1[[#This Row],[Alta2]]/Tabela1[[#This Row],[Alta5]]*Tabela1[[#This Row],[Diâmetro (cm)]]/100)</f>
        <v>6.0000000000000001E-3</v>
      </c>
      <c r="Y167" s="42">
        <f>IF(Tabela1[[#This Row],[Média3]]="NA","NA",Tabela1[[#This Row],[Média3]]/Tabela1[[#This Row],[Média6]]*Tabela1[[#This Row],[Diâmetro (cm)]]/100)</f>
        <v>6.1999999999999998E-3</v>
      </c>
      <c r="Z167" s="42">
        <f>IF(Tabela1[[#This Row],[Baixa4]]="NA","NA",Tabela1[[#This Row],[Baixa4]]/Tabela1[[#This Row],[Baixa7]]*Tabela1[[#This Row],[Diâmetro (cm)]]/100)</f>
        <v>6.4000000000000003E-3</v>
      </c>
      <c r="AA167" s="42">
        <f>IF(Tabela1[[#This Row],[Alta8]]="NA","NA",IF(OR(AD167="",U167=""),"",U167*30/1000))</f>
        <v>1.2012</v>
      </c>
      <c r="AB167" s="42">
        <f>IF(Tabela1[[#This Row],[Média9]]="NA","NA",IF(OR(AE167="",V167=""),"",V167*30/1000))</f>
        <v>1.0488</v>
      </c>
      <c r="AC167" s="42">
        <f>IF(Tabela1[[#This Row],[Baixa10]]="NA","NA",IF(OR(AF167="",W167=""),"",W167*30/1000))</f>
        <v>0.91679999999999995</v>
      </c>
      <c r="AD167" s="52" t="str">
        <f>IF(Tabela1[[#This Row],[Alta8]]="NA","NA",IF(X167="","",IF(X167&gt;$AD$3,"A",IF(X167&gt;$AD$4,"B",IF(X167&gt;$AD$5,"C","D")))))</f>
        <v>A</v>
      </c>
      <c r="AE167" s="52" t="str">
        <f>IF(Tabela1[[#This Row],[Média9]]="NA","NA",IF(Y167="","",IF(Y167&gt;$AD$3,"A",IF(Y167&gt;$AD$4,"B",IF(Y167&gt;$AD$5,"C","D")))))</f>
        <v>A</v>
      </c>
      <c r="AF167" s="52" t="str">
        <f>IF(Tabela1[[#This Row],[Baixa10]]="NA","NA",IF(Z167="","",IF(Z167&gt;$AD$3,"A",IF(Z167&gt;$AD$4,"B",IF(Z167&gt;$AD$5,"C","D")))))</f>
        <v>A</v>
      </c>
    </row>
    <row r="168" spans="1:32" ht="26.1" customHeight="1" x14ac:dyDescent="0.3">
      <c r="A168" s="46" t="s">
        <v>1252</v>
      </c>
      <c r="B168" s="31" t="s">
        <v>886</v>
      </c>
      <c r="C168" s="46" t="s">
        <v>1090</v>
      </c>
      <c r="D168" s="46" t="s">
        <v>1091</v>
      </c>
      <c r="E168" s="46" t="s">
        <v>28</v>
      </c>
      <c r="F168" s="31">
        <v>127</v>
      </c>
      <c r="G168" s="47">
        <v>43</v>
      </c>
      <c r="H168" s="31">
        <v>3</v>
      </c>
      <c r="I168" s="31" t="s">
        <v>128</v>
      </c>
      <c r="J168" s="31" t="s">
        <v>17</v>
      </c>
      <c r="K168" s="31" t="s">
        <v>17</v>
      </c>
      <c r="L168" s="31" t="s">
        <v>80</v>
      </c>
      <c r="M168" s="31" t="s">
        <v>33</v>
      </c>
      <c r="N168" s="31">
        <v>3</v>
      </c>
      <c r="O168" s="31">
        <v>1585</v>
      </c>
      <c r="P168" s="31">
        <v>1439</v>
      </c>
      <c r="Q168" s="31">
        <v>1193</v>
      </c>
      <c r="R168" s="48">
        <v>0.88</v>
      </c>
      <c r="S168" s="48">
        <v>0.8</v>
      </c>
      <c r="T168" s="49">
        <v>0.76</v>
      </c>
      <c r="U168" s="50">
        <v>89.67</v>
      </c>
      <c r="V168" s="50">
        <v>77.67</v>
      </c>
      <c r="W168" s="51">
        <v>74</v>
      </c>
      <c r="X168" s="42">
        <f>IF(Tabela1[[#This Row],[Alta2]]="NA","NA",Tabela1[[#This Row],[Alta2]]/Tabela1[[#This Row],[Alta5]]*Tabela1[[#This Row],[Diâmetro (cm)]]/100)</f>
        <v>4.1999999999999997E-3</v>
      </c>
      <c r="Y168" s="42">
        <f>IF(Tabela1[[#This Row],[Média3]]="NA","NA",Tabela1[[#This Row],[Média3]]/Tabela1[[#This Row],[Média6]]*Tabela1[[#This Row],[Diâmetro (cm)]]/100)</f>
        <v>4.4000000000000003E-3</v>
      </c>
      <c r="Z168" s="42">
        <f>IF(Tabela1[[#This Row],[Baixa4]]="NA","NA",Tabela1[[#This Row],[Baixa4]]/Tabela1[[#This Row],[Baixa7]]*Tabela1[[#This Row],[Diâmetro (cm)]]/100)</f>
        <v>4.4000000000000003E-3</v>
      </c>
      <c r="AA168" s="42">
        <f>IF(Tabela1[[#This Row],[Alta8]]="NA","NA",IF(OR(AD168="",U168=""),"",U168*30/1000))</f>
        <v>2.6901000000000002</v>
      </c>
      <c r="AB168" s="42">
        <f>IF(Tabela1[[#This Row],[Média9]]="NA","NA",IF(OR(AE168="",V168=""),"",V168*30/1000))</f>
        <v>2.3300999999999998</v>
      </c>
      <c r="AC168" s="42">
        <f>IF(Tabela1[[#This Row],[Baixa10]]="NA","NA",IF(OR(AF168="",W168=""),"",W168*30/1000))</f>
        <v>2.2200000000000002</v>
      </c>
      <c r="AD168" s="52" t="str">
        <f>IF(Tabela1[[#This Row],[Alta8]]="NA","NA",IF(X168="","",IF(X168&gt;$AD$3,"A",IF(X168&gt;$AD$4,"B",IF(X168&gt;$AD$5,"C","D")))))</f>
        <v>A</v>
      </c>
      <c r="AE168" s="52" t="str">
        <f>IF(Tabela1[[#This Row],[Média9]]="NA","NA",IF(Y168="","",IF(Y168&gt;$AD$3,"A",IF(Y168&gt;$AD$4,"B",IF(Y168&gt;$AD$5,"C","D")))))</f>
        <v>A</v>
      </c>
      <c r="AF168" s="52" t="str">
        <f>IF(Tabela1[[#This Row],[Baixa10]]="NA","NA",IF(Z168="","",IF(Z168&gt;$AD$3,"A",IF(Z168&gt;$AD$4,"B",IF(Z168&gt;$AD$5,"C","D")))))</f>
        <v>A</v>
      </c>
    </row>
    <row r="169" spans="1:32" ht="26.1" customHeight="1" x14ac:dyDescent="0.3">
      <c r="A169" s="46" t="s">
        <v>1252</v>
      </c>
      <c r="B169" s="31" t="s">
        <v>1092</v>
      </c>
      <c r="C169" s="46" t="s">
        <v>1093</v>
      </c>
      <c r="D169" s="46" t="s">
        <v>1091</v>
      </c>
      <c r="E169" s="46" t="s">
        <v>28</v>
      </c>
      <c r="F169" s="31">
        <v>127</v>
      </c>
      <c r="G169" s="47">
        <v>43</v>
      </c>
      <c r="H169" s="31">
        <v>3</v>
      </c>
      <c r="I169" s="31" t="s">
        <v>128</v>
      </c>
      <c r="J169" s="31" t="s">
        <v>17</v>
      </c>
      <c r="K169" s="31" t="s">
        <v>17</v>
      </c>
      <c r="L169" s="31" t="s">
        <v>80</v>
      </c>
      <c r="M169" s="31" t="s">
        <v>33</v>
      </c>
      <c r="N169" s="31">
        <v>3</v>
      </c>
      <c r="O169" s="31">
        <v>1585</v>
      </c>
      <c r="P169" s="31">
        <v>1439</v>
      </c>
      <c r="Q169" s="31">
        <v>1193</v>
      </c>
      <c r="R169" s="48">
        <v>0.88</v>
      </c>
      <c r="S169" s="48">
        <v>0.8</v>
      </c>
      <c r="T169" s="49">
        <v>0.76</v>
      </c>
      <c r="U169" s="50">
        <v>89.67</v>
      </c>
      <c r="V169" s="50">
        <v>77.67</v>
      </c>
      <c r="W169" s="51">
        <v>74</v>
      </c>
      <c r="X169" s="42">
        <f>IF(Tabela1[[#This Row],[Alta2]]="NA","NA",Tabela1[[#This Row],[Alta2]]/Tabela1[[#This Row],[Alta5]]*Tabela1[[#This Row],[Diâmetro (cm)]]/100)</f>
        <v>4.1999999999999997E-3</v>
      </c>
      <c r="Y169" s="42">
        <f>IF(Tabela1[[#This Row],[Média3]]="NA","NA",Tabela1[[#This Row],[Média3]]/Tabela1[[#This Row],[Média6]]*Tabela1[[#This Row],[Diâmetro (cm)]]/100)</f>
        <v>4.4000000000000003E-3</v>
      </c>
      <c r="Z169" s="42">
        <f>IF(Tabela1[[#This Row],[Baixa4]]="NA","NA",Tabela1[[#This Row],[Baixa4]]/Tabela1[[#This Row],[Baixa7]]*Tabela1[[#This Row],[Diâmetro (cm)]]/100)</f>
        <v>4.4000000000000003E-3</v>
      </c>
      <c r="AA169" s="42">
        <f>IF(Tabela1[[#This Row],[Alta8]]="NA","NA",IF(OR(AD169="",U169=""),"",U169*30/1000))</f>
        <v>2.6901000000000002</v>
      </c>
      <c r="AB169" s="42">
        <f>IF(Tabela1[[#This Row],[Média9]]="NA","NA",IF(OR(AE169="",V169=""),"",V169*30/1000))</f>
        <v>2.3300999999999998</v>
      </c>
      <c r="AC169" s="42">
        <f>IF(Tabela1[[#This Row],[Baixa10]]="NA","NA",IF(OR(AF169="",W169=""),"",W169*30/1000))</f>
        <v>2.2200000000000002</v>
      </c>
      <c r="AD169" s="52" t="str">
        <f>IF(Tabela1[[#This Row],[Alta8]]="NA","NA",IF(X169="","",IF(X169&gt;$AD$3,"A",IF(X169&gt;$AD$4,"B",IF(X169&gt;$AD$5,"C","D")))))</f>
        <v>A</v>
      </c>
      <c r="AE169" s="52" t="str">
        <f>IF(Tabela1[[#This Row],[Média9]]="NA","NA",IF(Y169="","",IF(Y169&gt;$AD$3,"A",IF(Y169&gt;$AD$4,"B",IF(Y169&gt;$AD$5,"C","D")))))</f>
        <v>A</v>
      </c>
      <c r="AF169" s="52" t="str">
        <f>IF(Tabela1[[#This Row],[Baixa10]]="NA","NA",IF(Z169="","",IF(Z169&gt;$AD$3,"A",IF(Z169&gt;$AD$4,"B",IF(Z169&gt;$AD$5,"C","D")))))</f>
        <v>A</v>
      </c>
    </row>
    <row r="170" spans="1:32" ht="26.1" customHeight="1" x14ac:dyDescent="0.3">
      <c r="A170" s="46" t="s">
        <v>1252</v>
      </c>
      <c r="B170" s="31" t="s">
        <v>886</v>
      </c>
      <c r="C170" s="46" t="s">
        <v>1094</v>
      </c>
      <c r="D170" s="46" t="s">
        <v>1095</v>
      </c>
      <c r="E170" s="46" t="s">
        <v>28</v>
      </c>
      <c r="F170" s="31">
        <v>220</v>
      </c>
      <c r="G170" s="47">
        <v>43</v>
      </c>
      <c r="H170" s="31">
        <v>3</v>
      </c>
      <c r="I170" s="31" t="s">
        <v>128</v>
      </c>
      <c r="J170" s="31" t="s">
        <v>17</v>
      </c>
      <c r="K170" s="31" t="s">
        <v>17</v>
      </c>
      <c r="L170" s="31" t="s">
        <v>80</v>
      </c>
      <c r="M170" s="31" t="s">
        <v>33</v>
      </c>
      <c r="N170" s="31">
        <v>3</v>
      </c>
      <c r="O170" s="31">
        <v>1544</v>
      </c>
      <c r="P170" s="31">
        <v>1331</v>
      </c>
      <c r="Q170" s="31">
        <v>1208</v>
      </c>
      <c r="R170" s="48">
        <v>0.9</v>
      </c>
      <c r="S170" s="48">
        <v>0.82</v>
      </c>
      <c r="T170" s="49">
        <v>0.75</v>
      </c>
      <c r="U170" s="50">
        <v>94.01</v>
      </c>
      <c r="V170" s="50">
        <v>74.16</v>
      </c>
      <c r="W170" s="51">
        <v>68.400000000000006</v>
      </c>
      <c r="X170" s="42">
        <f>IF(Tabela1[[#This Row],[Alta2]]="NA","NA",Tabela1[[#This Row],[Alta2]]/Tabela1[[#This Row],[Alta5]]*Tabela1[[#This Row],[Diâmetro (cm)]]/100)</f>
        <v>4.1000000000000003E-3</v>
      </c>
      <c r="Y170" s="42">
        <f>IF(Tabela1[[#This Row],[Média3]]="NA","NA",Tabela1[[#This Row],[Média3]]/Tabela1[[#This Row],[Média6]]*Tabela1[[#This Row],[Diâmetro (cm)]]/100)</f>
        <v>4.7999999999999996E-3</v>
      </c>
      <c r="Z170" s="42">
        <f>IF(Tabela1[[#This Row],[Baixa4]]="NA","NA",Tabela1[[#This Row],[Baixa4]]/Tabela1[[#This Row],[Baixa7]]*Tabela1[[#This Row],[Diâmetro (cm)]]/100)</f>
        <v>4.7000000000000002E-3</v>
      </c>
      <c r="AA170" s="42">
        <f>IF(Tabela1[[#This Row],[Alta8]]="NA","NA",IF(OR(AD170="",U170=""),"",U170*30/1000))</f>
        <v>2.8203</v>
      </c>
      <c r="AB170" s="42">
        <f>IF(Tabela1[[#This Row],[Média9]]="NA","NA",IF(OR(AE170="",V170=""),"",V170*30/1000))</f>
        <v>2.2248000000000001</v>
      </c>
      <c r="AC170" s="42">
        <f>IF(Tabela1[[#This Row],[Baixa10]]="NA","NA",IF(OR(AF170="",W170=""),"",W170*30/1000))</f>
        <v>2.052</v>
      </c>
      <c r="AD170" s="52" t="str">
        <f>IF(Tabela1[[#This Row],[Alta8]]="NA","NA",IF(X170="","",IF(X170&gt;$AD$3,"A",IF(X170&gt;$AD$4,"B",IF(X170&gt;$AD$5,"C","D")))))</f>
        <v>A</v>
      </c>
      <c r="AE170" s="52" t="str">
        <f>IF(Tabela1[[#This Row],[Média9]]="NA","NA",IF(Y170="","",IF(Y170&gt;$AD$3,"A",IF(Y170&gt;$AD$4,"B",IF(Y170&gt;$AD$5,"C","D")))))</f>
        <v>A</v>
      </c>
      <c r="AF170" s="52" t="str">
        <f>IF(Tabela1[[#This Row],[Baixa10]]="NA","NA",IF(Z170="","",IF(Z170&gt;$AD$3,"A",IF(Z170&gt;$AD$4,"B",IF(Z170&gt;$AD$5,"C","D")))))</f>
        <v>A</v>
      </c>
    </row>
    <row r="171" spans="1:32" ht="26.1" customHeight="1" x14ac:dyDescent="0.3">
      <c r="A171" s="46" t="s">
        <v>1252</v>
      </c>
      <c r="B171" s="31" t="s">
        <v>1092</v>
      </c>
      <c r="C171" s="46" t="s">
        <v>1096</v>
      </c>
      <c r="D171" s="46" t="s">
        <v>1095</v>
      </c>
      <c r="E171" s="46" t="s">
        <v>28</v>
      </c>
      <c r="F171" s="31">
        <v>220</v>
      </c>
      <c r="G171" s="47">
        <v>43</v>
      </c>
      <c r="H171" s="31">
        <v>3</v>
      </c>
      <c r="I171" s="31" t="s">
        <v>128</v>
      </c>
      <c r="J171" s="31" t="s">
        <v>17</v>
      </c>
      <c r="K171" s="31" t="s">
        <v>17</v>
      </c>
      <c r="L171" s="31" t="s">
        <v>80</v>
      </c>
      <c r="M171" s="31" t="s">
        <v>33</v>
      </c>
      <c r="N171" s="31">
        <v>3</v>
      </c>
      <c r="O171" s="31">
        <v>1544</v>
      </c>
      <c r="P171" s="31">
        <v>1331</v>
      </c>
      <c r="Q171" s="31">
        <v>1208</v>
      </c>
      <c r="R171" s="48">
        <v>0.9</v>
      </c>
      <c r="S171" s="48">
        <v>0.82</v>
      </c>
      <c r="T171" s="49">
        <v>0.75</v>
      </c>
      <c r="U171" s="50">
        <v>94.01</v>
      </c>
      <c r="V171" s="50">
        <v>74.16</v>
      </c>
      <c r="W171" s="51">
        <v>68.400000000000006</v>
      </c>
      <c r="X171" s="42">
        <f>IF(Tabela1[[#This Row],[Alta2]]="NA","NA",Tabela1[[#This Row],[Alta2]]/Tabela1[[#This Row],[Alta5]]*Tabela1[[#This Row],[Diâmetro (cm)]]/100)</f>
        <v>4.1000000000000003E-3</v>
      </c>
      <c r="Y171" s="42">
        <f>IF(Tabela1[[#This Row],[Média3]]="NA","NA",Tabela1[[#This Row],[Média3]]/Tabela1[[#This Row],[Média6]]*Tabela1[[#This Row],[Diâmetro (cm)]]/100)</f>
        <v>4.7999999999999996E-3</v>
      </c>
      <c r="Z171" s="42">
        <f>IF(Tabela1[[#This Row],[Baixa4]]="NA","NA",Tabela1[[#This Row],[Baixa4]]/Tabela1[[#This Row],[Baixa7]]*Tabela1[[#This Row],[Diâmetro (cm)]]/100)</f>
        <v>4.7000000000000002E-3</v>
      </c>
      <c r="AA171" s="42">
        <f>IF(Tabela1[[#This Row],[Alta8]]="NA","NA",IF(OR(AD171="",U171=""),"",U171*30/1000))</f>
        <v>2.8203</v>
      </c>
      <c r="AB171" s="42">
        <f>IF(Tabela1[[#This Row],[Média9]]="NA","NA",IF(OR(AE171="",V171=""),"",V171*30/1000))</f>
        <v>2.2248000000000001</v>
      </c>
      <c r="AC171" s="42">
        <f>IF(Tabela1[[#This Row],[Baixa10]]="NA","NA",IF(OR(AF171="",W171=""),"",W171*30/1000))</f>
        <v>2.052</v>
      </c>
      <c r="AD171" s="52" t="str">
        <f>IF(Tabela1[[#This Row],[Alta8]]="NA","NA",IF(X171="","",IF(X171&gt;$AD$3,"A",IF(X171&gt;$AD$4,"B",IF(X171&gt;$AD$5,"C","D")))))</f>
        <v>A</v>
      </c>
      <c r="AE171" s="52" t="str">
        <f>IF(Tabela1[[#This Row],[Média9]]="NA","NA",IF(Y171="","",IF(Y171&gt;$AD$3,"A",IF(Y171&gt;$AD$4,"B",IF(Y171&gt;$AD$5,"C","D")))))</f>
        <v>A</v>
      </c>
      <c r="AF171" s="52" t="str">
        <f>IF(Tabela1[[#This Row],[Baixa10]]="NA","NA",IF(Z171="","",IF(Z171&gt;$AD$3,"A",IF(Z171&gt;$AD$4,"B",IF(Z171&gt;$AD$5,"C","D")))))</f>
        <v>A</v>
      </c>
    </row>
    <row r="172" spans="1:32" ht="26.1" customHeight="1" x14ac:dyDescent="0.3">
      <c r="A172" s="46" t="s">
        <v>1252</v>
      </c>
      <c r="B172" s="31" t="s">
        <v>886</v>
      </c>
      <c r="C172" s="46" t="s">
        <v>1097</v>
      </c>
      <c r="D172" s="46" t="s">
        <v>1098</v>
      </c>
      <c r="E172" s="46" t="s">
        <v>28</v>
      </c>
      <c r="F172" s="31">
        <v>127</v>
      </c>
      <c r="G172" s="47">
        <v>49</v>
      </c>
      <c r="H172" s="31">
        <v>3</v>
      </c>
      <c r="I172" s="31" t="s">
        <v>128</v>
      </c>
      <c r="J172" s="31" t="s">
        <v>17</v>
      </c>
      <c r="K172" s="31" t="s">
        <v>17</v>
      </c>
      <c r="L172" s="31" t="s">
        <v>80</v>
      </c>
      <c r="M172" s="31" t="s">
        <v>33</v>
      </c>
      <c r="N172" s="31">
        <v>3</v>
      </c>
      <c r="O172" s="31">
        <v>1467</v>
      </c>
      <c r="P172" s="31">
        <v>1369</v>
      </c>
      <c r="Q172" s="31">
        <v>1291</v>
      </c>
      <c r="R172" s="48">
        <v>1.1200000000000001</v>
      </c>
      <c r="S172" s="48">
        <v>1.04</v>
      </c>
      <c r="T172" s="49">
        <v>0.97</v>
      </c>
      <c r="U172" s="50">
        <v>140.49</v>
      </c>
      <c r="V172" s="50">
        <v>131.1</v>
      </c>
      <c r="W172" s="51">
        <v>123.34</v>
      </c>
      <c r="X172" s="42">
        <f>IF(Tabela1[[#This Row],[Alta2]]="NA","NA",Tabela1[[#This Row],[Alta2]]/Tabela1[[#This Row],[Alta5]]*Tabela1[[#This Row],[Diâmetro (cm)]]/100)</f>
        <v>3.8999999999999998E-3</v>
      </c>
      <c r="Y172" s="42">
        <f>IF(Tabela1[[#This Row],[Média3]]="NA","NA",Tabela1[[#This Row],[Média3]]/Tabela1[[#This Row],[Média6]]*Tabela1[[#This Row],[Diâmetro (cm)]]/100)</f>
        <v>3.8999999999999998E-3</v>
      </c>
      <c r="Z172" s="42">
        <f>IF(Tabela1[[#This Row],[Baixa4]]="NA","NA",Tabela1[[#This Row],[Baixa4]]/Tabela1[[#This Row],[Baixa7]]*Tabela1[[#This Row],[Diâmetro (cm)]]/100)</f>
        <v>3.8999999999999998E-3</v>
      </c>
      <c r="AA172" s="42">
        <f>IF(Tabela1[[#This Row],[Alta8]]="NA","NA",IF(OR(AD172="",U172=""),"",U172*30/1000))</f>
        <v>4.2146999999999997</v>
      </c>
      <c r="AB172" s="42">
        <f>IF(Tabela1[[#This Row],[Média9]]="NA","NA",IF(OR(AE172="",V172=""),"",V172*30/1000))</f>
        <v>3.9329999999999998</v>
      </c>
      <c r="AC172" s="42">
        <f>IF(Tabela1[[#This Row],[Baixa10]]="NA","NA",IF(OR(AF172="",W172=""),"",W172*30/1000))</f>
        <v>3.7002000000000002</v>
      </c>
      <c r="AD172" s="52" t="str">
        <f>IF(Tabela1[[#This Row],[Alta8]]="NA","NA",IF(X172="","",IF(X172&gt;$AD$3,"A",IF(X172&gt;$AD$4,"B",IF(X172&gt;$AD$5,"C","D")))))</f>
        <v>B</v>
      </c>
      <c r="AE172" s="52" t="str">
        <f>IF(Tabela1[[#This Row],[Média9]]="NA","NA",IF(Y172="","",IF(Y172&gt;$AD$3,"A",IF(Y172&gt;$AD$4,"B",IF(Y172&gt;$AD$5,"C","D")))))</f>
        <v>B</v>
      </c>
      <c r="AF172" s="52" t="str">
        <f>IF(Tabela1[[#This Row],[Baixa10]]="NA","NA",IF(Z172="","",IF(Z172&gt;$AD$3,"A",IF(Z172&gt;$AD$4,"B",IF(Z172&gt;$AD$5,"C","D")))))</f>
        <v>B</v>
      </c>
    </row>
    <row r="173" spans="1:32" ht="26.1" customHeight="1" x14ac:dyDescent="0.3">
      <c r="A173" s="46" t="s">
        <v>1252</v>
      </c>
      <c r="B173" s="31" t="s">
        <v>886</v>
      </c>
      <c r="C173" s="46" t="s">
        <v>1099</v>
      </c>
      <c r="D173" s="46" t="s">
        <v>1100</v>
      </c>
      <c r="E173" s="46" t="s">
        <v>28</v>
      </c>
      <c r="F173" s="31">
        <v>220</v>
      </c>
      <c r="G173" s="47">
        <v>49</v>
      </c>
      <c r="H173" s="31">
        <v>3</v>
      </c>
      <c r="I173" s="31" t="s">
        <v>128</v>
      </c>
      <c r="J173" s="31" t="s">
        <v>17</v>
      </c>
      <c r="K173" s="31" t="s">
        <v>17</v>
      </c>
      <c r="L173" s="31" t="s">
        <v>80</v>
      </c>
      <c r="M173" s="31" t="s">
        <v>33</v>
      </c>
      <c r="N173" s="31">
        <v>3</v>
      </c>
      <c r="O173" s="31">
        <v>1516</v>
      </c>
      <c r="P173" s="31">
        <v>1432</v>
      </c>
      <c r="Q173" s="31">
        <v>1327</v>
      </c>
      <c r="R173" s="48">
        <v>1.1000000000000001</v>
      </c>
      <c r="S173" s="48">
        <v>1.02</v>
      </c>
      <c r="T173" s="49">
        <v>0.96</v>
      </c>
      <c r="U173" s="50">
        <v>127.91</v>
      </c>
      <c r="V173" s="50">
        <v>121.29</v>
      </c>
      <c r="W173" s="51">
        <v>116.55</v>
      </c>
      <c r="X173" s="42">
        <f>IF(Tabela1[[#This Row],[Alta2]]="NA","NA",Tabela1[[#This Row],[Alta2]]/Tabela1[[#This Row],[Alta5]]*Tabela1[[#This Row],[Diâmetro (cm)]]/100)</f>
        <v>4.1999999999999997E-3</v>
      </c>
      <c r="Y173" s="42">
        <f>IF(Tabela1[[#This Row],[Média3]]="NA","NA",Tabela1[[#This Row],[Média3]]/Tabela1[[#This Row],[Média6]]*Tabela1[[#This Row],[Diâmetro (cm)]]/100)</f>
        <v>4.1000000000000003E-3</v>
      </c>
      <c r="Z173" s="42">
        <f>IF(Tabela1[[#This Row],[Baixa4]]="NA","NA",Tabela1[[#This Row],[Baixa4]]/Tabela1[[#This Row],[Baixa7]]*Tabela1[[#This Row],[Diâmetro (cm)]]/100)</f>
        <v>4.0000000000000001E-3</v>
      </c>
      <c r="AA173" s="42">
        <f>IF(Tabela1[[#This Row],[Alta8]]="NA","NA",IF(OR(AD173="",U173=""),"",U173*30/1000))</f>
        <v>3.8372999999999999</v>
      </c>
      <c r="AB173" s="42">
        <f>IF(Tabela1[[#This Row],[Média9]]="NA","NA",IF(OR(AE173="",V173=""),"",V173*30/1000))</f>
        <v>3.6387</v>
      </c>
      <c r="AC173" s="42">
        <f>IF(Tabela1[[#This Row],[Baixa10]]="NA","NA",IF(OR(AF173="",W173=""),"",W173*30/1000))</f>
        <v>3.4965000000000002</v>
      </c>
      <c r="AD173" s="52" t="str">
        <f>IF(Tabela1[[#This Row],[Alta8]]="NA","NA",IF(X173="","",IF(X173&gt;$AD$3,"A",IF(X173&gt;$AD$4,"B",IF(X173&gt;$AD$5,"C","D")))))</f>
        <v>A</v>
      </c>
      <c r="AE173" s="52" t="str">
        <f>IF(Tabela1[[#This Row],[Média9]]="NA","NA",IF(Y173="","",IF(Y173&gt;$AD$3,"A",IF(Y173&gt;$AD$4,"B",IF(Y173&gt;$AD$5,"C","D")))))</f>
        <v>A</v>
      </c>
      <c r="AF173" s="52" t="str">
        <f>IF(Tabela1[[#This Row],[Baixa10]]="NA","NA",IF(Z173="","",IF(Z173&gt;$AD$3,"A",IF(Z173&gt;$AD$4,"B",IF(Z173&gt;$AD$5,"C","D")))))</f>
        <v>B</v>
      </c>
    </row>
    <row r="174" spans="1:32" ht="26.1" customHeight="1" x14ac:dyDescent="0.3">
      <c r="A174" s="46" t="s">
        <v>1252</v>
      </c>
      <c r="B174" s="31" t="s">
        <v>886</v>
      </c>
      <c r="C174" s="46" t="s">
        <v>1101</v>
      </c>
      <c r="D174" s="46" t="s">
        <v>1102</v>
      </c>
      <c r="E174" s="46" t="s">
        <v>27</v>
      </c>
      <c r="F174" s="31">
        <v>127</v>
      </c>
      <c r="G174" s="47">
        <v>51.7</v>
      </c>
      <c r="H174" s="31">
        <v>3</v>
      </c>
      <c r="I174" s="31" t="s">
        <v>128</v>
      </c>
      <c r="J174" s="31" t="s">
        <v>18</v>
      </c>
      <c r="K174" s="31" t="s">
        <v>18</v>
      </c>
      <c r="L174" s="31" t="s">
        <v>80</v>
      </c>
      <c r="M174" s="31" t="s">
        <v>33</v>
      </c>
      <c r="N174" s="31">
        <v>3</v>
      </c>
      <c r="O174" s="31">
        <v>1361</v>
      </c>
      <c r="P174" s="31">
        <v>1048</v>
      </c>
      <c r="Q174" s="31">
        <v>612</v>
      </c>
      <c r="R174" s="48">
        <v>1</v>
      </c>
      <c r="S174" s="48">
        <v>0.85</v>
      </c>
      <c r="T174" s="49">
        <v>0.46</v>
      </c>
      <c r="U174" s="50">
        <v>131.80000000000001</v>
      </c>
      <c r="V174" s="50">
        <v>94.45</v>
      </c>
      <c r="W174" s="51">
        <v>48.88</v>
      </c>
      <c r="X174" s="42">
        <f>IF(Tabela1[[#This Row],[Alta2]]="NA","NA",Tabela1[[#This Row],[Alta2]]/Tabela1[[#This Row],[Alta5]]*Tabela1[[#This Row],[Diâmetro (cm)]]/100)</f>
        <v>3.8999999999999998E-3</v>
      </c>
      <c r="Y174" s="42">
        <f>IF(Tabela1[[#This Row],[Média3]]="NA","NA",Tabela1[[#This Row],[Média3]]/Tabela1[[#This Row],[Média6]]*Tabela1[[#This Row],[Diâmetro (cm)]]/100)</f>
        <v>4.7000000000000002E-3</v>
      </c>
      <c r="Z174" s="42">
        <f>IF(Tabela1[[#This Row],[Baixa4]]="NA","NA",Tabela1[[#This Row],[Baixa4]]/Tabela1[[#This Row],[Baixa7]]*Tabela1[[#This Row],[Diâmetro (cm)]]/100)</f>
        <v>4.8999999999999998E-3</v>
      </c>
      <c r="AA174" s="42">
        <f>IF(Tabela1[[#This Row],[Alta8]]="NA","NA",IF(OR(AD174="",U174=""),"",U174*30/1000))</f>
        <v>3.9540000000000002</v>
      </c>
      <c r="AB174" s="42">
        <f>IF(Tabela1[[#This Row],[Média9]]="NA","NA",IF(OR(AE174="",V174=""),"",V174*30/1000))</f>
        <v>2.8334999999999999</v>
      </c>
      <c r="AC174" s="42">
        <f>IF(Tabela1[[#This Row],[Baixa10]]="NA","NA",IF(OR(AF174="",W174=""),"",W174*30/1000))</f>
        <v>1.4663999999999999</v>
      </c>
      <c r="AD174" s="52" t="str">
        <f>IF(Tabela1[[#This Row],[Alta8]]="NA","NA",IF(X174="","",IF(X174&gt;$AD$3,"A",IF(X174&gt;$AD$4,"B",IF(X174&gt;$AD$5,"C","D")))))</f>
        <v>B</v>
      </c>
      <c r="AE174" s="52" t="str">
        <f>IF(Tabela1[[#This Row],[Média9]]="NA","NA",IF(Y174="","",IF(Y174&gt;$AD$3,"A",IF(Y174&gt;$AD$4,"B",IF(Y174&gt;$AD$5,"C","D")))))</f>
        <v>A</v>
      </c>
      <c r="AF174" s="52" t="str">
        <f>IF(Tabela1[[#This Row],[Baixa10]]="NA","NA",IF(Z174="","",IF(Z174&gt;$AD$3,"A",IF(Z174&gt;$AD$4,"B",IF(Z174&gt;$AD$5,"C","D")))))</f>
        <v>A</v>
      </c>
    </row>
    <row r="175" spans="1:32" ht="26.1" customHeight="1" x14ac:dyDescent="0.3">
      <c r="A175" s="46" t="s">
        <v>1252</v>
      </c>
      <c r="B175" s="31" t="s">
        <v>886</v>
      </c>
      <c r="C175" s="46" t="s">
        <v>1101</v>
      </c>
      <c r="D175" s="46" t="s">
        <v>1102</v>
      </c>
      <c r="E175" s="46" t="s">
        <v>27</v>
      </c>
      <c r="F175" s="31">
        <v>220</v>
      </c>
      <c r="G175" s="47">
        <v>51.7</v>
      </c>
      <c r="H175" s="31">
        <v>3</v>
      </c>
      <c r="I175" s="31" t="s">
        <v>128</v>
      </c>
      <c r="J175" s="31" t="s">
        <v>18</v>
      </c>
      <c r="K175" s="31" t="s">
        <v>18</v>
      </c>
      <c r="L175" s="31" t="s">
        <v>80</v>
      </c>
      <c r="M175" s="31" t="s">
        <v>33</v>
      </c>
      <c r="N175" s="31">
        <v>3</v>
      </c>
      <c r="O175" s="31">
        <v>1573</v>
      </c>
      <c r="P175" s="31">
        <v>1547</v>
      </c>
      <c r="Q175" s="31">
        <v>852</v>
      </c>
      <c r="R175" s="48">
        <v>1.1000000000000001</v>
      </c>
      <c r="S175" s="48">
        <v>1.08</v>
      </c>
      <c r="T175" s="49">
        <v>0.51</v>
      </c>
      <c r="U175" s="50">
        <v>176.2</v>
      </c>
      <c r="V175" s="50">
        <v>178.01</v>
      </c>
      <c r="W175" s="51">
        <v>58.74</v>
      </c>
      <c r="X175" s="42">
        <f>IF(Tabela1[[#This Row],[Alta2]]="NA","NA",Tabela1[[#This Row],[Alta2]]/Tabela1[[#This Row],[Alta5]]*Tabela1[[#This Row],[Diâmetro (cm)]]/100)</f>
        <v>3.2000000000000002E-3</v>
      </c>
      <c r="Y175" s="42">
        <f>IF(Tabela1[[#This Row],[Média3]]="NA","NA",Tabela1[[#This Row],[Média3]]/Tabela1[[#This Row],[Média6]]*Tabela1[[#This Row],[Diâmetro (cm)]]/100)</f>
        <v>3.0999999999999999E-3</v>
      </c>
      <c r="Z175" s="42">
        <f>IF(Tabela1[[#This Row],[Baixa4]]="NA","NA",Tabela1[[#This Row],[Baixa4]]/Tabela1[[#This Row],[Baixa7]]*Tabela1[[#This Row],[Diâmetro (cm)]]/100)</f>
        <v>4.4999999999999997E-3</v>
      </c>
      <c r="AA175" s="42">
        <f>IF(Tabela1[[#This Row],[Alta8]]="NA","NA",IF(OR(AD175="",U175=""),"",U175*30/1000))</f>
        <v>5.2859999999999996</v>
      </c>
      <c r="AB175" s="42">
        <f>IF(Tabela1[[#This Row],[Média9]]="NA","NA",IF(OR(AE175="",V175=""),"",V175*30/1000))</f>
        <v>5.3403</v>
      </c>
      <c r="AC175" s="42">
        <f>IF(Tabela1[[#This Row],[Baixa10]]="NA","NA",IF(OR(AF175="",W175=""),"",W175*30/1000))</f>
        <v>1.7622</v>
      </c>
      <c r="AD175" s="52" t="str">
        <f>IF(Tabela1[[#This Row],[Alta8]]="NA","NA",IF(X175="","",IF(X175&gt;$AD$3,"A",IF(X175&gt;$AD$4,"B",IF(X175&gt;$AD$5,"C","D")))))</f>
        <v>C</v>
      </c>
      <c r="AE175" s="52" t="str">
        <f>IF(Tabela1[[#This Row],[Média9]]="NA","NA",IF(Y175="","",IF(Y175&gt;$AD$3,"A",IF(Y175&gt;$AD$4,"B",IF(Y175&gt;$AD$5,"C","D")))))</f>
        <v>C</v>
      </c>
      <c r="AF175" s="52" t="str">
        <f>IF(Tabela1[[#This Row],[Baixa10]]="NA","NA",IF(Z175="","",IF(Z175&gt;$AD$3,"A",IF(Z175&gt;$AD$4,"B",IF(Z175&gt;$AD$5,"C","D")))))</f>
        <v>A</v>
      </c>
    </row>
    <row r="176" spans="1:32" ht="26.1" customHeight="1" x14ac:dyDescent="0.3">
      <c r="A176" s="46" t="s">
        <v>1256</v>
      </c>
      <c r="B176" s="31" t="s">
        <v>73</v>
      </c>
      <c r="C176" s="46" t="s">
        <v>124</v>
      </c>
      <c r="D176" s="46" t="s">
        <v>125</v>
      </c>
      <c r="E176" s="46" t="s">
        <v>27</v>
      </c>
      <c r="F176" s="31">
        <v>220</v>
      </c>
      <c r="G176" s="47">
        <v>40</v>
      </c>
      <c r="H176" s="31">
        <v>6</v>
      </c>
      <c r="I176" s="31" t="s">
        <v>76</v>
      </c>
      <c r="J176" s="31" t="s">
        <v>18</v>
      </c>
      <c r="K176" s="31" t="s">
        <v>17</v>
      </c>
      <c r="L176" s="31" t="s">
        <v>76</v>
      </c>
      <c r="M176" s="31" t="s">
        <v>33</v>
      </c>
      <c r="N176" s="31">
        <v>3</v>
      </c>
      <c r="O176" s="31">
        <v>1272</v>
      </c>
      <c r="P176" s="31">
        <v>1202</v>
      </c>
      <c r="Q176" s="31">
        <v>1119</v>
      </c>
      <c r="R176" s="53">
        <v>0.65100000000000002</v>
      </c>
      <c r="S176" s="53">
        <v>0.61699999999999999</v>
      </c>
      <c r="T176" s="53">
        <v>0.55900000000000005</v>
      </c>
      <c r="U176" s="50">
        <v>62.72</v>
      </c>
      <c r="V176" s="50">
        <v>59.3</v>
      </c>
      <c r="W176" s="51">
        <v>54.9</v>
      </c>
      <c r="X176" s="42">
        <f>IF(Tabela1[[#This Row],[Alta2]]="NA","NA",Tabela1[[#This Row],[Alta2]]/Tabela1[[#This Row],[Alta5]]*Tabela1[[#This Row],[Diâmetro (cm)]]/100)</f>
        <v>4.1999999999999997E-3</v>
      </c>
      <c r="Y176" s="42">
        <f>IF(Tabela1[[#This Row],[Média3]]="NA","NA",Tabela1[[#This Row],[Média3]]/Tabela1[[#This Row],[Média6]]*Tabela1[[#This Row],[Diâmetro (cm)]]/100)</f>
        <v>4.1999999999999997E-3</v>
      </c>
      <c r="Z176" s="42">
        <f>IF(Tabela1[[#This Row],[Baixa4]]="NA","NA",Tabela1[[#This Row],[Baixa4]]/Tabela1[[#This Row],[Baixa7]]*Tabela1[[#This Row],[Diâmetro (cm)]]/100)</f>
        <v>4.1000000000000003E-3</v>
      </c>
      <c r="AA176" s="42">
        <f>IF(Tabela1[[#This Row],[Alta8]]="NA","NA",IF(OR(AD176="",U176=""),"",U176*30/1000))</f>
        <v>1.8815999999999999</v>
      </c>
      <c r="AB176" s="42">
        <f>IF(Tabela1[[#This Row],[Média9]]="NA","NA",IF(OR(AE176="",V176=""),"",V176*30/1000))</f>
        <v>1.7789999999999999</v>
      </c>
      <c r="AC176" s="42">
        <f>IF(Tabela1[[#This Row],[Baixa10]]="NA","NA",IF(OR(AF176="",W176=""),"",W176*30/1000))</f>
        <v>1.647</v>
      </c>
      <c r="AD176" s="52" t="str">
        <f>IF(Tabela1[[#This Row],[Alta8]]="NA","NA",IF(X176="","",IF(X176&gt;$AD$3,"A",IF(X176&gt;$AD$4,"B",IF(X176&gt;$AD$5,"C","D")))))</f>
        <v>A</v>
      </c>
      <c r="AE176" s="52" t="str">
        <f>IF(Tabela1[[#This Row],[Média9]]="NA","NA",IF(Y176="","",IF(Y176&gt;$AD$3,"A",IF(Y176&gt;$AD$4,"B",IF(Y176&gt;$AD$5,"C","D")))))</f>
        <v>A</v>
      </c>
      <c r="AF176" s="52" t="str">
        <f>IF(Tabela1[[#This Row],[Baixa10]]="NA","NA",IF(Z176="","",IF(Z176&gt;$AD$3,"A",IF(Z176&gt;$AD$4,"B",IF(Z176&gt;$AD$5,"C","D")))))</f>
        <v>A</v>
      </c>
    </row>
    <row r="177" spans="1:32" ht="26.1" customHeight="1" x14ac:dyDescent="0.3">
      <c r="A177" s="46" t="s">
        <v>1257</v>
      </c>
      <c r="B177" s="31" t="s">
        <v>1207</v>
      </c>
      <c r="C177" s="46" t="s">
        <v>126</v>
      </c>
      <c r="D177" s="46" t="s">
        <v>127</v>
      </c>
      <c r="E177" s="46" t="s">
        <v>27</v>
      </c>
      <c r="F177" s="31">
        <v>127</v>
      </c>
      <c r="G177" s="31">
        <v>47</v>
      </c>
      <c r="H177" s="31">
        <v>3</v>
      </c>
      <c r="I177" s="31" t="s">
        <v>128</v>
      </c>
      <c r="J177" s="31" t="s">
        <v>18</v>
      </c>
      <c r="K177" s="31" t="s">
        <v>17</v>
      </c>
      <c r="L177" s="31" t="s">
        <v>80</v>
      </c>
      <c r="M177" s="31" t="s">
        <v>9</v>
      </c>
      <c r="N177" s="31" t="s">
        <v>9</v>
      </c>
      <c r="O177" s="31">
        <v>1356</v>
      </c>
      <c r="P177" s="31">
        <v>1056</v>
      </c>
      <c r="Q177" s="31">
        <v>879</v>
      </c>
      <c r="R177" s="53">
        <v>0.98</v>
      </c>
      <c r="S177" s="53">
        <v>0.74</v>
      </c>
      <c r="T177" s="53">
        <v>0.62</v>
      </c>
      <c r="U177" s="50">
        <v>125.5</v>
      </c>
      <c r="V177" s="50">
        <v>94.7</v>
      </c>
      <c r="W177" s="51">
        <v>77</v>
      </c>
      <c r="X177" s="42">
        <f>IF(Tabela1[[#This Row],[Alta2]]="NA","NA",Tabela1[[#This Row],[Alta2]]/Tabela1[[#This Row],[Alta5]]*Tabela1[[#This Row],[Diâmetro (cm)]]/100)</f>
        <v>3.7000000000000002E-3</v>
      </c>
      <c r="Y177" s="42">
        <f>IF(Tabela1[[#This Row],[Média3]]="NA","NA",Tabela1[[#This Row],[Média3]]/Tabela1[[#This Row],[Média6]]*Tabela1[[#This Row],[Diâmetro (cm)]]/100)</f>
        <v>3.7000000000000002E-3</v>
      </c>
      <c r="Z177" s="42">
        <f>IF(Tabela1[[#This Row],[Baixa4]]="NA","NA",Tabela1[[#This Row],[Baixa4]]/Tabela1[[#This Row],[Baixa7]]*Tabela1[[#This Row],[Diâmetro (cm)]]/100)</f>
        <v>3.8E-3</v>
      </c>
      <c r="AA177" s="42">
        <f>IF(Tabela1[[#This Row],[Alta8]]="NA","NA",IF(OR(AD177="",U177=""),"",U177*30/1000))</f>
        <v>3.7650000000000001</v>
      </c>
      <c r="AB177" s="42">
        <f>IF(Tabela1[[#This Row],[Média9]]="NA","NA",IF(OR(AE177="",V177=""),"",V177*30/1000))</f>
        <v>2.8410000000000002</v>
      </c>
      <c r="AC177" s="42">
        <f>IF(Tabela1[[#This Row],[Baixa10]]="NA","NA",IF(OR(AF177="",W177=""),"",W177*30/1000))</f>
        <v>2.31</v>
      </c>
      <c r="AD177" s="52" t="str">
        <f>IF(Tabela1[[#This Row],[Alta8]]="NA","NA",IF(X177="","",IF(X177&gt;$AD$3,"A",IF(X177&gt;$AD$4,"B",IF(X177&gt;$AD$5,"C","D")))))</f>
        <v>B</v>
      </c>
      <c r="AE177" s="52" t="str">
        <f>IF(Tabela1[[#This Row],[Média9]]="NA","NA",IF(Y177="","",IF(Y177&gt;$AD$3,"A",IF(Y177&gt;$AD$4,"B",IF(Y177&gt;$AD$5,"C","D")))))</f>
        <v>B</v>
      </c>
      <c r="AF177" s="52" t="str">
        <f>IF(Tabela1[[#This Row],[Baixa10]]="NA","NA",IF(Z177="","",IF(Z177&gt;$AD$3,"A",IF(Z177&gt;$AD$4,"B",IF(Z177&gt;$AD$5,"C","D")))))</f>
        <v>B</v>
      </c>
    </row>
    <row r="178" spans="1:32" ht="26.1" customHeight="1" x14ac:dyDescent="0.3">
      <c r="A178" s="46" t="s">
        <v>1257</v>
      </c>
      <c r="B178" s="31" t="s">
        <v>1208</v>
      </c>
      <c r="C178" s="46" t="s">
        <v>129</v>
      </c>
      <c r="D178" s="46" t="s">
        <v>127</v>
      </c>
      <c r="E178" s="46" t="s">
        <v>27</v>
      </c>
      <c r="F178" s="31">
        <v>127</v>
      </c>
      <c r="G178" s="31">
        <v>47</v>
      </c>
      <c r="H178" s="31">
        <v>3</v>
      </c>
      <c r="I178" s="31" t="s">
        <v>128</v>
      </c>
      <c r="J178" s="31" t="s">
        <v>18</v>
      </c>
      <c r="K178" s="31" t="s">
        <v>17</v>
      </c>
      <c r="L178" s="31" t="s">
        <v>80</v>
      </c>
      <c r="M178" s="31" t="s">
        <v>9</v>
      </c>
      <c r="N178" s="31" t="s">
        <v>9</v>
      </c>
      <c r="O178" s="31">
        <v>1356</v>
      </c>
      <c r="P178" s="31">
        <v>1056</v>
      </c>
      <c r="Q178" s="31">
        <v>879</v>
      </c>
      <c r="R178" s="53">
        <v>0.98</v>
      </c>
      <c r="S178" s="53">
        <v>0.74</v>
      </c>
      <c r="T178" s="53">
        <v>0.62</v>
      </c>
      <c r="U178" s="50">
        <v>125.5</v>
      </c>
      <c r="V178" s="50">
        <v>94.7</v>
      </c>
      <c r="W178" s="51">
        <v>77</v>
      </c>
      <c r="X178" s="42">
        <f>IF(Tabela1[[#This Row],[Alta2]]="NA","NA",Tabela1[[#This Row],[Alta2]]/Tabela1[[#This Row],[Alta5]]*Tabela1[[#This Row],[Diâmetro (cm)]]/100)</f>
        <v>3.7000000000000002E-3</v>
      </c>
      <c r="Y178" s="42">
        <f>IF(Tabela1[[#This Row],[Média3]]="NA","NA",Tabela1[[#This Row],[Média3]]/Tabela1[[#This Row],[Média6]]*Tabela1[[#This Row],[Diâmetro (cm)]]/100)</f>
        <v>3.7000000000000002E-3</v>
      </c>
      <c r="Z178" s="42">
        <f>IF(Tabela1[[#This Row],[Baixa4]]="NA","NA",Tabela1[[#This Row],[Baixa4]]/Tabela1[[#This Row],[Baixa7]]*Tabela1[[#This Row],[Diâmetro (cm)]]/100)</f>
        <v>3.8E-3</v>
      </c>
      <c r="AA178" s="42">
        <f>IF(Tabela1[[#This Row],[Alta8]]="NA","NA",IF(OR(AD178="",U178=""),"",U178*30/1000))</f>
        <v>3.7650000000000001</v>
      </c>
      <c r="AB178" s="42">
        <f>IF(Tabela1[[#This Row],[Média9]]="NA","NA",IF(OR(AE178="",V178=""),"",V178*30/1000))</f>
        <v>2.8410000000000002</v>
      </c>
      <c r="AC178" s="42">
        <f>IF(Tabela1[[#This Row],[Baixa10]]="NA","NA",IF(OR(AF178="",W178=""),"",W178*30/1000))</f>
        <v>2.31</v>
      </c>
      <c r="AD178" s="52" t="str">
        <f>IF(Tabela1[[#This Row],[Alta8]]="NA","NA",IF(X178="","",IF(X178&gt;$AD$3,"A",IF(X178&gt;$AD$4,"B",IF(X178&gt;$AD$5,"C","D")))))</f>
        <v>B</v>
      </c>
      <c r="AE178" s="52" t="str">
        <f>IF(Tabela1[[#This Row],[Média9]]="NA","NA",IF(Y178="","",IF(Y178&gt;$AD$3,"A",IF(Y178&gt;$AD$4,"B",IF(Y178&gt;$AD$5,"C","D")))))</f>
        <v>B</v>
      </c>
      <c r="AF178" s="52" t="str">
        <f>IF(Tabela1[[#This Row],[Baixa10]]="NA","NA",IF(Z178="","",IF(Z178&gt;$AD$3,"A",IF(Z178&gt;$AD$4,"B",IF(Z178&gt;$AD$5,"C","D")))))</f>
        <v>B</v>
      </c>
    </row>
    <row r="179" spans="1:32" ht="26.1" customHeight="1" x14ac:dyDescent="0.3">
      <c r="A179" s="46" t="s">
        <v>1257</v>
      </c>
      <c r="B179" s="31" t="s">
        <v>1207</v>
      </c>
      <c r="C179" s="46" t="s">
        <v>130</v>
      </c>
      <c r="D179" s="46" t="s">
        <v>131</v>
      </c>
      <c r="E179" s="46" t="s">
        <v>27</v>
      </c>
      <c r="F179" s="31">
        <v>220</v>
      </c>
      <c r="G179" s="31">
        <v>47</v>
      </c>
      <c r="H179" s="31">
        <v>3</v>
      </c>
      <c r="I179" s="31" t="s">
        <v>128</v>
      </c>
      <c r="J179" s="31" t="s">
        <v>18</v>
      </c>
      <c r="K179" s="31" t="s">
        <v>17</v>
      </c>
      <c r="L179" s="31" t="s">
        <v>80</v>
      </c>
      <c r="M179" s="31" t="s">
        <v>9</v>
      </c>
      <c r="N179" s="31" t="s">
        <v>9</v>
      </c>
      <c r="O179" s="31">
        <v>1408</v>
      </c>
      <c r="P179" s="31">
        <v>1253</v>
      </c>
      <c r="Q179" s="31">
        <v>1105</v>
      </c>
      <c r="R179" s="53">
        <v>1.0720000000000001</v>
      </c>
      <c r="S179" s="53">
        <v>0.95299999999999996</v>
      </c>
      <c r="T179" s="53">
        <v>0.82299999999999995</v>
      </c>
      <c r="U179" s="50">
        <v>122</v>
      </c>
      <c r="V179" s="50">
        <v>107.6</v>
      </c>
      <c r="W179" s="51">
        <v>92.6</v>
      </c>
      <c r="X179" s="42">
        <f>IF(Tabela1[[#This Row],[Alta2]]="NA","NA",Tabela1[[#This Row],[Alta2]]/Tabela1[[#This Row],[Alta5]]*Tabela1[[#This Row],[Diâmetro (cm)]]/100)</f>
        <v>4.1000000000000003E-3</v>
      </c>
      <c r="Y179" s="42">
        <f>IF(Tabela1[[#This Row],[Média3]]="NA","NA",Tabela1[[#This Row],[Média3]]/Tabela1[[#This Row],[Média6]]*Tabela1[[#This Row],[Diâmetro (cm)]]/100)</f>
        <v>4.1999999999999997E-3</v>
      </c>
      <c r="Z179" s="42">
        <f>IF(Tabela1[[#This Row],[Baixa4]]="NA","NA",Tabela1[[#This Row],[Baixa4]]/Tabela1[[#This Row],[Baixa7]]*Tabela1[[#This Row],[Diâmetro (cm)]]/100)</f>
        <v>4.1999999999999997E-3</v>
      </c>
      <c r="AA179" s="42">
        <f>IF(Tabela1[[#This Row],[Alta8]]="NA","NA",IF(OR(AD179="",U179=""),"",U179*30/1000))</f>
        <v>3.66</v>
      </c>
      <c r="AB179" s="42">
        <f>IF(Tabela1[[#This Row],[Média9]]="NA","NA",IF(OR(AE179="",V179=""),"",V179*30/1000))</f>
        <v>3.2280000000000002</v>
      </c>
      <c r="AC179" s="42">
        <f>IF(Tabela1[[#This Row],[Baixa10]]="NA","NA",IF(OR(AF179="",W179=""),"",W179*30/1000))</f>
        <v>2.778</v>
      </c>
      <c r="AD179" s="52" t="str">
        <f>IF(Tabela1[[#This Row],[Alta8]]="NA","NA",IF(X179="","",IF(X179&gt;$AD$3,"A",IF(X179&gt;$AD$4,"B",IF(X179&gt;$AD$5,"C","D")))))</f>
        <v>A</v>
      </c>
      <c r="AE179" s="52" t="str">
        <f>IF(Tabela1[[#This Row],[Média9]]="NA","NA",IF(Y179="","",IF(Y179&gt;$AD$3,"A",IF(Y179&gt;$AD$4,"B",IF(Y179&gt;$AD$5,"C","D")))))</f>
        <v>A</v>
      </c>
      <c r="AF179" s="52" t="str">
        <f>IF(Tabela1[[#This Row],[Baixa10]]="NA","NA",IF(Z179="","",IF(Z179&gt;$AD$3,"A",IF(Z179&gt;$AD$4,"B",IF(Z179&gt;$AD$5,"C","D")))))</f>
        <v>A</v>
      </c>
    </row>
    <row r="180" spans="1:32" ht="26.1" customHeight="1" x14ac:dyDescent="0.3">
      <c r="A180" s="46" t="s">
        <v>1257</v>
      </c>
      <c r="B180" s="31" t="s">
        <v>1208</v>
      </c>
      <c r="C180" s="46" t="s">
        <v>132</v>
      </c>
      <c r="D180" s="46" t="s">
        <v>131</v>
      </c>
      <c r="E180" s="46" t="s">
        <v>27</v>
      </c>
      <c r="F180" s="31">
        <v>220</v>
      </c>
      <c r="G180" s="31">
        <v>47</v>
      </c>
      <c r="H180" s="31">
        <v>3</v>
      </c>
      <c r="I180" s="31" t="s">
        <v>128</v>
      </c>
      <c r="J180" s="31" t="s">
        <v>18</v>
      </c>
      <c r="K180" s="31" t="s">
        <v>17</v>
      </c>
      <c r="L180" s="31" t="s">
        <v>80</v>
      </c>
      <c r="M180" s="31" t="s">
        <v>9</v>
      </c>
      <c r="N180" s="31" t="s">
        <v>9</v>
      </c>
      <c r="O180" s="31">
        <v>1408</v>
      </c>
      <c r="P180" s="31">
        <v>1253</v>
      </c>
      <c r="Q180" s="31">
        <v>1105</v>
      </c>
      <c r="R180" s="53">
        <v>1.0720000000000001</v>
      </c>
      <c r="S180" s="53">
        <v>0.95299999999999996</v>
      </c>
      <c r="T180" s="53">
        <v>0.82299999999999995</v>
      </c>
      <c r="U180" s="50">
        <v>122</v>
      </c>
      <c r="V180" s="50">
        <v>107.6</v>
      </c>
      <c r="W180" s="51">
        <v>92.6</v>
      </c>
      <c r="X180" s="42">
        <f>IF(Tabela1[[#This Row],[Alta2]]="NA","NA",Tabela1[[#This Row],[Alta2]]/Tabela1[[#This Row],[Alta5]]*Tabela1[[#This Row],[Diâmetro (cm)]]/100)</f>
        <v>4.1000000000000003E-3</v>
      </c>
      <c r="Y180" s="42">
        <f>IF(Tabela1[[#This Row],[Média3]]="NA","NA",Tabela1[[#This Row],[Média3]]/Tabela1[[#This Row],[Média6]]*Tabela1[[#This Row],[Diâmetro (cm)]]/100)</f>
        <v>4.1999999999999997E-3</v>
      </c>
      <c r="Z180" s="42">
        <f>IF(Tabela1[[#This Row],[Baixa4]]="NA","NA",Tabela1[[#This Row],[Baixa4]]/Tabela1[[#This Row],[Baixa7]]*Tabela1[[#This Row],[Diâmetro (cm)]]/100)</f>
        <v>4.1999999999999997E-3</v>
      </c>
      <c r="AA180" s="42">
        <f>IF(Tabela1[[#This Row],[Alta8]]="NA","NA",IF(OR(AD180="",U180=""),"",U180*30/1000))</f>
        <v>3.66</v>
      </c>
      <c r="AB180" s="42">
        <f>IF(Tabela1[[#This Row],[Média9]]="NA","NA",IF(OR(AE180="",V180=""),"",V180*30/1000))</f>
        <v>3.2280000000000002</v>
      </c>
      <c r="AC180" s="42">
        <f>IF(Tabela1[[#This Row],[Baixa10]]="NA","NA",IF(OR(AF180="",W180=""),"",W180*30/1000))</f>
        <v>2.778</v>
      </c>
      <c r="AD180" s="52" t="str">
        <f>IF(Tabela1[[#This Row],[Alta8]]="NA","NA",IF(X180="","",IF(X180&gt;$AD$3,"A",IF(X180&gt;$AD$4,"B",IF(X180&gt;$AD$5,"C","D")))))</f>
        <v>A</v>
      </c>
      <c r="AE180" s="52" t="str">
        <f>IF(Tabela1[[#This Row],[Média9]]="NA","NA",IF(Y180="","",IF(Y180&gt;$AD$3,"A",IF(Y180&gt;$AD$4,"B",IF(Y180&gt;$AD$5,"C","D")))))</f>
        <v>A</v>
      </c>
      <c r="AF180" s="52" t="str">
        <f>IF(Tabela1[[#This Row],[Baixa10]]="NA","NA",IF(Z180="","",IF(Z180&gt;$AD$3,"A",IF(Z180&gt;$AD$4,"B",IF(Z180&gt;$AD$5,"C","D")))))</f>
        <v>A</v>
      </c>
    </row>
    <row r="181" spans="1:32" ht="26.1" customHeight="1" x14ac:dyDescent="0.3">
      <c r="A181" s="46" t="s">
        <v>1257</v>
      </c>
      <c r="B181" s="31" t="s">
        <v>1207</v>
      </c>
      <c r="C181" s="46" t="s">
        <v>133</v>
      </c>
      <c r="D181" s="46" t="s">
        <v>134</v>
      </c>
      <c r="E181" s="46" t="s">
        <v>27</v>
      </c>
      <c r="F181" s="31" t="s">
        <v>20</v>
      </c>
      <c r="G181" s="31">
        <v>47</v>
      </c>
      <c r="H181" s="31">
        <v>3</v>
      </c>
      <c r="I181" s="31" t="s">
        <v>128</v>
      </c>
      <c r="J181" s="31" t="s">
        <v>18</v>
      </c>
      <c r="K181" s="31" t="s">
        <v>17</v>
      </c>
      <c r="L181" s="31" t="s">
        <v>80</v>
      </c>
      <c r="M181" s="31" t="s">
        <v>9</v>
      </c>
      <c r="N181" s="31" t="s">
        <v>9</v>
      </c>
      <c r="O181" s="31">
        <v>1356</v>
      </c>
      <c r="P181" s="31">
        <v>1056</v>
      </c>
      <c r="Q181" s="31">
        <v>879</v>
      </c>
      <c r="R181" s="53">
        <v>0.98</v>
      </c>
      <c r="S181" s="53">
        <v>0.74</v>
      </c>
      <c r="T181" s="53">
        <v>0.62</v>
      </c>
      <c r="U181" s="50">
        <v>125.5</v>
      </c>
      <c r="V181" s="50">
        <v>94.7</v>
      </c>
      <c r="W181" s="51">
        <v>77</v>
      </c>
      <c r="X181" s="42">
        <f>IF(Tabela1[[#This Row],[Alta2]]="NA","NA",Tabela1[[#This Row],[Alta2]]/Tabela1[[#This Row],[Alta5]]*Tabela1[[#This Row],[Diâmetro (cm)]]/100)</f>
        <v>3.7000000000000002E-3</v>
      </c>
      <c r="Y181" s="42">
        <f>IF(Tabela1[[#This Row],[Média3]]="NA","NA",Tabela1[[#This Row],[Média3]]/Tabela1[[#This Row],[Média6]]*Tabela1[[#This Row],[Diâmetro (cm)]]/100)</f>
        <v>3.7000000000000002E-3</v>
      </c>
      <c r="Z181" s="42">
        <f>IF(Tabela1[[#This Row],[Baixa4]]="NA","NA",Tabela1[[#This Row],[Baixa4]]/Tabela1[[#This Row],[Baixa7]]*Tabela1[[#This Row],[Diâmetro (cm)]]/100)</f>
        <v>3.8E-3</v>
      </c>
      <c r="AA181" s="42">
        <f>IF(Tabela1[[#This Row],[Alta8]]="NA","NA",IF(OR(AD181="",U181=""),"",U181*30/1000))</f>
        <v>3.7650000000000001</v>
      </c>
      <c r="AB181" s="42">
        <f>IF(Tabela1[[#This Row],[Média9]]="NA","NA",IF(OR(AE181="",V181=""),"",V181*30/1000))</f>
        <v>2.8410000000000002</v>
      </c>
      <c r="AC181" s="42">
        <f>IF(Tabela1[[#This Row],[Baixa10]]="NA","NA",IF(OR(AF181="",W181=""),"",W181*30/1000))</f>
        <v>2.31</v>
      </c>
      <c r="AD181" s="52" t="str">
        <f>IF(Tabela1[[#This Row],[Alta8]]="NA","NA",IF(X181="","",IF(X181&gt;$AD$3,"A",IF(X181&gt;$AD$4,"B",IF(X181&gt;$AD$5,"C","D")))))</f>
        <v>B</v>
      </c>
      <c r="AE181" s="52" t="str">
        <f>IF(Tabela1[[#This Row],[Média9]]="NA","NA",IF(Y181="","",IF(Y181&gt;$AD$3,"A",IF(Y181&gt;$AD$4,"B",IF(Y181&gt;$AD$5,"C","D")))))</f>
        <v>B</v>
      </c>
      <c r="AF181" s="52" t="str">
        <f>IF(Tabela1[[#This Row],[Baixa10]]="NA","NA",IF(Z181="","",IF(Z181&gt;$AD$3,"A",IF(Z181&gt;$AD$4,"B",IF(Z181&gt;$AD$5,"C","D")))))</f>
        <v>B</v>
      </c>
    </row>
    <row r="182" spans="1:32" ht="26.1" customHeight="1" x14ac:dyDescent="0.3">
      <c r="A182" s="46" t="s">
        <v>1257</v>
      </c>
      <c r="B182" s="31" t="s">
        <v>1208</v>
      </c>
      <c r="C182" s="46" t="s">
        <v>135</v>
      </c>
      <c r="D182" s="46" t="s">
        <v>134</v>
      </c>
      <c r="E182" s="46" t="s">
        <v>27</v>
      </c>
      <c r="F182" s="31" t="s">
        <v>20</v>
      </c>
      <c r="G182" s="31">
        <v>47</v>
      </c>
      <c r="H182" s="31">
        <v>3</v>
      </c>
      <c r="I182" s="31" t="s">
        <v>128</v>
      </c>
      <c r="J182" s="31" t="s">
        <v>18</v>
      </c>
      <c r="K182" s="31" t="s">
        <v>17</v>
      </c>
      <c r="L182" s="31" t="s">
        <v>80</v>
      </c>
      <c r="M182" s="31" t="s">
        <v>9</v>
      </c>
      <c r="N182" s="31" t="s">
        <v>9</v>
      </c>
      <c r="O182" s="31">
        <v>1356</v>
      </c>
      <c r="P182" s="31">
        <v>1056</v>
      </c>
      <c r="Q182" s="31">
        <v>879</v>
      </c>
      <c r="R182" s="53">
        <v>0.98</v>
      </c>
      <c r="S182" s="53">
        <v>0.74</v>
      </c>
      <c r="T182" s="53">
        <v>0.62</v>
      </c>
      <c r="U182" s="50">
        <v>125.5</v>
      </c>
      <c r="V182" s="50">
        <v>94.7</v>
      </c>
      <c r="W182" s="51">
        <v>77</v>
      </c>
      <c r="X182" s="42">
        <f>IF(Tabela1[[#This Row],[Alta2]]="NA","NA",Tabela1[[#This Row],[Alta2]]/Tabela1[[#This Row],[Alta5]]*Tabela1[[#This Row],[Diâmetro (cm)]]/100)</f>
        <v>3.7000000000000002E-3</v>
      </c>
      <c r="Y182" s="42">
        <f>IF(Tabela1[[#This Row],[Média3]]="NA","NA",Tabela1[[#This Row],[Média3]]/Tabela1[[#This Row],[Média6]]*Tabela1[[#This Row],[Diâmetro (cm)]]/100)</f>
        <v>3.7000000000000002E-3</v>
      </c>
      <c r="Z182" s="42">
        <f>IF(Tabela1[[#This Row],[Baixa4]]="NA","NA",Tabela1[[#This Row],[Baixa4]]/Tabela1[[#This Row],[Baixa7]]*Tabela1[[#This Row],[Diâmetro (cm)]]/100)</f>
        <v>3.8E-3</v>
      </c>
      <c r="AA182" s="42">
        <f>IF(Tabela1[[#This Row],[Alta8]]="NA","NA",IF(OR(AD182="",U182=""),"",U182*30/1000))</f>
        <v>3.7650000000000001</v>
      </c>
      <c r="AB182" s="42">
        <f>IF(Tabela1[[#This Row],[Média9]]="NA","NA",IF(OR(AE182="",V182=""),"",V182*30/1000))</f>
        <v>2.8410000000000002</v>
      </c>
      <c r="AC182" s="42">
        <f>IF(Tabela1[[#This Row],[Baixa10]]="NA","NA",IF(OR(AF182="",W182=""),"",W182*30/1000))</f>
        <v>2.31</v>
      </c>
      <c r="AD182" s="52" t="str">
        <f>IF(Tabela1[[#This Row],[Alta8]]="NA","NA",IF(X182="","",IF(X182&gt;$AD$3,"A",IF(X182&gt;$AD$4,"B",IF(X182&gt;$AD$5,"C","D")))))</f>
        <v>B</v>
      </c>
      <c r="AE182" s="52" t="str">
        <f>IF(Tabela1[[#This Row],[Média9]]="NA","NA",IF(Y182="","",IF(Y182&gt;$AD$3,"A",IF(Y182&gt;$AD$4,"B",IF(Y182&gt;$AD$5,"C","D")))))</f>
        <v>B</v>
      </c>
      <c r="AF182" s="52" t="str">
        <f>IF(Tabela1[[#This Row],[Baixa10]]="NA","NA",IF(Z182="","",IF(Z182&gt;$AD$3,"A",IF(Z182&gt;$AD$4,"B",IF(Z182&gt;$AD$5,"C","D")))))</f>
        <v>B</v>
      </c>
    </row>
    <row r="183" spans="1:32" ht="26.1" customHeight="1" x14ac:dyDescent="0.3">
      <c r="A183" s="46" t="s">
        <v>1257</v>
      </c>
      <c r="B183" s="31" t="s">
        <v>1207</v>
      </c>
      <c r="C183" s="46" t="s">
        <v>136</v>
      </c>
      <c r="D183" s="46" t="s">
        <v>137</v>
      </c>
      <c r="E183" s="46" t="s">
        <v>25</v>
      </c>
      <c r="F183" s="31">
        <v>127</v>
      </c>
      <c r="G183" s="31">
        <v>47</v>
      </c>
      <c r="H183" s="31">
        <v>3</v>
      </c>
      <c r="I183" s="31" t="s">
        <v>128</v>
      </c>
      <c r="J183" s="31" t="s">
        <v>18</v>
      </c>
      <c r="K183" s="31" t="s">
        <v>17</v>
      </c>
      <c r="L183" s="31" t="s">
        <v>80</v>
      </c>
      <c r="M183" s="31" t="s">
        <v>9</v>
      </c>
      <c r="N183" s="31" t="s">
        <v>9</v>
      </c>
      <c r="O183" s="31">
        <v>1412</v>
      </c>
      <c r="P183" s="31">
        <v>1175</v>
      </c>
      <c r="Q183" s="31">
        <v>921</v>
      </c>
      <c r="R183" s="53">
        <v>1.111</v>
      </c>
      <c r="S183" s="53">
        <v>0.95799999999999996</v>
      </c>
      <c r="T183" s="53">
        <v>0.77800000000000002</v>
      </c>
      <c r="U183" s="50">
        <v>123.5</v>
      </c>
      <c r="V183" s="50">
        <v>92.2</v>
      </c>
      <c r="W183" s="51">
        <v>71.900000000000006</v>
      </c>
      <c r="X183" s="42">
        <f>IF(Tabela1[[#This Row],[Alta2]]="NA","NA",Tabela1[[#This Row],[Alta2]]/Tabela1[[#This Row],[Alta5]]*Tabela1[[#This Row],[Diâmetro (cm)]]/100)</f>
        <v>4.1999999999999997E-3</v>
      </c>
      <c r="Y183" s="42">
        <f>IF(Tabela1[[#This Row],[Média3]]="NA","NA",Tabela1[[#This Row],[Média3]]/Tabela1[[#This Row],[Média6]]*Tabela1[[#This Row],[Diâmetro (cm)]]/100)</f>
        <v>4.8999999999999998E-3</v>
      </c>
      <c r="Z183" s="42">
        <f>IF(Tabela1[[#This Row],[Baixa4]]="NA","NA",Tabela1[[#This Row],[Baixa4]]/Tabela1[[#This Row],[Baixa7]]*Tabela1[[#This Row],[Diâmetro (cm)]]/100)</f>
        <v>5.1000000000000004E-3</v>
      </c>
      <c r="AA183" s="42">
        <f>IF(Tabela1[[#This Row],[Alta8]]="NA","NA",IF(OR(AD183="",U183=""),"",U183*30/1000))</f>
        <v>3.7050000000000001</v>
      </c>
      <c r="AB183" s="42">
        <f>IF(Tabela1[[#This Row],[Média9]]="NA","NA",IF(OR(AE183="",V183=""),"",V183*30/1000))</f>
        <v>2.766</v>
      </c>
      <c r="AC183" s="42">
        <f>IF(Tabela1[[#This Row],[Baixa10]]="NA","NA",IF(OR(AF183="",W183=""),"",W183*30/1000))</f>
        <v>2.157</v>
      </c>
      <c r="AD183" s="52" t="str">
        <f>IF(Tabela1[[#This Row],[Alta8]]="NA","NA",IF(X183="","",IF(X183&gt;$AD$3,"A",IF(X183&gt;$AD$4,"B",IF(X183&gt;$AD$5,"C","D")))))</f>
        <v>A</v>
      </c>
      <c r="AE183" s="52" t="str">
        <f>IF(Tabela1[[#This Row],[Média9]]="NA","NA",IF(Y183="","",IF(Y183&gt;$AD$3,"A",IF(Y183&gt;$AD$4,"B",IF(Y183&gt;$AD$5,"C","D")))))</f>
        <v>A</v>
      </c>
      <c r="AF183" s="52" t="str">
        <f>IF(Tabela1[[#This Row],[Baixa10]]="NA","NA",IF(Z183="","",IF(Z183&gt;$AD$3,"A",IF(Z183&gt;$AD$4,"B",IF(Z183&gt;$AD$5,"C","D")))))</f>
        <v>A</v>
      </c>
    </row>
    <row r="184" spans="1:32" ht="26.1" customHeight="1" x14ac:dyDescent="0.3">
      <c r="A184" s="46" t="s">
        <v>1257</v>
      </c>
      <c r="B184" s="31" t="s">
        <v>1208</v>
      </c>
      <c r="C184" s="46" t="s">
        <v>138</v>
      </c>
      <c r="D184" s="46" t="s">
        <v>137</v>
      </c>
      <c r="E184" s="46" t="s">
        <v>25</v>
      </c>
      <c r="F184" s="31">
        <v>127</v>
      </c>
      <c r="G184" s="31">
        <v>47</v>
      </c>
      <c r="H184" s="31">
        <v>3</v>
      </c>
      <c r="I184" s="31" t="s">
        <v>128</v>
      </c>
      <c r="J184" s="31" t="s">
        <v>18</v>
      </c>
      <c r="K184" s="31" t="s">
        <v>17</v>
      </c>
      <c r="L184" s="31" t="s">
        <v>80</v>
      </c>
      <c r="M184" s="31" t="s">
        <v>9</v>
      </c>
      <c r="N184" s="31" t="s">
        <v>9</v>
      </c>
      <c r="O184" s="31">
        <v>1412</v>
      </c>
      <c r="P184" s="31">
        <v>1175</v>
      </c>
      <c r="Q184" s="31">
        <v>921</v>
      </c>
      <c r="R184" s="53">
        <v>1.111</v>
      </c>
      <c r="S184" s="53">
        <v>0.95799999999999996</v>
      </c>
      <c r="T184" s="53">
        <v>0.77800000000000002</v>
      </c>
      <c r="U184" s="50">
        <v>123.5</v>
      </c>
      <c r="V184" s="50">
        <v>92.2</v>
      </c>
      <c r="W184" s="51">
        <v>71.900000000000006</v>
      </c>
      <c r="X184" s="42">
        <f>IF(Tabela1[[#This Row],[Alta2]]="NA","NA",Tabela1[[#This Row],[Alta2]]/Tabela1[[#This Row],[Alta5]]*Tabela1[[#This Row],[Diâmetro (cm)]]/100)</f>
        <v>4.1999999999999997E-3</v>
      </c>
      <c r="Y184" s="42">
        <f>IF(Tabela1[[#This Row],[Média3]]="NA","NA",Tabela1[[#This Row],[Média3]]/Tabela1[[#This Row],[Média6]]*Tabela1[[#This Row],[Diâmetro (cm)]]/100)</f>
        <v>4.8999999999999998E-3</v>
      </c>
      <c r="Z184" s="42">
        <f>IF(Tabela1[[#This Row],[Baixa4]]="NA","NA",Tabela1[[#This Row],[Baixa4]]/Tabela1[[#This Row],[Baixa7]]*Tabela1[[#This Row],[Diâmetro (cm)]]/100)</f>
        <v>5.1000000000000004E-3</v>
      </c>
      <c r="AA184" s="42">
        <f>IF(Tabela1[[#This Row],[Alta8]]="NA","NA",IF(OR(AD184="",U184=""),"",U184*30/1000))</f>
        <v>3.7050000000000001</v>
      </c>
      <c r="AB184" s="42">
        <f>IF(Tabela1[[#This Row],[Média9]]="NA","NA",IF(OR(AE184="",V184=""),"",V184*30/1000))</f>
        <v>2.766</v>
      </c>
      <c r="AC184" s="42">
        <f>IF(Tabela1[[#This Row],[Baixa10]]="NA","NA",IF(OR(AF184="",W184=""),"",W184*30/1000))</f>
        <v>2.157</v>
      </c>
      <c r="AD184" s="52" t="str">
        <f>IF(Tabela1[[#This Row],[Alta8]]="NA","NA",IF(X184="","",IF(X184&gt;$AD$3,"A",IF(X184&gt;$AD$4,"B",IF(X184&gt;$AD$5,"C","D")))))</f>
        <v>A</v>
      </c>
      <c r="AE184" s="52" t="str">
        <f>IF(Tabela1[[#This Row],[Média9]]="NA","NA",IF(Y184="","",IF(Y184&gt;$AD$3,"A",IF(Y184&gt;$AD$4,"B",IF(Y184&gt;$AD$5,"C","D")))))</f>
        <v>A</v>
      </c>
      <c r="AF184" s="52" t="str">
        <f>IF(Tabela1[[#This Row],[Baixa10]]="NA","NA",IF(Z184="","",IF(Z184&gt;$AD$3,"A",IF(Z184&gt;$AD$4,"B",IF(Z184&gt;$AD$5,"C","D")))))</f>
        <v>A</v>
      </c>
    </row>
    <row r="185" spans="1:32" ht="26.1" customHeight="1" x14ac:dyDescent="0.3">
      <c r="A185" s="46" t="s">
        <v>1257</v>
      </c>
      <c r="B185" s="31" t="s">
        <v>1207</v>
      </c>
      <c r="C185" s="46" t="s">
        <v>139</v>
      </c>
      <c r="D185" s="46" t="s">
        <v>140</v>
      </c>
      <c r="E185" s="46" t="s">
        <v>25</v>
      </c>
      <c r="F185" s="31">
        <v>220</v>
      </c>
      <c r="G185" s="31">
        <v>47</v>
      </c>
      <c r="H185" s="31">
        <v>3</v>
      </c>
      <c r="I185" s="31" t="s">
        <v>128</v>
      </c>
      <c r="J185" s="31" t="s">
        <v>18</v>
      </c>
      <c r="K185" s="31" t="s">
        <v>17</v>
      </c>
      <c r="L185" s="31" t="s">
        <v>80</v>
      </c>
      <c r="M185" s="31" t="s">
        <v>9</v>
      </c>
      <c r="N185" s="31" t="s">
        <v>9</v>
      </c>
      <c r="O185" s="31">
        <v>1444</v>
      </c>
      <c r="P185" s="31">
        <v>1294</v>
      </c>
      <c r="Q185" s="31">
        <v>1025</v>
      </c>
      <c r="R185" s="53">
        <v>1.0429999999999999</v>
      </c>
      <c r="S185" s="53">
        <v>0.93600000000000005</v>
      </c>
      <c r="T185" s="53">
        <v>0.74399999999999999</v>
      </c>
      <c r="U185" s="50">
        <v>118.6</v>
      </c>
      <c r="V185" s="50">
        <v>100.3</v>
      </c>
      <c r="W185" s="51">
        <v>73.599999999999994</v>
      </c>
      <c r="X185" s="42">
        <f>IF(Tabela1[[#This Row],[Alta2]]="NA","NA",Tabela1[[#This Row],[Alta2]]/Tabela1[[#This Row],[Alta5]]*Tabela1[[#This Row],[Diâmetro (cm)]]/100)</f>
        <v>4.1000000000000003E-3</v>
      </c>
      <c r="Y185" s="42">
        <f>IF(Tabela1[[#This Row],[Média3]]="NA","NA",Tabela1[[#This Row],[Média3]]/Tabela1[[#This Row],[Média6]]*Tabela1[[#This Row],[Diâmetro (cm)]]/100)</f>
        <v>4.4000000000000003E-3</v>
      </c>
      <c r="Z185" s="42">
        <f>IF(Tabela1[[#This Row],[Baixa4]]="NA","NA",Tabela1[[#This Row],[Baixa4]]/Tabela1[[#This Row],[Baixa7]]*Tabela1[[#This Row],[Diâmetro (cm)]]/100)</f>
        <v>4.7999999999999996E-3</v>
      </c>
      <c r="AA185" s="42">
        <f>IF(Tabela1[[#This Row],[Alta8]]="NA","NA",IF(OR(AD185="",U185=""),"",U185*30/1000))</f>
        <v>3.5579999999999998</v>
      </c>
      <c r="AB185" s="42">
        <f>IF(Tabela1[[#This Row],[Média9]]="NA","NA",IF(OR(AE185="",V185=""),"",V185*30/1000))</f>
        <v>3.0089999999999999</v>
      </c>
      <c r="AC185" s="42">
        <f>IF(Tabela1[[#This Row],[Baixa10]]="NA","NA",IF(OR(AF185="",W185=""),"",W185*30/1000))</f>
        <v>2.2080000000000002</v>
      </c>
      <c r="AD185" s="52" t="str">
        <f>IF(Tabela1[[#This Row],[Alta8]]="NA","NA",IF(X185="","",IF(X185&gt;$AD$3,"A",IF(X185&gt;$AD$4,"B",IF(X185&gt;$AD$5,"C","D")))))</f>
        <v>A</v>
      </c>
      <c r="AE185" s="52" t="str">
        <f>IF(Tabela1[[#This Row],[Média9]]="NA","NA",IF(Y185="","",IF(Y185&gt;$AD$3,"A",IF(Y185&gt;$AD$4,"B",IF(Y185&gt;$AD$5,"C","D")))))</f>
        <v>A</v>
      </c>
      <c r="AF185" s="52" t="str">
        <f>IF(Tabela1[[#This Row],[Baixa10]]="NA","NA",IF(Z185="","",IF(Z185&gt;$AD$3,"A",IF(Z185&gt;$AD$4,"B",IF(Z185&gt;$AD$5,"C","D")))))</f>
        <v>A</v>
      </c>
    </row>
    <row r="186" spans="1:32" ht="26.1" customHeight="1" x14ac:dyDescent="0.3">
      <c r="A186" s="46" t="s">
        <v>1257</v>
      </c>
      <c r="B186" s="31" t="s">
        <v>1208</v>
      </c>
      <c r="C186" s="46" t="s">
        <v>141</v>
      </c>
      <c r="D186" s="46" t="s">
        <v>140</v>
      </c>
      <c r="E186" s="46" t="s">
        <v>25</v>
      </c>
      <c r="F186" s="31">
        <v>220</v>
      </c>
      <c r="G186" s="31">
        <v>47</v>
      </c>
      <c r="H186" s="31">
        <v>3</v>
      </c>
      <c r="I186" s="31" t="s">
        <v>128</v>
      </c>
      <c r="J186" s="31" t="s">
        <v>18</v>
      </c>
      <c r="K186" s="31" t="s">
        <v>17</v>
      </c>
      <c r="L186" s="31" t="s">
        <v>80</v>
      </c>
      <c r="M186" s="31" t="s">
        <v>9</v>
      </c>
      <c r="N186" s="31" t="s">
        <v>9</v>
      </c>
      <c r="O186" s="31">
        <v>1444</v>
      </c>
      <c r="P186" s="31">
        <v>1294</v>
      </c>
      <c r="Q186" s="31">
        <v>1025</v>
      </c>
      <c r="R186" s="53">
        <v>1.0429999999999999</v>
      </c>
      <c r="S186" s="53">
        <v>0.93600000000000005</v>
      </c>
      <c r="T186" s="53">
        <v>0.74399999999999999</v>
      </c>
      <c r="U186" s="50">
        <v>118.6</v>
      </c>
      <c r="V186" s="50">
        <v>100.3</v>
      </c>
      <c r="W186" s="51">
        <v>73.599999999999994</v>
      </c>
      <c r="X186" s="42">
        <f>IF(Tabela1[[#This Row],[Alta2]]="NA","NA",Tabela1[[#This Row],[Alta2]]/Tabela1[[#This Row],[Alta5]]*Tabela1[[#This Row],[Diâmetro (cm)]]/100)</f>
        <v>4.1000000000000003E-3</v>
      </c>
      <c r="Y186" s="42">
        <f>IF(Tabela1[[#This Row],[Média3]]="NA","NA",Tabela1[[#This Row],[Média3]]/Tabela1[[#This Row],[Média6]]*Tabela1[[#This Row],[Diâmetro (cm)]]/100)</f>
        <v>4.4000000000000003E-3</v>
      </c>
      <c r="Z186" s="42">
        <f>IF(Tabela1[[#This Row],[Baixa4]]="NA","NA",Tabela1[[#This Row],[Baixa4]]/Tabela1[[#This Row],[Baixa7]]*Tabela1[[#This Row],[Diâmetro (cm)]]/100)</f>
        <v>4.7999999999999996E-3</v>
      </c>
      <c r="AA186" s="42">
        <f>IF(Tabela1[[#This Row],[Alta8]]="NA","NA",IF(OR(AD186="",U186=""),"",U186*30/1000))</f>
        <v>3.5579999999999998</v>
      </c>
      <c r="AB186" s="42">
        <f>IF(Tabela1[[#This Row],[Média9]]="NA","NA",IF(OR(AE186="",V186=""),"",V186*30/1000))</f>
        <v>3.0089999999999999</v>
      </c>
      <c r="AC186" s="42">
        <f>IF(Tabela1[[#This Row],[Baixa10]]="NA","NA",IF(OR(AF186="",W186=""),"",W186*30/1000))</f>
        <v>2.2080000000000002</v>
      </c>
      <c r="AD186" s="52" t="str">
        <f>IF(Tabela1[[#This Row],[Alta8]]="NA","NA",IF(X186="","",IF(X186&gt;$AD$3,"A",IF(X186&gt;$AD$4,"B",IF(X186&gt;$AD$5,"C","D")))))</f>
        <v>A</v>
      </c>
      <c r="AE186" s="52" t="str">
        <f>IF(Tabela1[[#This Row],[Média9]]="NA","NA",IF(Y186="","",IF(Y186&gt;$AD$3,"A",IF(Y186&gt;$AD$4,"B",IF(Y186&gt;$AD$5,"C","D")))))</f>
        <v>A</v>
      </c>
      <c r="AF186" s="52" t="str">
        <f>IF(Tabela1[[#This Row],[Baixa10]]="NA","NA",IF(Z186="","",IF(Z186&gt;$AD$3,"A",IF(Z186&gt;$AD$4,"B",IF(Z186&gt;$AD$5,"C","D")))))</f>
        <v>A</v>
      </c>
    </row>
    <row r="187" spans="1:32" ht="26.1" customHeight="1" x14ac:dyDescent="0.3">
      <c r="A187" s="46" t="s">
        <v>1257</v>
      </c>
      <c r="B187" s="31" t="s">
        <v>1207</v>
      </c>
      <c r="C187" s="46" t="s">
        <v>142</v>
      </c>
      <c r="D187" s="46" t="s">
        <v>143</v>
      </c>
      <c r="E187" s="46" t="s">
        <v>25</v>
      </c>
      <c r="F187" s="31" t="s">
        <v>20</v>
      </c>
      <c r="G187" s="31">
        <v>47</v>
      </c>
      <c r="H187" s="31">
        <v>3</v>
      </c>
      <c r="I187" s="31" t="s">
        <v>128</v>
      </c>
      <c r="J187" s="31" t="s">
        <v>18</v>
      </c>
      <c r="K187" s="31" t="s">
        <v>17</v>
      </c>
      <c r="L187" s="31" t="s">
        <v>80</v>
      </c>
      <c r="M187" s="31" t="s">
        <v>9</v>
      </c>
      <c r="N187" s="31" t="s">
        <v>9</v>
      </c>
      <c r="O187" s="31">
        <v>1444</v>
      </c>
      <c r="P187" s="31">
        <v>1294</v>
      </c>
      <c r="Q187" s="31">
        <v>1025</v>
      </c>
      <c r="R187" s="53">
        <v>1.0429999999999999</v>
      </c>
      <c r="S187" s="53">
        <v>0.93600000000000005</v>
      </c>
      <c r="T187" s="53">
        <v>0.74399999999999999</v>
      </c>
      <c r="U187" s="50">
        <v>118.6</v>
      </c>
      <c r="V187" s="50">
        <v>100.3</v>
      </c>
      <c r="W187" s="51">
        <v>73.599999999999994</v>
      </c>
      <c r="X187" s="42">
        <f>IF(Tabela1[[#This Row],[Alta2]]="NA","NA",Tabela1[[#This Row],[Alta2]]/Tabela1[[#This Row],[Alta5]]*Tabela1[[#This Row],[Diâmetro (cm)]]/100)</f>
        <v>4.1000000000000003E-3</v>
      </c>
      <c r="Y187" s="42">
        <f>IF(Tabela1[[#This Row],[Média3]]="NA","NA",Tabela1[[#This Row],[Média3]]/Tabela1[[#This Row],[Média6]]*Tabela1[[#This Row],[Diâmetro (cm)]]/100)</f>
        <v>4.4000000000000003E-3</v>
      </c>
      <c r="Z187" s="42">
        <f>IF(Tabela1[[#This Row],[Baixa4]]="NA","NA",Tabela1[[#This Row],[Baixa4]]/Tabela1[[#This Row],[Baixa7]]*Tabela1[[#This Row],[Diâmetro (cm)]]/100)</f>
        <v>4.7999999999999996E-3</v>
      </c>
      <c r="AA187" s="42">
        <f>IF(Tabela1[[#This Row],[Alta8]]="NA","NA",IF(OR(AD187="",U187=""),"",U187*30/1000))</f>
        <v>3.5579999999999998</v>
      </c>
      <c r="AB187" s="42">
        <f>IF(Tabela1[[#This Row],[Média9]]="NA","NA",IF(OR(AE187="",V187=""),"",V187*30/1000))</f>
        <v>3.0089999999999999</v>
      </c>
      <c r="AC187" s="42">
        <f>IF(Tabela1[[#This Row],[Baixa10]]="NA","NA",IF(OR(AF187="",W187=""),"",W187*30/1000))</f>
        <v>2.2080000000000002</v>
      </c>
      <c r="AD187" s="52" t="str">
        <f>IF(Tabela1[[#This Row],[Alta8]]="NA","NA",IF(X187="","",IF(X187&gt;$AD$3,"A",IF(X187&gt;$AD$4,"B",IF(X187&gt;$AD$5,"C","D")))))</f>
        <v>A</v>
      </c>
      <c r="AE187" s="52" t="str">
        <f>IF(Tabela1[[#This Row],[Média9]]="NA","NA",IF(Y187="","",IF(Y187&gt;$AD$3,"A",IF(Y187&gt;$AD$4,"B",IF(Y187&gt;$AD$5,"C","D")))))</f>
        <v>A</v>
      </c>
      <c r="AF187" s="52" t="str">
        <f>IF(Tabela1[[#This Row],[Baixa10]]="NA","NA",IF(Z187="","",IF(Z187&gt;$AD$3,"A",IF(Z187&gt;$AD$4,"B",IF(Z187&gt;$AD$5,"C","D")))))</f>
        <v>A</v>
      </c>
    </row>
    <row r="188" spans="1:32" ht="26.1" customHeight="1" x14ac:dyDescent="0.3">
      <c r="A188" s="46" t="s">
        <v>1257</v>
      </c>
      <c r="B188" s="31" t="s">
        <v>1208</v>
      </c>
      <c r="C188" s="46" t="s">
        <v>144</v>
      </c>
      <c r="D188" s="46" t="s">
        <v>143</v>
      </c>
      <c r="E188" s="46" t="s">
        <v>25</v>
      </c>
      <c r="F188" s="31" t="s">
        <v>20</v>
      </c>
      <c r="G188" s="31">
        <v>47</v>
      </c>
      <c r="H188" s="31">
        <v>3</v>
      </c>
      <c r="I188" s="31" t="s">
        <v>128</v>
      </c>
      <c r="J188" s="31" t="s">
        <v>18</v>
      </c>
      <c r="K188" s="31" t="s">
        <v>17</v>
      </c>
      <c r="L188" s="31" t="s">
        <v>80</v>
      </c>
      <c r="M188" s="31" t="s">
        <v>9</v>
      </c>
      <c r="N188" s="31" t="s">
        <v>9</v>
      </c>
      <c r="O188" s="31">
        <v>1444</v>
      </c>
      <c r="P188" s="31">
        <v>1294</v>
      </c>
      <c r="Q188" s="31">
        <v>1025</v>
      </c>
      <c r="R188" s="53">
        <v>1.0429999999999999</v>
      </c>
      <c r="S188" s="53">
        <v>0.93600000000000005</v>
      </c>
      <c r="T188" s="53">
        <v>0.74399999999999999</v>
      </c>
      <c r="U188" s="50">
        <v>118.6</v>
      </c>
      <c r="V188" s="50">
        <v>100.3</v>
      </c>
      <c r="W188" s="51">
        <v>73.599999999999994</v>
      </c>
      <c r="X188" s="42">
        <f>IF(Tabela1[[#This Row],[Alta2]]="NA","NA",Tabela1[[#This Row],[Alta2]]/Tabela1[[#This Row],[Alta5]]*Tabela1[[#This Row],[Diâmetro (cm)]]/100)</f>
        <v>4.1000000000000003E-3</v>
      </c>
      <c r="Y188" s="42">
        <f>IF(Tabela1[[#This Row],[Média3]]="NA","NA",Tabela1[[#This Row],[Média3]]/Tabela1[[#This Row],[Média6]]*Tabela1[[#This Row],[Diâmetro (cm)]]/100)</f>
        <v>4.4000000000000003E-3</v>
      </c>
      <c r="Z188" s="42">
        <f>IF(Tabela1[[#This Row],[Baixa4]]="NA","NA",Tabela1[[#This Row],[Baixa4]]/Tabela1[[#This Row],[Baixa7]]*Tabela1[[#This Row],[Diâmetro (cm)]]/100)</f>
        <v>4.7999999999999996E-3</v>
      </c>
      <c r="AA188" s="42">
        <f>IF(Tabela1[[#This Row],[Alta8]]="NA","NA",IF(OR(AD188="",U188=""),"",U188*30/1000))</f>
        <v>3.5579999999999998</v>
      </c>
      <c r="AB188" s="42">
        <f>IF(Tabela1[[#This Row],[Média9]]="NA","NA",IF(OR(AE188="",V188=""),"",V188*30/1000))</f>
        <v>3.0089999999999999</v>
      </c>
      <c r="AC188" s="42">
        <f>IF(Tabela1[[#This Row],[Baixa10]]="NA","NA",IF(OR(AF188="",W188=""),"",W188*30/1000))</f>
        <v>2.2080000000000002</v>
      </c>
      <c r="AD188" s="52" t="str">
        <f>IF(Tabela1[[#This Row],[Alta8]]="NA","NA",IF(X188="","",IF(X188&gt;$AD$3,"A",IF(X188&gt;$AD$4,"B",IF(X188&gt;$AD$5,"C","D")))))</f>
        <v>A</v>
      </c>
      <c r="AE188" s="52" t="str">
        <f>IF(Tabela1[[#This Row],[Média9]]="NA","NA",IF(Y188="","",IF(Y188&gt;$AD$3,"A",IF(Y188&gt;$AD$4,"B",IF(Y188&gt;$AD$5,"C","D")))))</f>
        <v>A</v>
      </c>
      <c r="AF188" s="52" t="str">
        <f>IF(Tabela1[[#This Row],[Baixa10]]="NA","NA",IF(Z188="","",IF(Z188&gt;$AD$3,"A",IF(Z188&gt;$AD$4,"B",IF(Z188&gt;$AD$5,"C","D")))))</f>
        <v>A</v>
      </c>
    </row>
    <row r="189" spans="1:32" ht="26.1" customHeight="1" x14ac:dyDescent="0.3">
      <c r="A189" s="46" t="s">
        <v>1257</v>
      </c>
      <c r="B189" s="31" t="s">
        <v>1207</v>
      </c>
      <c r="C189" s="46" t="s">
        <v>145</v>
      </c>
      <c r="D189" s="46" t="s">
        <v>146</v>
      </c>
      <c r="E189" s="46" t="s">
        <v>26</v>
      </c>
      <c r="F189" s="31">
        <v>127</v>
      </c>
      <c r="G189" s="31">
        <v>47</v>
      </c>
      <c r="H189" s="31">
        <v>3</v>
      </c>
      <c r="I189" s="31" t="s">
        <v>128</v>
      </c>
      <c r="J189" s="31" t="s">
        <v>18</v>
      </c>
      <c r="K189" s="31" t="s">
        <v>17</v>
      </c>
      <c r="L189" s="31" t="s">
        <v>80</v>
      </c>
      <c r="M189" s="31" t="s">
        <v>9</v>
      </c>
      <c r="N189" s="31" t="s">
        <v>9</v>
      </c>
      <c r="O189" s="31">
        <v>1391</v>
      </c>
      <c r="P189" s="31">
        <v>1022</v>
      </c>
      <c r="Q189" s="31">
        <v>779</v>
      </c>
      <c r="R189" s="53">
        <v>0.95</v>
      </c>
      <c r="S189" s="53">
        <v>0.69299999999999995</v>
      </c>
      <c r="T189" s="53">
        <v>0.52900000000000003</v>
      </c>
      <c r="U189" s="50">
        <v>120.8</v>
      </c>
      <c r="V189" s="50">
        <v>82.8</v>
      </c>
      <c r="W189" s="51">
        <v>63.4</v>
      </c>
      <c r="X189" s="42">
        <f>IF(Tabela1[[#This Row],[Alta2]]="NA","NA",Tabela1[[#This Row],[Alta2]]/Tabela1[[#This Row],[Alta5]]*Tabela1[[#This Row],[Diâmetro (cm)]]/100)</f>
        <v>3.7000000000000002E-3</v>
      </c>
      <c r="Y189" s="42">
        <f>IF(Tabela1[[#This Row],[Média3]]="NA","NA",Tabela1[[#This Row],[Média3]]/Tabela1[[#This Row],[Média6]]*Tabela1[[#This Row],[Diâmetro (cm)]]/100)</f>
        <v>3.8999999999999998E-3</v>
      </c>
      <c r="Z189" s="42">
        <f>IF(Tabela1[[#This Row],[Baixa4]]="NA","NA",Tabela1[[#This Row],[Baixa4]]/Tabela1[[#This Row],[Baixa7]]*Tabela1[[#This Row],[Diâmetro (cm)]]/100)</f>
        <v>3.8999999999999998E-3</v>
      </c>
      <c r="AA189" s="42">
        <f>IF(Tabela1[[#This Row],[Alta8]]="NA","NA",IF(OR(AD189="",U189=""),"",U189*30/1000))</f>
        <v>3.6240000000000001</v>
      </c>
      <c r="AB189" s="42">
        <f>IF(Tabela1[[#This Row],[Média9]]="NA","NA",IF(OR(AE189="",V189=""),"",V189*30/1000))</f>
        <v>2.484</v>
      </c>
      <c r="AC189" s="42">
        <f>IF(Tabela1[[#This Row],[Baixa10]]="NA","NA",IF(OR(AF189="",W189=""),"",W189*30/1000))</f>
        <v>1.9019999999999999</v>
      </c>
      <c r="AD189" s="52" t="str">
        <f>IF(Tabela1[[#This Row],[Alta8]]="NA","NA",IF(X189="","",IF(X189&gt;$AD$3,"A",IF(X189&gt;$AD$4,"B",IF(X189&gt;$AD$5,"C","D")))))</f>
        <v>B</v>
      </c>
      <c r="AE189" s="52" t="str">
        <f>IF(Tabela1[[#This Row],[Média9]]="NA","NA",IF(Y189="","",IF(Y189&gt;$AD$3,"A",IF(Y189&gt;$AD$4,"B",IF(Y189&gt;$AD$5,"C","D")))))</f>
        <v>B</v>
      </c>
      <c r="AF189" s="52" t="str">
        <f>IF(Tabela1[[#This Row],[Baixa10]]="NA","NA",IF(Z189="","",IF(Z189&gt;$AD$3,"A",IF(Z189&gt;$AD$4,"B",IF(Z189&gt;$AD$5,"C","D")))))</f>
        <v>B</v>
      </c>
    </row>
    <row r="190" spans="1:32" ht="26.1" customHeight="1" x14ac:dyDescent="0.3">
      <c r="A190" s="46" t="s">
        <v>1257</v>
      </c>
      <c r="B190" s="31" t="s">
        <v>1208</v>
      </c>
      <c r="C190" s="46" t="s">
        <v>147</v>
      </c>
      <c r="D190" s="46" t="s">
        <v>146</v>
      </c>
      <c r="E190" s="46" t="s">
        <v>26</v>
      </c>
      <c r="F190" s="31">
        <v>127</v>
      </c>
      <c r="G190" s="31">
        <v>47</v>
      </c>
      <c r="H190" s="31">
        <v>3</v>
      </c>
      <c r="I190" s="31" t="s">
        <v>128</v>
      </c>
      <c r="J190" s="31" t="s">
        <v>18</v>
      </c>
      <c r="K190" s="31" t="s">
        <v>17</v>
      </c>
      <c r="L190" s="31" t="s">
        <v>80</v>
      </c>
      <c r="M190" s="31" t="s">
        <v>9</v>
      </c>
      <c r="N190" s="31" t="s">
        <v>9</v>
      </c>
      <c r="O190" s="31">
        <v>1391</v>
      </c>
      <c r="P190" s="31">
        <v>1022</v>
      </c>
      <c r="Q190" s="31">
        <v>779</v>
      </c>
      <c r="R190" s="53">
        <v>0.95</v>
      </c>
      <c r="S190" s="53">
        <v>0.69299999999999995</v>
      </c>
      <c r="T190" s="53">
        <v>0.52900000000000003</v>
      </c>
      <c r="U190" s="50">
        <v>120.8</v>
      </c>
      <c r="V190" s="50">
        <v>82.8</v>
      </c>
      <c r="W190" s="51">
        <v>63.4</v>
      </c>
      <c r="X190" s="42">
        <f>IF(Tabela1[[#This Row],[Alta2]]="NA","NA",Tabela1[[#This Row],[Alta2]]/Tabela1[[#This Row],[Alta5]]*Tabela1[[#This Row],[Diâmetro (cm)]]/100)</f>
        <v>3.7000000000000002E-3</v>
      </c>
      <c r="Y190" s="42">
        <f>IF(Tabela1[[#This Row],[Média3]]="NA","NA",Tabela1[[#This Row],[Média3]]/Tabela1[[#This Row],[Média6]]*Tabela1[[#This Row],[Diâmetro (cm)]]/100)</f>
        <v>3.8999999999999998E-3</v>
      </c>
      <c r="Z190" s="42">
        <f>IF(Tabela1[[#This Row],[Baixa4]]="NA","NA",Tabela1[[#This Row],[Baixa4]]/Tabela1[[#This Row],[Baixa7]]*Tabela1[[#This Row],[Diâmetro (cm)]]/100)</f>
        <v>3.8999999999999998E-3</v>
      </c>
      <c r="AA190" s="42">
        <f>IF(Tabela1[[#This Row],[Alta8]]="NA","NA",IF(OR(AD190="",U190=""),"",U190*30/1000))</f>
        <v>3.6240000000000001</v>
      </c>
      <c r="AB190" s="42">
        <f>IF(Tabela1[[#This Row],[Média9]]="NA","NA",IF(OR(AE190="",V190=""),"",V190*30/1000))</f>
        <v>2.484</v>
      </c>
      <c r="AC190" s="42">
        <f>IF(Tabela1[[#This Row],[Baixa10]]="NA","NA",IF(OR(AF190="",W190=""),"",W190*30/1000))</f>
        <v>1.9019999999999999</v>
      </c>
      <c r="AD190" s="52" t="str">
        <f>IF(Tabela1[[#This Row],[Alta8]]="NA","NA",IF(X190="","",IF(X190&gt;$AD$3,"A",IF(X190&gt;$AD$4,"B",IF(X190&gt;$AD$5,"C","D")))))</f>
        <v>B</v>
      </c>
      <c r="AE190" s="52" t="str">
        <f>IF(Tabela1[[#This Row],[Média9]]="NA","NA",IF(Y190="","",IF(Y190&gt;$AD$3,"A",IF(Y190&gt;$AD$4,"B",IF(Y190&gt;$AD$5,"C","D")))))</f>
        <v>B</v>
      </c>
      <c r="AF190" s="52" t="str">
        <f>IF(Tabela1[[#This Row],[Baixa10]]="NA","NA",IF(Z190="","",IF(Z190&gt;$AD$3,"A",IF(Z190&gt;$AD$4,"B",IF(Z190&gt;$AD$5,"C","D")))))</f>
        <v>B</v>
      </c>
    </row>
    <row r="191" spans="1:32" ht="26.1" customHeight="1" x14ac:dyDescent="0.3">
      <c r="A191" s="46" t="s">
        <v>1257</v>
      </c>
      <c r="B191" s="31" t="s">
        <v>1207</v>
      </c>
      <c r="C191" s="46" t="s">
        <v>148</v>
      </c>
      <c r="D191" s="46" t="s">
        <v>149</v>
      </c>
      <c r="E191" s="46" t="s">
        <v>26</v>
      </c>
      <c r="F191" s="31">
        <v>220</v>
      </c>
      <c r="G191" s="31">
        <v>47</v>
      </c>
      <c r="H191" s="31">
        <v>3</v>
      </c>
      <c r="I191" s="31" t="s">
        <v>128</v>
      </c>
      <c r="J191" s="31" t="s">
        <v>18</v>
      </c>
      <c r="K191" s="31" t="s">
        <v>17</v>
      </c>
      <c r="L191" s="31" t="s">
        <v>80</v>
      </c>
      <c r="M191" s="31" t="s">
        <v>9</v>
      </c>
      <c r="N191" s="31" t="s">
        <v>9</v>
      </c>
      <c r="O191" s="31">
        <v>1441</v>
      </c>
      <c r="P191" s="31">
        <v>1319</v>
      </c>
      <c r="Q191" s="31">
        <v>1184</v>
      </c>
      <c r="R191" s="53">
        <v>1.2749999999999999</v>
      </c>
      <c r="S191" s="53">
        <v>1.165</v>
      </c>
      <c r="T191" s="53">
        <v>1.0429999999999999</v>
      </c>
      <c r="U191" s="50">
        <v>119.3</v>
      </c>
      <c r="V191" s="50">
        <v>109.3</v>
      </c>
      <c r="W191" s="51">
        <v>92.7</v>
      </c>
      <c r="X191" s="42">
        <f>IF(Tabela1[[#This Row],[Alta2]]="NA","NA",Tabela1[[#This Row],[Alta2]]/Tabela1[[#This Row],[Alta5]]*Tabela1[[#This Row],[Diâmetro (cm)]]/100)</f>
        <v>5.0000000000000001E-3</v>
      </c>
      <c r="Y191" s="42">
        <f>IF(Tabela1[[#This Row],[Média3]]="NA","NA",Tabela1[[#This Row],[Média3]]/Tabela1[[#This Row],[Média6]]*Tabela1[[#This Row],[Diâmetro (cm)]]/100)</f>
        <v>5.0000000000000001E-3</v>
      </c>
      <c r="Z191" s="42">
        <f>IF(Tabela1[[#This Row],[Baixa4]]="NA","NA",Tabela1[[#This Row],[Baixa4]]/Tabela1[[#This Row],[Baixa7]]*Tabela1[[#This Row],[Diâmetro (cm)]]/100)</f>
        <v>5.3E-3</v>
      </c>
      <c r="AA191" s="42">
        <f>IF(Tabela1[[#This Row],[Alta8]]="NA","NA",IF(OR(AD191="",U191=""),"",U191*30/1000))</f>
        <v>3.5790000000000002</v>
      </c>
      <c r="AB191" s="42">
        <f>IF(Tabela1[[#This Row],[Média9]]="NA","NA",IF(OR(AE191="",V191=""),"",V191*30/1000))</f>
        <v>3.2789999999999999</v>
      </c>
      <c r="AC191" s="42">
        <f>IF(Tabela1[[#This Row],[Baixa10]]="NA","NA",IF(OR(AF191="",W191=""),"",W191*30/1000))</f>
        <v>2.7810000000000001</v>
      </c>
      <c r="AD191" s="52" t="str">
        <f>IF(Tabela1[[#This Row],[Alta8]]="NA","NA",IF(X191="","",IF(X191&gt;$AD$3,"A",IF(X191&gt;$AD$4,"B",IF(X191&gt;$AD$5,"C","D")))))</f>
        <v>A</v>
      </c>
      <c r="AE191" s="52" t="str">
        <f>IF(Tabela1[[#This Row],[Média9]]="NA","NA",IF(Y191="","",IF(Y191&gt;$AD$3,"A",IF(Y191&gt;$AD$4,"B",IF(Y191&gt;$AD$5,"C","D")))))</f>
        <v>A</v>
      </c>
      <c r="AF191" s="52" t="str">
        <f>IF(Tabela1[[#This Row],[Baixa10]]="NA","NA",IF(Z191="","",IF(Z191&gt;$AD$3,"A",IF(Z191&gt;$AD$4,"B",IF(Z191&gt;$AD$5,"C","D")))))</f>
        <v>A</v>
      </c>
    </row>
    <row r="192" spans="1:32" ht="26.1" customHeight="1" x14ac:dyDescent="0.3">
      <c r="A192" s="46" t="s">
        <v>1257</v>
      </c>
      <c r="B192" s="31" t="s">
        <v>1208</v>
      </c>
      <c r="C192" s="46" t="s">
        <v>150</v>
      </c>
      <c r="D192" s="46" t="s">
        <v>149</v>
      </c>
      <c r="E192" s="46" t="s">
        <v>26</v>
      </c>
      <c r="F192" s="31">
        <v>220</v>
      </c>
      <c r="G192" s="31">
        <v>47</v>
      </c>
      <c r="H192" s="31">
        <v>3</v>
      </c>
      <c r="I192" s="31" t="s">
        <v>128</v>
      </c>
      <c r="J192" s="31" t="s">
        <v>18</v>
      </c>
      <c r="K192" s="31" t="s">
        <v>17</v>
      </c>
      <c r="L192" s="31" t="s">
        <v>80</v>
      </c>
      <c r="M192" s="31" t="s">
        <v>9</v>
      </c>
      <c r="N192" s="31" t="s">
        <v>9</v>
      </c>
      <c r="O192" s="31">
        <v>1441</v>
      </c>
      <c r="P192" s="31">
        <v>1319</v>
      </c>
      <c r="Q192" s="31">
        <v>1184</v>
      </c>
      <c r="R192" s="53">
        <v>1.2749999999999999</v>
      </c>
      <c r="S192" s="53">
        <v>1.165</v>
      </c>
      <c r="T192" s="53">
        <v>1.0429999999999999</v>
      </c>
      <c r="U192" s="50">
        <v>119.3</v>
      </c>
      <c r="V192" s="50">
        <v>109.3</v>
      </c>
      <c r="W192" s="51">
        <v>92.7</v>
      </c>
      <c r="X192" s="42">
        <f>IF(Tabela1[[#This Row],[Alta2]]="NA","NA",Tabela1[[#This Row],[Alta2]]/Tabela1[[#This Row],[Alta5]]*Tabela1[[#This Row],[Diâmetro (cm)]]/100)</f>
        <v>5.0000000000000001E-3</v>
      </c>
      <c r="Y192" s="42">
        <f>IF(Tabela1[[#This Row],[Média3]]="NA","NA",Tabela1[[#This Row],[Média3]]/Tabela1[[#This Row],[Média6]]*Tabela1[[#This Row],[Diâmetro (cm)]]/100)</f>
        <v>5.0000000000000001E-3</v>
      </c>
      <c r="Z192" s="42">
        <f>IF(Tabela1[[#This Row],[Baixa4]]="NA","NA",Tabela1[[#This Row],[Baixa4]]/Tabela1[[#This Row],[Baixa7]]*Tabela1[[#This Row],[Diâmetro (cm)]]/100)</f>
        <v>5.3E-3</v>
      </c>
      <c r="AA192" s="42">
        <f>IF(Tabela1[[#This Row],[Alta8]]="NA","NA",IF(OR(AD192="",U192=""),"",U192*30/1000))</f>
        <v>3.5790000000000002</v>
      </c>
      <c r="AB192" s="42">
        <f>IF(Tabela1[[#This Row],[Média9]]="NA","NA",IF(OR(AE192="",V192=""),"",V192*30/1000))</f>
        <v>3.2789999999999999</v>
      </c>
      <c r="AC192" s="42">
        <f>IF(Tabela1[[#This Row],[Baixa10]]="NA","NA",IF(OR(AF192="",W192=""),"",W192*30/1000))</f>
        <v>2.7810000000000001</v>
      </c>
      <c r="AD192" s="52" t="str">
        <f>IF(Tabela1[[#This Row],[Alta8]]="NA","NA",IF(X192="","",IF(X192&gt;$AD$3,"A",IF(X192&gt;$AD$4,"B",IF(X192&gt;$AD$5,"C","D")))))</f>
        <v>A</v>
      </c>
      <c r="AE192" s="52" t="str">
        <f>IF(Tabela1[[#This Row],[Média9]]="NA","NA",IF(Y192="","",IF(Y192&gt;$AD$3,"A",IF(Y192&gt;$AD$4,"B",IF(Y192&gt;$AD$5,"C","D")))))</f>
        <v>A</v>
      </c>
      <c r="AF192" s="52" t="str">
        <f>IF(Tabela1[[#This Row],[Baixa10]]="NA","NA",IF(Z192="","",IF(Z192&gt;$AD$3,"A",IF(Z192&gt;$AD$4,"B",IF(Z192&gt;$AD$5,"C","D")))))</f>
        <v>A</v>
      </c>
    </row>
    <row r="193" spans="1:32" ht="26.1" customHeight="1" x14ac:dyDescent="0.3">
      <c r="A193" s="46" t="s">
        <v>1257</v>
      </c>
      <c r="B193" s="31" t="s">
        <v>1207</v>
      </c>
      <c r="C193" s="46" t="s">
        <v>151</v>
      </c>
      <c r="D193" s="46" t="s">
        <v>152</v>
      </c>
      <c r="E193" s="46" t="s">
        <v>26</v>
      </c>
      <c r="F193" s="31" t="s">
        <v>20</v>
      </c>
      <c r="G193" s="31">
        <v>47</v>
      </c>
      <c r="H193" s="31">
        <v>3</v>
      </c>
      <c r="I193" s="31" t="s">
        <v>128</v>
      </c>
      <c r="J193" s="31" t="s">
        <v>18</v>
      </c>
      <c r="K193" s="31" t="s">
        <v>17</v>
      </c>
      <c r="L193" s="31" t="s">
        <v>80</v>
      </c>
      <c r="M193" s="31" t="s">
        <v>9</v>
      </c>
      <c r="N193" s="31" t="s">
        <v>9</v>
      </c>
      <c r="O193" s="31">
        <v>1391</v>
      </c>
      <c r="P193" s="31">
        <v>1022</v>
      </c>
      <c r="Q193" s="31">
        <v>779</v>
      </c>
      <c r="R193" s="53">
        <v>0.95</v>
      </c>
      <c r="S193" s="53">
        <v>0.69299999999999995</v>
      </c>
      <c r="T193" s="53">
        <v>0.52900000000000003</v>
      </c>
      <c r="U193" s="50">
        <v>120.8</v>
      </c>
      <c r="V193" s="50">
        <v>82.8</v>
      </c>
      <c r="W193" s="51">
        <v>63.4</v>
      </c>
      <c r="X193" s="42">
        <f>IF(Tabela1[[#This Row],[Alta2]]="NA","NA",Tabela1[[#This Row],[Alta2]]/Tabela1[[#This Row],[Alta5]]*Tabela1[[#This Row],[Diâmetro (cm)]]/100)</f>
        <v>3.7000000000000002E-3</v>
      </c>
      <c r="Y193" s="42">
        <f>IF(Tabela1[[#This Row],[Média3]]="NA","NA",Tabela1[[#This Row],[Média3]]/Tabela1[[#This Row],[Média6]]*Tabela1[[#This Row],[Diâmetro (cm)]]/100)</f>
        <v>3.8999999999999998E-3</v>
      </c>
      <c r="Z193" s="42">
        <f>IF(Tabela1[[#This Row],[Baixa4]]="NA","NA",Tabela1[[#This Row],[Baixa4]]/Tabela1[[#This Row],[Baixa7]]*Tabela1[[#This Row],[Diâmetro (cm)]]/100)</f>
        <v>3.8999999999999998E-3</v>
      </c>
      <c r="AA193" s="42">
        <f>IF(Tabela1[[#This Row],[Alta8]]="NA","NA",IF(OR(AD193="",U193=""),"",U193*30/1000))</f>
        <v>3.6240000000000001</v>
      </c>
      <c r="AB193" s="42">
        <f>IF(Tabela1[[#This Row],[Média9]]="NA","NA",IF(OR(AE193="",V193=""),"",V193*30/1000))</f>
        <v>2.484</v>
      </c>
      <c r="AC193" s="42">
        <f>IF(Tabela1[[#This Row],[Baixa10]]="NA","NA",IF(OR(AF193="",W193=""),"",W193*30/1000))</f>
        <v>1.9019999999999999</v>
      </c>
      <c r="AD193" s="52" t="str">
        <f>IF(Tabela1[[#This Row],[Alta8]]="NA","NA",IF(X193="","",IF(X193&gt;$AD$3,"A",IF(X193&gt;$AD$4,"B",IF(X193&gt;$AD$5,"C","D")))))</f>
        <v>B</v>
      </c>
      <c r="AE193" s="52" t="str">
        <f>IF(Tabela1[[#This Row],[Média9]]="NA","NA",IF(Y193="","",IF(Y193&gt;$AD$3,"A",IF(Y193&gt;$AD$4,"B",IF(Y193&gt;$AD$5,"C","D")))))</f>
        <v>B</v>
      </c>
      <c r="AF193" s="52" t="str">
        <f>IF(Tabela1[[#This Row],[Baixa10]]="NA","NA",IF(Z193="","",IF(Z193&gt;$AD$3,"A",IF(Z193&gt;$AD$4,"B",IF(Z193&gt;$AD$5,"C","D")))))</f>
        <v>B</v>
      </c>
    </row>
    <row r="194" spans="1:32" ht="26.1" customHeight="1" x14ac:dyDescent="0.3">
      <c r="A194" s="46" t="s">
        <v>1257</v>
      </c>
      <c r="B194" s="31" t="s">
        <v>1208</v>
      </c>
      <c r="C194" s="46" t="s">
        <v>153</v>
      </c>
      <c r="D194" s="46" t="s">
        <v>152</v>
      </c>
      <c r="E194" s="46" t="s">
        <v>26</v>
      </c>
      <c r="F194" s="31" t="s">
        <v>20</v>
      </c>
      <c r="G194" s="31">
        <v>47</v>
      </c>
      <c r="H194" s="31">
        <v>3</v>
      </c>
      <c r="I194" s="31" t="s">
        <v>128</v>
      </c>
      <c r="J194" s="31" t="s">
        <v>18</v>
      </c>
      <c r="K194" s="31" t="s">
        <v>17</v>
      </c>
      <c r="L194" s="31" t="s">
        <v>80</v>
      </c>
      <c r="M194" s="31" t="s">
        <v>9</v>
      </c>
      <c r="N194" s="31" t="s">
        <v>9</v>
      </c>
      <c r="O194" s="31">
        <v>1391</v>
      </c>
      <c r="P194" s="31">
        <v>1022</v>
      </c>
      <c r="Q194" s="31">
        <v>779</v>
      </c>
      <c r="R194" s="53">
        <v>0.95</v>
      </c>
      <c r="S194" s="53">
        <v>0.69299999999999995</v>
      </c>
      <c r="T194" s="53">
        <v>0.52900000000000003</v>
      </c>
      <c r="U194" s="50">
        <v>120.8</v>
      </c>
      <c r="V194" s="50">
        <v>82.8</v>
      </c>
      <c r="W194" s="51">
        <v>63.4</v>
      </c>
      <c r="X194" s="42">
        <f>IF(Tabela1[[#This Row],[Alta2]]="NA","NA",Tabela1[[#This Row],[Alta2]]/Tabela1[[#This Row],[Alta5]]*Tabela1[[#This Row],[Diâmetro (cm)]]/100)</f>
        <v>3.7000000000000002E-3</v>
      </c>
      <c r="Y194" s="42">
        <f>IF(Tabela1[[#This Row],[Média3]]="NA","NA",Tabela1[[#This Row],[Média3]]/Tabela1[[#This Row],[Média6]]*Tabela1[[#This Row],[Diâmetro (cm)]]/100)</f>
        <v>3.8999999999999998E-3</v>
      </c>
      <c r="Z194" s="42">
        <f>IF(Tabela1[[#This Row],[Baixa4]]="NA","NA",Tabela1[[#This Row],[Baixa4]]/Tabela1[[#This Row],[Baixa7]]*Tabela1[[#This Row],[Diâmetro (cm)]]/100)</f>
        <v>3.8999999999999998E-3</v>
      </c>
      <c r="AA194" s="42">
        <f>IF(Tabela1[[#This Row],[Alta8]]="NA","NA",IF(OR(AD194="",U194=""),"",U194*30/1000))</f>
        <v>3.6240000000000001</v>
      </c>
      <c r="AB194" s="42">
        <f>IF(Tabela1[[#This Row],[Média9]]="NA","NA",IF(OR(AE194="",V194=""),"",V194*30/1000))</f>
        <v>2.484</v>
      </c>
      <c r="AC194" s="42">
        <f>IF(Tabela1[[#This Row],[Baixa10]]="NA","NA",IF(OR(AF194="",W194=""),"",W194*30/1000))</f>
        <v>1.9019999999999999</v>
      </c>
      <c r="AD194" s="52" t="str">
        <f>IF(Tabela1[[#This Row],[Alta8]]="NA","NA",IF(X194="","",IF(X194&gt;$AD$3,"A",IF(X194&gt;$AD$4,"B",IF(X194&gt;$AD$5,"C","D")))))</f>
        <v>B</v>
      </c>
      <c r="AE194" s="52" t="str">
        <f>IF(Tabela1[[#This Row],[Média9]]="NA","NA",IF(Y194="","",IF(Y194&gt;$AD$3,"A",IF(Y194&gt;$AD$4,"B",IF(Y194&gt;$AD$5,"C","D")))))</f>
        <v>B</v>
      </c>
      <c r="AF194" s="52" t="str">
        <f>IF(Tabela1[[#This Row],[Baixa10]]="NA","NA",IF(Z194="","",IF(Z194&gt;$AD$3,"A",IF(Z194&gt;$AD$4,"B",IF(Z194&gt;$AD$5,"C","D")))))</f>
        <v>B</v>
      </c>
    </row>
    <row r="195" spans="1:32" ht="26.1" customHeight="1" x14ac:dyDescent="0.3">
      <c r="A195" s="46" t="s">
        <v>1257</v>
      </c>
      <c r="B195" s="31" t="s">
        <v>1207</v>
      </c>
      <c r="C195" s="46" t="s">
        <v>154</v>
      </c>
      <c r="D195" s="46" t="s">
        <v>155</v>
      </c>
      <c r="E195" s="46" t="s">
        <v>27</v>
      </c>
      <c r="F195" s="31">
        <v>127</v>
      </c>
      <c r="G195" s="31">
        <v>54</v>
      </c>
      <c r="H195" s="31">
        <v>3</v>
      </c>
      <c r="I195" s="31" t="s">
        <v>128</v>
      </c>
      <c r="J195" s="31" t="s">
        <v>18</v>
      </c>
      <c r="K195" s="31" t="s">
        <v>17</v>
      </c>
      <c r="L195" s="31" t="s">
        <v>80</v>
      </c>
      <c r="M195" s="31" t="s">
        <v>9</v>
      </c>
      <c r="N195" s="31" t="s">
        <v>9</v>
      </c>
      <c r="O195" s="31">
        <v>1209</v>
      </c>
      <c r="P195" s="31">
        <v>940</v>
      </c>
      <c r="Q195" s="31">
        <v>706</v>
      </c>
      <c r="R195" s="53">
        <v>1.0149999999999999</v>
      </c>
      <c r="S195" s="53">
        <v>0.78900000000000003</v>
      </c>
      <c r="T195" s="53">
        <v>0.58499999999999996</v>
      </c>
      <c r="U195" s="50">
        <v>132.9</v>
      </c>
      <c r="V195" s="50">
        <v>103.1</v>
      </c>
      <c r="W195" s="51">
        <v>74</v>
      </c>
      <c r="X195" s="42">
        <f>IF(Tabela1[[#This Row],[Alta2]]="NA","NA",Tabela1[[#This Row],[Alta2]]/Tabela1[[#This Row],[Alta5]]*Tabela1[[#This Row],[Diâmetro (cm)]]/100)</f>
        <v>4.1000000000000003E-3</v>
      </c>
      <c r="Y195" s="42">
        <f>IF(Tabela1[[#This Row],[Média3]]="NA","NA",Tabela1[[#This Row],[Média3]]/Tabela1[[#This Row],[Média6]]*Tabela1[[#This Row],[Diâmetro (cm)]]/100)</f>
        <v>4.1000000000000003E-3</v>
      </c>
      <c r="Z195" s="42">
        <f>IF(Tabela1[[#This Row],[Baixa4]]="NA","NA",Tabela1[[#This Row],[Baixa4]]/Tabela1[[#This Row],[Baixa7]]*Tabela1[[#This Row],[Diâmetro (cm)]]/100)</f>
        <v>4.3E-3</v>
      </c>
      <c r="AA195" s="42">
        <f>IF(Tabela1[[#This Row],[Alta8]]="NA","NA",IF(OR(AD195="",U195=""),"",U195*30/1000))</f>
        <v>3.9870000000000001</v>
      </c>
      <c r="AB195" s="42">
        <f>IF(Tabela1[[#This Row],[Média9]]="NA","NA",IF(OR(AE195="",V195=""),"",V195*30/1000))</f>
        <v>3.093</v>
      </c>
      <c r="AC195" s="42">
        <f>IF(Tabela1[[#This Row],[Baixa10]]="NA","NA",IF(OR(AF195="",W195=""),"",W195*30/1000))</f>
        <v>2.2200000000000002</v>
      </c>
      <c r="AD195" s="52" t="str">
        <f>IF(Tabela1[[#This Row],[Alta8]]="NA","NA",IF(X195="","",IF(X195&gt;$AD$3,"A",IF(X195&gt;$AD$4,"B",IF(X195&gt;$AD$5,"C","D")))))</f>
        <v>A</v>
      </c>
      <c r="AE195" s="52" t="str">
        <f>IF(Tabela1[[#This Row],[Média9]]="NA","NA",IF(Y195="","",IF(Y195&gt;$AD$3,"A",IF(Y195&gt;$AD$4,"B",IF(Y195&gt;$AD$5,"C","D")))))</f>
        <v>A</v>
      </c>
      <c r="AF195" s="52" t="str">
        <f>IF(Tabela1[[#This Row],[Baixa10]]="NA","NA",IF(Z195="","",IF(Z195&gt;$AD$3,"A",IF(Z195&gt;$AD$4,"B",IF(Z195&gt;$AD$5,"C","D")))))</f>
        <v>A</v>
      </c>
    </row>
    <row r="196" spans="1:32" ht="26.1" customHeight="1" x14ac:dyDescent="0.3">
      <c r="A196" s="46" t="s">
        <v>1257</v>
      </c>
      <c r="B196" s="31" t="s">
        <v>1208</v>
      </c>
      <c r="C196" s="46" t="s">
        <v>156</v>
      </c>
      <c r="D196" s="46" t="s">
        <v>155</v>
      </c>
      <c r="E196" s="46" t="s">
        <v>27</v>
      </c>
      <c r="F196" s="31">
        <v>127</v>
      </c>
      <c r="G196" s="31">
        <v>54</v>
      </c>
      <c r="H196" s="31">
        <v>3</v>
      </c>
      <c r="I196" s="31" t="s">
        <v>128</v>
      </c>
      <c r="J196" s="31" t="s">
        <v>18</v>
      </c>
      <c r="K196" s="31" t="s">
        <v>17</v>
      </c>
      <c r="L196" s="31" t="s">
        <v>80</v>
      </c>
      <c r="M196" s="31" t="s">
        <v>9</v>
      </c>
      <c r="N196" s="31" t="s">
        <v>9</v>
      </c>
      <c r="O196" s="31">
        <v>1209</v>
      </c>
      <c r="P196" s="31">
        <v>940</v>
      </c>
      <c r="Q196" s="31">
        <v>706</v>
      </c>
      <c r="R196" s="53">
        <v>1.0149999999999999</v>
      </c>
      <c r="S196" s="53">
        <v>0.78900000000000003</v>
      </c>
      <c r="T196" s="53">
        <v>0.58499999999999996</v>
      </c>
      <c r="U196" s="50">
        <v>132.9</v>
      </c>
      <c r="V196" s="50">
        <v>103.1</v>
      </c>
      <c r="W196" s="51">
        <v>74</v>
      </c>
      <c r="X196" s="42">
        <f>IF(Tabela1[[#This Row],[Alta2]]="NA","NA",Tabela1[[#This Row],[Alta2]]/Tabela1[[#This Row],[Alta5]]*Tabela1[[#This Row],[Diâmetro (cm)]]/100)</f>
        <v>4.1000000000000003E-3</v>
      </c>
      <c r="Y196" s="42">
        <f>IF(Tabela1[[#This Row],[Média3]]="NA","NA",Tabela1[[#This Row],[Média3]]/Tabela1[[#This Row],[Média6]]*Tabela1[[#This Row],[Diâmetro (cm)]]/100)</f>
        <v>4.1000000000000003E-3</v>
      </c>
      <c r="Z196" s="42">
        <f>IF(Tabela1[[#This Row],[Baixa4]]="NA","NA",Tabela1[[#This Row],[Baixa4]]/Tabela1[[#This Row],[Baixa7]]*Tabela1[[#This Row],[Diâmetro (cm)]]/100)</f>
        <v>4.3E-3</v>
      </c>
      <c r="AA196" s="42">
        <f>IF(Tabela1[[#This Row],[Alta8]]="NA","NA",IF(OR(AD196="",U196=""),"",U196*30/1000))</f>
        <v>3.9870000000000001</v>
      </c>
      <c r="AB196" s="42">
        <f>IF(Tabela1[[#This Row],[Média9]]="NA","NA",IF(OR(AE196="",V196=""),"",V196*30/1000))</f>
        <v>3.093</v>
      </c>
      <c r="AC196" s="42">
        <f>IF(Tabela1[[#This Row],[Baixa10]]="NA","NA",IF(OR(AF196="",W196=""),"",W196*30/1000))</f>
        <v>2.2200000000000002</v>
      </c>
      <c r="AD196" s="52" t="str">
        <f>IF(Tabela1[[#This Row],[Alta8]]="NA","NA",IF(X196="","",IF(X196&gt;$AD$3,"A",IF(X196&gt;$AD$4,"B",IF(X196&gt;$AD$5,"C","D")))))</f>
        <v>A</v>
      </c>
      <c r="AE196" s="52" t="str">
        <f>IF(Tabela1[[#This Row],[Média9]]="NA","NA",IF(Y196="","",IF(Y196&gt;$AD$3,"A",IF(Y196&gt;$AD$4,"B",IF(Y196&gt;$AD$5,"C","D")))))</f>
        <v>A</v>
      </c>
      <c r="AF196" s="52" t="str">
        <f>IF(Tabela1[[#This Row],[Baixa10]]="NA","NA",IF(Z196="","",IF(Z196&gt;$AD$3,"A",IF(Z196&gt;$AD$4,"B",IF(Z196&gt;$AD$5,"C","D")))))</f>
        <v>A</v>
      </c>
    </row>
    <row r="197" spans="1:32" ht="26.1" customHeight="1" x14ac:dyDescent="0.3">
      <c r="A197" s="46" t="s">
        <v>1257</v>
      </c>
      <c r="B197" s="31" t="s">
        <v>1207</v>
      </c>
      <c r="C197" s="46" t="s">
        <v>157</v>
      </c>
      <c r="D197" s="46" t="s">
        <v>158</v>
      </c>
      <c r="E197" s="46" t="s">
        <v>27</v>
      </c>
      <c r="F197" s="31">
        <v>220</v>
      </c>
      <c r="G197" s="31">
        <v>54</v>
      </c>
      <c r="H197" s="31">
        <v>3</v>
      </c>
      <c r="I197" s="31" t="s">
        <v>128</v>
      </c>
      <c r="J197" s="31" t="s">
        <v>18</v>
      </c>
      <c r="K197" s="31" t="s">
        <v>17</v>
      </c>
      <c r="L197" s="31" t="s">
        <v>80</v>
      </c>
      <c r="M197" s="31" t="s">
        <v>9</v>
      </c>
      <c r="N197" s="31" t="s">
        <v>9</v>
      </c>
      <c r="O197" s="31">
        <v>1236</v>
      </c>
      <c r="P197" s="31">
        <v>962</v>
      </c>
      <c r="Q197" s="31">
        <v>668</v>
      </c>
      <c r="R197" s="53">
        <v>1.0209999999999999</v>
      </c>
      <c r="S197" s="53">
        <v>0.76200000000000001</v>
      </c>
      <c r="T197" s="53">
        <v>0.54300000000000004</v>
      </c>
      <c r="U197" s="50">
        <v>116.4</v>
      </c>
      <c r="V197" s="50">
        <v>90</v>
      </c>
      <c r="W197" s="51">
        <v>58.6</v>
      </c>
      <c r="X197" s="42">
        <f>IF(Tabela1[[#This Row],[Alta2]]="NA","NA",Tabela1[[#This Row],[Alta2]]/Tabela1[[#This Row],[Alta5]]*Tabela1[[#This Row],[Diâmetro (cm)]]/100)</f>
        <v>4.7000000000000002E-3</v>
      </c>
      <c r="Y197" s="42">
        <f>IF(Tabela1[[#This Row],[Média3]]="NA","NA",Tabela1[[#This Row],[Média3]]/Tabela1[[#This Row],[Média6]]*Tabela1[[#This Row],[Diâmetro (cm)]]/100)</f>
        <v>4.5999999999999999E-3</v>
      </c>
      <c r="Z197" s="42">
        <f>IF(Tabela1[[#This Row],[Baixa4]]="NA","NA",Tabela1[[#This Row],[Baixa4]]/Tabela1[[#This Row],[Baixa7]]*Tabela1[[#This Row],[Diâmetro (cm)]]/100)</f>
        <v>5.0000000000000001E-3</v>
      </c>
      <c r="AA197" s="42">
        <f>IF(Tabela1[[#This Row],[Alta8]]="NA","NA",IF(OR(AD197="",U197=""),"",U197*30/1000))</f>
        <v>3.492</v>
      </c>
      <c r="AB197" s="42">
        <f>IF(Tabela1[[#This Row],[Média9]]="NA","NA",IF(OR(AE197="",V197=""),"",V197*30/1000))</f>
        <v>2.7</v>
      </c>
      <c r="AC197" s="42">
        <f>IF(Tabela1[[#This Row],[Baixa10]]="NA","NA",IF(OR(AF197="",W197=""),"",W197*30/1000))</f>
        <v>1.758</v>
      </c>
      <c r="AD197" s="52" t="str">
        <f>IF(Tabela1[[#This Row],[Alta8]]="NA","NA",IF(X197="","",IF(X197&gt;$AD$3,"A",IF(X197&gt;$AD$4,"B",IF(X197&gt;$AD$5,"C","D")))))</f>
        <v>A</v>
      </c>
      <c r="AE197" s="52" t="str">
        <f>IF(Tabela1[[#This Row],[Média9]]="NA","NA",IF(Y197="","",IF(Y197&gt;$AD$3,"A",IF(Y197&gt;$AD$4,"B",IF(Y197&gt;$AD$5,"C","D")))))</f>
        <v>A</v>
      </c>
      <c r="AF197" s="52" t="str">
        <f>IF(Tabela1[[#This Row],[Baixa10]]="NA","NA",IF(Z197="","",IF(Z197&gt;$AD$3,"A",IF(Z197&gt;$AD$4,"B",IF(Z197&gt;$AD$5,"C","D")))))</f>
        <v>A</v>
      </c>
    </row>
    <row r="198" spans="1:32" ht="26.1" customHeight="1" x14ac:dyDescent="0.3">
      <c r="A198" s="46" t="s">
        <v>1257</v>
      </c>
      <c r="B198" s="31" t="s">
        <v>1208</v>
      </c>
      <c r="C198" s="46" t="s">
        <v>159</v>
      </c>
      <c r="D198" s="46" t="s">
        <v>158</v>
      </c>
      <c r="E198" s="46" t="s">
        <v>27</v>
      </c>
      <c r="F198" s="31">
        <v>220</v>
      </c>
      <c r="G198" s="31">
        <v>54</v>
      </c>
      <c r="H198" s="31">
        <v>3</v>
      </c>
      <c r="I198" s="31" t="s">
        <v>128</v>
      </c>
      <c r="J198" s="31" t="s">
        <v>18</v>
      </c>
      <c r="K198" s="31" t="s">
        <v>17</v>
      </c>
      <c r="L198" s="31" t="s">
        <v>80</v>
      </c>
      <c r="M198" s="31" t="s">
        <v>9</v>
      </c>
      <c r="N198" s="31" t="s">
        <v>9</v>
      </c>
      <c r="O198" s="31">
        <v>1236</v>
      </c>
      <c r="P198" s="31">
        <v>962</v>
      </c>
      <c r="Q198" s="31">
        <v>668</v>
      </c>
      <c r="R198" s="53">
        <v>1.0209999999999999</v>
      </c>
      <c r="S198" s="53">
        <v>0.76200000000000001</v>
      </c>
      <c r="T198" s="53">
        <v>0.54300000000000004</v>
      </c>
      <c r="U198" s="50">
        <v>116.4</v>
      </c>
      <c r="V198" s="50">
        <v>90</v>
      </c>
      <c r="W198" s="51">
        <v>58.6</v>
      </c>
      <c r="X198" s="42">
        <f>IF(Tabela1[[#This Row],[Alta2]]="NA","NA",Tabela1[[#This Row],[Alta2]]/Tabela1[[#This Row],[Alta5]]*Tabela1[[#This Row],[Diâmetro (cm)]]/100)</f>
        <v>4.7000000000000002E-3</v>
      </c>
      <c r="Y198" s="42">
        <f>IF(Tabela1[[#This Row],[Média3]]="NA","NA",Tabela1[[#This Row],[Média3]]/Tabela1[[#This Row],[Média6]]*Tabela1[[#This Row],[Diâmetro (cm)]]/100)</f>
        <v>4.5999999999999999E-3</v>
      </c>
      <c r="Z198" s="42">
        <f>IF(Tabela1[[#This Row],[Baixa4]]="NA","NA",Tabela1[[#This Row],[Baixa4]]/Tabela1[[#This Row],[Baixa7]]*Tabela1[[#This Row],[Diâmetro (cm)]]/100)</f>
        <v>5.0000000000000001E-3</v>
      </c>
      <c r="AA198" s="42">
        <f>IF(Tabela1[[#This Row],[Alta8]]="NA","NA",IF(OR(AD198="",U198=""),"",U198*30/1000))</f>
        <v>3.492</v>
      </c>
      <c r="AB198" s="42">
        <f>IF(Tabela1[[#This Row],[Média9]]="NA","NA",IF(OR(AE198="",V198=""),"",V198*30/1000))</f>
        <v>2.7</v>
      </c>
      <c r="AC198" s="42">
        <f>IF(Tabela1[[#This Row],[Baixa10]]="NA","NA",IF(OR(AF198="",W198=""),"",W198*30/1000))</f>
        <v>1.758</v>
      </c>
      <c r="AD198" s="52" t="str">
        <f>IF(Tabela1[[#This Row],[Alta8]]="NA","NA",IF(X198="","",IF(X198&gt;$AD$3,"A",IF(X198&gt;$AD$4,"B",IF(X198&gt;$AD$5,"C","D")))))</f>
        <v>A</v>
      </c>
      <c r="AE198" s="52" t="str">
        <f>IF(Tabela1[[#This Row],[Média9]]="NA","NA",IF(Y198="","",IF(Y198&gt;$AD$3,"A",IF(Y198&gt;$AD$4,"B",IF(Y198&gt;$AD$5,"C","D")))))</f>
        <v>A</v>
      </c>
      <c r="AF198" s="52" t="str">
        <f>IF(Tabela1[[#This Row],[Baixa10]]="NA","NA",IF(Z198="","",IF(Z198&gt;$AD$3,"A",IF(Z198&gt;$AD$4,"B",IF(Z198&gt;$AD$5,"C","D")))))</f>
        <v>A</v>
      </c>
    </row>
    <row r="199" spans="1:32" ht="26.1" customHeight="1" x14ac:dyDescent="0.3">
      <c r="A199" s="46" t="s">
        <v>1257</v>
      </c>
      <c r="B199" s="31" t="s">
        <v>1207</v>
      </c>
      <c r="C199" s="46" t="s">
        <v>160</v>
      </c>
      <c r="D199" s="46" t="s">
        <v>161</v>
      </c>
      <c r="E199" s="46" t="s">
        <v>27</v>
      </c>
      <c r="F199" s="31" t="s">
        <v>20</v>
      </c>
      <c r="G199" s="31">
        <v>54</v>
      </c>
      <c r="H199" s="31">
        <v>3</v>
      </c>
      <c r="I199" s="31" t="s">
        <v>128</v>
      </c>
      <c r="J199" s="31" t="s">
        <v>18</v>
      </c>
      <c r="K199" s="31" t="s">
        <v>17</v>
      </c>
      <c r="L199" s="31" t="s">
        <v>80</v>
      </c>
      <c r="M199" s="31" t="s">
        <v>9</v>
      </c>
      <c r="N199" s="31" t="s">
        <v>9</v>
      </c>
      <c r="O199" s="31">
        <v>1209</v>
      </c>
      <c r="P199" s="31">
        <v>940</v>
      </c>
      <c r="Q199" s="31">
        <v>706</v>
      </c>
      <c r="R199" s="53">
        <v>1.0149999999999999</v>
      </c>
      <c r="S199" s="53">
        <v>0.78900000000000003</v>
      </c>
      <c r="T199" s="53">
        <v>0.58499999999999996</v>
      </c>
      <c r="U199" s="50">
        <v>132.9</v>
      </c>
      <c r="V199" s="50">
        <v>103.1</v>
      </c>
      <c r="W199" s="51">
        <v>74</v>
      </c>
      <c r="X199" s="42">
        <f>IF(Tabela1[[#This Row],[Alta2]]="NA","NA",Tabela1[[#This Row],[Alta2]]/Tabela1[[#This Row],[Alta5]]*Tabela1[[#This Row],[Diâmetro (cm)]]/100)</f>
        <v>4.1000000000000003E-3</v>
      </c>
      <c r="Y199" s="42">
        <f>IF(Tabela1[[#This Row],[Média3]]="NA","NA",Tabela1[[#This Row],[Média3]]/Tabela1[[#This Row],[Média6]]*Tabela1[[#This Row],[Diâmetro (cm)]]/100)</f>
        <v>4.1000000000000003E-3</v>
      </c>
      <c r="Z199" s="42">
        <f>IF(Tabela1[[#This Row],[Baixa4]]="NA","NA",Tabela1[[#This Row],[Baixa4]]/Tabela1[[#This Row],[Baixa7]]*Tabela1[[#This Row],[Diâmetro (cm)]]/100)</f>
        <v>4.3E-3</v>
      </c>
      <c r="AA199" s="42">
        <f>IF(Tabela1[[#This Row],[Alta8]]="NA","NA",IF(OR(AD199="",U199=""),"",U199*30/1000))</f>
        <v>3.9870000000000001</v>
      </c>
      <c r="AB199" s="42">
        <f>IF(Tabela1[[#This Row],[Média9]]="NA","NA",IF(OR(AE199="",V199=""),"",V199*30/1000))</f>
        <v>3.093</v>
      </c>
      <c r="AC199" s="42">
        <f>IF(Tabela1[[#This Row],[Baixa10]]="NA","NA",IF(OR(AF199="",W199=""),"",W199*30/1000))</f>
        <v>2.2200000000000002</v>
      </c>
      <c r="AD199" s="52" t="str">
        <f>IF(Tabela1[[#This Row],[Alta8]]="NA","NA",IF(X199="","",IF(X199&gt;$AD$3,"A",IF(X199&gt;$AD$4,"B",IF(X199&gt;$AD$5,"C","D")))))</f>
        <v>A</v>
      </c>
      <c r="AE199" s="52" t="str">
        <f>IF(Tabela1[[#This Row],[Média9]]="NA","NA",IF(Y199="","",IF(Y199&gt;$AD$3,"A",IF(Y199&gt;$AD$4,"B",IF(Y199&gt;$AD$5,"C","D")))))</f>
        <v>A</v>
      </c>
      <c r="AF199" s="52" t="str">
        <f>IF(Tabela1[[#This Row],[Baixa10]]="NA","NA",IF(Z199="","",IF(Z199&gt;$AD$3,"A",IF(Z199&gt;$AD$4,"B",IF(Z199&gt;$AD$5,"C","D")))))</f>
        <v>A</v>
      </c>
    </row>
    <row r="200" spans="1:32" ht="26.1" customHeight="1" x14ac:dyDescent="0.3">
      <c r="A200" s="46" t="s">
        <v>1257</v>
      </c>
      <c r="B200" s="31" t="s">
        <v>1208</v>
      </c>
      <c r="C200" s="46" t="s">
        <v>162</v>
      </c>
      <c r="D200" s="46" t="s">
        <v>161</v>
      </c>
      <c r="E200" s="46" t="s">
        <v>27</v>
      </c>
      <c r="F200" s="31" t="s">
        <v>20</v>
      </c>
      <c r="G200" s="31">
        <v>54</v>
      </c>
      <c r="H200" s="31">
        <v>3</v>
      </c>
      <c r="I200" s="31" t="s">
        <v>128</v>
      </c>
      <c r="J200" s="31" t="s">
        <v>18</v>
      </c>
      <c r="K200" s="31" t="s">
        <v>17</v>
      </c>
      <c r="L200" s="31" t="s">
        <v>80</v>
      </c>
      <c r="M200" s="31" t="s">
        <v>9</v>
      </c>
      <c r="N200" s="31" t="s">
        <v>9</v>
      </c>
      <c r="O200" s="31">
        <v>1209</v>
      </c>
      <c r="P200" s="31">
        <v>940</v>
      </c>
      <c r="Q200" s="31">
        <v>706</v>
      </c>
      <c r="R200" s="53">
        <v>1.0149999999999999</v>
      </c>
      <c r="S200" s="53">
        <v>0.78900000000000003</v>
      </c>
      <c r="T200" s="53">
        <v>0.58499999999999996</v>
      </c>
      <c r="U200" s="50">
        <v>132.9</v>
      </c>
      <c r="V200" s="50">
        <v>103.1</v>
      </c>
      <c r="W200" s="51">
        <v>74</v>
      </c>
      <c r="X200" s="42">
        <f>IF(Tabela1[[#This Row],[Alta2]]="NA","NA",Tabela1[[#This Row],[Alta2]]/Tabela1[[#This Row],[Alta5]]*Tabela1[[#This Row],[Diâmetro (cm)]]/100)</f>
        <v>4.1000000000000003E-3</v>
      </c>
      <c r="Y200" s="42">
        <f>IF(Tabela1[[#This Row],[Média3]]="NA","NA",Tabela1[[#This Row],[Média3]]/Tabela1[[#This Row],[Média6]]*Tabela1[[#This Row],[Diâmetro (cm)]]/100)</f>
        <v>4.1000000000000003E-3</v>
      </c>
      <c r="Z200" s="42">
        <f>IF(Tabela1[[#This Row],[Baixa4]]="NA","NA",Tabela1[[#This Row],[Baixa4]]/Tabela1[[#This Row],[Baixa7]]*Tabela1[[#This Row],[Diâmetro (cm)]]/100)</f>
        <v>4.3E-3</v>
      </c>
      <c r="AA200" s="42">
        <f>IF(Tabela1[[#This Row],[Alta8]]="NA","NA",IF(OR(AD200="",U200=""),"",U200*30/1000))</f>
        <v>3.9870000000000001</v>
      </c>
      <c r="AB200" s="42">
        <f>IF(Tabela1[[#This Row],[Média9]]="NA","NA",IF(OR(AE200="",V200=""),"",V200*30/1000))</f>
        <v>3.093</v>
      </c>
      <c r="AC200" s="42">
        <f>IF(Tabela1[[#This Row],[Baixa10]]="NA","NA",IF(OR(AF200="",W200=""),"",W200*30/1000))</f>
        <v>2.2200000000000002</v>
      </c>
      <c r="AD200" s="52" t="str">
        <f>IF(Tabela1[[#This Row],[Alta8]]="NA","NA",IF(X200="","",IF(X200&gt;$AD$3,"A",IF(X200&gt;$AD$4,"B",IF(X200&gt;$AD$5,"C","D")))))</f>
        <v>A</v>
      </c>
      <c r="AE200" s="52" t="str">
        <f>IF(Tabela1[[#This Row],[Média9]]="NA","NA",IF(Y200="","",IF(Y200&gt;$AD$3,"A",IF(Y200&gt;$AD$4,"B",IF(Y200&gt;$AD$5,"C","D")))))</f>
        <v>A</v>
      </c>
      <c r="AF200" s="52" t="str">
        <f>IF(Tabela1[[#This Row],[Baixa10]]="NA","NA",IF(Z200="","",IF(Z200&gt;$AD$3,"A",IF(Z200&gt;$AD$4,"B",IF(Z200&gt;$AD$5,"C","D")))))</f>
        <v>A</v>
      </c>
    </row>
    <row r="201" spans="1:32" ht="26.1" customHeight="1" x14ac:dyDescent="0.3">
      <c r="A201" s="46" t="s">
        <v>1257</v>
      </c>
      <c r="B201" s="31" t="s">
        <v>1207</v>
      </c>
      <c r="C201" s="46" t="s">
        <v>163</v>
      </c>
      <c r="D201" s="46" t="s">
        <v>164</v>
      </c>
      <c r="E201" s="46" t="s">
        <v>26</v>
      </c>
      <c r="F201" s="31">
        <v>127</v>
      </c>
      <c r="G201" s="31">
        <v>54</v>
      </c>
      <c r="H201" s="31">
        <v>3</v>
      </c>
      <c r="I201" s="31" t="s">
        <v>128</v>
      </c>
      <c r="J201" s="31" t="s">
        <v>18</v>
      </c>
      <c r="K201" s="31" t="s">
        <v>17</v>
      </c>
      <c r="L201" s="31" t="s">
        <v>80</v>
      </c>
      <c r="M201" s="31" t="s">
        <v>9</v>
      </c>
      <c r="N201" s="31" t="s">
        <v>9</v>
      </c>
      <c r="O201" s="31">
        <v>1135</v>
      </c>
      <c r="P201" s="31">
        <v>895</v>
      </c>
      <c r="Q201" s="31">
        <v>706</v>
      </c>
      <c r="R201" s="53">
        <v>1.0569999999999999</v>
      </c>
      <c r="S201" s="53">
        <v>0.874</v>
      </c>
      <c r="T201" s="53">
        <v>0.67300000000000004</v>
      </c>
      <c r="U201" s="50">
        <v>128.5</v>
      </c>
      <c r="V201" s="50">
        <v>96.3</v>
      </c>
      <c r="W201" s="51">
        <v>73.3</v>
      </c>
      <c r="X201" s="42">
        <f>IF(Tabela1[[#This Row],[Alta2]]="NA","NA",Tabela1[[#This Row],[Alta2]]/Tabela1[[#This Row],[Alta5]]*Tabela1[[#This Row],[Diâmetro (cm)]]/100)</f>
        <v>4.4000000000000003E-3</v>
      </c>
      <c r="Y201" s="42">
        <f>IF(Tabela1[[#This Row],[Média3]]="NA","NA",Tabela1[[#This Row],[Média3]]/Tabela1[[#This Row],[Média6]]*Tabela1[[#This Row],[Diâmetro (cm)]]/100)</f>
        <v>4.8999999999999998E-3</v>
      </c>
      <c r="Z201" s="42">
        <f>IF(Tabela1[[#This Row],[Baixa4]]="NA","NA",Tabela1[[#This Row],[Baixa4]]/Tabela1[[#This Row],[Baixa7]]*Tabela1[[#This Row],[Diâmetro (cm)]]/100)</f>
        <v>5.0000000000000001E-3</v>
      </c>
      <c r="AA201" s="42">
        <f>IF(Tabela1[[#This Row],[Alta8]]="NA","NA",IF(OR(AD201="",U201=""),"",U201*30/1000))</f>
        <v>3.855</v>
      </c>
      <c r="AB201" s="42">
        <f>IF(Tabela1[[#This Row],[Média9]]="NA","NA",IF(OR(AE201="",V201=""),"",V201*30/1000))</f>
        <v>2.8889999999999998</v>
      </c>
      <c r="AC201" s="42">
        <f>IF(Tabela1[[#This Row],[Baixa10]]="NA","NA",IF(OR(AF201="",W201=""),"",W201*30/1000))</f>
        <v>2.1989999999999998</v>
      </c>
      <c r="AD201" s="52" t="str">
        <f>IF(Tabela1[[#This Row],[Alta8]]="NA","NA",IF(X201="","",IF(X201&gt;$AD$3,"A",IF(X201&gt;$AD$4,"B",IF(X201&gt;$AD$5,"C","D")))))</f>
        <v>A</v>
      </c>
      <c r="AE201" s="52" t="str">
        <f>IF(Tabela1[[#This Row],[Média9]]="NA","NA",IF(Y201="","",IF(Y201&gt;$AD$3,"A",IF(Y201&gt;$AD$4,"B",IF(Y201&gt;$AD$5,"C","D")))))</f>
        <v>A</v>
      </c>
      <c r="AF201" s="52" t="str">
        <f>IF(Tabela1[[#This Row],[Baixa10]]="NA","NA",IF(Z201="","",IF(Z201&gt;$AD$3,"A",IF(Z201&gt;$AD$4,"B",IF(Z201&gt;$AD$5,"C","D")))))</f>
        <v>A</v>
      </c>
    </row>
    <row r="202" spans="1:32" ht="26.1" customHeight="1" x14ac:dyDescent="0.3">
      <c r="A202" s="46" t="s">
        <v>1257</v>
      </c>
      <c r="B202" s="31" t="s">
        <v>1208</v>
      </c>
      <c r="C202" s="46" t="s">
        <v>165</v>
      </c>
      <c r="D202" s="46" t="s">
        <v>164</v>
      </c>
      <c r="E202" s="46" t="s">
        <v>26</v>
      </c>
      <c r="F202" s="31">
        <v>127</v>
      </c>
      <c r="G202" s="31">
        <v>54</v>
      </c>
      <c r="H202" s="31">
        <v>3</v>
      </c>
      <c r="I202" s="31" t="s">
        <v>128</v>
      </c>
      <c r="J202" s="31" t="s">
        <v>18</v>
      </c>
      <c r="K202" s="31" t="s">
        <v>17</v>
      </c>
      <c r="L202" s="31" t="s">
        <v>80</v>
      </c>
      <c r="M202" s="31" t="s">
        <v>9</v>
      </c>
      <c r="N202" s="31" t="s">
        <v>9</v>
      </c>
      <c r="O202" s="31">
        <v>1135</v>
      </c>
      <c r="P202" s="31">
        <v>895</v>
      </c>
      <c r="Q202" s="31">
        <v>706</v>
      </c>
      <c r="R202" s="53">
        <v>1.0569999999999999</v>
      </c>
      <c r="S202" s="53">
        <v>0.874</v>
      </c>
      <c r="T202" s="53">
        <v>0.67300000000000004</v>
      </c>
      <c r="U202" s="50">
        <v>128.5</v>
      </c>
      <c r="V202" s="50">
        <v>96.3</v>
      </c>
      <c r="W202" s="51">
        <v>73.3</v>
      </c>
      <c r="X202" s="42">
        <f>IF(Tabela1[[#This Row],[Alta2]]="NA","NA",Tabela1[[#This Row],[Alta2]]/Tabela1[[#This Row],[Alta5]]*Tabela1[[#This Row],[Diâmetro (cm)]]/100)</f>
        <v>4.4000000000000003E-3</v>
      </c>
      <c r="Y202" s="42">
        <f>IF(Tabela1[[#This Row],[Média3]]="NA","NA",Tabela1[[#This Row],[Média3]]/Tabela1[[#This Row],[Média6]]*Tabela1[[#This Row],[Diâmetro (cm)]]/100)</f>
        <v>4.8999999999999998E-3</v>
      </c>
      <c r="Z202" s="42">
        <f>IF(Tabela1[[#This Row],[Baixa4]]="NA","NA",Tabela1[[#This Row],[Baixa4]]/Tabela1[[#This Row],[Baixa7]]*Tabela1[[#This Row],[Diâmetro (cm)]]/100)</f>
        <v>5.0000000000000001E-3</v>
      </c>
      <c r="AA202" s="42">
        <f>IF(Tabela1[[#This Row],[Alta8]]="NA","NA",IF(OR(AD202="",U202=""),"",U202*30/1000))</f>
        <v>3.855</v>
      </c>
      <c r="AB202" s="42">
        <f>IF(Tabela1[[#This Row],[Média9]]="NA","NA",IF(OR(AE202="",V202=""),"",V202*30/1000))</f>
        <v>2.8889999999999998</v>
      </c>
      <c r="AC202" s="42">
        <f>IF(Tabela1[[#This Row],[Baixa10]]="NA","NA",IF(OR(AF202="",W202=""),"",W202*30/1000))</f>
        <v>2.1989999999999998</v>
      </c>
      <c r="AD202" s="52" t="str">
        <f>IF(Tabela1[[#This Row],[Alta8]]="NA","NA",IF(X202="","",IF(X202&gt;$AD$3,"A",IF(X202&gt;$AD$4,"B",IF(X202&gt;$AD$5,"C","D")))))</f>
        <v>A</v>
      </c>
      <c r="AE202" s="52" t="str">
        <f>IF(Tabela1[[#This Row],[Média9]]="NA","NA",IF(Y202="","",IF(Y202&gt;$AD$3,"A",IF(Y202&gt;$AD$4,"B",IF(Y202&gt;$AD$5,"C","D")))))</f>
        <v>A</v>
      </c>
      <c r="AF202" s="52" t="str">
        <f>IF(Tabela1[[#This Row],[Baixa10]]="NA","NA",IF(Z202="","",IF(Z202&gt;$AD$3,"A",IF(Z202&gt;$AD$4,"B",IF(Z202&gt;$AD$5,"C","D")))))</f>
        <v>A</v>
      </c>
    </row>
    <row r="203" spans="1:32" ht="26.1" customHeight="1" x14ac:dyDescent="0.3">
      <c r="A203" s="46" t="s">
        <v>1257</v>
      </c>
      <c r="B203" s="31" t="s">
        <v>1207</v>
      </c>
      <c r="C203" s="46" t="s">
        <v>166</v>
      </c>
      <c r="D203" s="46" t="s">
        <v>167</v>
      </c>
      <c r="E203" s="46" t="s">
        <v>26</v>
      </c>
      <c r="F203" s="31">
        <v>220</v>
      </c>
      <c r="G203" s="31">
        <v>54</v>
      </c>
      <c r="H203" s="31">
        <v>3</v>
      </c>
      <c r="I203" s="31" t="s">
        <v>128</v>
      </c>
      <c r="J203" s="31" t="s">
        <v>18</v>
      </c>
      <c r="K203" s="31" t="s">
        <v>17</v>
      </c>
      <c r="L203" s="31" t="s">
        <v>80</v>
      </c>
      <c r="M203" s="31" t="s">
        <v>9</v>
      </c>
      <c r="N203" s="31" t="s">
        <v>9</v>
      </c>
      <c r="O203" s="31">
        <v>1224</v>
      </c>
      <c r="P203" s="31">
        <v>927</v>
      </c>
      <c r="Q203" s="31">
        <v>802</v>
      </c>
      <c r="R203" s="53">
        <v>1.004</v>
      </c>
      <c r="S203" s="53">
        <v>0.76600000000000001</v>
      </c>
      <c r="T203" s="53">
        <v>0.67900000000000005</v>
      </c>
      <c r="U203" s="50">
        <v>117.1</v>
      </c>
      <c r="V203" s="50">
        <v>90.1</v>
      </c>
      <c r="W203" s="51">
        <v>76.3</v>
      </c>
      <c r="X203" s="42">
        <f>IF(Tabela1[[#This Row],[Alta2]]="NA","NA",Tabela1[[#This Row],[Alta2]]/Tabela1[[#This Row],[Alta5]]*Tabela1[[#This Row],[Diâmetro (cm)]]/100)</f>
        <v>4.5999999999999999E-3</v>
      </c>
      <c r="Y203" s="42">
        <f>IF(Tabela1[[#This Row],[Média3]]="NA","NA",Tabela1[[#This Row],[Média3]]/Tabela1[[#This Row],[Média6]]*Tabela1[[#This Row],[Diâmetro (cm)]]/100)</f>
        <v>4.5999999999999999E-3</v>
      </c>
      <c r="Z203" s="42">
        <f>IF(Tabela1[[#This Row],[Baixa4]]="NA","NA",Tabela1[[#This Row],[Baixa4]]/Tabela1[[#This Row],[Baixa7]]*Tabela1[[#This Row],[Diâmetro (cm)]]/100)</f>
        <v>4.7999999999999996E-3</v>
      </c>
      <c r="AA203" s="42">
        <f>IF(Tabela1[[#This Row],[Alta8]]="NA","NA",IF(OR(AD203="",U203=""),"",U203*30/1000))</f>
        <v>3.5129999999999999</v>
      </c>
      <c r="AB203" s="42">
        <f>IF(Tabela1[[#This Row],[Média9]]="NA","NA",IF(OR(AE203="",V203=""),"",V203*30/1000))</f>
        <v>2.7029999999999998</v>
      </c>
      <c r="AC203" s="42">
        <f>IF(Tabela1[[#This Row],[Baixa10]]="NA","NA",IF(OR(AF203="",W203=""),"",W203*30/1000))</f>
        <v>2.2890000000000001</v>
      </c>
      <c r="AD203" s="52" t="str">
        <f>IF(Tabela1[[#This Row],[Alta8]]="NA","NA",IF(X203="","",IF(X203&gt;$AD$3,"A",IF(X203&gt;$AD$4,"B",IF(X203&gt;$AD$5,"C","D")))))</f>
        <v>A</v>
      </c>
      <c r="AE203" s="52" t="str">
        <f>IF(Tabela1[[#This Row],[Média9]]="NA","NA",IF(Y203="","",IF(Y203&gt;$AD$3,"A",IF(Y203&gt;$AD$4,"B",IF(Y203&gt;$AD$5,"C","D")))))</f>
        <v>A</v>
      </c>
      <c r="AF203" s="52" t="str">
        <f>IF(Tabela1[[#This Row],[Baixa10]]="NA","NA",IF(Z203="","",IF(Z203&gt;$AD$3,"A",IF(Z203&gt;$AD$4,"B",IF(Z203&gt;$AD$5,"C","D")))))</f>
        <v>A</v>
      </c>
    </row>
    <row r="204" spans="1:32" ht="26.1" customHeight="1" x14ac:dyDescent="0.3">
      <c r="A204" s="46" t="s">
        <v>1257</v>
      </c>
      <c r="B204" s="31" t="s">
        <v>1208</v>
      </c>
      <c r="C204" s="46" t="s">
        <v>168</v>
      </c>
      <c r="D204" s="46" t="s">
        <v>167</v>
      </c>
      <c r="E204" s="46" t="s">
        <v>26</v>
      </c>
      <c r="F204" s="31">
        <v>220</v>
      </c>
      <c r="G204" s="31">
        <v>54</v>
      </c>
      <c r="H204" s="31">
        <v>3</v>
      </c>
      <c r="I204" s="31" t="s">
        <v>128</v>
      </c>
      <c r="J204" s="31" t="s">
        <v>18</v>
      </c>
      <c r="K204" s="31" t="s">
        <v>17</v>
      </c>
      <c r="L204" s="31" t="s">
        <v>80</v>
      </c>
      <c r="M204" s="31" t="s">
        <v>9</v>
      </c>
      <c r="N204" s="31" t="s">
        <v>9</v>
      </c>
      <c r="O204" s="31">
        <v>1224</v>
      </c>
      <c r="P204" s="31">
        <v>927</v>
      </c>
      <c r="Q204" s="31">
        <v>802</v>
      </c>
      <c r="R204" s="53">
        <v>1.004</v>
      </c>
      <c r="S204" s="53">
        <v>0.76600000000000001</v>
      </c>
      <c r="T204" s="53">
        <v>0.67900000000000005</v>
      </c>
      <c r="U204" s="50">
        <v>117.1</v>
      </c>
      <c r="V204" s="50">
        <v>90.1</v>
      </c>
      <c r="W204" s="51">
        <v>76.3</v>
      </c>
      <c r="X204" s="42">
        <f>IF(Tabela1[[#This Row],[Alta2]]="NA","NA",Tabela1[[#This Row],[Alta2]]/Tabela1[[#This Row],[Alta5]]*Tabela1[[#This Row],[Diâmetro (cm)]]/100)</f>
        <v>4.5999999999999999E-3</v>
      </c>
      <c r="Y204" s="42">
        <f>IF(Tabela1[[#This Row],[Média3]]="NA","NA",Tabela1[[#This Row],[Média3]]/Tabela1[[#This Row],[Média6]]*Tabela1[[#This Row],[Diâmetro (cm)]]/100)</f>
        <v>4.5999999999999999E-3</v>
      </c>
      <c r="Z204" s="42">
        <f>IF(Tabela1[[#This Row],[Baixa4]]="NA","NA",Tabela1[[#This Row],[Baixa4]]/Tabela1[[#This Row],[Baixa7]]*Tabela1[[#This Row],[Diâmetro (cm)]]/100)</f>
        <v>4.7999999999999996E-3</v>
      </c>
      <c r="AA204" s="42">
        <f>IF(Tabela1[[#This Row],[Alta8]]="NA","NA",IF(OR(AD204="",U204=""),"",U204*30/1000))</f>
        <v>3.5129999999999999</v>
      </c>
      <c r="AB204" s="42">
        <f>IF(Tabela1[[#This Row],[Média9]]="NA","NA",IF(OR(AE204="",V204=""),"",V204*30/1000))</f>
        <v>2.7029999999999998</v>
      </c>
      <c r="AC204" s="42">
        <f>IF(Tabela1[[#This Row],[Baixa10]]="NA","NA",IF(OR(AF204="",W204=""),"",W204*30/1000))</f>
        <v>2.2890000000000001</v>
      </c>
      <c r="AD204" s="52" t="str">
        <f>IF(Tabela1[[#This Row],[Alta8]]="NA","NA",IF(X204="","",IF(X204&gt;$AD$3,"A",IF(X204&gt;$AD$4,"B",IF(X204&gt;$AD$5,"C","D")))))</f>
        <v>A</v>
      </c>
      <c r="AE204" s="52" t="str">
        <f>IF(Tabela1[[#This Row],[Média9]]="NA","NA",IF(Y204="","",IF(Y204&gt;$AD$3,"A",IF(Y204&gt;$AD$4,"B",IF(Y204&gt;$AD$5,"C","D")))))</f>
        <v>A</v>
      </c>
      <c r="AF204" s="52" t="str">
        <f>IF(Tabela1[[#This Row],[Baixa10]]="NA","NA",IF(Z204="","",IF(Z204&gt;$AD$3,"A",IF(Z204&gt;$AD$4,"B",IF(Z204&gt;$AD$5,"C","D")))))</f>
        <v>A</v>
      </c>
    </row>
    <row r="205" spans="1:32" ht="26.1" customHeight="1" x14ac:dyDescent="0.3">
      <c r="A205" s="46" t="s">
        <v>1257</v>
      </c>
      <c r="B205" s="31" t="s">
        <v>1207</v>
      </c>
      <c r="C205" s="46" t="s">
        <v>169</v>
      </c>
      <c r="D205" s="46" t="s">
        <v>170</v>
      </c>
      <c r="E205" s="46" t="s">
        <v>26</v>
      </c>
      <c r="F205" s="31" t="s">
        <v>20</v>
      </c>
      <c r="G205" s="31">
        <v>54</v>
      </c>
      <c r="H205" s="31">
        <v>3</v>
      </c>
      <c r="I205" s="31" t="s">
        <v>128</v>
      </c>
      <c r="J205" s="31" t="s">
        <v>18</v>
      </c>
      <c r="K205" s="31" t="s">
        <v>17</v>
      </c>
      <c r="L205" s="31" t="s">
        <v>80</v>
      </c>
      <c r="M205" s="31" t="s">
        <v>9</v>
      </c>
      <c r="N205" s="31" t="s">
        <v>9</v>
      </c>
      <c r="O205" s="31">
        <v>1135</v>
      </c>
      <c r="P205" s="31">
        <v>895</v>
      </c>
      <c r="Q205" s="31">
        <v>706</v>
      </c>
      <c r="R205" s="53">
        <v>1.0569999999999999</v>
      </c>
      <c r="S205" s="53">
        <v>0.874</v>
      </c>
      <c r="T205" s="53">
        <v>0.67300000000000004</v>
      </c>
      <c r="U205" s="50">
        <v>128.5</v>
      </c>
      <c r="V205" s="50">
        <v>96.3</v>
      </c>
      <c r="W205" s="51">
        <v>73.3</v>
      </c>
      <c r="X205" s="42">
        <f>IF(Tabela1[[#This Row],[Alta2]]="NA","NA",Tabela1[[#This Row],[Alta2]]/Tabela1[[#This Row],[Alta5]]*Tabela1[[#This Row],[Diâmetro (cm)]]/100)</f>
        <v>4.4000000000000003E-3</v>
      </c>
      <c r="Y205" s="42">
        <f>IF(Tabela1[[#This Row],[Média3]]="NA","NA",Tabela1[[#This Row],[Média3]]/Tabela1[[#This Row],[Média6]]*Tabela1[[#This Row],[Diâmetro (cm)]]/100)</f>
        <v>4.8999999999999998E-3</v>
      </c>
      <c r="Z205" s="42">
        <f>IF(Tabela1[[#This Row],[Baixa4]]="NA","NA",Tabela1[[#This Row],[Baixa4]]/Tabela1[[#This Row],[Baixa7]]*Tabela1[[#This Row],[Diâmetro (cm)]]/100)</f>
        <v>5.0000000000000001E-3</v>
      </c>
      <c r="AA205" s="42">
        <f>IF(Tabela1[[#This Row],[Alta8]]="NA","NA",IF(OR(AD205="",U205=""),"",U205*30/1000))</f>
        <v>3.855</v>
      </c>
      <c r="AB205" s="42">
        <f>IF(Tabela1[[#This Row],[Média9]]="NA","NA",IF(OR(AE205="",V205=""),"",V205*30/1000))</f>
        <v>2.8889999999999998</v>
      </c>
      <c r="AC205" s="42">
        <f>IF(Tabela1[[#This Row],[Baixa10]]="NA","NA",IF(OR(AF205="",W205=""),"",W205*30/1000))</f>
        <v>2.1989999999999998</v>
      </c>
      <c r="AD205" s="52" t="str">
        <f>IF(Tabela1[[#This Row],[Alta8]]="NA","NA",IF(X205="","",IF(X205&gt;$AD$3,"A",IF(X205&gt;$AD$4,"B",IF(X205&gt;$AD$5,"C","D")))))</f>
        <v>A</v>
      </c>
      <c r="AE205" s="52" t="str">
        <f>IF(Tabela1[[#This Row],[Média9]]="NA","NA",IF(Y205="","",IF(Y205&gt;$AD$3,"A",IF(Y205&gt;$AD$4,"B",IF(Y205&gt;$AD$5,"C","D")))))</f>
        <v>A</v>
      </c>
      <c r="AF205" s="52" t="str">
        <f>IF(Tabela1[[#This Row],[Baixa10]]="NA","NA",IF(Z205="","",IF(Z205&gt;$AD$3,"A",IF(Z205&gt;$AD$4,"B",IF(Z205&gt;$AD$5,"C","D")))))</f>
        <v>A</v>
      </c>
    </row>
    <row r="206" spans="1:32" ht="26.1" customHeight="1" x14ac:dyDescent="0.3">
      <c r="A206" s="46" t="s">
        <v>1257</v>
      </c>
      <c r="B206" s="31" t="s">
        <v>1208</v>
      </c>
      <c r="C206" s="46" t="s">
        <v>171</v>
      </c>
      <c r="D206" s="46" t="s">
        <v>170</v>
      </c>
      <c r="E206" s="46" t="s">
        <v>26</v>
      </c>
      <c r="F206" s="31" t="s">
        <v>20</v>
      </c>
      <c r="G206" s="31">
        <v>54</v>
      </c>
      <c r="H206" s="31">
        <v>3</v>
      </c>
      <c r="I206" s="31" t="s">
        <v>128</v>
      </c>
      <c r="J206" s="31" t="s">
        <v>18</v>
      </c>
      <c r="K206" s="31" t="s">
        <v>17</v>
      </c>
      <c r="L206" s="31" t="s">
        <v>80</v>
      </c>
      <c r="M206" s="31" t="s">
        <v>9</v>
      </c>
      <c r="N206" s="31" t="s">
        <v>9</v>
      </c>
      <c r="O206" s="31">
        <v>1135</v>
      </c>
      <c r="P206" s="31">
        <v>895</v>
      </c>
      <c r="Q206" s="31">
        <v>706</v>
      </c>
      <c r="R206" s="53">
        <v>1.0569999999999999</v>
      </c>
      <c r="S206" s="53">
        <v>0.874</v>
      </c>
      <c r="T206" s="53">
        <v>0.67300000000000004</v>
      </c>
      <c r="U206" s="50">
        <v>128.5</v>
      </c>
      <c r="V206" s="50">
        <v>96.3</v>
      </c>
      <c r="W206" s="51">
        <v>73.3</v>
      </c>
      <c r="X206" s="42">
        <f>IF(Tabela1[[#This Row],[Alta2]]="NA","NA",Tabela1[[#This Row],[Alta2]]/Tabela1[[#This Row],[Alta5]]*Tabela1[[#This Row],[Diâmetro (cm)]]/100)</f>
        <v>4.4000000000000003E-3</v>
      </c>
      <c r="Y206" s="42">
        <f>IF(Tabela1[[#This Row],[Média3]]="NA","NA",Tabela1[[#This Row],[Média3]]/Tabela1[[#This Row],[Média6]]*Tabela1[[#This Row],[Diâmetro (cm)]]/100)</f>
        <v>4.8999999999999998E-3</v>
      </c>
      <c r="Z206" s="42">
        <f>IF(Tabela1[[#This Row],[Baixa4]]="NA","NA",Tabela1[[#This Row],[Baixa4]]/Tabela1[[#This Row],[Baixa7]]*Tabela1[[#This Row],[Diâmetro (cm)]]/100)</f>
        <v>5.0000000000000001E-3</v>
      </c>
      <c r="AA206" s="42">
        <f>IF(Tabela1[[#This Row],[Alta8]]="NA","NA",IF(OR(AD206="",U206=""),"",U206*30/1000))</f>
        <v>3.855</v>
      </c>
      <c r="AB206" s="42">
        <f>IF(Tabela1[[#This Row],[Média9]]="NA","NA",IF(OR(AE206="",V206=""),"",V206*30/1000))</f>
        <v>2.8889999999999998</v>
      </c>
      <c r="AC206" s="42">
        <f>IF(Tabela1[[#This Row],[Baixa10]]="NA","NA",IF(OR(AF206="",W206=""),"",W206*30/1000))</f>
        <v>2.1989999999999998</v>
      </c>
      <c r="AD206" s="52" t="str">
        <f>IF(Tabela1[[#This Row],[Alta8]]="NA","NA",IF(X206="","",IF(X206&gt;$AD$3,"A",IF(X206&gt;$AD$4,"B",IF(X206&gt;$AD$5,"C","D")))))</f>
        <v>A</v>
      </c>
      <c r="AE206" s="52" t="str">
        <f>IF(Tabela1[[#This Row],[Média9]]="NA","NA",IF(Y206="","",IF(Y206&gt;$AD$3,"A",IF(Y206&gt;$AD$4,"B",IF(Y206&gt;$AD$5,"C","D")))))</f>
        <v>A</v>
      </c>
      <c r="AF206" s="52" t="str">
        <f>IF(Tabela1[[#This Row],[Baixa10]]="NA","NA",IF(Z206="","",IF(Z206&gt;$AD$3,"A",IF(Z206&gt;$AD$4,"B",IF(Z206&gt;$AD$5,"C","D")))))</f>
        <v>A</v>
      </c>
    </row>
    <row r="207" spans="1:32" ht="26.1" customHeight="1" x14ac:dyDescent="0.3">
      <c r="A207" s="46" t="s">
        <v>1257</v>
      </c>
      <c r="B207" s="31" t="s">
        <v>1207</v>
      </c>
      <c r="C207" s="46" t="s">
        <v>172</v>
      </c>
      <c r="D207" s="46" t="s">
        <v>173</v>
      </c>
      <c r="E207" s="46" t="s">
        <v>27</v>
      </c>
      <c r="F207" s="31">
        <v>127</v>
      </c>
      <c r="G207" s="31">
        <v>60</v>
      </c>
      <c r="H207" s="31">
        <v>3</v>
      </c>
      <c r="I207" s="31" t="s">
        <v>128</v>
      </c>
      <c r="J207" s="31" t="s">
        <v>18</v>
      </c>
      <c r="K207" s="31" t="s">
        <v>17</v>
      </c>
      <c r="L207" s="31" t="s">
        <v>80</v>
      </c>
      <c r="M207" s="31" t="s">
        <v>9</v>
      </c>
      <c r="N207" s="31" t="s">
        <v>9</v>
      </c>
      <c r="O207" s="31">
        <v>1179</v>
      </c>
      <c r="P207" s="31">
        <v>940</v>
      </c>
      <c r="Q207" s="31">
        <v>758</v>
      </c>
      <c r="R207" s="53">
        <v>1.516</v>
      </c>
      <c r="S207" s="53">
        <v>1.202</v>
      </c>
      <c r="T207" s="53">
        <v>0.96699999999999997</v>
      </c>
      <c r="U207" s="50">
        <v>209.5</v>
      </c>
      <c r="V207" s="50">
        <v>157.19999999999999</v>
      </c>
      <c r="W207" s="51">
        <v>118.2</v>
      </c>
      <c r="X207" s="42">
        <f>IF(Tabela1[[#This Row],[Alta2]]="NA","NA",Tabela1[[#This Row],[Alta2]]/Tabela1[[#This Row],[Alta5]]*Tabela1[[#This Row],[Diâmetro (cm)]]/100)</f>
        <v>4.3E-3</v>
      </c>
      <c r="Y207" s="42">
        <f>IF(Tabela1[[#This Row],[Média3]]="NA","NA",Tabela1[[#This Row],[Média3]]/Tabela1[[#This Row],[Média6]]*Tabela1[[#This Row],[Diâmetro (cm)]]/100)</f>
        <v>4.5999999999999999E-3</v>
      </c>
      <c r="Z207" s="42">
        <f>IF(Tabela1[[#This Row],[Baixa4]]="NA","NA",Tabela1[[#This Row],[Baixa4]]/Tabela1[[#This Row],[Baixa7]]*Tabela1[[#This Row],[Diâmetro (cm)]]/100)</f>
        <v>4.8999999999999998E-3</v>
      </c>
      <c r="AA207" s="42">
        <f>IF(Tabela1[[#This Row],[Alta8]]="NA","NA",IF(OR(AD207="",U207=""),"",U207*30/1000))</f>
        <v>6.2850000000000001</v>
      </c>
      <c r="AB207" s="42">
        <f>IF(Tabela1[[#This Row],[Média9]]="NA","NA",IF(OR(AE207="",V207=""),"",V207*30/1000))</f>
        <v>4.7160000000000002</v>
      </c>
      <c r="AC207" s="42">
        <f>IF(Tabela1[[#This Row],[Baixa10]]="NA","NA",IF(OR(AF207="",W207=""),"",W207*30/1000))</f>
        <v>3.5459999999999998</v>
      </c>
      <c r="AD207" s="52" t="str">
        <f>IF(Tabela1[[#This Row],[Alta8]]="NA","NA",IF(X207="","",IF(X207&gt;$AD$3,"A",IF(X207&gt;$AD$4,"B",IF(X207&gt;$AD$5,"C","D")))))</f>
        <v>A</v>
      </c>
      <c r="AE207" s="52" t="str">
        <f>IF(Tabela1[[#This Row],[Média9]]="NA","NA",IF(Y207="","",IF(Y207&gt;$AD$3,"A",IF(Y207&gt;$AD$4,"B",IF(Y207&gt;$AD$5,"C","D")))))</f>
        <v>A</v>
      </c>
      <c r="AF207" s="52" t="str">
        <f>IF(Tabela1[[#This Row],[Baixa10]]="NA","NA",IF(Z207="","",IF(Z207&gt;$AD$3,"A",IF(Z207&gt;$AD$4,"B",IF(Z207&gt;$AD$5,"C","D")))))</f>
        <v>A</v>
      </c>
    </row>
    <row r="208" spans="1:32" ht="26.1" customHeight="1" x14ac:dyDescent="0.3">
      <c r="A208" s="46" t="s">
        <v>1257</v>
      </c>
      <c r="B208" s="31" t="s">
        <v>1208</v>
      </c>
      <c r="C208" s="46" t="s">
        <v>174</v>
      </c>
      <c r="D208" s="46" t="s">
        <v>173</v>
      </c>
      <c r="E208" s="46" t="s">
        <v>27</v>
      </c>
      <c r="F208" s="31">
        <v>127</v>
      </c>
      <c r="G208" s="31">
        <v>60</v>
      </c>
      <c r="H208" s="31">
        <v>3</v>
      </c>
      <c r="I208" s="31" t="s">
        <v>128</v>
      </c>
      <c r="J208" s="31" t="s">
        <v>18</v>
      </c>
      <c r="K208" s="31" t="s">
        <v>17</v>
      </c>
      <c r="L208" s="31" t="s">
        <v>80</v>
      </c>
      <c r="M208" s="31" t="s">
        <v>9</v>
      </c>
      <c r="N208" s="31" t="s">
        <v>9</v>
      </c>
      <c r="O208" s="31">
        <v>1179</v>
      </c>
      <c r="P208" s="31">
        <v>940</v>
      </c>
      <c r="Q208" s="31">
        <v>758</v>
      </c>
      <c r="R208" s="53">
        <v>1.516</v>
      </c>
      <c r="S208" s="53">
        <v>1.202</v>
      </c>
      <c r="T208" s="53">
        <v>0.96699999999999997</v>
      </c>
      <c r="U208" s="50">
        <v>209.5</v>
      </c>
      <c r="V208" s="50">
        <v>157.19999999999999</v>
      </c>
      <c r="W208" s="51">
        <v>118.2</v>
      </c>
      <c r="X208" s="42">
        <f>IF(Tabela1[[#This Row],[Alta2]]="NA","NA",Tabela1[[#This Row],[Alta2]]/Tabela1[[#This Row],[Alta5]]*Tabela1[[#This Row],[Diâmetro (cm)]]/100)</f>
        <v>4.3E-3</v>
      </c>
      <c r="Y208" s="42">
        <f>IF(Tabela1[[#This Row],[Média3]]="NA","NA",Tabela1[[#This Row],[Média3]]/Tabela1[[#This Row],[Média6]]*Tabela1[[#This Row],[Diâmetro (cm)]]/100)</f>
        <v>4.5999999999999999E-3</v>
      </c>
      <c r="Z208" s="42">
        <f>IF(Tabela1[[#This Row],[Baixa4]]="NA","NA",Tabela1[[#This Row],[Baixa4]]/Tabela1[[#This Row],[Baixa7]]*Tabela1[[#This Row],[Diâmetro (cm)]]/100)</f>
        <v>4.8999999999999998E-3</v>
      </c>
      <c r="AA208" s="42">
        <f>IF(Tabela1[[#This Row],[Alta8]]="NA","NA",IF(OR(AD208="",U208=""),"",U208*30/1000))</f>
        <v>6.2850000000000001</v>
      </c>
      <c r="AB208" s="42">
        <f>IF(Tabela1[[#This Row],[Média9]]="NA","NA",IF(OR(AE208="",V208=""),"",V208*30/1000))</f>
        <v>4.7160000000000002</v>
      </c>
      <c r="AC208" s="42">
        <f>IF(Tabela1[[#This Row],[Baixa10]]="NA","NA",IF(OR(AF208="",W208=""),"",W208*30/1000))</f>
        <v>3.5459999999999998</v>
      </c>
      <c r="AD208" s="52" t="str">
        <f>IF(Tabela1[[#This Row],[Alta8]]="NA","NA",IF(X208="","",IF(X208&gt;$AD$3,"A",IF(X208&gt;$AD$4,"B",IF(X208&gt;$AD$5,"C","D")))))</f>
        <v>A</v>
      </c>
      <c r="AE208" s="52" t="str">
        <f>IF(Tabela1[[#This Row],[Média9]]="NA","NA",IF(Y208="","",IF(Y208&gt;$AD$3,"A",IF(Y208&gt;$AD$4,"B",IF(Y208&gt;$AD$5,"C","D")))))</f>
        <v>A</v>
      </c>
      <c r="AF208" s="52" t="str">
        <f>IF(Tabela1[[#This Row],[Baixa10]]="NA","NA",IF(Z208="","",IF(Z208&gt;$AD$3,"A",IF(Z208&gt;$AD$4,"B",IF(Z208&gt;$AD$5,"C","D")))))</f>
        <v>A</v>
      </c>
    </row>
    <row r="209" spans="1:32" ht="26.1" customHeight="1" x14ac:dyDescent="0.3">
      <c r="A209" s="46" t="s">
        <v>1257</v>
      </c>
      <c r="B209" s="31" t="s">
        <v>1207</v>
      </c>
      <c r="C209" s="46" t="s">
        <v>175</v>
      </c>
      <c r="D209" s="46" t="s">
        <v>176</v>
      </c>
      <c r="E209" s="46" t="s">
        <v>27</v>
      </c>
      <c r="F209" s="31">
        <v>220</v>
      </c>
      <c r="G209" s="31">
        <v>60</v>
      </c>
      <c r="H209" s="31">
        <v>3</v>
      </c>
      <c r="I209" s="31" t="s">
        <v>128</v>
      </c>
      <c r="J209" s="31" t="s">
        <v>18</v>
      </c>
      <c r="K209" s="31" t="s">
        <v>17</v>
      </c>
      <c r="L209" s="31" t="s">
        <v>80</v>
      </c>
      <c r="M209" s="31" t="s">
        <v>9</v>
      </c>
      <c r="N209" s="31" t="s">
        <v>9</v>
      </c>
      <c r="O209" s="31">
        <v>1250</v>
      </c>
      <c r="P209" s="31">
        <v>1073</v>
      </c>
      <c r="Q209" s="31">
        <v>879</v>
      </c>
      <c r="R209" s="53">
        <v>1.657</v>
      </c>
      <c r="S209" s="53">
        <v>1.405</v>
      </c>
      <c r="T209" s="53">
        <v>1.1679999999999999</v>
      </c>
      <c r="U209" s="50">
        <v>202.5</v>
      </c>
      <c r="V209" s="50">
        <v>172.1</v>
      </c>
      <c r="W209" s="51">
        <v>131.19999999999999</v>
      </c>
      <c r="X209" s="42">
        <f>IF(Tabela1[[#This Row],[Alta2]]="NA","NA",Tabela1[[#This Row],[Alta2]]/Tabela1[[#This Row],[Alta5]]*Tabela1[[#This Row],[Diâmetro (cm)]]/100)</f>
        <v>4.8999999999999998E-3</v>
      </c>
      <c r="Y209" s="42">
        <f>IF(Tabela1[[#This Row],[Média3]]="NA","NA",Tabela1[[#This Row],[Média3]]/Tabela1[[#This Row],[Média6]]*Tabela1[[#This Row],[Diâmetro (cm)]]/100)</f>
        <v>4.8999999999999998E-3</v>
      </c>
      <c r="Z209" s="42">
        <f>IF(Tabela1[[#This Row],[Baixa4]]="NA","NA",Tabela1[[#This Row],[Baixa4]]/Tabela1[[#This Row],[Baixa7]]*Tabela1[[#This Row],[Diâmetro (cm)]]/100)</f>
        <v>5.3E-3</v>
      </c>
      <c r="AA209" s="42">
        <f>IF(Tabela1[[#This Row],[Alta8]]="NA","NA",IF(OR(AD209="",U209=""),"",U209*30/1000))</f>
        <v>6.0750000000000002</v>
      </c>
      <c r="AB209" s="42">
        <f>IF(Tabela1[[#This Row],[Média9]]="NA","NA",IF(OR(AE209="",V209=""),"",V209*30/1000))</f>
        <v>5.1630000000000003</v>
      </c>
      <c r="AC209" s="42">
        <f>IF(Tabela1[[#This Row],[Baixa10]]="NA","NA",IF(OR(AF209="",W209=""),"",W209*30/1000))</f>
        <v>3.9359999999999999</v>
      </c>
      <c r="AD209" s="52" t="str">
        <f>IF(Tabela1[[#This Row],[Alta8]]="NA","NA",IF(X209="","",IF(X209&gt;$AD$3,"A",IF(X209&gt;$AD$4,"B",IF(X209&gt;$AD$5,"C","D")))))</f>
        <v>A</v>
      </c>
      <c r="AE209" s="52" t="str">
        <f>IF(Tabela1[[#This Row],[Média9]]="NA","NA",IF(Y209="","",IF(Y209&gt;$AD$3,"A",IF(Y209&gt;$AD$4,"B",IF(Y209&gt;$AD$5,"C","D")))))</f>
        <v>A</v>
      </c>
      <c r="AF209" s="52" t="str">
        <f>IF(Tabela1[[#This Row],[Baixa10]]="NA","NA",IF(Z209="","",IF(Z209&gt;$AD$3,"A",IF(Z209&gt;$AD$4,"B",IF(Z209&gt;$AD$5,"C","D")))))</f>
        <v>A</v>
      </c>
    </row>
    <row r="210" spans="1:32" ht="26.1" customHeight="1" x14ac:dyDescent="0.3">
      <c r="A210" s="46" t="s">
        <v>1257</v>
      </c>
      <c r="B210" s="31" t="s">
        <v>1208</v>
      </c>
      <c r="C210" s="46" t="s">
        <v>177</v>
      </c>
      <c r="D210" s="46" t="s">
        <v>176</v>
      </c>
      <c r="E210" s="46" t="s">
        <v>27</v>
      </c>
      <c r="F210" s="31">
        <v>220</v>
      </c>
      <c r="G210" s="31">
        <v>60</v>
      </c>
      <c r="H210" s="31">
        <v>3</v>
      </c>
      <c r="I210" s="31" t="s">
        <v>128</v>
      </c>
      <c r="J210" s="31" t="s">
        <v>18</v>
      </c>
      <c r="K210" s="31" t="s">
        <v>17</v>
      </c>
      <c r="L210" s="31" t="s">
        <v>80</v>
      </c>
      <c r="M210" s="31" t="s">
        <v>9</v>
      </c>
      <c r="N210" s="31" t="s">
        <v>9</v>
      </c>
      <c r="O210" s="31">
        <v>1250</v>
      </c>
      <c r="P210" s="31">
        <v>1073</v>
      </c>
      <c r="Q210" s="31">
        <v>879</v>
      </c>
      <c r="R210" s="53">
        <v>1.657</v>
      </c>
      <c r="S210" s="53">
        <v>1.405</v>
      </c>
      <c r="T210" s="53">
        <v>1.1679999999999999</v>
      </c>
      <c r="U210" s="50">
        <v>202.5</v>
      </c>
      <c r="V210" s="50">
        <v>172.1</v>
      </c>
      <c r="W210" s="51">
        <v>131.19999999999999</v>
      </c>
      <c r="X210" s="42">
        <f>IF(Tabela1[[#This Row],[Alta2]]="NA","NA",Tabela1[[#This Row],[Alta2]]/Tabela1[[#This Row],[Alta5]]*Tabela1[[#This Row],[Diâmetro (cm)]]/100)</f>
        <v>4.8999999999999998E-3</v>
      </c>
      <c r="Y210" s="42">
        <f>IF(Tabela1[[#This Row],[Média3]]="NA","NA",Tabela1[[#This Row],[Média3]]/Tabela1[[#This Row],[Média6]]*Tabela1[[#This Row],[Diâmetro (cm)]]/100)</f>
        <v>4.8999999999999998E-3</v>
      </c>
      <c r="Z210" s="42">
        <f>IF(Tabela1[[#This Row],[Baixa4]]="NA","NA",Tabela1[[#This Row],[Baixa4]]/Tabela1[[#This Row],[Baixa7]]*Tabela1[[#This Row],[Diâmetro (cm)]]/100)</f>
        <v>5.3E-3</v>
      </c>
      <c r="AA210" s="42">
        <f>IF(Tabela1[[#This Row],[Alta8]]="NA","NA",IF(OR(AD210="",U210=""),"",U210*30/1000))</f>
        <v>6.0750000000000002</v>
      </c>
      <c r="AB210" s="42">
        <f>IF(Tabela1[[#This Row],[Média9]]="NA","NA",IF(OR(AE210="",V210=""),"",V210*30/1000))</f>
        <v>5.1630000000000003</v>
      </c>
      <c r="AC210" s="42">
        <f>IF(Tabela1[[#This Row],[Baixa10]]="NA","NA",IF(OR(AF210="",W210=""),"",W210*30/1000))</f>
        <v>3.9359999999999999</v>
      </c>
      <c r="AD210" s="52" t="str">
        <f>IF(Tabela1[[#This Row],[Alta8]]="NA","NA",IF(X210="","",IF(X210&gt;$AD$3,"A",IF(X210&gt;$AD$4,"B",IF(X210&gt;$AD$5,"C","D")))))</f>
        <v>A</v>
      </c>
      <c r="AE210" s="52" t="str">
        <f>IF(Tabela1[[#This Row],[Média9]]="NA","NA",IF(Y210="","",IF(Y210&gt;$AD$3,"A",IF(Y210&gt;$AD$4,"B",IF(Y210&gt;$AD$5,"C","D")))))</f>
        <v>A</v>
      </c>
      <c r="AF210" s="52" t="str">
        <f>IF(Tabela1[[#This Row],[Baixa10]]="NA","NA",IF(Z210="","",IF(Z210&gt;$AD$3,"A",IF(Z210&gt;$AD$4,"B",IF(Z210&gt;$AD$5,"C","D")))))</f>
        <v>A</v>
      </c>
    </row>
    <row r="211" spans="1:32" ht="26.1" customHeight="1" x14ac:dyDescent="0.3">
      <c r="A211" s="46" t="s">
        <v>1257</v>
      </c>
      <c r="B211" s="31" t="s">
        <v>1207</v>
      </c>
      <c r="C211" s="46" t="s">
        <v>178</v>
      </c>
      <c r="D211" s="46" t="s">
        <v>179</v>
      </c>
      <c r="E211" s="46" t="s">
        <v>27</v>
      </c>
      <c r="F211" s="31" t="s">
        <v>20</v>
      </c>
      <c r="G211" s="31">
        <v>60</v>
      </c>
      <c r="H211" s="31">
        <v>3</v>
      </c>
      <c r="I211" s="31" t="s">
        <v>128</v>
      </c>
      <c r="J211" s="31" t="s">
        <v>18</v>
      </c>
      <c r="K211" s="31" t="s">
        <v>17</v>
      </c>
      <c r="L211" s="31" t="s">
        <v>80</v>
      </c>
      <c r="M211" s="31" t="s">
        <v>9</v>
      </c>
      <c r="N211" s="31" t="s">
        <v>9</v>
      </c>
      <c r="O211" s="31">
        <v>1250</v>
      </c>
      <c r="P211" s="31">
        <v>1073</v>
      </c>
      <c r="Q211" s="31">
        <v>879</v>
      </c>
      <c r="R211" s="53">
        <v>1.657</v>
      </c>
      <c r="S211" s="53">
        <v>1.405</v>
      </c>
      <c r="T211" s="53">
        <v>1.1679999999999999</v>
      </c>
      <c r="U211" s="50">
        <v>202.5</v>
      </c>
      <c r="V211" s="50">
        <v>172.1</v>
      </c>
      <c r="W211" s="51">
        <v>131.19999999999999</v>
      </c>
      <c r="X211" s="42">
        <f>IF(Tabela1[[#This Row],[Alta2]]="NA","NA",Tabela1[[#This Row],[Alta2]]/Tabela1[[#This Row],[Alta5]]*Tabela1[[#This Row],[Diâmetro (cm)]]/100)</f>
        <v>4.8999999999999998E-3</v>
      </c>
      <c r="Y211" s="42">
        <f>IF(Tabela1[[#This Row],[Média3]]="NA","NA",Tabela1[[#This Row],[Média3]]/Tabela1[[#This Row],[Média6]]*Tabela1[[#This Row],[Diâmetro (cm)]]/100)</f>
        <v>4.8999999999999998E-3</v>
      </c>
      <c r="Z211" s="42">
        <f>IF(Tabela1[[#This Row],[Baixa4]]="NA","NA",Tabela1[[#This Row],[Baixa4]]/Tabela1[[#This Row],[Baixa7]]*Tabela1[[#This Row],[Diâmetro (cm)]]/100)</f>
        <v>5.3E-3</v>
      </c>
      <c r="AA211" s="42">
        <f>IF(Tabela1[[#This Row],[Alta8]]="NA","NA",IF(OR(AD211="",U211=""),"",U211*30/1000))</f>
        <v>6.0750000000000002</v>
      </c>
      <c r="AB211" s="42">
        <f>IF(Tabela1[[#This Row],[Média9]]="NA","NA",IF(OR(AE211="",V211=""),"",V211*30/1000))</f>
        <v>5.1630000000000003</v>
      </c>
      <c r="AC211" s="42">
        <f>IF(Tabela1[[#This Row],[Baixa10]]="NA","NA",IF(OR(AF211="",W211=""),"",W211*30/1000))</f>
        <v>3.9359999999999999</v>
      </c>
      <c r="AD211" s="52" t="str">
        <f>IF(Tabela1[[#This Row],[Alta8]]="NA","NA",IF(X211="","",IF(X211&gt;$AD$3,"A",IF(X211&gt;$AD$4,"B",IF(X211&gt;$AD$5,"C","D")))))</f>
        <v>A</v>
      </c>
      <c r="AE211" s="52" t="str">
        <f>IF(Tabela1[[#This Row],[Média9]]="NA","NA",IF(Y211="","",IF(Y211&gt;$AD$3,"A",IF(Y211&gt;$AD$4,"B",IF(Y211&gt;$AD$5,"C","D")))))</f>
        <v>A</v>
      </c>
      <c r="AF211" s="52" t="str">
        <f>IF(Tabela1[[#This Row],[Baixa10]]="NA","NA",IF(Z211="","",IF(Z211&gt;$AD$3,"A",IF(Z211&gt;$AD$4,"B",IF(Z211&gt;$AD$5,"C","D")))))</f>
        <v>A</v>
      </c>
    </row>
    <row r="212" spans="1:32" ht="26.1" customHeight="1" x14ac:dyDescent="0.3">
      <c r="A212" s="46" t="s">
        <v>1257</v>
      </c>
      <c r="B212" s="31" t="s">
        <v>1208</v>
      </c>
      <c r="C212" s="46" t="s">
        <v>180</v>
      </c>
      <c r="D212" s="46" t="s">
        <v>179</v>
      </c>
      <c r="E212" s="46" t="s">
        <v>27</v>
      </c>
      <c r="F212" s="31" t="s">
        <v>20</v>
      </c>
      <c r="G212" s="31">
        <v>60</v>
      </c>
      <c r="H212" s="31">
        <v>3</v>
      </c>
      <c r="I212" s="31" t="s">
        <v>128</v>
      </c>
      <c r="J212" s="31" t="s">
        <v>18</v>
      </c>
      <c r="K212" s="31" t="s">
        <v>17</v>
      </c>
      <c r="L212" s="31" t="s">
        <v>80</v>
      </c>
      <c r="M212" s="31" t="s">
        <v>9</v>
      </c>
      <c r="N212" s="31" t="s">
        <v>9</v>
      </c>
      <c r="O212" s="31">
        <v>1250</v>
      </c>
      <c r="P212" s="31">
        <v>1073</v>
      </c>
      <c r="Q212" s="31">
        <v>879</v>
      </c>
      <c r="R212" s="53">
        <v>1.657</v>
      </c>
      <c r="S212" s="53">
        <v>1.405</v>
      </c>
      <c r="T212" s="53">
        <v>1.1679999999999999</v>
      </c>
      <c r="U212" s="50">
        <v>202.5</v>
      </c>
      <c r="V212" s="50">
        <v>172.1</v>
      </c>
      <c r="W212" s="51">
        <v>131.19999999999999</v>
      </c>
      <c r="X212" s="42">
        <f>IF(Tabela1[[#This Row],[Alta2]]="NA","NA",Tabela1[[#This Row],[Alta2]]/Tabela1[[#This Row],[Alta5]]*Tabela1[[#This Row],[Diâmetro (cm)]]/100)</f>
        <v>4.8999999999999998E-3</v>
      </c>
      <c r="Y212" s="42">
        <f>IF(Tabela1[[#This Row],[Média3]]="NA","NA",Tabela1[[#This Row],[Média3]]/Tabela1[[#This Row],[Média6]]*Tabela1[[#This Row],[Diâmetro (cm)]]/100)</f>
        <v>4.8999999999999998E-3</v>
      </c>
      <c r="Z212" s="42">
        <f>IF(Tabela1[[#This Row],[Baixa4]]="NA","NA",Tabela1[[#This Row],[Baixa4]]/Tabela1[[#This Row],[Baixa7]]*Tabela1[[#This Row],[Diâmetro (cm)]]/100)</f>
        <v>5.3E-3</v>
      </c>
      <c r="AA212" s="42">
        <f>IF(Tabela1[[#This Row],[Alta8]]="NA","NA",IF(OR(AD212="",U212=""),"",U212*30/1000))</f>
        <v>6.0750000000000002</v>
      </c>
      <c r="AB212" s="42">
        <f>IF(Tabela1[[#This Row],[Média9]]="NA","NA",IF(OR(AE212="",V212=""),"",V212*30/1000))</f>
        <v>5.1630000000000003</v>
      </c>
      <c r="AC212" s="42">
        <f>IF(Tabela1[[#This Row],[Baixa10]]="NA","NA",IF(OR(AF212="",W212=""),"",W212*30/1000))</f>
        <v>3.9359999999999999</v>
      </c>
      <c r="AD212" s="52" t="str">
        <f>IF(Tabela1[[#This Row],[Alta8]]="NA","NA",IF(X212="","",IF(X212&gt;$AD$3,"A",IF(X212&gt;$AD$4,"B",IF(X212&gt;$AD$5,"C","D")))))</f>
        <v>A</v>
      </c>
      <c r="AE212" s="52" t="str">
        <f>IF(Tabela1[[#This Row],[Média9]]="NA","NA",IF(Y212="","",IF(Y212&gt;$AD$3,"A",IF(Y212&gt;$AD$4,"B",IF(Y212&gt;$AD$5,"C","D")))))</f>
        <v>A</v>
      </c>
      <c r="AF212" s="52" t="str">
        <f>IF(Tabela1[[#This Row],[Baixa10]]="NA","NA",IF(Z212="","",IF(Z212&gt;$AD$3,"A",IF(Z212&gt;$AD$4,"B",IF(Z212&gt;$AD$5,"C","D")))))</f>
        <v>A</v>
      </c>
    </row>
    <row r="213" spans="1:32" ht="26.1" customHeight="1" x14ac:dyDescent="0.3">
      <c r="A213" s="46" t="s">
        <v>1257</v>
      </c>
      <c r="B213" s="31" t="s">
        <v>1207</v>
      </c>
      <c r="C213" s="46" t="s">
        <v>181</v>
      </c>
      <c r="D213" s="46" t="s">
        <v>182</v>
      </c>
      <c r="E213" s="46" t="s">
        <v>26</v>
      </c>
      <c r="F213" s="31">
        <v>127</v>
      </c>
      <c r="G213" s="31">
        <v>60</v>
      </c>
      <c r="H213" s="31">
        <v>3</v>
      </c>
      <c r="I213" s="31" t="s">
        <v>128</v>
      </c>
      <c r="J213" s="31" t="s">
        <v>18</v>
      </c>
      <c r="K213" s="31" t="s">
        <v>17</v>
      </c>
      <c r="L213" s="31" t="s">
        <v>80</v>
      </c>
      <c r="M213" s="31" t="s">
        <v>9</v>
      </c>
      <c r="N213" s="31" t="s">
        <v>9</v>
      </c>
      <c r="O213" s="31">
        <v>1228</v>
      </c>
      <c r="P213" s="31">
        <v>1023</v>
      </c>
      <c r="Q213" s="31">
        <v>851</v>
      </c>
      <c r="R213" s="53">
        <v>1.53</v>
      </c>
      <c r="S213" s="53">
        <v>1.3029999999999999</v>
      </c>
      <c r="T213" s="53">
        <v>1.0740000000000001</v>
      </c>
      <c r="U213" s="50">
        <v>205.2</v>
      </c>
      <c r="V213" s="50">
        <v>165.8</v>
      </c>
      <c r="W213" s="51">
        <v>131.6</v>
      </c>
      <c r="X213" s="42">
        <f>IF(Tabela1[[#This Row],[Alta2]]="NA","NA",Tabela1[[#This Row],[Alta2]]/Tabela1[[#This Row],[Alta5]]*Tabela1[[#This Row],[Diâmetro (cm)]]/100)</f>
        <v>4.4999999999999997E-3</v>
      </c>
      <c r="Y213" s="42">
        <f>IF(Tabela1[[#This Row],[Média3]]="NA","NA",Tabela1[[#This Row],[Média3]]/Tabela1[[#This Row],[Média6]]*Tabela1[[#This Row],[Diâmetro (cm)]]/100)</f>
        <v>4.7000000000000002E-3</v>
      </c>
      <c r="Z213" s="42">
        <f>IF(Tabela1[[#This Row],[Baixa4]]="NA","NA",Tabela1[[#This Row],[Baixa4]]/Tabela1[[#This Row],[Baixa7]]*Tabela1[[#This Row],[Diâmetro (cm)]]/100)</f>
        <v>4.8999999999999998E-3</v>
      </c>
      <c r="AA213" s="42">
        <f>IF(Tabela1[[#This Row],[Alta8]]="NA","NA",IF(OR(AD213="",U213=""),"",U213*30/1000))</f>
        <v>6.1559999999999997</v>
      </c>
      <c r="AB213" s="42">
        <f>IF(Tabela1[[#This Row],[Média9]]="NA","NA",IF(OR(AE213="",V213=""),"",V213*30/1000))</f>
        <v>4.9740000000000002</v>
      </c>
      <c r="AC213" s="42">
        <f>IF(Tabela1[[#This Row],[Baixa10]]="NA","NA",IF(OR(AF213="",W213=""),"",W213*30/1000))</f>
        <v>3.948</v>
      </c>
      <c r="AD213" s="52" t="str">
        <f>IF(Tabela1[[#This Row],[Alta8]]="NA","NA",IF(X213="","",IF(X213&gt;$AD$3,"A",IF(X213&gt;$AD$4,"B",IF(X213&gt;$AD$5,"C","D")))))</f>
        <v>A</v>
      </c>
      <c r="AE213" s="52" t="str">
        <f>IF(Tabela1[[#This Row],[Média9]]="NA","NA",IF(Y213="","",IF(Y213&gt;$AD$3,"A",IF(Y213&gt;$AD$4,"B",IF(Y213&gt;$AD$5,"C","D")))))</f>
        <v>A</v>
      </c>
      <c r="AF213" s="52" t="str">
        <f>IF(Tabela1[[#This Row],[Baixa10]]="NA","NA",IF(Z213="","",IF(Z213&gt;$AD$3,"A",IF(Z213&gt;$AD$4,"B",IF(Z213&gt;$AD$5,"C","D")))))</f>
        <v>A</v>
      </c>
    </row>
    <row r="214" spans="1:32" ht="26.1" customHeight="1" x14ac:dyDescent="0.3">
      <c r="A214" s="46" t="s">
        <v>1257</v>
      </c>
      <c r="B214" s="31" t="s">
        <v>1208</v>
      </c>
      <c r="C214" s="46" t="s">
        <v>183</v>
      </c>
      <c r="D214" s="46" t="s">
        <v>182</v>
      </c>
      <c r="E214" s="46" t="s">
        <v>26</v>
      </c>
      <c r="F214" s="31">
        <v>127</v>
      </c>
      <c r="G214" s="31">
        <v>60</v>
      </c>
      <c r="H214" s="31">
        <v>3</v>
      </c>
      <c r="I214" s="31" t="s">
        <v>128</v>
      </c>
      <c r="J214" s="31" t="s">
        <v>18</v>
      </c>
      <c r="K214" s="31" t="s">
        <v>17</v>
      </c>
      <c r="L214" s="31" t="s">
        <v>80</v>
      </c>
      <c r="M214" s="31" t="s">
        <v>9</v>
      </c>
      <c r="N214" s="31" t="s">
        <v>9</v>
      </c>
      <c r="O214" s="31">
        <v>1228</v>
      </c>
      <c r="P214" s="31">
        <v>1023</v>
      </c>
      <c r="Q214" s="31">
        <v>851</v>
      </c>
      <c r="R214" s="53">
        <v>1.53</v>
      </c>
      <c r="S214" s="53">
        <v>1.3029999999999999</v>
      </c>
      <c r="T214" s="53">
        <v>1.0740000000000001</v>
      </c>
      <c r="U214" s="50">
        <v>205.2</v>
      </c>
      <c r="V214" s="50">
        <v>165.8</v>
      </c>
      <c r="W214" s="51">
        <v>131.6</v>
      </c>
      <c r="X214" s="42">
        <f>IF(Tabela1[[#This Row],[Alta2]]="NA","NA",Tabela1[[#This Row],[Alta2]]/Tabela1[[#This Row],[Alta5]]*Tabela1[[#This Row],[Diâmetro (cm)]]/100)</f>
        <v>4.4999999999999997E-3</v>
      </c>
      <c r="Y214" s="42">
        <f>IF(Tabela1[[#This Row],[Média3]]="NA","NA",Tabela1[[#This Row],[Média3]]/Tabela1[[#This Row],[Média6]]*Tabela1[[#This Row],[Diâmetro (cm)]]/100)</f>
        <v>4.7000000000000002E-3</v>
      </c>
      <c r="Z214" s="42">
        <f>IF(Tabela1[[#This Row],[Baixa4]]="NA","NA",Tabela1[[#This Row],[Baixa4]]/Tabela1[[#This Row],[Baixa7]]*Tabela1[[#This Row],[Diâmetro (cm)]]/100)</f>
        <v>4.8999999999999998E-3</v>
      </c>
      <c r="AA214" s="42">
        <f>IF(Tabela1[[#This Row],[Alta8]]="NA","NA",IF(OR(AD214="",U214=""),"",U214*30/1000))</f>
        <v>6.1559999999999997</v>
      </c>
      <c r="AB214" s="42">
        <f>IF(Tabela1[[#This Row],[Média9]]="NA","NA",IF(OR(AE214="",V214=""),"",V214*30/1000))</f>
        <v>4.9740000000000002</v>
      </c>
      <c r="AC214" s="42">
        <f>IF(Tabela1[[#This Row],[Baixa10]]="NA","NA",IF(OR(AF214="",W214=""),"",W214*30/1000))</f>
        <v>3.948</v>
      </c>
      <c r="AD214" s="52" t="str">
        <f>IF(Tabela1[[#This Row],[Alta8]]="NA","NA",IF(X214="","",IF(X214&gt;$AD$3,"A",IF(X214&gt;$AD$4,"B",IF(X214&gt;$AD$5,"C","D")))))</f>
        <v>A</v>
      </c>
      <c r="AE214" s="52" t="str">
        <f>IF(Tabela1[[#This Row],[Média9]]="NA","NA",IF(Y214="","",IF(Y214&gt;$AD$3,"A",IF(Y214&gt;$AD$4,"B",IF(Y214&gt;$AD$5,"C","D")))))</f>
        <v>A</v>
      </c>
      <c r="AF214" s="52" t="str">
        <f>IF(Tabela1[[#This Row],[Baixa10]]="NA","NA",IF(Z214="","",IF(Z214&gt;$AD$3,"A",IF(Z214&gt;$AD$4,"B",IF(Z214&gt;$AD$5,"C","D")))))</f>
        <v>A</v>
      </c>
    </row>
    <row r="215" spans="1:32" ht="26.1" customHeight="1" x14ac:dyDescent="0.3">
      <c r="A215" s="46" t="s">
        <v>1257</v>
      </c>
      <c r="B215" s="31" t="s">
        <v>1207</v>
      </c>
      <c r="C215" s="46" t="s">
        <v>184</v>
      </c>
      <c r="D215" s="46" t="s">
        <v>185</v>
      </c>
      <c r="E215" s="46" t="s">
        <v>26</v>
      </c>
      <c r="F215" s="31">
        <v>220</v>
      </c>
      <c r="G215" s="31">
        <v>60</v>
      </c>
      <c r="H215" s="31">
        <v>3</v>
      </c>
      <c r="I215" s="31" t="s">
        <v>128</v>
      </c>
      <c r="J215" s="31" t="s">
        <v>18</v>
      </c>
      <c r="K215" s="31" t="s">
        <v>17</v>
      </c>
      <c r="L215" s="31" t="s">
        <v>80</v>
      </c>
      <c r="M215" s="31" t="s">
        <v>9</v>
      </c>
      <c r="N215" s="31" t="s">
        <v>9</v>
      </c>
      <c r="O215" s="31">
        <v>1360</v>
      </c>
      <c r="P215" s="31">
        <v>1236</v>
      </c>
      <c r="Q215" s="31">
        <v>1097</v>
      </c>
      <c r="R215" s="53">
        <v>1.66</v>
      </c>
      <c r="S215" s="53">
        <v>1.518</v>
      </c>
      <c r="T215" s="53">
        <v>1.3460000000000001</v>
      </c>
      <c r="U215" s="50">
        <v>197.8</v>
      </c>
      <c r="V215" s="50">
        <v>183.4</v>
      </c>
      <c r="W215" s="51">
        <v>157.80000000000001</v>
      </c>
      <c r="X215" s="42">
        <f>IF(Tabela1[[#This Row],[Alta2]]="NA","NA",Tabela1[[#This Row],[Alta2]]/Tabela1[[#This Row],[Alta5]]*Tabela1[[#This Row],[Diâmetro (cm)]]/100)</f>
        <v>5.0000000000000001E-3</v>
      </c>
      <c r="Y215" s="42">
        <f>IF(Tabela1[[#This Row],[Média3]]="NA","NA",Tabela1[[#This Row],[Média3]]/Tabela1[[#This Row],[Média6]]*Tabela1[[#This Row],[Diâmetro (cm)]]/100)</f>
        <v>5.0000000000000001E-3</v>
      </c>
      <c r="Z215" s="42">
        <f>IF(Tabela1[[#This Row],[Baixa4]]="NA","NA",Tabela1[[#This Row],[Baixa4]]/Tabela1[[#This Row],[Baixa7]]*Tabela1[[#This Row],[Diâmetro (cm)]]/100)</f>
        <v>5.1000000000000004E-3</v>
      </c>
      <c r="AA215" s="42">
        <f>IF(Tabela1[[#This Row],[Alta8]]="NA","NA",IF(OR(AD215="",U215=""),"",U215*30/1000))</f>
        <v>5.9340000000000002</v>
      </c>
      <c r="AB215" s="42">
        <f>IF(Tabela1[[#This Row],[Média9]]="NA","NA",IF(OR(AE215="",V215=""),"",V215*30/1000))</f>
        <v>5.5019999999999998</v>
      </c>
      <c r="AC215" s="42">
        <f>IF(Tabela1[[#This Row],[Baixa10]]="NA","NA",IF(OR(AF215="",W215=""),"",W215*30/1000))</f>
        <v>4.734</v>
      </c>
      <c r="AD215" s="52" t="str">
        <f>IF(Tabela1[[#This Row],[Alta8]]="NA","NA",IF(X215="","",IF(X215&gt;$AD$3,"A",IF(X215&gt;$AD$4,"B",IF(X215&gt;$AD$5,"C","D")))))</f>
        <v>A</v>
      </c>
      <c r="AE215" s="52" t="str">
        <f>IF(Tabela1[[#This Row],[Média9]]="NA","NA",IF(Y215="","",IF(Y215&gt;$AD$3,"A",IF(Y215&gt;$AD$4,"B",IF(Y215&gt;$AD$5,"C","D")))))</f>
        <v>A</v>
      </c>
      <c r="AF215" s="52" t="str">
        <f>IF(Tabela1[[#This Row],[Baixa10]]="NA","NA",IF(Z215="","",IF(Z215&gt;$AD$3,"A",IF(Z215&gt;$AD$4,"B",IF(Z215&gt;$AD$5,"C","D")))))</f>
        <v>A</v>
      </c>
    </row>
    <row r="216" spans="1:32" ht="26.1" customHeight="1" x14ac:dyDescent="0.3">
      <c r="A216" s="46" t="s">
        <v>1257</v>
      </c>
      <c r="B216" s="31" t="s">
        <v>1208</v>
      </c>
      <c r="C216" s="46" t="s">
        <v>186</v>
      </c>
      <c r="D216" s="46" t="s">
        <v>185</v>
      </c>
      <c r="E216" s="46" t="s">
        <v>26</v>
      </c>
      <c r="F216" s="31">
        <v>220</v>
      </c>
      <c r="G216" s="31">
        <v>60</v>
      </c>
      <c r="H216" s="31">
        <v>3</v>
      </c>
      <c r="I216" s="31" t="s">
        <v>128</v>
      </c>
      <c r="J216" s="31" t="s">
        <v>18</v>
      </c>
      <c r="K216" s="31" t="s">
        <v>17</v>
      </c>
      <c r="L216" s="31" t="s">
        <v>80</v>
      </c>
      <c r="M216" s="31" t="s">
        <v>9</v>
      </c>
      <c r="N216" s="31" t="s">
        <v>9</v>
      </c>
      <c r="O216" s="31">
        <v>1360</v>
      </c>
      <c r="P216" s="31">
        <v>1236</v>
      </c>
      <c r="Q216" s="31">
        <v>1097</v>
      </c>
      <c r="R216" s="53">
        <v>1.66</v>
      </c>
      <c r="S216" s="53">
        <v>1.518</v>
      </c>
      <c r="T216" s="53">
        <v>1.3460000000000001</v>
      </c>
      <c r="U216" s="50">
        <v>197.8</v>
      </c>
      <c r="V216" s="50">
        <v>183.4</v>
      </c>
      <c r="W216" s="51">
        <v>157.80000000000001</v>
      </c>
      <c r="X216" s="42">
        <f>IF(Tabela1[[#This Row],[Alta2]]="NA","NA",Tabela1[[#This Row],[Alta2]]/Tabela1[[#This Row],[Alta5]]*Tabela1[[#This Row],[Diâmetro (cm)]]/100)</f>
        <v>5.0000000000000001E-3</v>
      </c>
      <c r="Y216" s="42">
        <f>IF(Tabela1[[#This Row],[Média3]]="NA","NA",Tabela1[[#This Row],[Média3]]/Tabela1[[#This Row],[Média6]]*Tabela1[[#This Row],[Diâmetro (cm)]]/100)</f>
        <v>5.0000000000000001E-3</v>
      </c>
      <c r="Z216" s="42">
        <f>IF(Tabela1[[#This Row],[Baixa4]]="NA","NA",Tabela1[[#This Row],[Baixa4]]/Tabela1[[#This Row],[Baixa7]]*Tabela1[[#This Row],[Diâmetro (cm)]]/100)</f>
        <v>5.1000000000000004E-3</v>
      </c>
      <c r="AA216" s="42">
        <f>IF(Tabela1[[#This Row],[Alta8]]="NA","NA",IF(OR(AD216="",U216=""),"",U216*30/1000))</f>
        <v>5.9340000000000002</v>
      </c>
      <c r="AB216" s="42">
        <f>IF(Tabela1[[#This Row],[Média9]]="NA","NA",IF(OR(AE216="",V216=""),"",V216*30/1000))</f>
        <v>5.5019999999999998</v>
      </c>
      <c r="AC216" s="42">
        <f>IF(Tabela1[[#This Row],[Baixa10]]="NA","NA",IF(OR(AF216="",W216=""),"",W216*30/1000))</f>
        <v>4.734</v>
      </c>
      <c r="AD216" s="52" t="str">
        <f>IF(Tabela1[[#This Row],[Alta8]]="NA","NA",IF(X216="","",IF(X216&gt;$AD$3,"A",IF(X216&gt;$AD$4,"B",IF(X216&gt;$AD$5,"C","D")))))</f>
        <v>A</v>
      </c>
      <c r="AE216" s="52" t="str">
        <f>IF(Tabela1[[#This Row],[Média9]]="NA","NA",IF(Y216="","",IF(Y216&gt;$AD$3,"A",IF(Y216&gt;$AD$4,"B",IF(Y216&gt;$AD$5,"C","D")))))</f>
        <v>A</v>
      </c>
      <c r="AF216" s="52" t="str">
        <f>IF(Tabela1[[#This Row],[Baixa10]]="NA","NA",IF(Z216="","",IF(Z216&gt;$AD$3,"A",IF(Z216&gt;$AD$4,"B",IF(Z216&gt;$AD$5,"C","D")))))</f>
        <v>A</v>
      </c>
    </row>
    <row r="217" spans="1:32" ht="26.1" customHeight="1" x14ac:dyDescent="0.3">
      <c r="A217" s="46" t="s">
        <v>1257</v>
      </c>
      <c r="B217" s="31" t="s">
        <v>1207</v>
      </c>
      <c r="C217" s="46" t="s">
        <v>187</v>
      </c>
      <c r="D217" s="46" t="s">
        <v>188</v>
      </c>
      <c r="E217" s="46" t="s">
        <v>26</v>
      </c>
      <c r="F217" s="31" t="s">
        <v>20</v>
      </c>
      <c r="G217" s="31">
        <v>60</v>
      </c>
      <c r="H217" s="31">
        <v>3</v>
      </c>
      <c r="I217" s="31" t="s">
        <v>128</v>
      </c>
      <c r="J217" s="31" t="s">
        <v>18</v>
      </c>
      <c r="K217" s="31" t="s">
        <v>17</v>
      </c>
      <c r="L217" s="31" t="s">
        <v>80</v>
      </c>
      <c r="M217" s="31" t="s">
        <v>9</v>
      </c>
      <c r="N217" s="31" t="s">
        <v>9</v>
      </c>
      <c r="O217" s="31">
        <v>1360</v>
      </c>
      <c r="P217" s="31">
        <v>1236</v>
      </c>
      <c r="Q217" s="31">
        <v>1097</v>
      </c>
      <c r="R217" s="53">
        <v>1.66</v>
      </c>
      <c r="S217" s="53">
        <v>1.518</v>
      </c>
      <c r="T217" s="53">
        <v>1.3460000000000001</v>
      </c>
      <c r="U217" s="50">
        <v>197.8</v>
      </c>
      <c r="V217" s="50">
        <v>183.4</v>
      </c>
      <c r="W217" s="51">
        <v>157.80000000000001</v>
      </c>
      <c r="X217" s="42">
        <f>IF(Tabela1[[#This Row],[Alta2]]="NA","NA",Tabela1[[#This Row],[Alta2]]/Tabela1[[#This Row],[Alta5]]*Tabela1[[#This Row],[Diâmetro (cm)]]/100)</f>
        <v>5.0000000000000001E-3</v>
      </c>
      <c r="Y217" s="42">
        <f>IF(Tabela1[[#This Row],[Média3]]="NA","NA",Tabela1[[#This Row],[Média3]]/Tabela1[[#This Row],[Média6]]*Tabela1[[#This Row],[Diâmetro (cm)]]/100)</f>
        <v>5.0000000000000001E-3</v>
      </c>
      <c r="Z217" s="42">
        <f>IF(Tabela1[[#This Row],[Baixa4]]="NA","NA",Tabela1[[#This Row],[Baixa4]]/Tabela1[[#This Row],[Baixa7]]*Tabela1[[#This Row],[Diâmetro (cm)]]/100)</f>
        <v>5.1000000000000004E-3</v>
      </c>
      <c r="AA217" s="42">
        <f>IF(Tabela1[[#This Row],[Alta8]]="NA","NA",IF(OR(AD217="",U217=""),"",U217*30/1000))</f>
        <v>5.9340000000000002</v>
      </c>
      <c r="AB217" s="42">
        <f>IF(Tabela1[[#This Row],[Média9]]="NA","NA",IF(OR(AE217="",V217=""),"",V217*30/1000))</f>
        <v>5.5019999999999998</v>
      </c>
      <c r="AC217" s="42">
        <f>IF(Tabela1[[#This Row],[Baixa10]]="NA","NA",IF(OR(AF217="",W217=""),"",W217*30/1000))</f>
        <v>4.734</v>
      </c>
      <c r="AD217" s="52" t="str">
        <f>IF(Tabela1[[#This Row],[Alta8]]="NA","NA",IF(X217="","",IF(X217&gt;$AD$3,"A",IF(X217&gt;$AD$4,"B",IF(X217&gt;$AD$5,"C","D")))))</f>
        <v>A</v>
      </c>
      <c r="AE217" s="52" t="str">
        <f>IF(Tabela1[[#This Row],[Média9]]="NA","NA",IF(Y217="","",IF(Y217&gt;$AD$3,"A",IF(Y217&gt;$AD$4,"B",IF(Y217&gt;$AD$5,"C","D")))))</f>
        <v>A</v>
      </c>
      <c r="AF217" s="52" t="str">
        <f>IF(Tabela1[[#This Row],[Baixa10]]="NA","NA",IF(Z217="","",IF(Z217&gt;$AD$3,"A",IF(Z217&gt;$AD$4,"B",IF(Z217&gt;$AD$5,"C","D")))))</f>
        <v>A</v>
      </c>
    </row>
    <row r="218" spans="1:32" ht="26.1" customHeight="1" x14ac:dyDescent="0.3">
      <c r="A218" s="46" t="s">
        <v>1257</v>
      </c>
      <c r="B218" s="31" t="s">
        <v>1208</v>
      </c>
      <c r="C218" s="46" t="s">
        <v>189</v>
      </c>
      <c r="D218" s="46" t="s">
        <v>188</v>
      </c>
      <c r="E218" s="46" t="s">
        <v>26</v>
      </c>
      <c r="F218" s="31" t="s">
        <v>20</v>
      </c>
      <c r="G218" s="31">
        <v>60</v>
      </c>
      <c r="H218" s="31">
        <v>3</v>
      </c>
      <c r="I218" s="31" t="s">
        <v>128</v>
      </c>
      <c r="J218" s="31" t="s">
        <v>18</v>
      </c>
      <c r="K218" s="31" t="s">
        <v>17</v>
      </c>
      <c r="L218" s="31" t="s">
        <v>80</v>
      </c>
      <c r="M218" s="31" t="s">
        <v>9</v>
      </c>
      <c r="N218" s="31" t="s">
        <v>9</v>
      </c>
      <c r="O218" s="31">
        <v>1360</v>
      </c>
      <c r="P218" s="31">
        <v>1236</v>
      </c>
      <c r="Q218" s="31">
        <v>1097</v>
      </c>
      <c r="R218" s="53">
        <v>1.66</v>
      </c>
      <c r="S218" s="53">
        <v>1.518</v>
      </c>
      <c r="T218" s="53">
        <v>1.3460000000000001</v>
      </c>
      <c r="U218" s="50">
        <v>197.8</v>
      </c>
      <c r="V218" s="50">
        <v>183.4</v>
      </c>
      <c r="W218" s="51">
        <v>157.80000000000001</v>
      </c>
      <c r="X218" s="42">
        <f>IF(Tabela1[[#This Row],[Alta2]]="NA","NA",Tabela1[[#This Row],[Alta2]]/Tabela1[[#This Row],[Alta5]]*Tabela1[[#This Row],[Diâmetro (cm)]]/100)</f>
        <v>5.0000000000000001E-3</v>
      </c>
      <c r="Y218" s="42">
        <f>IF(Tabela1[[#This Row],[Média3]]="NA","NA",Tabela1[[#This Row],[Média3]]/Tabela1[[#This Row],[Média6]]*Tabela1[[#This Row],[Diâmetro (cm)]]/100)</f>
        <v>5.0000000000000001E-3</v>
      </c>
      <c r="Z218" s="42">
        <f>IF(Tabela1[[#This Row],[Baixa4]]="NA","NA",Tabela1[[#This Row],[Baixa4]]/Tabela1[[#This Row],[Baixa7]]*Tabela1[[#This Row],[Diâmetro (cm)]]/100)</f>
        <v>5.1000000000000004E-3</v>
      </c>
      <c r="AA218" s="42">
        <f>IF(Tabela1[[#This Row],[Alta8]]="NA","NA",IF(OR(AD218="",U218=""),"",U218*30/1000))</f>
        <v>5.9340000000000002</v>
      </c>
      <c r="AB218" s="42">
        <f>IF(Tabela1[[#This Row],[Média9]]="NA","NA",IF(OR(AE218="",V218=""),"",V218*30/1000))</f>
        <v>5.5019999999999998</v>
      </c>
      <c r="AC218" s="42">
        <f>IF(Tabela1[[#This Row],[Baixa10]]="NA","NA",IF(OR(AF218="",W218=""),"",W218*30/1000))</f>
        <v>4.734</v>
      </c>
      <c r="AD218" s="52" t="str">
        <f>IF(Tabela1[[#This Row],[Alta8]]="NA","NA",IF(X218="","",IF(X218&gt;$AD$3,"A",IF(X218&gt;$AD$4,"B",IF(X218&gt;$AD$5,"C","D")))))</f>
        <v>A</v>
      </c>
      <c r="AE218" s="52" t="str">
        <f>IF(Tabela1[[#This Row],[Média9]]="NA","NA",IF(Y218="","",IF(Y218&gt;$AD$3,"A",IF(Y218&gt;$AD$4,"B",IF(Y218&gt;$AD$5,"C","D")))))</f>
        <v>A</v>
      </c>
      <c r="AF218" s="52" t="str">
        <f>IF(Tabela1[[#This Row],[Baixa10]]="NA","NA",IF(Z218="","",IF(Z218&gt;$AD$3,"A",IF(Z218&gt;$AD$4,"B",IF(Z218&gt;$AD$5,"C","D")))))</f>
        <v>A</v>
      </c>
    </row>
    <row r="219" spans="1:32" ht="26.1" customHeight="1" x14ac:dyDescent="0.3">
      <c r="A219" s="46" t="s">
        <v>1257</v>
      </c>
      <c r="B219" s="31" t="s">
        <v>1207</v>
      </c>
      <c r="C219" s="46" t="s">
        <v>190</v>
      </c>
      <c r="D219" s="46" t="s">
        <v>191</v>
      </c>
      <c r="E219" s="46" t="s">
        <v>25</v>
      </c>
      <c r="F219" s="31">
        <v>127</v>
      </c>
      <c r="G219" s="31">
        <v>45</v>
      </c>
      <c r="H219" s="31">
        <v>6</v>
      </c>
      <c r="I219" s="31" t="s">
        <v>128</v>
      </c>
      <c r="J219" s="31" t="s">
        <v>18</v>
      </c>
      <c r="K219" s="31" t="s">
        <v>18</v>
      </c>
      <c r="L219" s="31" t="s">
        <v>80</v>
      </c>
      <c r="M219" s="31" t="s">
        <v>33</v>
      </c>
      <c r="N219" s="31">
        <v>3</v>
      </c>
      <c r="O219" s="31">
        <v>1381</v>
      </c>
      <c r="P219" s="31">
        <v>1264</v>
      </c>
      <c r="Q219" s="31">
        <v>1075</v>
      </c>
      <c r="R219" s="53">
        <v>1.1100000000000001</v>
      </c>
      <c r="S219" s="53">
        <v>1.06</v>
      </c>
      <c r="T219" s="53">
        <v>0.94</v>
      </c>
      <c r="U219" s="50">
        <v>94.4</v>
      </c>
      <c r="V219" s="50">
        <v>88.1</v>
      </c>
      <c r="W219" s="51">
        <v>78.099999999999994</v>
      </c>
      <c r="X219" s="42">
        <f>IF(Tabela1[[#This Row],[Alta2]]="NA","NA",Tabela1[[#This Row],[Alta2]]/Tabela1[[#This Row],[Alta5]]*Tabela1[[#This Row],[Diâmetro (cm)]]/100)</f>
        <v>5.3E-3</v>
      </c>
      <c r="Y219" s="42">
        <f>IF(Tabela1[[#This Row],[Média3]]="NA","NA",Tabela1[[#This Row],[Média3]]/Tabela1[[#This Row],[Média6]]*Tabela1[[#This Row],[Diâmetro (cm)]]/100)</f>
        <v>5.4000000000000003E-3</v>
      </c>
      <c r="Z219" s="42">
        <f>IF(Tabela1[[#This Row],[Baixa4]]="NA","NA",Tabela1[[#This Row],[Baixa4]]/Tabela1[[#This Row],[Baixa7]]*Tabela1[[#This Row],[Diâmetro (cm)]]/100)</f>
        <v>5.4000000000000003E-3</v>
      </c>
      <c r="AA219" s="42">
        <f>IF(Tabela1[[#This Row],[Alta8]]="NA","NA",IF(OR(AD219="",U219=""),"",U219*30/1000))</f>
        <v>2.8319999999999999</v>
      </c>
      <c r="AB219" s="42">
        <f>IF(Tabela1[[#This Row],[Média9]]="NA","NA",IF(OR(AE219="",V219=""),"",V219*30/1000))</f>
        <v>2.6429999999999998</v>
      </c>
      <c r="AC219" s="42">
        <f>IF(Tabela1[[#This Row],[Baixa10]]="NA","NA",IF(OR(AF219="",W219=""),"",W219*30/1000))</f>
        <v>2.343</v>
      </c>
      <c r="AD219" s="52" t="str">
        <f>IF(Tabela1[[#This Row],[Alta8]]="NA","NA",IF(X219="","",IF(X219&gt;$AD$3,"A",IF(X219&gt;$AD$4,"B",IF(X219&gt;$AD$5,"C","D")))))</f>
        <v>A</v>
      </c>
      <c r="AE219" s="52" t="str">
        <f>IF(Tabela1[[#This Row],[Média9]]="NA","NA",IF(Y219="","",IF(Y219&gt;$AD$3,"A",IF(Y219&gt;$AD$4,"B",IF(Y219&gt;$AD$5,"C","D")))))</f>
        <v>A</v>
      </c>
      <c r="AF219" s="52" t="str">
        <f>IF(Tabela1[[#This Row],[Baixa10]]="NA","NA",IF(Z219="","",IF(Z219&gt;$AD$3,"A",IF(Z219&gt;$AD$4,"B",IF(Z219&gt;$AD$5,"C","D")))))</f>
        <v>A</v>
      </c>
    </row>
    <row r="220" spans="1:32" ht="26.1" customHeight="1" x14ac:dyDescent="0.3">
      <c r="A220" s="46" t="s">
        <v>1257</v>
      </c>
      <c r="B220" s="31" t="s">
        <v>1209</v>
      </c>
      <c r="C220" s="46" t="s">
        <v>192</v>
      </c>
      <c r="D220" s="46" t="s">
        <v>191</v>
      </c>
      <c r="E220" s="46" t="s">
        <v>25</v>
      </c>
      <c r="F220" s="31">
        <v>127</v>
      </c>
      <c r="G220" s="31">
        <v>45</v>
      </c>
      <c r="H220" s="31">
        <v>6</v>
      </c>
      <c r="I220" s="31" t="s">
        <v>128</v>
      </c>
      <c r="J220" s="31" t="s">
        <v>18</v>
      </c>
      <c r="K220" s="31" t="s">
        <v>18</v>
      </c>
      <c r="L220" s="31" t="s">
        <v>80</v>
      </c>
      <c r="M220" s="31" t="s">
        <v>33</v>
      </c>
      <c r="N220" s="31">
        <v>3</v>
      </c>
      <c r="O220" s="31">
        <v>1381</v>
      </c>
      <c r="P220" s="31">
        <v>1264</v>
      </c>
      <c r="Q220" s="31">
        <v>1075</v>
      </c>
      <c r="R220" s="53">
        <v>1.1100000000000001</v>
      </c>
      <c r="S220" s="53">
        <v>1.06</v>
      </c>
      <c r="T220" s="53">
        <v>0.94</v>
      </c>
      <c r="U220" s="50">
        <v>94.4</v>
      </c>
      <c r="V220" s="50">
        <v>88.1</v>
      </c>
      <c r="W220" s="51">
        <v>78.099999999999994</v>
      </c>
      <c r="X220" s="42">
        <f>IF(Tabela1[[#This Row],[Alta2]]="NA","NA",Tabela1[[#This Row],[Alta2]]/Tabela1[[#This Row],[Alta5]]*Tabela1[[#This Row],[Diâmetro (cm)]]/100)</f>
        <v>5.3E-3</v>
      </c>
      <c r="Y220" s="42">
        <f>IF(Tabela1[[#This Row],[Média3]]="NA","NA",Tabela1[[#This Row],[Média3]]/Tabela1[[#This Row],[Média6]]*Tabela1[[#This Row],[Diâmetro (cm)]]/100)</f>
        <v>5.4000000000000003E-3</v>
      </c>
      <c r="Z220" s="42">
        <f>IF(Tabela1[[#This Row],[Baixa4]]="NA","NA",Tabela1[[#This Row],[Baixa4]]/Tabela1[[#This Row],[Baixa7]]*Tabela1[[#This Row],[Diâmetro (cm)]]/100)</f>
        <v>5.4000000000000003E-3</v>
      </c>
      <c r="AA220" s="42">
        <f>IF(Tabela1[[#This Row],[Alta8]]="NA","NA",IF(OR(AD220="",U220=""),"",U220*30/1000))</f>
        <v>2.8319999999999999</v>
      </c>
      <c r="AB220" s="42">
        <f>IF(Tabela1[[#This Row],[Média9]]="NA","NA",IF(OR(AE220="",V220=""),"",V220*30/1000))</f>
        <v>2.6429999999999998</v>
      </c>
      <c r="AC220" s="42">
        <f>IF(Tabela1[[#This Row],[Baixa10]]="NA","NA",IF(OR(AF220="",W220=""),"",W220*30/1000))</f>
        <v>2.343</v>
      </c>
      <c r="AD220" s="52" t="str">
        <f>IF(Tabela1[[#This Row],[Alta8]]="NA","NA",IF(X220="","",IF(X220&gt;$AD$3,"A",IF(X220&gt;$AD$4,"B",IF(X220&gt;$AD$5,"C","D")))))</f>
        <v>A</v>
      </c>
      <c r="AE220" s="52" t="str">
        <f>IF(Tabela1[[#This Row],[Média9]]="NA","NA",IF(Y220="","",IF(Y220&gt;$AD$3,"A",IF(Y220&gt;$AD$4,"B",IF(Y220&gt;$AD$5,"C","D")))))</f>
        <v>A</v>
      </c>
      <c r="AF220" s="52" t="str">
        <f>IF(Tabela1[[#This Row],[Baixa10]]="NA","NA",IF(Z220="","",IF(Z220&gt;$AD$3,"A",IF(Z220&gt;$AD$4,"B",IF(Z220&gt;$AD$5,"C","D")))))</f>
        <v>A</v>
      </c>
    </row>
    <row r="221" spans="1:32" ht="26.1" customHeight="1" x14ac:dyDescent="0.3">
      <c r="A221" s="46" t="s">
        <v>1257</v>
      </c>
      <c r="B221" s="31" t="s">
        <v>1207</v>
      </c>
      <c r="C221" s="46" t="s">
        <v>193</v>
      </c>
      <c r="D221" s="46" t="s">
        <v>194</v>
      </c>
      <c r="E221" s="46" t="s">
        <v>25</v>
      </c>
      <c r="F221" s="31">
        <v>220</v>
      </c>
      <c r="G221" s="31">
        <v>45</v>
      </c>
      <c r="H221" s="31">
        <v>6</v>
      </c>
      <c r="I221" s="31" t="s">
        <v>128</v>
      </c>
      <c r="J221" s="31" t="s">
        <v>18</v>
      </c>
      <c r="K221" s="31" t="s">
        <v>18</v>
      </c>
      <c r="L221" s="31" t="s">
        <v>80</v>
      </c>
      <c r="M221" s="31" t="s">
        <v>33</v>
      </c>
      <c r="N221" s="31">
        <v>3</v>
      </c>
      <c r="O221" s="31">
        <v>1414</v>
      </c>
      <c r="P221" s="31">
        <v>1289</v>
      </c>
      <c r="Q221" s="31">
        <v>1073</v>
      </c>
      <c r="R221" s="53">
        <v>1.1399999999999999</v>
      </c>
      <c r="S221" s="53">
        <v>1.07</v>
      </c>
      <c r="T221" s="53">
        <v>0.95</v>
      </c>
      <c r="U221" s="50">
        <v>94.6</v>
      </c>
      <c r="V221" s="50">
        <v>87.3</v>
      </c>
      <c r="W221" s="51">
        <v>77.5</v>
      </c>
      <c r="X221" s="42">
        <f>IF(Tabela1[[#This Row],[Alta2]]="NA","NA",Tabela1[[#This Row],[Alta2]]/Tabela1[[#This Row],[Alta5]]*Tabela1[[#This Row],[Diâmetro (cm)]]/100)</f>
        <v>5.4000000000000003E-3</v>
      </c>
      <c r="Y221" s="42">
        <f>IF(Tabela1[[#This Row],[Média3]]="NA","NA",Tabela1[[#This Row],[Média3]]/Tabela1[[#This Row],[Média6]]*Tabela1[[#This Row],[Diâmetro (cm)]]/100)</f>
        <v>5.4999999999999997E-3</v>
      </c>
      <c r="Z221" s="42">
        <f>IF(Tabela1[[#This Row],[Baixa4]]="NA","NA",Tabela1[[#This Row],[Baixa4]]/Tabela1[[#This Row],[Baixa7]]*Tabela1[[#This Row],[Diâmetro (cm)]]/100)</f>
        <v>5.4999999999999997E-3</v>
      </c>
      <c r="AA221" s="42">
        <f>IF(Tabela1[[#This Row],[Alta8]]="NA","NA",IF(OR(AD221="",U221=""),"",U221*30/1000))</f>
        <v>2.8380000000000001</v>
      </c>
      <c r="AB221" s="42">
        <f>IF(Tabela1[[#This Row],[Média9]]="NA","NA",IF(OR(AE221="",V221=""),"",V221*30/1000))</f>
        <v>2.6190000000000002</v>
      </c>
      <c r="AC221" s="42">
        <f>IF(Tabela1[[#This Row],[Baixa10]]="NA","NA",IF(OR(AF221="",W221=""),"",W221*30/1000))</f>
        <v>2.3250000000000002</v>
      </c>
      <c r="AD221" s="52" t="str">
        <f>IF(Tabela1[[#This Row],[Alta8]]="NA","NA",IF(X221="","",IF(X221&gt;$AD$3,"A",IF(X221&gt;$AD$4,"B",IF(X221&gt;$AD$5,"C","D")))))</f>
        <v>A</v>
      </c>
      <c r="AE221" s="52" t="str">
        <f>IF(Tabela1[[#This Row],[Média9]]="NA","NA",IF(Y221="","",IF(Y221&gt;$AD$3,"A",IF(Y221&gt;$AD$4,"B",IF(Y221&gt;$AD$5,"C","D")))))</f>
        <v>A</v>
      </c>
      <c r="AF221" s="52" t="str">
        <f>IF(Tabela1[[#This Row],[Baixa10]]="NA","NA",IF(Z221="","",IF(Z221&gt;$AD$3,"A",IF(Z221&gt;$AD$4,"B",IF(Z221&gt;$AD$5,"C","D")))))</f>
        <v>A</v>
      </c>
    </row>
    <row r="222" spans="1:32" ht="26.1" customHeight="1" x14ac:dyDescent="0.3">
      <c r="A222" s="46" t="s">
        <v>1257</v>
      </c>
      <c r="B222" s="31" t="s">
        <v>1209</v>
      </c>
      <c r="C222" s="46" t="s">
        <v>195</v>
      </c>
      <c r="D222" s="46" t="s">
        <v>194</v>
      </c>
      <c r="E222" s="46" t="s">
        <v>25</v>
      </c>
      <c r="F222" s="31">
        <v>220</v>
      </c>
      <c r="G222" s="31">
        <v>45</v>
      </c>
      <c r="H222" s="31">
        <v>6</v>
      </c>
      <c r="I222" s="31" t="s">
        <v>128</v>
      </c>
      <c r="J222" s="31" t="s">
        <v>18</v>
      </c>
      <c r="K222" s="31" t="s">
        <v>18</v>
      </c>
      <c r="L222" s="31" t="s">
        <v>80</v>
      </c>
      <c r="M222" s="31" t="s">
        <v>33</v>
      </c>
      <c r="N222" s="31">
        <v>3</v>
      </c>
      <c r="O222" s="31">
        <v>1414</v>
      </c>
      <c r="P222" s="31">
        <v>1289</v>
      </c>
      <c r="Q222" s="31">
        <v>1073</v>
      </c>
      <c r="R222" s="53">
        <v>1.1399999999999999</v>
      </c>
      <c r="S222" s="53">
        <v>1.07</v>
      </c>
      <c r="T222" s="53">
        <v>0.95</v>
      </c>
      <c r="U222" s="50">
        <v>94.6</v>
      </c>
      <c r="V222" s="50">
        <v>87.3</v>
      </c>
      <c r="W222" s="51">
        <v>77.5</v>
      </c>
      <c r="X222" s="42">
        <f>IF(Tabela1[[#This Row],[Alta2]]="NA","NA",Tabela1[[#This Row],[Alta2]]/Tabela1[[#This Row],[Alta5]]*Tabela1[[#This Row],[Diâmetro (cm)]]/100)</f>
        <v>5.4000000000000003E-3</v>
      </c>
      <c r="Y222" s="42">
        <f>IF(Tabela1[[#This Row],[Média3]]="NA","NA",Tabela1[[#This Row],[Média3]]/Tabela1[[#This Row],[Média6]]*Tabela1[[#This Row],[Diâmetro (cm)]]/100)</f>
        <v>5.4999999999999997E-3</v>
      </c>
      <c r="Z222" s="42">
        <f>IF(Tabela1[[#This Row],[Baixa4]]="NA","NA",Tabela1[[#This Row],[Baixa4]]/Tabela1[[#This Row],[Baixa7]]*Tabela1[[#This Row],[Diâmetro (cm)]]/100)</f>
        <v>5.4999999999999997E-3</v>
      </c>
      <c r="AA222" s="42">
        <f>IF(Tabela1[[#This Row],[Alta8]]="NA","NA",IF(OR(AD222="",U222=""),"",U222*30/1000))</f>
        <v>2.8380000000000001</v>
      </c>
      <c r="AB222" s="42">
        <f>IF(Tabela1[[#This Row],[Média9]]="NA","NA",IF(OR(AE222="",V222=""),"",V222*30/1000))</f>
        <v>2.6190000000000002</v>
      </c>
      <c r="AC222" s="42">
        <f>IF(Tabela1[[#This Row],[Baixa10]]="NA","NA",IF(OR(AF222="",W222=""),"",W222*30/1000))</f>
        <v>2.3250000000000002</v>
      </c>
      <c r="AD222" s="52" t="str">
        <f>IF(Tabela1[[#This Row],[Alta8]]="NA","NA",IF(X222="","",IF(X222&gt;$AD$3,"A",IF(X222&gt;$AD$4,"B",IF(X222&gt;$AD$5,"C","D")))))</f>
        <v>A</v>
      </c>
      <c r="AE222" s="52" t="str">
        <f>IF(Tabela1[[#This Row],[Média9]]="NA","NA",IF(Y222="","",IF(Y222&gt;$AD$3,"A",IF(Y222&gt;$AD$4,"B",IF(Y222&gt;$AD$5,"C","D")))))</f>
        <v>A</v>
      </c>
      <c r="AF222" s="52" t="str">
        <f>IF(Tabela1[[#This Row],[Baixa10]]="NA","NA",IF(Z222="","",IF(Z222&gt;$AD$3,"A",IF(Z222&gt;$AD$4,"B",IF(Z222&gt;$AD$5,"C","D")))))</f>
        <v>A</v>
      </c>
    </row>
    <row r="223" spans="1:32" ht="26.1" customHeight="1" x14ac:dyDescent="0.3">
      <c r="A223" s="46" t="s">
        <v>1257</v>
      </c>
      <c r="B223" s="31" t="s">
        <v>1207</v>
      </c>
      <c r="C223" s="46" t="s">
        <v>196</v>
      </c>
      <c r="D223" s="46" t="s">
        <v>197</v>
      </c>
      <c r="E223" s="46" t="s">
        <v>26</v>
      </c>
      <c r="F223" s="31" t="s">
        <v>20</v>
      </c>
      <c r="G223" s="31">
        <v>59</v>
      </c>
      <c r="H223" s="31">
        <v>3</v>
      </c>
      <c r="I223" s="31" t="s">
        <v>128</v>
      </c>
      <c r="J223" s="31" t="s">
        <v>18</v>
      </c>
      <c r="K223" s="31" t="s">
        <v>17</v>
      </c>
      <c r="L223" s="31" t="s">
        <v>80</v>
      </c>
      <c r="M223" s="31" t="s">
        <v>9</v>
      </c>
      <c r="N223" s="31" t="s">
        <v>9</v>
      </c>
      <c r="O223" s="31">
        <v>1275</v>
      </c>
      <c r="P223" s="31">
        <v>1060</v>
      </c>
      <c r="Q223" s="31">
        <v>761</v>
      </c>
      <c r="R223" s="53">
        <v>1.33</v>
      </c>
      <c r="S223" s="53">
        <v>1.18</v>
      </c>
      <c r="T223" s="53">
        <v>0.95</v>
      </c>
      <c r="U223" s="50">
        <v>207.9</v>
      </c>
      <c r="V223" s="50">
        <v>169.7</v>
      </c>
      <c r="W223" s="51">
        <v>114.7</v>
      </c>
      <c r="X223" s="42">
        <f>IF(Tabela1[[#This Row],[Alta2]]="NA","NA",Tabela1[[#This Row],[Alta2]]/Tabela1[[#This Row],[Alta5]]*Tabela1[[#This Row],[Diâmetro (cm)]]/100)</f>
        <v>3.8E-3</v>
      </c>
      <c r="Y223" s="42">
        <f>IF(Tabela1[[#This Row],[Média3]]="NA","NA",Tabela1[[#This Row],[Média3]]/Tabela1[[#This Row],[Média6]]*Tabela1[[#This Row],[Diâmetro (cm)]]/100)</f>
        <v>4.1000000000000003E-3</v>
      </c>
      <c r="Z223" s="42">
        <f>IF(Tabela1[[#This Row],[Baixa4]]="NA","NA",Tabela1[[#This Row],[Baixa4]]/Tabela1[[#This Row],[Baixa7]]*Tabela1[[#This Row],[Diâmetro (cm)]]/100)</f>
        <v>4.8999999999999998E-3</v>
      </c>
      <c r="AA223" s="42">
        <f>IF(Tabela1[[#This Row],[Alta8]]="NA","NA",IF(OR(AD223="",U223=""),"",U223*30/1000))</f>
        <v>6.2370000000000001</v>
      </c>
      <c r="AB223" s="42">
        <f>IF(Tabela1[[#This Row],[Média9]]="NA","NA",IF(OR(AE223="",V223=""),"",V223*30/1000))</f>
        <v>5.0910000000000002</v>
      </c>
      <c r="AC223" s="42">
        <f>IF(Tabela1[[#This Row],[Baixa10]]="NA","NA",IF(OR(AF223="",W223=""),"",W223*30/1000))</f>
        <v>3.4409999999999998</v>
      </c>
      <c r="AD223" s="52" t="str">
        <f>IF(Tabela1[[#This Row],[Alta8]]="NA","NA",IF(X223="","",IF(X223&gt;$AD$3,"A",IF(X223&gt;$AD$4,"B",IF(X223&gt;$AD$5,"C","D")))))</f>
        <v>B</v>
      </c>
      <c r="AE223" s="52" t="str">
        <f>IF(Tabela1[[#This Row],[Média9]]="NA","NA",IF(Y223="","",IF(Y223&gt;$AD$3,"A",IF(Y223&gt;$AD$4,"B",IF(Y223&gt;$AD$5,"C","D")))))</f>
        <v>A</v>
      </c>
      <c r="AF223" s="52" t="str">
        <f>IF(Tabela1[[#This Row],[Baixa10]]="NA","NA",IF(Z223="","",IF(Z223&gt;$AD$3,"A",IF(Z223&gt;$AD$4,"B",IF(Z223&gt;$AD$5,"C","D")))))</f>
        <v>A</v>
      </c>
    </row>
    <row r="224" spans="1:32" ht="26.1" customHeight="1" x14ac:dyDescent="0.3">
      <c r="A224" s="46" t="s">
        <v>1257</v>
      </c>
      <c r="B224" s="31" t="s">
        <v>1209</v>
      </c>
      <c r="C224" s="46" t="s">
        <v>198</v>
      </c>
      <c r="D224" s="46" t="s">
        <v>197</v>
      </c>
      <c r="E224" s="46" t="s">
        <v>26</v>
      </c>
      <c r="F224" s="31" t="s">
        <v>20</v>
      </c>
      <c r="G224" s="31">
        <v>59</v>
      </c>
      <c r="H224" s="31">
        <v>3</v>
      </c>
      <c r="I224" s="31" t="s">
        <v>128</v>
      </c>
      <c r="J224" s="31" t="s">
        <v>18</v>
      </c>
      <c r="K224" s="31" t="s">
        <v>17</v>
      </c>
      <c r="L224" s="31" t="s">
        <v>80</v>
      </c>
      <c r="M224" s="31" t="s">
        <v>9</v>
      </c>
      <c r="N224" s="31" t="s">
        <v>9</v>
      </c>
      <c r="O224" s="31">
        <v>1275</v>
      </c>
      <c r="P224" s="31">
        <v>1060</v>
      </c>
      <c r="Q224" s="31">
        <v>761</v>
      </c>
      <c r="R224" s="53">
        <v>1.33</v>
      </c>
      <c r="S224" s="53">
        <v>1.18</v>
      </c>
      <c r="T224" s="53">
        <v>0.95</v>
      </c>
      <c r="U224" s="50">
        <v>207.9</v>
      </c>
      <c r="V224" s="50">
        <v>169.7</v>
      </c>
      <c r="W224" s="51">
        <v>114.7</v>
      </c>
      <c r="X224" s="42">
        <f>IF(Tabela1[[#This Row],[Alta2]]="NA","NA",Tabela1[[#This Row],[Alta2]]/Tabela1[[#This Row],[Alta5]]*Tabela1[[#This Row],[Diâmetro (cm)]]/100)</f>
        <v>3.8E-3</v>
      </c>
      <c r="Y224" s="42">
        <f>IF(Tabela1[[#This Row],[Média3]]="NA","NA",Tabela1[[#This Row],[Média3]]/Tabela1[[#This Row],[Média6]]*Tabela1[[#This Row],[Diâmetro (cm)]]/100)</f>
        <v>4.1000000000000003E-3</v>
      </c>
      <c r="Z224" s="42">
        <f>IF(Tabela1[[#This Row],[Baixa4]]="NA","NA",Tabela1[[#This Row],[Baixa4]]/Tabela1[[#This Row],[Baixa7]]*Tabela1[[#This Row],[Diâmetro (cm)]]/100)</f>
        <v>4.8999999999999998E-3</v>
      </c>
      <c r="AA224" s="42">
        <f>IF(Tabela1[[#This Row],[Alta8]]="NA","NA",IF(OR(AD224="",U224=""),"",U224*30/1000))</f>
        <v>6.2370000000000001</v>
      </c>
      <c r="AB224" s="42">
        <f>IF(Tabela1[[#This Row],[Média9]]="NA","NA",IF(OR(AE224="",V224=""),"",V224*30/1000))</f>
        <v>5.0910000000000002</v>
      </c>
      <c r="AC224" s="42">
        <f>IF(Tabela1[[#This Row],[Baixa10]]="NA","NA",IF(OR(AF224="",W224=""),"",W224*30/1000))</f>
        <v>3.4409999999999998</v>
      </c>
      <c r="AD224" s="52" t="str">
        <f>IF(Tabela1[[#This Row],[Alta8]]="NA","NA",IF(X224="","",IF(X224&gt;$AD$3,"A",IF(X224&gt;$AD$4,"B",IF(X224&gt;$AD$5,"C","D")))))</f>
        <v>B</v>
      </c>
      <c r="AE224" s="52" t="str">
        <f>IF(Tabela1[[#This Row],[Média9]]="NA","NA",IF(Y224="","",IF(Y224&gt;$AD$3,"A",IF(Y224&gt;$AD$4,"B",IF(Y224&gt;$AD$5,"C","D")))))</f>
        <v>A</v>
      </c>
      <c r="AF224" s="52" t="str">
        <f>IF(Tabela1[[#This Row],[Baixa10]]="NA","NA",IF(Z224="","",IF(Z224&gt;$AD$3,"A",IF(Z224&gt;$AD$4,"B",IF(Z224&gt;$AD$5,"C","D")))))</f>
        <v>A</v>
      </c>
    </row>
    <row r="225" spans="1:32" ht="26.1" customHeight="1" x14ac:dyDescent="0.3">
      <c r="A225" s="55" t="s">
        <v>1258</v>
      </c>
      <c r="B225" s="56" t="s">
        <v>1144</v>
      </c>
      <c r="C225" s="55" t="s">
        <v>1145</v>
      </c>
      <c r="D225" s="55" t="s">
        <v>1146</v>
      </c>
      <c r="E225" s="55" t="s">
        <v>27</v>
      </c>
      <c r="F225" s="31" t="s">
        <v>1199</v>
      </c>
      <c r="G225" s="57">
        <v>44.5</v>
      </c>
      <c r="H225" s="31">
        <v>4</v>
      </c>
      <c r="I225" s="56" t="s">
        <v>1147</v>
      </c>
      <c r="J225" s="56" t="s">
        <v>18</v>
      </c>
      <c r="K225" s="56" t="s">
        <v>17</v>
      </c>
      <c r="L225" s="56" t="s">
        <v>425</v>
      </c>
      <c r="M225" s="56" t="s">
        <v>9</v>
      </c>
      <c r="N225" s="31" t="s">
        <v>9</v>
      </c>
      <c r="O225" s="56">
        <v>1473</v>
      </c>
      <c r="P225" s="56">
        <v>991</v>
      </c>
      <c r="Q225" s="56">
        <v>547</v>
      </c>
      <c r="R225" s="58">
        <v>1.18</v>
      </c>
      <c r="S225" s="58">
        <v>0.75</v>
      </c>
      <c r="T225" s="59">
        <v>0.38</v>
      </c>
      <c r="U225" s="60">
        <v>175.06</v>
      </c>
      <c r="V225" s="60">
        <v>95.65</v>
      </c>
      <c r="W225" s="61">
        <v>43.34</v>
      </c>
      <c r="X225" s="43">
        <f>IF(Tabela1[[#This Row],[Alta2]]="NA","NA",Tabela1[[#This Row],[Alta2]]/Tabela1[[#This Row],[Alta5]]*Tabela1[[#This Row],[Diâmetro (cm)]]/100)</f>
        <v>3.0000000000000001E-3</v>
      </c>
      <c r="Y225" s="42">
        <f>IF(Tabela1[[#This Row],[Média3]]="NA","NA",Tabela1[[#This Row],[Média3]]/Tabela1[[#This Row],[Média6]]*Tabela1[[#This Row],[Diâmetro (cm)]]/100)</f>
        <v>3.5000000000000001E-3</v>
      </c>
      <c r="Z225" s="42">
        <f>IF(Tabela1[[#This Row],[Baixa4]]="NA","NA",Tabela1[[#This Row],[Baixa4]]/Tabela1[[#This Row],[Baixa7]]*Tabela1[[#This Row],[Diâmetro (cm)]]/100)</f>
        <v>3.8999999999999998E-3</v>
      </c>
      <c r="AA225" s="44">
        <f>IF(Tabela1[[#This Row],[Alta8]]="NA","NA",IF(OR(AD225="",U225=""),"",U225*30/1000))</f>
        <v>5.25</v>
      </c>
      <c r="AB225" s="44">
        <f>IF(Tabela1[[#This Row],[Média9]]="NA","NA",IF(OR(AE225="",V225=""),"",V225*30/1000))</f>
        <v>2.87</v>
      </c>
      <c r="AC225" s="44">
        <f>IF(Tabela1[[#This Row],[Baixa10]]="NA","NA",IF(OR(AF225="",W225=""),"",W225*30/1000))</f>
        <v>1.3</v>
      </c>
      <c r="AD225" s="52" t="str">
        <f>IF(Tabela1[[#This Row],[Alta8]]="NA","NA",IF(X225="","",IF(X225&gt;$AD$3,"A",IF(X225&gt;$AD$4,"B",IF(X225&gt;$AD$5,"C","D")))))</f>
        <v>D</v>
      </c>
      <c r="AE225" s="52" t="str">
        <f>IF(Tabela1[[#This Row],[Média9]]="NA","NA",IF(Y225="","",IF(Y225&gt;$AD$3,"A",IF(Y225&gt;$AD$4,"B",IF(Y225&gt;$AD$5,"C","D")))))</f>
        <v>C</v>
      </c>
      <c r="AF225" s="52" t="str">
        <f>IF(Tabela1[[#This Row],[Baixa10]]="NA","NA",IF(Z225="","",IF(Z225&gt;$AD$3,"A",IF(Z225&gt;$AD$4,"B",IF(Z225&gt;$AD$5,"C","D")))))</f>
        <v>B</v>
      </c>
    </row>
    <row r="226" spans="1:32" ht="26.1" customHeight="1" x14ac:dyDescent="0.3">
      <c r="A226" s="55" t="s">
        <v>1258</v>
      </c>
      <c r="B226" s="56" t="s">
        <v>1144</v>
      </c>
      <c r="C226" s="55" t="s">
        <v>1145</v>
      </c>
      <c r="D226" s="55" t="s">
        <v>1146</v>
      </c>
      <c r="E226" s="55" t="s">
        <v>27</v>
      </c>
      <c r="F226" s="31" t="s">
        <v>1200</v>
      </c>
      <c r="G226" s="57">
        <v>44.5</v>
      </c>
      <c r="H226" s="31">
        <v>4</v>
      </c>
      <c r="I226" s="56" t="s">
        <v>1147</v>
      </c>
      <c r="J226" s="56" t="s">
        <v>18</v>
      </c>
      <c r="K226" s="56" t="s">
        <v>17</v>
      </c>
      <c r="L226" s="56" t="s">
        <v>425</v>
      </c>
      <c r="M226" s="56" t="s">
        <v>9</v>
      </c>
      <c r="N226" s="31" t="s">
        <v>9</v>
      </c>
      <c r="O226" s="56">
        <v>1373</v>
      </c>
      <c r="P226" s="56">
        <v>1178</v>
      </c>
      <c r="Q226" s="56">
        <v>1015</v>
      </c>
      <c r="R226" s="58">
        <v>1.08</v>
      </c>
      <c r="S226" s="58">
        <v>0.91</v>
      </c>
      <c r="T226" s="59">
        <v>0.77</v>
      </c>
      <c r="U226" s="60">
        <v>154.4</v>
      </c>
      <c r="V226" s="60">
        <v>120.31</v>
      </c>
      <c r="W226" s="61">
        <v>98.1</v>
      </c>
      <c r="X226" s="43">
        <f>IF(Tabela1[[#This Row],[Alta2]]="NA","NA",Tabela1[[#This Row],[Alta2]]/Tabela1[[#This Row],[Alta5]]*Tabela1[[#This Row],[Diâmetro (cm)]]/100)</f>
        <v>3.0000000000000001E-3</v>
      </c>
      <c r="Y226" s="42">
        <f>IF(Tabela1[[#This Row],[Média3]]="NA","NA",Tabela1[[#This Row],[Média3]]/Tabela1[[#This Row],[Média6]]*Tabela1[[#This Row],[Diâmetro (cm)]]/100)</f>
        <v>3.3999999999999998E-3</v>
      </c>
      <c r="Z226" s="42">
        <f>IF(Tabela1[[#This Row],[Baixa4]]="NA","NA",Tabela1[[#This Row],[Baixa4]]/Tabela1[[#This Row],[Baixa7]]*Tabela1[[#This Row],[Diâmetro (cm)]]/100)</f>
        <v>3.5000000000000001E-3</v>
      </c>
      <c r="AA226" s="44">
        <f>IF(Tabela1[[#This Row],[Alta8]]="NA","NA",IF(OR(AD226="",U226=""),"",U226*30/1000))</f>
        <v>4.63</v>
      </c>
      <c r="AB226" s="44">
        <f>IF(Tabela1[[#This Row],[Média9]]="NA","NA",IF(OR(AE226="",V226=""),"",V226*30/1000))</f>
        <v>3.61</v>
      </c>
      <c r="AC226" s="44">
        <f>IF(Tabela1[[#This Row],[Baixa10]]="NA","NA",IF(OR(AF226="",W226=""),"",W226*30/1000))</f>
        <v>2.94</v>
      </c>
      <c r="AD226" s="52" t="str">
        <f>IF(Tabela1[[#This Row],[Alta8]]="NA","NA",IF(X226="","",IF(X226&gt;$AD$3,"A",IF(X226&gt;$AD$4,"B",IF(X226&gt;$AD$5,"C","D")))))</f>
        <v>D</v>
      </c>
      <c r="AE226" s="52" t="str">
        <f>IF(Tabela1[[#This Row],[Média9]]="NA","NA",IF(Y226="","",IF(Y226&gt;$AD$3,"A",IF(Y226&gt;$AD$4,"B",IF(Y226&gt;$AD$5,"C","D")))))</f>
        <v>C</v>
      </c>
      <c r="AF226" s="52" t="str">
        <f>IF(Tabela1[[#This Row],[Baixa10]]="NA","NA",IF(Z226="","",IF(Z226&gt;$AD$3,"A",IF(Z226&gt;$AD$4,"B",IF(Z226&gt;$AD$5,"C","D")))))</f>
        <v>C</v>
      </c>
    </row>
    <row r="227" spans="1:32" ht="26.1" customHeight="1" x14ac:dyDescent="0.3">
      <c r="A227" s="55" t="s">
        <v>1258</v>
      </c>
      <c r="B227" s="56" t="s">
        <v>1144</v>
      </c>
      <c r="C227" s="55" t="s">
        <v>1145</v>
      </c>
      <c r="D227" s="55" t="s">
        <v>1148</v>
      </c>
      <c r="E227" s="55" t="s">
        <v>25</v>
      </c>
      <c r="F227" s="31" t="s">
        <v>1199</v>
      </c>
      <c r="G227" s="57">
        <v>44.5</v>
      </c>
      <c r="H227" s="31">
        <v>4</v>
      </c>
      <c r="I227" s="56" t="s">
        <v>1147</v>
      </c>
      <c r="J227" s="56" t="s">
        <v>18</v>
      </c>
      <c r="K227" s="56" t="s">
        <v>17</v>
      </c>
      <c r="L227" s="56" t="s">
        <v>425</v>
      </c>
      <c r="M227" s="56" t="s">
        <v>9</v>
      </c>
      <c r="N227" s="31" t="s">
        <v>9</v>
      </c>
      <c r="O227" s="56">
        <v>1557</v>
      </c>
      <c r="P227" s="56">
        <v>977</v>
      </c>
      <c r="Q227" s="56">
        <v>623</v>
      </c>
      <c r="R227" s="58">
        <v>0.97</v>
      </c>
      <c r="S227" s="58">
        <v>0.62</v>
      </c>
      <c r="T227" s="59">
        <v>0.42</v>
      </c>
      <c r="U227" s="60">
        <v>163.43</v>
      </c>
      <c r="V227" s="60">
        <v>88.5</v>
      </c>
      <c r="W227" s="61">
        <v>50.43</v>
      </c>
      <c r="X227" s="43">
        <f>IF(Tabela1[[#This Row],[Alta2]]="NA","NA",Tabela1[[#This Row],[Alta2]]/Tabela1[[#This Row],[Alta5]]*Tabela1[[#This Row],[Diâmetro (cm)]]/100)</f>
        <v>3.0000000000000001E-3</v>
      </c>
      <c r="Y227" s="42">
        <f>IF(Tabela1[[#This Row],[Média3]]="NA","NA",Tabela1[[#This Row],[Média3]]/Tabela1[[#This Row],[Média6]]*Tabela1[[#This Row],[Diâmetro (cm)]]/100)</f>
        <v>3.0999999999999999E-3</v>
      </c>
      <c r="Z227" s="42">
        <f>IF(Tabela1[[#This Row],[Baixa4]]="NA","NA",Tabela1[[#This Row],[Baixa4]]/Tabela1[[#This Row],[Baixa7]]*Tabela1[[#This Row],[Diâmetro (cm)]]/100)</f>
        <v>3.7000000000000002E-3</v>
      </c>
      <c r="AA227" s="44">
        <f>IF(Tabela1[[#This Row],[Alta8]]="NA","NA",IF(OR(AD227="",U227=""),"",U227*30/1000))</f>
        <v>4.9000000000000004</v>
      </c>
      <c r="AB227" s="44">
        <f>IF(Tabela1[[#This Row],[Média9]]="NA","NA",IF(OR(AE227="",V227=""),"",V227*30/1000))</f>
        <v>2.66</v>
      </c>
      <c r="AC227" s="44">
        <f>IF(Tabela1[[#This Row],[Baixa10]]="NA","NA",IF(OR(AF227="",W227=""),"",W227*30/1000))</f>
        <v>1.51</v>
      </c>
      <c r="AD227" s="52" t="str">
        <f>IF(Tabela1[[#This Row],[Alta8]]="NA","NA",IF(X227="","",IF(X227&gt;$AD$3,"A",IF(X227&gt;$AD$4,"B",IF(X227&gt;$AD$5,"C","D")))))</f>
        <v>D</v>
      </c>
      <c r="AE227" s="52" t="str">
        <f>IF(Tabela1[[#This Row],[Média9]]="NA","NA",IF(Y227="","",IF(Y227&gt;$AD$3,"A",IF(Y227&gt;$AD$4,"B",IF(Y227&gt;$AD$5,"C","D")))))</f>
        <v>C</v>
      </c>
      <c r="AF227" s="52" t="str">
        <f>IF(Tabela1[[#This Row],[Baixa10]]="NA","NA",IF(Z227="","",IF(Z227&gt;$AD$3,"A",IF(Z227&gt;$AD$4,"B",IF(Z227&gt;$AD$5,"C","D")))))</f>
        <v>B</v>
      </c>
    </row>
    <row r="228" spans="1:32" ht="26.1" customHeight="1" x14ac:dyDescent="0.3">
      <c r="A228" s="55" t="s">
        <v>1258</v>
      </c>
      <c r="B228" s="56" t="s">
        <v>1144</v>
      </c>
      <c r="C228" s="55" t="s">
        <v>1145</v>
      </c>
      <c r="D228" s="55" t="s">
        <v>1148</v>
      </c>
      <c r="E228" s="55" t="s">
        <v>25</v>
      </c>
      <c r="F228" s="31" t="s">
        <v>1200</v>
      </c>
      <c r="G228" s="57">
        <v>44.5</v>
      </c>
      <c r="H228" s="31">
        <v>4</v>
      </c>
      <c r="I228" s="56" t="s">
        <v>1147</v>
      </c>
      <c r="J228" s="56" t="s">
        <v>18</v>
      </c>
      <c r="K228" s="56" t="s">
        <v>17</v>
      </c>
      <c r="L228" s="56" t="s">
        <v>425</v>
      </c>
      <c r="M228" s="56" t="s">
        <v>9</v>
      </c>
      <c r="N228" s="31" t="s">
        <v>9</v>
      </c>
      <c r="O228" s="56">
        <v>1469</v>
      </c>
      <c r="P228" s="56">
        <v>1257</v>
      </c>
      <c r="Q228" s="56">
        <v>1175</v>
      </c>
      <c r="R228" s="58">
        <v>0.91</v>
      </c>
      <c r="S228" s="58">
        <v>0.79</v>
      </c>
      <c r="T228" s="59">
        <v>0.73</v>
      </c>
      <c r="U228" s="60">
        <v>150.53</v>
      </c>
      <c r="V228" s="60">
        <v>115.37</v>
      </c>
      <c r="W228" s="61">
        <v>104.1</v>
      </c>
      <c r="X228" s="43">
        <f>IF(Tabela1[[#This Row],[Alta2]]="NA","NA",Tabela1[[#This Row],[Alta2]]/Tabela1[[#This Row],[Alta5]]*Tabela1[[#This Row],[Diâmetro (cm)]]/100)</f>
        <v>3.0000000000000001E-3</v>
      </c>
      <c r="Y228" s="42">
        <f>IF(Tabela1[[#This Row],[Média3]]="NA","NA",Tabela1[[#This Row],[Média3]]/Tabela1[[#This Row],[Média6]]*Tabela1[[#This Row],[Diâmetro (cm)]]/100)</f>
        <v>3.0000000000000001E-3</v>
      </c>
      <c r="Z228" s="42">
        <f>IF(Tabela1[[#This Row],[Baixa4]]="NA","NA",Tabela1[[#This Row],[Baixa4]]/Tabela1[[#This Row],[Baixa7]]*Tabela1[[#This Row],[Diâmetro (cm)]]/100)</f>
        <v>3.0999999999999999E-3</v>
      </c>
      <c r="AA228" s="44">
        <f>IF(Tabela1[[#This Row],[Alta8]]="NA","NA",IF(OR(AD228="",U228=""),"",U228*30/1000))</f>
        <v>4.5199999999999996</v>
      </c>
      <c r="AB228" s="44">
        <f>IF(Tabela1[[#This Row],[Média9]]="NA","NA",IF(OR(AE228="",V228=""),"",V228*30/1000))</f>
        <v>3.46</v>
      </c>
      <c r="AC228" s="44">
        <f>IF(Tabela1[[#This Row],[Baixa10]]="NA","NA",IF(OR(AF228="",W228=""),"",W228*30/1000))</f>
        <v>3.12</v>
      </c>
      <c r="AD228" s="52" t="str">
        <f>IF(Tabela1[[#This Row],[Alta8]]="NA","NA",IF(X228="","",IF(X228&gt;$AD$3,"A",IF(X228&gt;$AD$4,"B",IF(X228&gt;$AD$5,"C","D")))))</f>
        <v>D</v>
      </c>
      <c r="AE228" s="52" t="str">
        <f>IF(Tabela1[[#This Row],[Média9]]="NA","NA",IF(Y228="","",IF(Y228&gt;$AD$3,"A",IF(Y228&gt;$AD$4,"B",IF(Y228&gt;$AD$5,"C","D")))))</f>
        <v>D</v>
      </c>
      <c r="AF228" s="52" t="str">
        <f>IF(Tabela1[[#This Row],[Baixa10]]="NA","NA",IF(Z228="","",IF(Z228&gt;$AD$3,"A",IF(Z228&gt;$AD$4,"B",IF(Z228&gt;$AD$5,"C","D")))))</f>
        <v>C</v>
      </c>
    </row>
    <row r="229" spans="1:32" ht="26.1" customHeight="1" x14ac:dyDescent="0.3">
      <c r="A229" s="55" t="s">
        <v>1258</v>
      </c>
      <c r="B229" s="56" t="s">
        <v>1144</v>
      </c>
      <c r="C229" s="55" t="s">
        <v>1145</v>
      </c>
      <c r="D229" s="55" t="s">
        <v>1149</v>
      </c>
      <c r="E229" s="55" t="s">
        <v>26</v>
      </c>
      <c r="F229" s="31" t="s">
        <v>1199</v>
      </c>
      <c r="G229" s="57">
        <v>44.5</v>
      </c>
      <c r="H229" s="31">
        <v>4</v>
      </c>
      <c r="I229" s="56" t="s">
        <v>1147</v>
      </c>
      <c r="J229" s="56" t="s">
        <v>18</v>
      </c>
      <c r="K229" s="56" t="s">
        <v>17</v>
      </c>
      <c r="L229" s="56" t="s">
        <v>425</v>
      </c>
      <c r="M229" s="56" t="s">
        <v>9</v>
      </c>
      <c r="N229" s="31" t="s">
        <v>9</v>
      </c>
      <c r="O229" s="56">
        <v>1477</v>
      </c>
      <c r="P229" s="56">
        <v>991</v>
      </c>
      <c r="Q229" s="56">
        <v>543</v>
      </c>
      <c r="R229" s="58">
        <v>1.1499999999999999</v>
      </c>
      <c r="S229" s="58">
        <v>0.75</v>
      </c>
      <c r="T229" s="59">
        <v>0.41</v>
      </c>
      <c r="U229" s="60">
        <v>169.27</v>
      </c>
      <c r="V229" s="60">
        <v>88.26</v>
      </c>
      <c r="W229" s="61">
        <v>40.71</v>
      </c>
      <c r="X229" s="43">
        <f>IF(Tabela1[[#This Row],[Alta2]]="NA","NA",Tabela1[[#This Row],[Alta2]]/Tabela1[[#This Row],[Alta5]]*Tabela1[[#This Row],[Diâmetro (cm)]]/100)</f>
        <v>3.0000000000000001E-3</v>
      </c>
      <c r="Y229" s="42">
        <f>IF(Tabela1[[#This Row],[Média3]]="NA","NA",Tabela1[[#This Row],[Média3]]/Tabela1[[#This Row],[Média6]]*Tabela1[[#This Row],[Diâmetro (cm)]]/100)</f>
        <v>3.8E-3</v>
      </c>
      <c r="Z229" s="42">
        <f>IF(Tabela1[[#This Row],[Baixa4]]="NA","NA",Tabela1[[#This Row],[Baixa4]]/Tabela1[[#This Row],[Baixa7]]*Tabela1[[#This Row],[Diâmetro (cm)]]/100)</f>
        <v>4.4999999999999997E-3</v>
      </c>
      <c r="AA229" s="44">
        <f>IF(Tabela1[[#This Row],[Alta8]]="NA","NA",IF(OR(AD229="",U229=""),"",U229*30/1000))</f>
        <v>5.08</v>
      </c>
      <c r="AB229" s="44">
        <f>IF(Tabela1[[#This Row],[Média9]]="NA","NA",IF(OR(AE229="",V229=""),"",V229*30/1000))</f>
        <v>2.65</v>
      </c>
      <c r="AC229" s="44">
        <f>IF(Tabela1[[#This Row],[Baixa10]]="NA","NA",IF(OR(AF229="",W229=""),"",W229*30/1000))</f>
        <v>1.22</v>
      </c>
      <c r="AD229" s="52" t="str">
        <f>IF(Tabela1[[#This Row],[Alta8]]="NA","NA",IF(X229="","",IF(X229&gt;$AD$3,"A",IF(X229&gt;$AD$4,"B",IF(X229&gt;$AD$5,"C","D")))))</f>
        <v>D</v>
      </c>
      <c r="AE229" s="52" t="str">
        <f>IF(Tabela1[[#This Row],[Média9]]="NA","NA",IF(Y229="","",IF(Y229&gt;$AD$3,"A",IF(Y229&gt;$AD$4,"B",IF(Y229&gt;$AD$5,"C","D")))))</f>
        <v>B</v>
      </c>
      <c r="AF229" s="52" t="str">
        <f>IF(Tabela1[[#This Row],[Baixa10]]="NA","NA",IF(Z229="","",IF(Z229&gt;$AD$3,"A",IF(Z229&gt;$AD$4,"B",IF(Z229&gt;$AD$5,"C","D")))))</f>
        <v>A</v>
      </c>
    </row>
    <row r="230" spans="1:32" ht="26.1" customHeight="1" x14ac:dyDescent="0.3">
      <c r="A230" s="55" t="s">
        <v>1258</v>
      </c>
      <c r="B230" s="56" t="s">
        <v>1144</v>
      </c>
      <c r="C230" s="55" t="s">
        <v>1145</v>
      </c>
      <c r="D230" s="55" t="s">
        <v>1149</v>
      </c>
      <c r="E230" s="55" t="s">
        <v>26</v>
      </c>
      <c r="F230" s="31" t="s">
        <v>1200</v>
      </c>
      <c r="G230" s="57">
        <v>44.5</v>
      </c>
      <c r="H230" s="31">
        <v>4</v>
      </c>
      <c r="I230" s="56" t="s">
        <v>1147</v>
      </c>
      <c r="J230" s="56" t="s">
        <v>18</v>
      </c>
      <c r="K230" s="56" t="s">
        <v>17</v>
      </c>
      <c r="L230" s="56" t="s">
        <v>425</v>
      </c>
      <c r="M230" s="56" t="s">
        <v>9</v>
      </c>
      <c r="N230" s="31" t="s">
        <v>9</v>
      </c>
      <c r="O230" s="56">
        <v>1372</v>
      </c>
      <c r="P230" s="56">
        <v>1168</v>
      </c>
      <c r="Q230" s="56">
        <v>1010</v>
      </c>
      <c r="R230" s="58">
        <v>1.08</v>
      </c>
      <c r="S230" s="58">
        <v>0.9</v>
      </c>
      <c r="T230" s="59">
        <v>0.79</v>
      </c>
      <c r="U230" s="60">
        <v>148.19</v>
      </c>
      <c r="V230" s="60">
        <v>110.97</v>
      </c>
      <c r="W230" s="61">
        <v>91.87</v>
      </c>
      <c r="X230" s="43">
        <f>IF(Tabela1[[#This Row],[Alta2]]="NA","NA",Tabela1[[#This Row],[Alta2]]/Tabela1[[#This Row],[Alta5]]*Tabela1[[#This Row],[Diâmetro (cm)]]/100)</f>
        <v>3.0000000000000001E-3</v>
      </c>
      <c r="Y230" s="42">
        <f>IF(Tabela1[[#This Row],[Média3]]="NA","NA",Tabela1[[#This Row],[Média3]]/Tabela1[[#This Row],[Média6]]*Tabela1[[#This Row],[Diâmetro (cm)]]/100)</f>
        <v>3.5999999999999999E-3</v>
      </c>
      <c r="Z230" s="42">
        <f>IF(Tabela1[[#This Row],[Baixa4]]="NA","NA",Tabela1[[#This Row],[Baixa4]]/Tabela1[[#This Row],[Baixa7]]*Tabela1[[#This Row],[Diâmetro (cm)]]/100)</f>
        <v>3.8E-3</v>
      </c>
      <c r="AA230" s="44">
        <f>IF(Tabela1[[#This Row],[Alta8]]="NA","NA",IF(OR(AD230="",U230=""),"",U230*30/1000))</f>
        <v>4.45</v>
      </c>
      <c r="AB230" s="44">
        <f>IF(Tabela1[[#This Row],[Média9]]="NA","NA",IF(OR(AE230="",V230=""),"",V230*30/1000))</f>
        <v>3.33</v>
      </c>
      <c r="AC230" s="44">
        <f>IF(Tabela1[[#This Row],[Baixa10]]="NA","NA",IF(OR(AF230="",W230=""),"",W230*30/1000))</f>
        <v>2.76</v>
      </c>
      <c r="AD230" s="52" t="str">
        <f>IF(Tabela1[[#This Row],[Alta8]]="NA","NA",IF(X230="","",IF(X230&gt;$AD$3,"A",IF(X230&gt;$AD$4,"B",IF(X230&gt;$AD$5,"C","D")))))</f>
        <v>D</v>
      </c>
      <c r="AE230" s="52" t="str">
        <f>IF(Tabela1[[#This Row],[Média9]]="NA","NA",IF(Y230="","",IF(Y230&gt;$AD$3,"A",IF(Y230&gt;$AD$4,"B",IF(Y230&gt;$AD$5,"C","D")))))</f>
        <v>B</v>
      </c>
      <c r="AF230" s="52" t="str">
        <f>IF(Tabela1[[#This Row],[Baixa10]]="NA","NA",IF(Z230="","",IF(Z230&gt;$AD$3,"A",IF(Z230&gt;$AD$4,"B",IF(Z230&gt;$AD$5,"C","D")))))</f>
        <v>B</v>
      </c>
    </row>
    <row r="231" spans="1:32" ht="26.1" customHeight="1" x14ac:dyDescent="0.3">
      <c r="A231" s="55" t="s">
        <v>1258</v>
      </c>
      <c r="B231" s="56" t="s">
        <v>1144</v>
      </c>
      <c r="C231" s="55" t="s">
        <v>1150</v>
      </c>
      <c r="D231" s="55" t="s">
        <v>1151</v>
      </c>
      <c r="E231" s="55" t="s">
        <v>27</v>
      </c>
      <c r="F231" s="31" t="s">
        <v>1199</v>
      </c>
      <c r="G231" s="57">
        <v>50.1</v>
      </c>
      <c r="H231" s="31">
        <v>3</v>
      </c>
      <c r="I231" s="56" t="s">
        <v>1147</v>
      </c>
      <c r="J231" s="56" t="s">
        <v>18</v>
      </c>
      <c r="K231" s="56" t="s">
        <v>17</v>
      </c>
      <c r="L231" s="56" t="s">
        <v>425</v>
      </c>
      <c r="M231" s="56" t="s">
        <v>9</v>
      </c>
      <c r="N231" s="31" t="s">
        <v>9</v>
      </c>
      <c r="O231" s="56">
        <v>1413</v>
      </c>
      <c r="P231" s="56">
        <v>839</v>
      </c>
      <c r="Q231" s="56">
        <v>651</v>
      </c>
      <c r="R231" s="58">
        <v>1.1499999999999999</v>
      </c>
      <c r="S231" s="58">
        <v>0.75</v>
      </c>
      <c r="T231" s="59">
        <v>0.61</v>
      </c>
      <c r="U231" s="60">
        <v>181.47</v>
      </c>
      <c r="V231" s="60">
        <v>102.67</v>
      </c>
      <c r="W231" s="61">
        <v>77.53</v>
      </c>
      <c r="X231" s="43">
        <f>IF(Tabela1[[#This Row],[Alta2]]="NA","NA",Tabela1[[#This Row],[Alta2]]/Tabela1[[#This Row],[Alta5]]*Tabela1[[#This Row],[Diâmetro (cm)]]/100)</f>
        <v>3.0000000000000001E-3</v>
      </c>
      <c r="Y231" s="42">
        <f>IF(Tabela1[[#This Row],[Média3]]="NA","NA",Tabela1[[#This Row],[Média3]]/Tabela1[[#This Row],[Média6]]*Tabela1[[#This Row],[Diâmetro (cm)]]/100)</f>
        <v>3.7000000000000002E-3</v>
      </c>
      <c r="Z231" s="42">
        <f>IF(Tabela1[[#This Row],[Baixa4]]="NA","NA",Tabela1[[#This Row],[Baixa4]]/Tabela1[[#This Row],[Baixa7]]*Tabela1[[#This Row],[Diâmetro (cm)]]/100)</f>
        <v>3.8999999999999998E-3</v>
      </c>
      <c r="AA231" s="44">
        <f>IF(Tabela1[[#This Row],[Alta8]]="NA","NA",IF(OR(AD231="",U231=""),"",U231*30/1000))</f>
        <v>5.44</v>
      </c>
      <c r="AB231" s="44">
        <f>IF(Tabela1[[#This Row],[Média9]]="NA","NA",IF(OR(AE231="",V231=""),"",V231*30/1000))</f>
        <v>3.08</v>
      </c>
      <c r="AC231" s="44">
        <f>IF(Tabela1[[#This Row],[Baixa10]]="NA","NA",IF(OR(AF231="",W231=""),"",W231*30/1000))</f>
        <v>2.33</v>
      </c>
      <c r="AD231" s="52" t="str">
        <f>IF(Tabela1[[#This Row],[Alta8]]="NA","NA",IF(X231="","",IF(X231&gt;$AD$3,"A",IF(X231&gt;$AD$4,"B",IF(X231&gt;$AD$5,"C","D")))))</f>
        <v>D</v>
      </c>
      <c r="AE231" s="52" t="str">
        <f>IF(Tabela1[[#This Row],[Média9]]="NA","NA",IF(Y231="","",IF(Y231&gt;$AD$3,"A",IF(Y231&gt;$AD$4,"B",IF(Y231&gt;$AD$5,"C","D")))))</f>
        <v>B</v>
      </c>
      <c r="AF231" s="52" t="str">
        <f>IF(Tabela1[[#This Row],[Baixa10]]="NA","NA",IF(Z231="","",IF(Z231&gt;$AD$3,"A",IF(Z231&gt;$AD$4,"B",IF(Z231&gt;$AD$5,"C","D")))))</f>
        <v>B</v>
      </c>
    </row>
    <row r="232" spans="1:32" ht="26.1" customHeight="1" x14ac:dyDescent="0.3">
      <c r="A232" s="55" t="s">
        <v>1258</v>
      </c>
      <c r="B232" s="56" t="s">
        <v>1144</v>
      </c>
      <c r="C232" s="55" t="s">
        <v>1150</v>
      </c>
      <c r="D232" s="55" t="s">
        <v>1151</v>
      </c>
      <c r="E232" s="55" t="s">
        <v>27</v>
      </c>
      <c r="F232" s="31" t="s">
        <v>1200</v>
      </c>
      <c r="G232" s="57">
        <v>50.1</v>
      </c>
      <c r="H232" s="31">
        <v>3</v>
      </c>
      <c r="I232" s="56" t="s">
        <v>1147</v>
      </c>
      <c r="J232" s="56" t="s">
        <v>18</v>
      </c>
      <c r="K232" s="56" t="s">
        <v>17</v>
      </c>
      <c r="L232" s="56" t="s">
        <v>425</v>
      </c>
      <c r="M232" s="56" t="s">
        <v>9</v>
      </c>
      <c r="N232" s="31" t="s">
        <v>9</v>
      </c>
      <c r="O232" s="56">
        <v>1238</v>
      </c>
      <c r="P232" s="56">
        <v>1038</v>
      </c>
      <c r="Q232" s="56">
        <v>900</v>
      </c>
      <c r="R232" s="58">
        <v>1.03</v>
      </c>
      <c r="S232" s="58">
        <v>0.87</v>
      </c>
      <c r="T232" s="59">
        <v>0.81</v>
      </c>
      <c r="U232" s="60">
        <v>165.5</v>
      </c>
      <c r="V232" s="60">
        <v>130.4</v>
      </c>
      <c r="W232" s="61">
        <v>120.57</v>
      </c>
      <c r="X232" s="43">
        <f>IF(Tabela1[[#This Row],[Alta2]]="NA","NA",Tabela1[[#This Row],[Alta2]]/Tabela1[[#This Row],[Alta5]]*Tabela1[[#This Row],[Diâmetro (cm)]]/100)</f>
        <v>3.0000000000000001E-3</v>
      </c>
      <c r="Y232" s="42">
        <f>IF(Tabela1[[#This Row],[Média3]]="NA","NA",Tabela1[[#This Row],[Média3]]/Tabela1[[#This Row],[Média6]]*Tabela1[[#This Row],[Diâmetro (cm)]]/100)</f>
        <v>3.3E-3</v>
      </c>
      <c r="Z232" s="42">
        <f>IF(Tabela1[[#This Row],[Baixa4]]="NA","NA",Tabela1[[#This Row],[Baixa4]]/Tabela1[[#This Row],[Baixa7]]*Tabela1[[#This Row],[Diâmetro (cm)]]/100)</f>
        <v>3.3999999999999998E-3</v>
      </c>
      <c r="AA232" s="44">
        <f>IF(Tabela1[[#This Row],[Alta8]]="NA","NA",IF(OR(AD232="",U232=""),"",U232*30/1000))</f>
        <v>4.97</v>
      </c>
      <c r="AB232" s="44">
        <f>IF(Tabela1[[#This Row],[Média9]]="NA","NA",IF(OR(AE232="",V232=""),"",V232*30/1000))</f>
        <v>3.91</v>
      </c>
      <c r="AC232" s="44">
        <f>IF(Tabela1[[#This Row],[Baixa10]]="NA","NA",IF(OR(AF232="",W232=""),"",W232*30/1000))</f>
        <v>3.62</v>
      </c>
      <c r="AD232" s="52" t="str">
        <f>IF(Tabela1[[#This Row],[Alta8]]="NA","NA",IF(X232="","",IF(X232&gt;$AD$3,"A",IF(X232&gt;$AD$4,"B",IF(X232&gt;$AD$5,"C","D")))))</f>
        <v>D</v>
      </c>
      <c r="AE232" s="52" t="str">
        <f>IF(Tabela1[[#This Row],[Média9]]="NA","NA",IF(Y232="","",IF(Y232&gt;$AD$3,"A",IF(Y232&gt;$AD$4,"B",IF(Y232&gt;$AD$5,"C","D")))))</f>
        <v>C</v>
      </c>
      <c r="AF232" s="52" t="str">
        <f>IF(Tabela1[[#This Row],[Baixa10]]="NA","NA",IF(Z232="","",IF(Z232&gt;$AD$3,"A",IF(Z232&gt;$AD$4,"B",IF(Z232&gt;$AD$5,"C","D")))))</f>
        <v>C</v>
      </c>
    </row>
    <row r="233" spans="1:32" ht="26.1" customHeight="1" x14ac:dyDescent="0.3">
      <c r="A233" s="55" t="s">
        <v>1258</v>
      </c>
      <c r="B233" s="56" t="s">
        <v>1144</v>
      </c>
      <c r="C233" s="55" t="s">
        <v>1150</v>
      </c>
      <c r="D233" s="55" t="s">
        <v>1152</v>
      </c>
      <c r="E233" s="55" t="s">
        <v>26</v>
      </c>
      <c r="F233" s="31" t="s">
        <v>1199</v>
      </c>
      <c r="G233" s="57">
        <v>50.1</v>
      </c>
      <c r="H233" s="31">
        <v>3</v>
      </c>
      <c r="I233" s="56" t="s">
        <v>1147</v>
      </c>
      <c r="J233" s="56" t="s">
        <v>18</v>
      </c>
      <c r="K233" s="56" t="s">
        <v>17</v>
      </c>
      <c r="L233" s="56" t="s">
        <v>425</v>
      </c>
      <c r="M233" s="56" t="s">
        <v>9</v>
      </c>
      <c r="N233" s="31" t="s">
        <v>9</v>
      </c>
      <c r="O233" s="56">
        <v>1316</v>
      </c>
      <c r="P233" s="56">
        <v>862</v>
      </c>
      <c r="Q233" s="56">
        <v>483</v>
      </c>
      <c r="R233" s="58">
        <v>1.17</v>
      </c>
      <c r="S233" s="58">
        <v>0.69</v>
      </c>
      <c r="T233" s="59">
        <v>0.49</v>
      </c>
      <c r="U233" s="60">
        <v>185.23</v>
      </c>
      <c r="V233" s="60">
        <v>87.57</v>
      </c>
      <c r="W233" s="61">
        <v>51.57</v>
      </c>
      <c r="X233" s="43">
        <f>IF(Tabela1[[#This Row],[Alta2]]="NA","NA",Tabela1[[#This Row],[Alta2]]/Tabela1[[#This Row],[Alta5]]*Tabela1[[#This Row],[Diâmetro (cm)]]/100)</f>
        <v>3.0000000000000001E-3</v>
      </c>
      <c r="Y233" s="42">
        <f>IF(Tabela1[[#This Row],[Média3]]="NA","NA",Tabela1[[#This Row],[Média3]]/Tabela1[[#This Row],[Média6]]*Tabela1[[#This Row],[Diâmetro (cm)]]/100)</f>
        <v>3.8999999999999998E-3</v>
      </c>
      <c r="Z233" s="42">
        <f>IF(Tabela1[[#This Row],[Baixa4]]="NA","NA",Tabela1[[#This Row],[Baixa4]]/Tabela1[[#This Row],[Baixa7]]*Tabela1[[#This Row],[Diâmetro (cm)]]/100)</f>
        <v>4.7999999999999996E-3</v>
      </c>
      <c r="AA233" s="44">
        <f>IF(Tabela1[[#This Row],[Alta8]]="NA","NA",IF(OR(AD233="",U233=""),"",U233*30/1000))</f>
        <v>5.56</v>
      </c>
      <c r="AB233" s="44">
        <f>IF(Tabela1[[#This Row],[Média9]]="NA","NA",IF(OR(AE233="",V233=""),"",V233*30/1000))</f>
        <v>2.63</v>
      </c>
      <c r="AC233" s="44">
        <f>IF(Tabela1[[#This Row],[Baixa10]]="NA","NA",IF(OR(AF233="",W233=""),"",W233*30/1000))</f>
        <v>1.55</v>
      </c>
      <c r="AD233" s="52" t="str">
        <f>IF(Tabela1[[#This Row],[Alta8]]="NA","NA",IF(X233="","",IF(X233&gt;$AD$3,"A",IF(X233&gt;$AD$4,"B",IF(X233&gt;$AD$5,"C","D")))))</f>
        <v>D</v>
      </c>
      <c r="AE233" s="52" t="str">
        <f>IF(Tabela1[[#This Row],[Média9]]="NA","NA",IF(Y233="","",IF(Y233&gt;$AD$3,"A",IF(Y233&gt;$AD$4,"B",IF(Y233&gt;$AD$5,"C","D")))))</f>
        <v>B</v>
      </c>
      <c r="AF233" s="52" t="str">
        <f>IF(Tabela1[[#This Row],[Baixa10]]="NA","NA",IF(Z233="","",IF(Z233&gt;$AD$3,"A",IF(Z233&gt;$AD$4,"B",IF(Z233&gt;$AD$5,"C","D")))))</f>
        <v>A</v>
      </c>
    </row>
    <row r="234" spans="1:32" ht="26.1" customHeight="1" x14ac:dyDescent="0.3">
      <c r="A234" s="55" t="s">
        <v>1258</v>
      </c>
      <c r="B234" s="56" t="s">
        <v>1144</v>
      </c>
      <c r="C234" s="55" t="s">
        <v>1150</v>
      </c>
      <c r="D234" s="55" t="s">
        <v>1152</v>
      </c>
      <c r="E234" s="55" t="s">
        <v>26</v>
      </c>
      <c r="F234" s="31" t="s">
        <v>1200</v>
      </c>
      <c r="G234" s="57">
        <v>50.1</v>
      </c>
      <c r="H234" s="31">
        <v>3</v>
      </c>
      <c r="I234" s="56" t="s">
        <v>1147</v>
      </c>
      <c r="J234" s="56" t="s">
        <v>18</v>
      </c>
      <c r="K234" s="56" t="s">
        <v>17</v>
      </c>
      <c r="L234" s="56" t="s">
        <v>425</v>
      </c>
      <c r="M234" s="56" t="s">
        <v>9</v>
      </c>
      <c r="N234" s="31" t="s">
        <v>9</v>
      </c>
      <c r="O234" s="56">
        <v>1125</v>
      </c>
      <c r="P234" s="56">
        <v>925</v>
      </c>
      <c r="Q234" s="56">
        <v>788</v>
      </c>
      <c r="R234" s="58">
        <v>1.01</v>
      </c>
      <c r="S234" s="58">
        <v>0.8</v>
      </c>
      <c r="T234" s="59">
        <v>0.72</v>
      </c>
      <c r="U234" s="60">
        <v>163.53</v>
      </c>
      <c r="V234" s="60">
        <v>122.83</v>
      </c>
      <c r="W234" s="61">
        <v>103.77</v>
      </c>
      <c r="X234" s="43">
        <f>IF(Tabela1[[#This Row],[Alta2]]="NA","NA",Tabela1[[#This Row],[Alta2]]/Tabela1[[#This Row],[Alta5]]*Tabela1[[#This Row],[Diâmetro (cm)]]/100)</f>
        <v>3.0000000000000001E-3</v>
      </c>
      <c r="Y234" s="42">
        <f>IF(Tabela1[[#This Row],[Média3]]="NA","NA",Tabela1[[#This Row],[Média3]]/Tabela1[[#This Row],[Média6]]*Tabela1[[#This Row],[Diâmetro (cm)]]/100)</f>
        <v>3.3E-3</v>
      </c>
      <c r="Z234" s="42">
        <f>IF(Tabela1[[#This Row],[Baixa4]]="NA","NA",Tabela1[[#This Row],[Baixa4]]/Tabela1[[#This Row],[Baixa7]]*Tabela1[[#This Row],[Diâmetro (cm)]]/100)</f>
        <v>3.5000000000000001E-3</v>
      </c>
      <c r="AA234" s="44">
        <f>IF(Tabela1[[#This Row],[Alta8]]="NA","NA",IF(OR(AD234="",U234=""),"",U234*30/1000))</f>
        <v>4.91</v>
      </c>
      <c r="AB234" s="44">
        <f>IF(Tabela1[[#This Row],[Média9]]="NA","NA",IF(OR(AE234="",V234=""),"",V234*30/1000))</f>
        <v>3.68</v>
      </c>
      <c r="AC234" s="44">
        <f>IF(Tabela1[[#This Row],[Baixa10]]="NA","NA",IF(OR(AF234="",W234=""),"",W234*30/1000))</f>
        <v>3.11</v>
      </c>
      <c r="AD234" s="52" t="str">
        <f>IF(Tabela1[[#This Row],[Alta8]]="NA","NA",IF(X234="","",IF(X234&gt;$AD$3,"A",IF(X234&gt;$AD$4,"B",IF(X234&gt;$AD$5,"C","D")))))</f>
        <v>D</v>
      </c>
      <c r="AE234" s="52" t="str">
        <f>IF(Tabela1[[#This Row],[Média9]]="NA","NA",IF(Y234="","",IF(Y234&gt;$AD$3,"A",IF(Y234&gt;$AD$4,"B",IF(Y234&gt;$AD$5,"C","D")))))</f>
        <v>C</v>
      </c>
      <c r="AF234" s="52" t="str">
        <f>IF(Tabela1[[#This Row],[Baixa10]]="NA","NA",IF(Z234="","",IF(Z234&gt;$AD$3,"A",IF(Z234&gt;$AD$4,"B",IF(Z234&gt;$AD$5,"C","D")))))</f>
        <v>C</v>
      </c>
    </row>
    <row r="235" spans="1:32" ht="26.1" customHeight="1" x14ac:dyDescent="0.3">
      <c r="A235" s="55" t="s">
        <v>1258</v>
      </c>
      <c r="B235" s="56" t="s">
        <v>1144</v>
      </c>
      <c r="C235" s="55" t="s">
        <v>1153</v>
      </c>
      <c r="D235" s="55" t="s">
        <v>1154</v>
      </c>
      <c r="E235" s="55" t="s">
        <v>27</v>
      </c>
      <c r="F235" s="31" t="s">
        <v>1199</v>
      </c>
      <c r="G235" s="57">
        <v>44.5</v>
      </c>
      <c r="H235" s="31">
        <v>4</v>
      </c>
      <c r="I235" s="56" t="s">
        <v>1147</v>
      </c>
      <c r="J235" s="56" t="s">
        <v>18</v>
      </c>
      <c r="K235" s="56" t="s">
        <v>17</v>
      </c>
      <c r="L235" s="56" t="s">
        <v>425</v>
      </c>
      <c r="M235" s="56" t="s">
        <v>9</v>
      </c>
      <c r="N235" s="31" t="s">
        <v>9</v>
      </c>
      <c r="O235" s="56">
        <v>1317</v>
      </c>
      <c r="P235" s="56">
        <v>920</v>
      </c>
      <c r="Q235" s="56">
        <v>613</v>
      </c>
      <c r="R235" s="58">
        <v>1.04</v>
      </c>
      <c r="S235" s="58">
        <v>0.7</v>
      </c>
      <c r="T235" s="59">
        <v>0.45</v>
      </c>
      <c r="U235" s="60">
        <v>176.4</v>
      </c>
      <c r="V235" s="60">
        <v>94.29</v>
      </c>
      <c r="W235" s="61">
        <v>53.21</v>
      </c>
      <c r="X235" s="43">
        <f>IF(Tabela1[[#This Row],[Alta2]]="NA","NA",Tabela1[[#This Row],[Alta2]]/Tabela1[[#This Row],[Alta5]]*Tabela1[[#This Row],[Diâmetro (cm)]]/100)</f>
        <v>3.0000000000000001E-3</v>
      </c>
      <c r="Y235" s="42">
        <f>IF(Tabela1[[#This Row],[Média3]]="NA","NA",Tabela1[[#This Row],[Média3]]/Tabela1[[#This Row],[Média6]]*Tabela1[[#This Row],[Diâmetro (cm)]]/100)</f>
        <v>3.3E-3</v>
      </c>
      <c r="Z235" s="42">
        <f>IF(Tabela1[[#This Row],[Baixa4]]="NA","NA",Tabela1[[#This Row],[Baixa4]]/Tabela1[[#This Row],[Baixa7]]*Tabela1[[#This Row],[Diâmetro (cm)]]/100)</f>
        <v>3.8E-3</v>
      </c>
      <c r="AA235" s="44">
        <f>IF(Tabela1[[#This Row],[Alta8]]="NA","NA",IF(OR(AD235="",U235=""),"",U235*30/1000))</f>
        <v>5.29</v>
      </c>
      <c r="AB235" s="44">
        <f>IF(Tabela1[[#This Row],[Média9]]="NA","NA",IF(OR(AE235="",V235=""),"",V235*30/1000))</f>
        <v>2.83</v>
      </c>
      <c r="AC235" s="44">
        <f>IF(Tabela1[[#This Row],[Baixa10]]="NA","NA",IF(OR(AF235="",W235=""),"",W235*30/1000))</f>
        <v>1.6</v>
      </c>
      <c r="AD235" s="52" t="str">
        <f>IF(Tabela1[[#This Row],[Alta8]]="NA","NA",IF(X235="","",IF(X235&gt;$AD$3,"A",IF(X235&gt;$AD$4,"B",IF(X235&gt;$AD$5,"C","D")))))</f>
        <v>D</v>
      </c>
      <c r="AE235" s="52" t="str">
        <f>IF(Tabela1[[#This Row],[Média9]]="NA","NA",IF(Y235="","",IF(Y235&gt;$AD$3,"A",IF(Y235&gt;$AD$4,"B",IF(Y235&gt;$AD$5,"C","D")))))</f>
        <v>C</v>
      </c>
      <c r="AF235" s="52" t="str">
        <f>IF(Tabela1[[#This Row],[Baixa10]]="NA","NA",IF(Z235="","",IF(Z235&gt;$AD$3,"A",IF(Z235&gt;$AD$4,"B",IF(Z235&gt;$AD$5,"C","D")))))</f>
        <v>B</v>
      </c>
    </row>
    <row r="236" spans="1:32" ht="26.1" customHeight="1" x14ac:dyDescent="0.3">
      <c r="A236" s="55" t="s">
        <v>1258</v>
      </c>
      <c r="B236" s="56" t="s">
        <v>1144</v>
      </c>
      <c r="C236" s="55" t="s">
        <v>1153</v>
      </c>
      <c r="D236" s="55" t="s">
        <v>1154</v>
      </c>
      <c r="E236" s="55" t="s">
        <v>27</v>
      </c>
      <c r="F236" s="31" t="s">
        <v>1200</v>
      </c>
      <c r="G236" s="57">
        <v>44.5</v>
      </c>
      <c r="H236" s="31">
        <v>4</v>
      </c>
      <c r="I236" s="56" t="s">
        <v>1147</v>
      </c>
      <c r="J236" s="56" t="s">
        <v>18</v>
      </c>
      <c r="K236" s="56" t="s">
        <v>17</v>
      </c>
      <c r="L236" s="56" t="s">
        <v>425</v>
      </c>
      <c r="M236" s="56" t="s">
        <v>9</v>
      </c>
      <c r="N236" s="31" t="s">
        <v>9</v>
      </c>
      <c r="O236" s="56">
        <v>1151</v>
      </c>
      <c r="P236" s="56">
        <v>973</v>
      </c>
      <c r="Q236" s="56">
        <v>865</v>
      </c>
      <c r="R236" s="58">
        <v>0.89</v>
      </c>
      <c r="S236" s="58">
        <v>0.74</v>
      </c>
      <c r="T236" s="59">
        <v>0.65</v>
      </c>
      <c r="U236" s="60">
        <v>140.18</v>
      </c>
      <c r="V236" s="60">
        <v>105.44</v>
      </c>
      <c r="W236" s="61">
        <v>87.89</v>
      </c>
      <c r="X236" s="43">
        <f>IF(Tabela1[[#This Row],[Alta2]]="NA","NA",Tabela1[[#This Row],[Alta2]]/Tabela1[[#This Row],[Alta5]]*Tabela1[[#This Row],[Diâmetro (cm)]]/100)</f>
        <v>3.0000000000000001E-3</v>
      </c>
      <c r="Y236" s="42">
        <f>IF(Tabela1[[#This Row],[Média3]]="NA","NA",Tabela1[[#This Row],[Média3]]/Tabela1[[#This Row],[Média6]]*Tabela1[[#This Row],[Diâmetro (cm)]]/100)</f>
        <v>3.0999999999999999E-3</v>
      </c>
      <c r="Z236" s="42">
        <f>IF(Tabela1[[#This Row],[Baixa4]]="NA","NA",Tabela1[[#This Row],[Baixa4]]/Tabela1[[#This Row],[Baixa7]]*Tabela1[[#This Row],[Diâmetro (cm)]]/100)</f>
        <v>3.3E-3</v>
      </c>
      <c r="AA236" s="44">
        <f>IF(Tabela1[[#This Row],[Alta8]]="NA","NA",IF(OR(AD236="",U236=""),"",U236*30/1000))</f>
        <v>4.21</v>
      </c>
      <c r="AB236" s="44">
        <f>IF(Tabela1[[#This Row],[Média9]]="NA","NA",IF(OR(AE236="",V236=""),"",V236*30/1000))</f>
        <v>3.16</v>
      </c>
      <c r="AC236" s="44">
        <f>IF(Tabela1[[#This Row],[Baixa10]]="NA","NA",IF(OR(AF236="",W236=""),"",W236*30/1000))</f>
        <v>2.64</v>
      </c>
      <c r="AD236" s="52" t="str">
        <f>IF(Tabela1[[#This Row],[Alta8]]="NA","NA",IF(X236="","",IF(X236&gt;$AD$3,"A",IF(X236&gt;$AD$4,"B",IF(X236&gt;$AD$5,"C","D")))))</f>
        <v>D</v>
      </c>
      <c r="AE236" s="52" t="str">
        <f>IF(Tabela1[[#This Row],[Média9]]="NA","NA",IF(Y236="","",IF(Y236&gt;$AD$3,"A",IF(Y236&gt;$AD$4,"B",IF(Y236&gt;$AD$5,"C","D")))))</f>
        <v>C</v>
      </c>
      <c r="AF236" s="52" t="str">
        <f>IF(Tabela1[[#This Row],[Baixa10]]="NA","NA",IF(Z236="","",IF(Z236&gt;$AD$3,"A",IF(Z236&gt;$AD$4,"B",IF(Z236&gt;$AD$5,"C","D")))))</f>
        <v>C</v>
      </c>
    </row>
    <row r="237" spans="1:32" ht="26.1" customHeight="1" x14ac:dyDescent="0.3">
      <c r="A237" s="55" t="s">
        <v>1258</v>
      </c>
      <c r="B237" s="56" t="s">
        <v>1144</v>
      </c>
      <c r="C237" s="55" t="s">
        <v>1153</v>
      </c>
      <c r="D237" s="55" t="s">
        <v>1155</v>
      </c>
      <c r="E237" s="55" t="s">
        <v>25</v>
      </c>
      <c r="F237" s="31" t="s">
        <v>1199</v>
      </c>
      <c r="G237" s="57">
        <v>44.5</v>
      </c>
      <c r="H237" s="31">
        <v>4</v>
      </c>
      <c r="I237" s="56" t="s">
        <v>1147</v>
      </c>
      <c r="J237" s="56" t="s">
        <v>18</v>
      </c>
      <c r="K237" s="56" t="s">
        <v>17</v>
      </c>
      <c r="L237" s="56" t="s">
        <v>425</v>
      </c>
      <c r="M237" s="56" t="s">
        <v>9</v>
      </c>
      <c r="N237" s="31" t="s">
        <v>9</v>
      </c>
      <c r="O237" s="56">
        <v>1409</v>
      </c>
      <c r="P237" s="56">
        <v>985</v>
      </c>
      <c r="Q237" s="56">
        <v>702</v>
      </c>
      <c r="R237" s="58">
        <v>0.95</v>
      </c>
      <c r="S237" s="58">
        <v>0.65</v>
      </c>
      <c r="T237" s="59">
        <v>0.43</v>
      </c>
      <c r="U237" s="60">
        <v>170.27</v>
      </c>
      <c r="V237" s="60">
        <v>85.45</v>
      </c>
      <c r="W237" s="61">
        <v>52.99</v>
      </c>
      <c r="X237" s="43">
        <f>IF(Tabela1[[#This Row],[Alta2]]="NA","NA",Tabela1[[#This Row],[Alta2]]/Tabela1[[#This Row],[Alta5]]*Tabela1[[#This Row],[Diâmetro (cm)]]/100)</f>
        <v>2E-3</v>
      </c>
      <c r="Y237" s="42">
        <f>IF(Tabela1[[#This Row],[Média3]]="NA","NA",Tabela1[[#This Row],[Média3]]/Tabela1[[#This Row],[Média6]]*Tabela1[[#This Row],[Diâmetro (cm)]]/100)</f>
        <v>3.3999999999999998E-3</v>
      </c>
      <c r="Z237" s="42">
        <f>IF(Tabela1[[#This Row],[Baixa4]]="NA","NA",Tabela1[[#This Row],[Baixa4]]/Tabela1[[#This Row],[Baixa7]]*Tabela1[[#This Row],[Diâmetro (cm)]]/100)</f>
        <v>3.5999999999999999E-3</v>
      </c>
      <c r="AA237" s="44">
        <f>IF(Tabela1[[#This Row],[Alta8]]="NA","NA",IF(OR(AD237="",U237=""),"",U237*30/1000))</f>
        <v>5.1100000000000003</v>
      </c>
      <c r="AB237" s="44">
        <f>IF(Tabela1[[#This Row],[Média9]]="NA","NA",IF(OR(AE237="",V237=""),"",V237*30/1000))</f>
        <v>2.56</v>
      </c>
      <c r="AC237" s="44">
        <f>IF(Tabela1[[#This Row],[Baixa10]]="NA","NA",IF(OR(AF237="",W237=""),"",W237*30/1000))</f>
        <v>1.59</v>
      </c>
      <c r="AD237" s="52" t="str">
        <f>IF(Tabela1[[#This Row],[Alta8]]="NA","NA",IF(X237="","",IF(X237&gt;$AD$3,"A",IF(X237&gt;$AD$4,"B",IF(X237&gt;$AD$5,"C","D")))))</f>
        <v>D</v>
      </c>
      <c r="AE237" s="52" t="str">
        <f>IF(Tabela1[[#This Row],[Média9]]="NA","NA",IF(Y237="","",IF(Y237&gt;$AD$3,"A",IF(Y237&gt;$AD$4,"B",IF(Y237&gt;$AD$5,"C","D")))))</f>
        <v>C</v>
      </c>
      <c r="AF237" s="52" t="str">
        <f>IF(Tabela1[[#This Row],[Baixa10]]="NA","NA",IF(Z237="","",IF(Z237&gt;$AD$3,"A",IF(Z237&gt;$AD$4,"B",IF(Z237&gt;$AD$5,"C","D")))))</f>
        <v>B</v>
      </c>
    </row>
    <row r="238" spans="1:32" ht="26.1" customHeight="1" x14ac:dyDescent="0.3">
      <c r="A238" s="55" t="s">
        <v>1258</v>
      </c>
      <c r="B238" s="56" t="s">
        <v>1144</v>
      </c>
      <c r="C238" s="55" t="s">
        <v>1153</v>
      </c>
      <c r="D238" s="55" t="s">
        <v>1155</v>
      </c>
      <c r="E238" s="55" t="s">
        <v>25</v>
      </c>
      <c r="F238" s="31" t="s">
        <v>1200</v>
      </c>
      <c r="G238" s="57">
        <v>44.5</v>
      </c>
      <c r="H238" s="31">
        <v>4</v>
      </c>
      <c r="I238" s="56" t="s">
        <v>1147</v>
      </c>
      <c r="J238" s="56" t="s">
        <v>18</v>
      </c>
      <c r="K238" s="56" t="s">
        <v>17</v>
      </c>
      <c r="L238" s="56" t="s">
        <v>425</v>
      </c>
      <c r="M238" s="56" t="s">
        <v>9</v>
      </c>
      <c r="N238" s="31" t="s">
        <v>9</v>
      </c>
      <c r="O238" s="56">
        <v>1295</v>
      </c>
      <c r="P238" s="56">
        <v>1104</v>
      </c>
      <c r="Q238" s="56">
        <v>991</v>
      </c>
      <c r="R238" s="58">
        <v>0.87</v>
      </c>
      <c r="S238" s="58">
        <v>0.74</v>
      </c>
      <c r="T238" s="59">
        <v>0.65</v>
      </c>
      <c r="U238" s="60">
        <v>135.69999999999999</v>
      </c>
      <c r="V238" s="60">
        <v>100.5</v>
      </c>
      <c r="W238" s="61">
        <v>85.9</v>
      </c>
      <c r="X238" s="43">
        <f>IF(Tabela1[[#This Row],[Alta2]]="NA","NA",Tabela1[[#This Row],[Alta2]]/Tabela1[[#This Row],[Alta5]]*Tabela1[[#This Row],[Diâmetro (cm)]]/100)</f>
        <v>3.0000000000000001E-3</v>
      </c>
      <c r="Y238" s="42">
        <f>IF(Tabela1[[#This Row],[Média3]]="NA","NA",Tabela1[[#This Row],[Média3]]/Tabela1[[#This Row],[Média6]]*Tabela1[[#This Row],[Diâmetro (cm)]]/100)</f>
        <v>3.3E-3</v>
      </c>
      <c r="Z238" s="42">
        <f>IF(Tabela1[[#This Row],[Baixa4]]="NA","NA",Tabela1[[#This Row],[Baixa4]]/Tabela1[[#This Row],[Baixa7]]*Tabela1[[#This Row],[Diâmetro (cm)]]/100)</f>
        <v>3.3999999999999998E-3</v>
      </c>
      <c r="AA238" s="44">
        <f>IF(Tabela1[[#This Row],[Alta8]]="NA","NA",IF(OR(AD238="",U238=""),"",U238*30/1000))</f>
        <v>4.07</v>
      </c>
      <c r="AB238" s="44">
        <f>IF(Tabela1[[#This Row],[Média9]]="NA","NA",IF(OR(AE238="",V238=""),"",V238*30/1000))</f>
        <v>3.02</v>
      </c>
      <c r="AC238" s="44">
        <f>IF(Tabela1[[#This Row],[Baixa10]]="NA","NA",IF(OR(AF238="",W238=""),"",W238*30/1000))</f>
        <v>2.58</v>
      </c>
      <c r="AD238" s="52" t="str">
        <f>IF(Tabela1[[#This Row],[Alta8]]="NA","NA",IF(X238="","",IF(X238&gt;$AD$3,"A",IF(X238&gt;$AD$4,"B",IF(X238&gt;$AD$5,"C","D")))))</f>
        <v>D</v>
      </c>
      <c r="AE238" s="52" t="str">
        <f>IF(Tabela1[[#This Row],[Média9]]="NA","NA",IF(Y238="","",IF(Y238&gt;$AD$3,"A",IF(Y238&gt;$AD$4,"B",IF(Y238&gt;$AD$5,"C","D")))))</f>
        <v>C</v>
      </c>
      <c r="AF238" s="52" t="str">
        <f>IF(Tabela1[[#This Row],[Baixa10]]="NA","NA",IF(Z238="","",IF(Z238&gt;$AD$3,"A",IF(Z238&gt;$AD$4,"B",IF(Z238&gt;$AD$5,"C","D")))))</f>
        <v>C</v>
      </c>
    </row>
    <row r="239" spans="1:32" ht="26.1" customHeight="1" x14ac:dyDescent="0.3">
      <c r="A239" s="55" t="s">
        <v>1258</v>
      </c>
      <c r="B239" s="56" t="s">
        <v>1144</v>
      </c>
      <c r="C239" s="55" t="s">
        <v>1153</v>
      </c>
      <c r="D239" s="55" t="s">
        <v>1156</v>
      </c>
      <c r="E239" s="55" t="s">
        <v>26</v>
      </c>
      <c r="F239" s="31" t="s">
        <v>1199</v>
      </c>
      <c r="G239" s="57">
        <v>44.5</v>
      </c>
      <c r="H239" s="31">
        <v>4</v>
      </c>
      <c r="I239" s="56" t="s">
        <v>1147</v>
      </c>
      <c r="J239" s="56" t="s">
        <v>18</v>
      </c>
      <c r="K239" s="56" t="s">
        <v>17</v>
      </c>
      <c r="L239" s="56" t="s">
        <v>425</v>
      </c>
      <c r="M239" s="56" t="s">
        <v>9</v>
      </c>
      <c r="N239" s="31" t="s">
        <v>9</v>
      </c>
      <c r="O239" s="56">
        <v>1370</v>
      </c>
      <c r="P239" s="56">
        <v>1026</v>
      </c>
      <c r="Q239" s="56">
        <v>691</v>
      </c>
      <c r="R239" s="58">
        <v>1.1000000000000001</v>
      </c>
      <c r="S239" s="58">
        <v>0.8</v>
      </c>
      <c r="T239" s="59">
        <v>0.55000000000000004</v>
      </c>
      <c r="U239" s="60">
        <v>173.68</v>
      </c>
      <c r="V239" s="60">
        <v>98.72</v>
      </c>
      <c r="W239" s="61">
        <v>58.9</v>
      </c>
      <c r="X239" s="43">
        <f>IF(Tabela1[[#This Row],[Alta2]]="NA","NA",Tabela1[[#This Row],[Alta2]]/Tabela1[[#This Row],[Alta5]]*Tabela1[[#This Row],[Diâmetro (cm)]]/100)</f>
        <v>3.0000000000000001E-3</v>
      </c>
      <c r="Y239" s="42">
        <f>IF(Tabela1[[#This Row],[Média3]]="NA","NA",Tabela1[[#This Row],[Média3]]/Tabela1[[#This Row],[Média6]]*Tabela1[[#This Row],[Diâmetro (cm)]]/100)</f>
        <v>3.5999999999999999E-3</v>
      </c>
      <c r="Z239" s="42">
        <f>IF(Tabela1[[#This Row],[Baixa4]]="NA","NA",Tabela1[[#This Row],[Baixa4]]/Tabela1[[#This Row],[Baixa7]]*Tabela1[[#This Row],[Diâmetro (cm)]]/100)</f>
        <v>4.1999999999999997E-3</v>
      </c>
      <c r="AA239" s="44">
        <f>IF(Tabela1[[#This Row],[Alta8]]="NA","NA",IF(OR(AD239="",U239=""),"",U239*30/1000))</f>
        <v>5.21</v>
      </c>
      <c r="AB239" s="44">
        <f>IF(Tabela1[[#This Row],[Média9]]="NA","NA",IF(OR(AE239="",V239=""),"",V239*30/1000))</f>
        <v>2.96</v>
      </c>
      <c r="AC239" s="44">
        <f>IF(Tabela1[[#This Row],[Baixa10]]="NA","NA",IF(OR(AF239="",W239=""),"",W239*30/1000))</f>
        <v>1.77</v>
      </c>
      <c r="AD239" s="52" t="str">
        <f>IF(Tabela1[[#This Row],[Alta8]]="NA","NA",IF(X239="","",IF(X239&gt;$AD$3,"A",IF(X239&gt;$AD$4,"B",IF(X239&gt;$AD$5,"C","D")))))</f>
        <v>D</v>
      </c>
      <c r="AE239" s="52" t="str">
        <f>IF(Tabela1[[#This Row],[Média9]]="NA","NA",IF(Y239="","",IF(Y239&gt;$AD$3,"A",IF(Y239&gt;$AD$4,"B",IF(Y239&gt;$AD$5,"C","D")))))</f>
        <v>B</v>
      </c>
      <c r="AF239" s="52" t="str">
        <f>IF(Tabela1[[#This Row],[Baixa10]]="NA","NA",IF(Z239="","",IF(Z239&gt;$AD$3,"A",IF(Z239&gt;$AD$4,"B",IF(Z239&gt;$AD$5,"C","D")))))</f>
        <v>A</v>
      </c>
    </row>
    <row r="240" spans="1:32" ht="26.1" customHeight="1" x14ac:dyDescent="0.3">
      <c r="A240" s="55" t="s">
        <v>1258</v>
      </c>
      <c r="B240" s="56" t="s">
        <v>1144</v>
      </c>
      <c r="C240" s="55" t="s">
        <v>1153</v>
      </c>
      <c r="D240" s="55" t="s">
        <v>1156</v>
      </c>
      <c r="E240" s="55" t="s">
        <v>26</v>
      </c>
      <c r="F240" s="31" t="s">
        <v>1200</v>
      </c>
      <c r="G240" s="57">
        <v>44.5</v>
      </c>
      <c r="H240" s="31">
        <v>4</v>
      </c>
      <c r="I240" s="56" t="s">
        <v>1147</v>
      </c>
      <c r="J240" s="56" t="s">
        <v>18</v>
      </c>
      <c r="K240" s="56" t="s">
        <v>17</v>
      </c>
      <c r="L240" s="56" t="s">
        <v>425</v>
      </c>
      <c r="M240" s="56" t="s">
        <v>9</v>
      </c>
      <c r="N240" s="31" t="s">
        <v>9</v>
      </c>
      <c r="O240" s="56">
        <v>1246</v>
      </c>
      <c r="P240" s="56">
        <v>1066</v>
      </c>
      <c r="Q240" s="56">
        <v>948</v>
      </c>
      <c r="R240" s="58">
        <v>0.97</v>
      </c>
      <c r="S240" s="58">
        <v>0.83</v>
      </c>
      <c r="T240" s="59">
        <v>0.75</v>
      </c>
      <c r="U240" s="60">
        <v>137.09</v>
      </c>
      <c r="V240" s="60">
        <v>105.05</v>
      </c>
      <c r="W240" s="61">
        <v>89.36</v>
      </c>
      <c r="X240" s="43">
        <f>IF(Tabela1[[#This Row],[Alta2]]="NA","NA",Tabela1[[#This Row],[Alta2]]/Tabela1[[#This Row],[Alta5]]*Tabela1[[#This Row],[Diâmetro (cm)]]/100)</f>
        <v>3.0000000000000001E-3</v>
      </c>
      <c r="Y240" s="42">
        <f>IF(Tabela1[[#This Row],[Média3]]="NA","NA",Tabela1[[#This Row],[Média3]]/Tabela1[[#This Row],[Média6]]*Tabela1[[#This Row],[Diâmetro (cm)]]/100)</f>
        <v>3.5000000000000001E-3</v>
      </c>
      <c r="Z240" s="42">
        <f>IF(Tabela1[[#This Row],[Baixa4]]="NA","NA",Tabela1[[#This Row],[Baixa4]]/Tabela1[[#This Row],[Baixa7]]*Tabela1[[#This Row],[Diâmetro (cm)]]/100)</f>
        <v>3.7000000000000002E-3</v>
      </c>
      <c r="AA240" s="44">
        <f>IF(Tabela1[[#This Row],[Alta8]]="NA","NA",IF(OR(AD240="",U240=""),"",U240*30/1000))</f>
        <v>4.1100000000000003</v>
      </c>
      <c r="AB240" s="44">
        <f>IF(Tabela1[[#This Row],[Média9]]="NA","NA",IF(OR(AE240="",V240=""),"",V240*30/1000))</f>
        <v>3.15</v>
      </c>
      <c r="AC240" s="44">
        <f>IF(Tabela1[[#This Row],[Baixa10]]="NA","NA",IF(OR(AF240="",W240=""),"",W240*30/1000))</f>
        <v>2.68</v>
      </c>
      <c r="AD240" s="52" t="str">
        <f>IF(Tabela1[[#This Row],[Alta8]]="NA","NA",IF(X240="","",IF(X240&gt;$AD$3,"A",IF(X240&gt;$AD$4,"B",IF(X240&gt;$AD$5,"C","D")))))</f>
        <v>D</v>
      </c>
      <c r="AE240" s="52" t="str">
        <f>IF(Tabela1[[#This Row],[Média9]]="NA","NA",IF(Y240="","",IF(Y240&gt;$AD$3,"A",IF(Y240&gt;$AD$4,"B",IF(Y240&gt;$AD$5,"C","D")))))</f>
        <v>C</v>
      </c>
      <c r="AF240" s="52" t="str">
        <f>IF(Tabela1[[#This Row],[Baixa10]]="NA","NA",IF(Z240="","",IF(Z240&gt;$AD$3,"A",IF(Z240&gt;$AD$4,"B",IF(Z240&gt;$AD$5,"C","D")))))</f>
        <v>B</v>
      </c>
    </row>
    <row r="241" spans="1:32" ht="26.1" customHeight="1" x14ac:dyDescent="0.3">
      <c r="A241" s="55" t="s">
        <v>1258</v>
      </c>
      <c r="B241" s="56" t="s">
        <v>1144</v>
      </c>
      <c r="C241" s="55" t="s">
        <v>1153</v>
      </c>
      <c r="D241" s="55" t="s">
        <v>1157</v>
      </c>
      <c r="E241" s="55" t="s">
        <v>27</v>
      </c>
      <c r="F241" s="31" t="s">
        <v>1199</v>
      </c>
      <c r="G241" s="57">
        <v>44.5</v>
      </c>
      <c r="H241" s="31">
        <v>4</v>
      </c>
      <c r="I241" s="56" t="s">
        <v>1147</v>
      </c>
      <c r="J241" s="56" t="s">
        <v>18</v>
      </c>
      <c r="K241" s="56" t="s">
        <v>18</v>
      </c>
      <c r="L241" s="56" t="s">
        <v>425</v>
      </c>
      <c r="M241" s="56" t="s">
        <v>9</v>
      </c>
      <c r="N241" s="31" t="s">
        <v>9</v>
      </c>
      <c r="O241" s="56">
        <v>1342</v>
      </c>
      <c r="P241" s="56">
        <v>943</v>
      </c>
      <c r="Q241" s="56">
        <v>691</v>
      </c>
      <c r="R241" s="58">
        <v>1.05</v>
      </c>
      <c r="S241" s="58">
        <v>0.73</v>
      </c>
      <c r="T241" s="59">
        <v>0.52</v>
      </c>
      <c r="U241" s="60">
        <v>169.01</v>
      </c>
      <c r="V241" s="60">
        <v>90.07</v>
      </c>
      <c r="W241" s="61">
        <v>58.72</v>
      </c>
      <c r="X241" s="43">
        <f>IF(Tabela1[[#This Row],[Alta2]]="NA","NA",Tabela1[[#This Row],[Alta2]]/Tabela1[[#This Row],[Alta5]]*Tabela1[[#This Row],[Diâmetro (cm)]]/100)</f>
        <v>3.0000000000000001E-3</v>
      </c>
      <c r="Y241" s="42">
        <f>IF(Tabela1[[#This Row],[Média3]]="NA","NA",Tabela1[[#This Row],[Média3]]/Tabela1[[#This Row],[Média6]]*Tabela1[[#This Row],[Diâmetro (cm)]]/100)</f>
        <v>3.5999999999999999E-3</v>
      </c>
      <c r="Z241" s="42">
        <f>IF(Tabela1[[#This Row],[Baixa4]]="NA","NA",Tabela1[[#This Row],[Baixa4]]/Tabela1[[#This Row],[Baixa7]]*Tabela1[[#This Row],[Diâmetro (cm)]]/100)</f>
        <v>3.8999999999999998E-3</v>
      </c>
      <c r="AA241" s="44">
        <f>IF(Tabela1[[#This Row],[Alta8]]="NA","NA",IF(OR(AD241="",U241=""),"",U241*30/1000))</f>
        <v>5.07</v>
      </c>
      <c r="AB241" s="44">
        <f>IF(Tabela1[[#This Row],[Média9]]="NA","NA",IF(OR(AE241="",V241=""),"",V241*30/1000))</f>
        <v>2.7</v>
      </c>
      <c r="AC241" s="44">
        <f>IF(Tabela1[[#This Row],[Baixa10]]="NA","NA",IF(OR(AF241="",W241=""),"",W241*30/1000))</f>
        <v>1.76</v>
      </c>
      <c r="AD241" s="52" t="str">
        <f>IF(Tabela1[[#This Row],[Alta8]]="NA","NA",IF(X241="","",IF(X241&gt;$AD$3,"A",IF(X241&gt;$AD$4,"B",IF(X241&gt;$AD$5,"C","D")))))</f>
        <v>D</v>
      </c>
      <c r="AE241" s="52" t="str">
        <f>IF(Tabela1[[#This Row],[Média9]]="NA","NA",IF(Y241="","",IF(Y241&gt;$AD$3,"A",IF(Y241&gt;$AD$4,"B",IF(Y241&gt;$AD$5,"C","D")))))</f>
        <v>B</v>
      </c>
      <c r="AF241" s="52" t="str">
        <f>IF(Tabela1[[#This Row],[Baixa10]]="NA","NA",IF(Z241="","",IF(Z241&gt;$AD$3,"A",IF(Z241&gt;$AD$4,"B",IF(Z241&gt;$AD$5,"C","D")))))</f>
        <v>B</v>
      </c>
    </row>
    <row r="242" spans="1:32" ht="26.1" customHeight="1" x14ac:dyDescent="0.3">
      <c r="A242" s="55" t="s">
        <v>1258</v>
      </c>
      <c r="B242" s="56" t="s">
        <v>1144</v>
      </c>
      <c r="C242" s="55" t="s">
        <v>1153</v>
      </c>
      <c r="D242" s="55" t="s">
        <v>1157</v>
      </c>
      <c r="E242" s="55" t="s">
        <v>27</v>
      </c>
      <c r="F242" s="31" t="s">
        <v>1200</v>
      </c>
      <c r="G242" s="57">
        <v>44.5</v>
      </c>
      <c r="H242" s="31">
        <v>4</v>
      </c>
      <c r="I242" s="56" t="s">
        <v>1147</v>
      </c>
      <c r="J242" s="56" t="s">
        <v>18</v>
      </c>
      <c r="K242" s="56" t="s">
        <v>18</v>
      </c>
      <c r="L242" s="56" t="s">
        <v>425</v>
      </c>
      <c r="M242" s="56" t="s">
        <v>9</v>
      </c>
      <c r="N242" s="31" t="s">
        <v>9</v>
      </c>
      <c r="O242" s="56">
        <v>1215</v>
      </c>
      <c r="P242" s="56">
        <v>1026</v>
      </c>
      <c r="Q242" s="56">
        <v>932</v>
      </c>
      <c r="R242" s="58">
        <v>0.94</v>
      </c>
      <c r="S242" s="58">
        <v>0.79</v>
      </c>
      <c r="T242" s="59">
        <v>0.73</v>
      </c>
      <c r="U242" s="60">
        <v>138.06</v>
      </c>
      <c r="V242" s="60">
        <v>102.78</v>
      </c>
      <c r="W242" s="61">
        <v>89.99</v>
      </c>
      <c r="X242" s="43">
        <f>IF(Tabela1[[#This Row],[Alta2]]="NA","NA",Tabela1[[#This Row],[Alta2]]/Tabela1[[#This Row],[Alta5]]*Tabela1[[#This Row],[Diâmetro (cm)]]/100)</f>
        <v>3.0000000000000001E-3</v>
      </c>
      <c r="Y242" s="42">
        <f>IF(Tabela1[[#This Row],[Média3]]="NA","NA",Tabela1[[#This Row],[Média3]]/Tabela1[[#This Row],[Média6]]*Tabela1[[#This Row],[Diâmetro (cm)]]/100)</f>
        <v>3.3999999999999998E-3</v>
      </c>
      <c r="Z242" s="42">
        <f>IF(Tabela1[[#This Row],[Baixa4]]="NA","NA",Tabela1[[#This Row],[Baixa4]]/Tabela1[[#This Row],[Baixa7]]*Tabela1[[#This Row],[Diâmetro (cm)]]/100)</f>
        <v>3.5999999999999999E-3</v>
      </c>
      <c r="AA242" s="44">
        <f>IF(Tabela1[[#This Row],[Alta8]]="NA","NA",IF(OR(AD242="",U242=""),"",U242*30/1000))</f>
        <v>4.1399999999999997</v>
      </c>
      <c r="AB242" s="44">
        <f>IF(Tabela1[[#This Row],[Média9]]="NA","NA",IF(OR(AE242="",V242=""),"",V242*30/1000))</f>
        <v>3.08</v>
      </c>
      <c r="AC242" s="44">
        <f>IF(Tabela1[[#This Row],[Baixa10]]="NA","NA",IF(OR(AF242="",W242=""),"",W242*30/1000))</f>
        <v>2.7</v>
      </c>
      <c r="AD242" s="52" t="str">
        <f>IF(Tabela1[[#This Row],[Alta8]]="NA","NA",IF(X242="","",IF(X242&gt;$AD$3,"A",IF(X242&gt;$AD$4,"B",IF(X242&gt;$AD$5,"C","D")))))</f>
        <v>D</v>
      </c>
      <c r="AE242" s="52" t="str">
        <f>IF(Tabela1[[#This Row],[Média9]]="NA","NA",IF(Y242="","",IF(Y242&gt;$AD$3,"A",IF(Y242&gt;$AD$4,"B",IF(Y242&gt;$AD$5,"C","D")))))</f>
        <v>C</v>
      </c>
      <c r="AF242" s="52" t="str">
        <f>IF(Tabela1[[#This Row],[Baixa10]]="NA","NA",IF(Z242="","",IF(Z242&gt;$AD$3,"A",IF(Z242&gt;$AD$4,"B",IF(Z242&gt;$AD$5,"C","D")))))</f>
        <v>B</v>
      </c>
    </row>
    <row r="243" spans="1:32" ht="26.1" customHeight="1" x14ac:dyDescent="0.3">
      <c r="A243" s="55" t="s">
        <v>1258</v>
      </c>
      <c r="B243" s="56" t="s">
        <v>1144</v>
      </c>
      <c r="C243" s="55" t="s">
        <v>1153</v>
      </c>
      <c r="D243" s="55" t="s">
        <v>1158</v>
      </c>
      <c r="E243" s="55" t="s">
        <v>25</v>
      </c>
      <c r="F243" s="31" t="s">
        <v>1199</v>
      </c>
      <c r="G243" s="57">
        <v>44.5</v>
      </c>
      <c r="H243" s="31">
        <v>4</v>
      </c>
      <c r="I243" s="56" t="s">
        <v>1147</v>
      </c>
      <c r="J243" s="56" t="s">
        <v>18</v>
      </c>
      <c r="K243" s="56" t="s">
        <v>18</v>
      </c>
      <c r="L243" s="56" t="s">
        <v>425</v>
      </c>
      <c r="M243" s="56" t="s">
        <v>9</v>
      </c>
      <c r="N243" s="31" t="s">
        <v>9</v>
      </c>
      <c r="O243" s="56">
        <v>1382</v>
      </c>
      <c r="P243" s="56">
        <v>1010</v>
      </c>
      <c r="Q243" s="56">
        <v>695</v>
      </c>
      <c r="R243" s="58">
        <v>1</v>
      </c>
      <c r="S243" s="58">
        <v>0.7</v>
      </c>
      <c r="T243" s="59">
        <v>0.46</v>
      </c>
      <c r="U243" s="60">
        <v>171.24</v>
      </c>
      <c r="V243" s="60">
        <v>91.46</v>
      </c>
      <c r="W243" s="61">
        <v>54.02</v>
      </c>
      <c r="X243" s="43">
        <f>IF(Tabela1[[#This Row],[Alta2]]="NA","NA",Tabela1[[#This Row],[Alta2]]/Tabela1[[#This Row],[Alta5]]*Tabela1[[#This Row],[Diâmetro (cm)]]/100)</f>
        <v>3.0000000000000001E-3</v>
      </c>
      <c r="Y243" s="42">
        <f>IF(Tabela1[[#This Row],[Média3]]="NA","NA",Tabela1[[#This Row],[Média3]]/Tabela1[[#This Row],[Média6]]*Tabela1[[#This Row],[Diâmetro (cm)]]/100)</f>
        <v>3.3999999999999998E-3</v>
      </c>
      <c r="Z243" s="42">
        <f>IF(Tabela1[[#This Row],[Baixa4]]="NA","NA",Tabela1[[#This Row],[Baixa4]]/Tabela1[[#This Row],[Baixa7]]*Tabela1[[#This Row],[Diâmetro (cm)]]/100)</f>
        <v>3.8E-3</v>
      </c>
      <c r="AA243" s="44">
        <f>IF(Tabela1[[#This Row],[Alta8]]="NA","NA",IF(OR(AD243="",U243=""),"",U243*30/1000))</f>
        <v>5.14</v>
      </c>
      <c r="AB243" s="44">
        <f>IF(Tabela1[[#This Row],[Média9]]="NA","NA",IF(OR(AE243="",V243=""),"",V243*30/1000))</f>
        <v>2.74</v>
      </c>
      <c r="AC243" s="44">
        <f>IF(Tabela1[[#This Row],[Baixa10]]="NA","NA",IF(OR(AF243="",W243=""),"",W243*30/1000))</f>
        <v>1.62</v>
      </c>
      <c r="AD243" s="52" t="str">
        <f>IF(Tabela1[[#This Row],[Alta8]]="NA","NA",IF(X243="","",IF(X243&gt;$AD$3,"A",IF(X243&gt;$AD$4,"B",IF(X243&gt;$AD$5,"C","D")))))</f>
        <v>D</v>
      </c>
      <c r="AE243" s="52" t="str">
        <f>IF(Tabela1[[#This Row],[Média9]]="NA","NA",IF(Y243="","",IF(Y243&gt;$AD$3,"A",IF(Y243&gt;$AD$4,"B",IF(Y243&gt;$AD$5,"C","D")))))</f>
        <v>C</v>
      </c>
      <c r="AF243" s="52" t="str">
        <f>IF(Tabela1[[#This Row],[Baixa10]]="NA","NA",IF(Z243="","",IF(Z243&gt;$AD$3,"A",IF(Z243&gt;$AD$4,"B",IF(Z243&gt;$AD$5,"C","D")))))</f>
        <v>B</v>
      </c>
    </row>
    <row r="244" spans="1:32" ht="26.1" customHeight="1" x14ac:dyDescent="0.3">
      <c r="A244" s="55" t="s">
        <v>1258</v>
      </c>
      <c r="B244" s="56" t="s">
        <v>1144</v>
      </c>
      <c r="C244" s="55" t="s">
        <v>1153</v>
      </c>
      <c r="D244" s="55" t="s">
        <v>1158</v>
      </c>
      <c r="E244" s="55" t="s">
        <v>25</v>
      </c>
      <c r="F244" s="31" t="s">
        <v>1200</v>
      </c>
      <c r="G244" s="57">
        <v>44.5</v>
      </c>
      <c r="H244" s="31">
        <v>4</v>
      </c>
      <c r="I244" s="56" t="s">
        <v>1147</v>
      </c>
      <c r="J244" s="56" t="s">
        <v>18</v>
      </c>
      <c r="K244" s="56" t="s">
        <v>18</v>
      </c>
      <c r="L244" s="56" t="s">
        <v>425</v>
      </c>
      <c r="M244" s="56" t="s">
        <v>9</v>
      </c>
      <c r="N244" s="31" t="s">
        <v>9</v>
      </c>
      <c r="O244" s="56">
        <v>1260</v>
      </c>
      <c r="P244" s="56">
        <v>1084</v>
      </c>
      <c r="Q244" s="56">
        <v>963</v>
      </c>
      <c r="R244" s="58">
        <v>0.89</v>
      </c>
      <c r="S244" s="58">
        <v>0.75</v>
      </c>
      <c r="T244" s="59">
        <v>0.68</v>
      </c>
      <c r="U244" s="60">
        <v>136.61000000000001</v>
      </c>
      <c r="V244" s="60">
        <v>104.03</v>
      </c>
      <c r="W244" s="61">
        <v>87.2</v>
      </c>
      <c r="X244" s="43">
        <f>IF(Tabela1[[#This Row],[Alta2]]="NA","NA",Tabela1[[#This Row],[Alta2]]/Tabela1[[#This Row],[Alta5]]*Tabela1[[#This Row],[Diâmetro (cm)]]/100)</f>
        <v>3.0000000000000001E-3</v>
      </c>
      <c r="Y244" s="42">
        <f>IF(Tabela1[[#This Row],[Média3]]="NA","NA",Tabela1[[#This Row],[Média3]]/Tabela1[[#This Row],[Média6]]*Tabela1[[#This Row],[Diâmetro (cm)]]/100)</f>
        <v>3.2000000000000002E-3</v>
      </c>
      <c r="Z244" s="42">
        <f>IF(Tabela1[[#This Row],[Baixa4]]="NA","NA",Tabela1[[#This Row],[Baixa4]]/Tabela1[[#This Row],[Baixa7]]*Tabela1[[#This Row],[Diâmetro (cm)]]/100)</f>
        <v>3.5000000000000001E-3</v>
      </c>
      <c r="AA244" s="44">
        <f>IF(Tabela1[[#This Row],[Alta8]]="NA","NA",IF(OR(AD244="",U244=""),"",U244*30/1000))</f>
        <v>4.0999999999999996</v>
      </c>
      <c r="AB244" s="44">
        <f>IF(Tabela1[[#This Row],[Média9]]="NA","NA",IF(OR(AE244="",V244=""),"",V244*30/1000))</f>
        <v>3.12</v>
      </c>
      <c r="AC244" s="44">
        <f>IF(Tabela1[[#This Row],[Baixa10]]="NA","NA",IF(OR(AF244="",W244=""),"",W244*30/1000))</f>
        <v>2.62</v>
      </c>
      <c r="AD244" s="52" t="str">
        <f>IF(Tabela1[[#This Row],[Alta8]]="NA","NA",IF(X244="","",IF(X244&gt;$AD$3,"A",IF(X244&gt;$AD$4,"B",IF(X244&gt;$AD$5,"C","D")))))</f>
        <v>D</v>
      </c>
      <c r="AE244" s="52" t="str">
        <f>IF(Tabela1[[#This Row],[Média9]]="NA","NA",IF(Y244="","",IF(Y244&gt;$AD$3,"A",IF(Y244&gt;$AD$4,"B",IF(Y244&gt;$AD$5,"C","D")))))</f>
        <v>C</v>
      </c>
      <c r="AF244" s="52" t="str">
        <f>IF(Tabela1[[#This Row],[Baixa10]]="NA","NA",IF(Z244="","",IF(Z244&gt;$AD$3,"A",IF(Z244&gt;$AD$4,"B",IF(Z244&gt;$AD$5,"C","D")))))</f>
        <v>C</v>
      </c>
    </row>
    <row r="245" spans="1:32" ht="26.1" customHeight="1" x14ac:dyDescent="0.3">
      <c r="A245" s="55" t="s">
        <v>1258</v>
      </c>
      <c r="B245" s="56" t="s">
        <v>1144</v>
      </c>
      <c r="C245" s="55" t="s">
        <v>1153</v>
      </c>
      <c r="D245" s="55" t="s">
        <v>1159</v>
      </c>
      <c r="E245" s="55" t="s">
        <v>26</v>
      </c>
      <c r="F245" s="31" t="s">
        <v>1199</v>
      </c>
      <c r="G245" s="57">
        <v>44.5</v>
      </c>
      <c r="H245" s="31">
        <v>4</v>
      </c>
      <c r="I245" s="56" t="s">
        <v>1147</v>
      </c>
      <c r="J245" s="56" t="s">
        <v>18</v>
      </c>
      <c r="K245" s="56" t="s">
        <v>18</v>
      </c>
      <c r="L245" s="56" t="s">
        <v>425</v>
      </c>
      <c r="M245" s="56" t="s">
        <v>9</v>
      </c>
      <c r="N245" s="31" t="s">
        <v>9</v>
      </c>
      <c r="O245" s="56">
        <v>1354</v>
      </c>
      <c r="P245" s="56">
        <v>948</v>
      </c>
      <c r="Q245" s="56">
        <v>675</v>
      </c>
      <c r="R245" s="58">
        <v>1.07</v>
      </c>
      <c r="S245" s="58">
        <v>0.74</v>
      </c>
      <c r="T245" s="59">
        <v>0.5</v>
      </c>
      <c r="U245" s="60">
        <v>171.9</v>
      </c>
      <c r="V245" s="60">
        <v>92.65</v>
      </c>
      <c r="W245" s="61">
        <v>57.12</v>
      </c>
      <c r="X245" s="43">
        <f>IF(Tabela1[[#This Row],[Alta2]]="NA","NA",Tabela1[[#This Row],[Alta2]]/Tabela1[[#This Row],[Alta5]]*Tabela1[[#This Row],[Diâmetro (cm)]]/100)</f>
        <v>3.0000000000000001E-3</v>
      </c>
      <c r="Y245" s="42">
        <f>IF(Tabela1[[#This Row],[Média3]]="NA","NA",Tabela1[[#This Row],[Média3]]/Tabela1[[#This Row],[Média6]]*Tabela1[[#This Row],[Diâmetro (cm)]]/100)</f>
        <v>3.5999999999999999E-3</v>
      </c>
      <c r="Z245" s="42">
        <f>IF(Tabela1[[#This Row],[Baixa4]]="NA","NA",Tabela1[[#This Row],[Baixa4]]/Tabela1[[#This Row],[Baixa7]]*Tabela1[[#This Row],[Diâmetro (cm)]]/100)</f>
        <v>3.8999999999999998E-3</v>
      </c>
      <c r="AA245" s="44">
        <f>IF(Tabela1[[#This Row],[Alta8]]="NA","NA",IF(OR(AD245="",U245=""),"",U245*30/1000))</f>
        <v>5.16</v>
      </c>
      <c r="AB245" s="44">
        <f>IF(Tabela1[[#This Row],[Média9]]="NA","NA",IF(OR(AE245="",V245=""),"",V245*30/1000))</f>
        <v>2.78</v>
      </c>
      <c r="AC245" s="44">
        <f>IF(Tabela1[[#This Row],[Baixa10]]="NA","NA",IF(OR(AF245="",W245=""),"",W245*30/1000))</f>
        <v>1.71</v>
      </c>
      <c r="AD245" s="52" t="str">
        <f>IF(Tabela1[[#This Row],[Alta8]]="NA","NA",IF(X245="","",IF(X245&gt;$AD$3,"A",IF(X245&gt;$AD$4,"B",IF(X245&gt;$AD$5,"C","D")))))</f>
        <v>D</v>
      </c>
      <c r="AE245" s="52" t="str">
        <f>IF(Tabela1[[#This Row],[Média9]]="NA","NA",IF(Y245="","",IF(Y245&gt;$AD$3,"A",IF(Y245&gt;$AD$4,"B",IF(Y245&gt;$AD$5,"C","D")))))</f>
        <v>B</v>
      </c>
      <c r="AF245" s="52" t="str">
        <f>IF(Tabela1[[#This Row],[Baixa10]]="NA","NA",IF(Z245="","",IF(Z245&gt;$AD$3,"A",IF(Z245&gt;$AD$4,"B",IF(Z245&gt;$AD$5,"C","D")))))</f>
        <v>B</v>
      </c>
    </row>
    <row r="246" spans="1:32" ht="26.1" customHeight="1" x14ac:dyDescent="0.3">
      <c r="A246" s="55" t="s">
        <v>1258</v>
      </c>
      <c r="B246" s="56" t="s">
        <v>1144</v>
      </c>
      <c r="C246" s="55" t="s">
        <v>1153</v>
      </c>
      <c r="D246" s="55" t="s">
        <v>1159</v>
      </c>
      <c r="E246" s="55" t="s">
        <v>26</v>
      </c>
      <c r="F246" s="31" t="s">
        <v>1200</v>
      </c>
      <c r="G246" s="57">
        <v>44.5</v>
      </c>
      <c r="H246" s="31">
        <v>4</v>
      </c>
      <c r="I246" s="56" t="s">
        <v>1147</v>
      </c>
      <c r="J246" s="56" t="s">
        <v>18</v>
      </c>
      <c r="K246" s="56" t="s">
        <v>18</v>
      </c>
      <c r="L246" s="56" t="s">
        <v>425</v>
      </c>
      <c r="M246" s="56" t="s">
        <v>9</v>
      </c>
      <c r="N246" s="31" t="s">
        <v>9</v>
      </c>
      <c r="O246" s="56">
        <v>1207</v>
      </c>
      <c r="P246" s="56">
        <v>1033</v>
      </c>
      <c r="Q246" s="56">
        <v>919</v>
      </c>
      <c r="R246" s="58">
        <v>0.95</v>
      </c>
      <c r="S246" s="58">
        <v>0.8</v>
      </c>
      <c r="T246" s="59">
        <v>0.71</v>
      </c>
      <c r="U246" s="60">
        <v>136.75</v>
      </c>
      <c r="V246" s="60">
        <v>103.99</v>
      </c>
      <c r="W246" s="61">
        <v>88.52</v>
      </c>
      <c r="X246" s="43">
        <f>IF(Tabela1[[#This Row],[Alta2]]="NA","NA",Tabela1[[#This Row],[Alta2]]/Tabela1[[#This Row],[Alta5]]*Tabela1[[#This Row],[Diâmetro (cm)]]/100)</f>
        <v>3.0000000000000001E-3</v>
      </c>
      <c r="Y246" s="42">
        <f>IF(Tabela1[[#This Row],[Média3]]="NA","NA",Tabela1[[#This Row],[Média3]]/Tabela1[[#This Row],[Média6]]*Tabela1[[#This Row],[Diâmetro (cm)]]/100)</f>
        <v>3.3999999999999998E-3</v>
      </c>
      <c r="Z246" s="42">
        <f>IF(Tabela1[[#This Row],[Baixa4]]="NA","NA",Tabela1[[#This Row],[Baixa4]]/Tabela1[[#This Row],[Baixa7]]*Tabela1[[#This Row],[Diâmetro (cm)]]/100)</f>
        <v>3.5999999999999999E-3</v>
      </c>
      <c r="AA246" s="44">
        <f>IF(Tabela1[[#This Row],[Alta8]]="NA","NA",IF(OR(AD246="",U246=""),"",U246*30/1000))</f>
        <v>4.0999999999999996</v>
      </c>
      <c r="AB246" s="44">
        <f>IF(Tabela1[[#This Row],[Média9]]="NA","NA",IF(OR(AE246="",V246=""),"",V246*30/1000))</f>
        <v>3.12</v>
      </c>
      <c r="AC246" s="44">
        <f>IF(Tabela1[[#This Row],[Baixa10]]="NA","NA",IF(OR(AF246="",W246=""),"",W246*30/1000))</f>
        <v>2.66</v>
      </c>
      <c r="AD246" s="52" t="str">
        <f>IF(Tabela1[[#This Row],[Alta8]]="NA","NA",IF(X246="","",IF(X246&gt;$AD$3,"A",IF(X246&gt;$AD$4,"B",IF(X246&gt;$AD$5,"C","D")))))</f>
        <v>D</v>
      </c>
      <c r="AE246" s="52" t="str">
        <f>IF(Tabela1[[#This Row],[Média9]]="NA","NA",IF(Y246="","",IF(Y246&gt;$AD$3,"A",IF(Y246&gt;$AD$4,"B",IF(Y246&gt;$AD$5,"C","D")))))</f>
        <v>C</v>
      </c>
      <c r="AF246" s="52" t="str">
        <f>IF(Tabela1[[#This Row],[Baixa10]]="NA","NA",IF(Z246="","",IF(Z246&gt;$AD$3,"A",IF(Z246&gt;$AD$4,"B",IF(Z246&gt;$AD$5,"C","D")))))</f>
        <v>B</v>
      </c>
    </row>
    <row r="247" spans="1:32" ht="26.1" customHeight="1" x14ac:dyDescent="0.3">
      <c r="A247" s="55" t="s">
        <v>1258</v>
      </c>
      <c r="B247" s="56" t="s">
        <v>1144</v>
      </c>
      <c r="C247" s="55" t="s">
        <v>1160</v>
      </c>
      <c r="D247" s="55" t="s">
        <v>1161</v>
      </c>
      <c r="E247" s="55" t="s">
        <v>27</v>
      </c>
      <c r="F247" s="31" t="s">
        <v>1199</v>
      </c>
      <c r="G247" s="57">
        <v>52</v>
      </c>
      <c r="H247" s="31">
        <v>3</v>
      </c>
      <c r="I247" s="56" t="s">
        <v>1147</v>
      </c>
      <c r="J247" s="56" t="s">
        <v>18</v>
      </c>
      <c r="K247" s="56" t="s">
        <v>17</v>
      </c>
      <c r="L247" s="56" t="s">
        <v>425</v>
      </c>
      <c r="M247" s="56" t="s">
        <v>9</v>
      </c>
      <c r="N247" s="31" t="s">
        <v>9</v>
      </c>
      <c r="O247" s="56">
        <v>1312.5</v>
      </c>
      <c r="P247" s="56">
        <v>781.47</v>
      </c>
      <c r="Q247" s="56">
        <v>458.57</v>
      </c>
      <c r="R247" s="58">
        <v>1.19</v>
      </c>
      <c r="S247" s="58">
        <v>0.77</v>
      </c>
      <c r="T247" s="59">
        <v>0.42</v>
      </c>
      <c r="U247" s="60">
        <v>177.2</v>
      </c>
      <c r="V247" s="60">
        <v>92.48</v>
      </c>
      <c r="W247" s="61">
        <v>46.56</v>
      </c>
      <c r="X247" s="43">
        <f>IF(Tabela1[[#This Row],[Alta2]]="NA","NA",Tabela1[[#This Row],[Alta2]]/Tabela1[[#This Row],[Alta5]]*Tabela1[[#This Row],[Diâmetro (cm)]]/100)</f>
        <v>3.0000000000000001E-3</v>
      </c>
      <c r="Y247" s="42">
        <f>IF(Tabela1[[#This Row],[Média3]]="NA","NA",Tabela1[[#This Row],[Média3]]/Tabela1[[#This Row],[Média6]]*Tabela1[[#This Row],[Diâmetro (cm)]]/100)</f>
        <v>4.3E-3</v>
      </c>
      <c r="Z247" s="42">
        <f>IF(Tabela1[[#This Row],[Baixa4]]="NA","NA",Tabela1[[#This Row],[Baixa4]]/Tabela1[[#This Row],[Baixa7]]*Tabela1[[#This Row],[Diâmetro (cm)]]/100)</f>
        <v>4.7000000000000002E-3</v>
      </c>
      <c r="AA247" s="44">
        <f>IF(Tabela1[[#This Row],[Alta8]]="NA","NA",IF(OR(AD247="",U247=""),"",U247*30/1000))</f>
        <v>5.32</v>
      </c>
      <c r="AB247" s="44">
        <f>IF(Tabela1[[#This Row],[Média9]]="NA","NA",IF(OR(AE247="",V247=""),"",V247*30/1000))</f>
        <v>2.77</v>
      </c>
      <c r="AC247" s="44">
        <f>IF(Tabela1[[#This Row],[Baixa10]]="NA","NA",IF(OR(AF247="",W247=""),"",W247*30/1000))</f>
        <v>1.4</v>
      </c>
      <c r="AD247" s="52" t="str">
        <f>IF(Tabela1[[#This Row],[Alta8]]="NA","NA",IF(X247="","",IF(X247&gt;$AD$3,"A",IF(X247&gt;$AD$4,"B",IF(X247&gt;$AD$5,"C","D")))))</f>
        <v>D</v>
      </c>
      <c r="AE247" s="52" t="str">
        <f>IF(Tabela1[[#This Row],[Média9]]="NA","NA",IF(Y247="","",IF(Y247&gt;$AD$3,"A",IF(Y247&gt;$AD$4,"B",IF(Y247&gt;$AD$5,"C","D")))))</f>
        <v>A</v>
      </c>
      <c r="AF247" s="52" t="str">
        <f>IF(Tabela1[[#This Row],[Baixa10]]="NA","NA",IF(Z247="","",IF(Z247&gt;$AD$3,"A",IF(Z247&gt;$AD$4,"B",IF(Z247&gt;$AD$5,"C","D")))))</f>
        <v>A</v>
      </c>
    </row>
    <row r="248" spans="1:32" ht="26.1" customHeight="1" x14ac:dyDescent="0.3">
      <c r="A248" s="55" t="s">
        <v>1258</v>
      </c>
      <c r="B248" s="56" t="s">
        <v>1144</v>
      </c>
      <c r="C248" s="55" t="s">
        <v>1160</v>
      </c>
      <c r="D248" s="55" t="s">
        <v>1161</v>
      </c>
      <c r="E248" s="55" t="s">
        <v>27</v>
      </c>
      <c r="F248" s="31" t="s">
        <v>1200</v>
      </c>
      <c r="G248" s="57">
        <v>52</v>
      </c>
      <c r="H248" s="31">
        <v>3</v>
      </c>
      <c r="I248" s="56" t="s">
        <v>1147</v>
      </c>
      <c r="J248" s="56" t="s">
        <v>18</v>
      </c>
      <c r="K248" s="56" t="s">
        <v>17</v>
      </c>
      <c r="L248" s="56" t="s">
        <v>425</v>
      </c>
      <c r="M248" s="56" t="s">
        <v>9</v>
      </c>
      <c r="N248" s="31" t="s">
        <v>9</v>
      </c>
      <c r="O248" s="56">
        <v>1108.0999999999999</v>
      </c>
      <c r="P248" s="56">
        <v>869.7</v>
      </c>
      <c r="Q248" s="56">
        <v>720.8</v>
      </c>
      <c r="R248" s="58">
        <v>1.03</v>
      </c>
      <c r="S248" s="58">
        <v>0.85</v>
      </c>
      <c r="T248" s="59">
        <v>0.71</v>
      </c>
      <c r="U248" s="60">
        <v>140.85</v>
      </c>
      <c r="V248" s="60">
        <v>105.6</v>
      </c>
      <c r="W248" s="61">
        <v>85.07</v>
      </c>
      <c r="X248" s="43">
        <f>IF(Tabela1[[#This Row],[Alta2]]="NA","NA",Tabela1[[#This Row],[Alta2]]/Tabela1[[#This Row],[Alta5]]*Tabela1[[#This Row],[Diâmetro (cm)]]/100)</f>
        <v>4.0000000000000001E-3</v>
      </c>
      <c r="Y248" s="42">
        <f>IF(Tabela1[[#This Row],[Média3]]="NA","NA",Tabela1[[#This Row],[Média3]]/Tabela1[[#This Row],[Média6]]*Tabela1[[#This Row],[Diâmetro (cm)]]/100)</f>
        <v>4.1999999999999997E-3</v>
      </c>
      <c r="Z248" s="42">
        <f>IF(Tabela1[[#This Row],[Baixa4]]="NA","NA",Tabela1[[#This Row],[Baixa4]]/Tabela1[[#This Row],[Baixa7]]*Tabela1[[#This Row],[Diâmetro (cm)]]/100)</f>
        <v>4.3E-3</v>
      </c>
      <c r="AA248" s="44">
        <f>IF(Tabela1[[#This Row],[Alta8]]="NA","NA",IF(OR(AD248="",U248=""),"",U248*30/1000))</f>
        <v>4.2300000000000004</v>
      </c>
      <c r="AB248" s="44">
        <f>IF(Tabela1[[#This Row],[Média9]]="NA","NA",IF(OR(AE248="",V248=""),"",V248*30/1000))</f>
        <v>3.17</v>
      </c>
      <c r="AC248" s="44">
        <f>IF(Tabela1[[#This Row],[Baixa10]]="NA","NA",IF(OR(AF248="",W248=""),"",W248*30/1000))</f>
        <v>2.5499999999999998</v>
      </c>
      <c r="AD248" s="52" t="str">
        <f>IF(Tabela1[[#This Row],[Alta8]]="NA","NA",IF(X248="","",IF(X248&gt;$AD$3,"A",IF(X248&gt;$AD$4,"B",IF(X248&gt;$AD$5,"C","D")))))</f>
        <v>B</v>
      </c>
      <c r="AE248" s="52" t="str">
        <f>IF(Tabela1[[#This Row],[Média9]]="NA","NA",IF(Y248="","",IF(Y248&gt;$AD$3,"A",IF(Y248&gt;$AD$4,"B",IF(Y248&gt;$AD$5,"C","D")))))</f>
        <v>A</v>
      </c>
      <c r="AF248" s="52" t="str">
        <f>IF(Tabela1[[#This Row],[Baixa10]]="NA","NA",IF(Z248="","",IF(Z248&gt;$AD$3,"A",IF(Z248&gt;$AD$4,"B",IF(Z248&gt;$AD$5,"C","D")))))</f>
        <v>A</v>
      </c>
    </row>
    <row r="249" spans="1:32" ht="26.1" customHeight="1" x14ac:dyDescent="0.3">
      <c r="A249" s="55" t="s">
        <v>1258</v>
      </c>
      <c r="B249" s="56" t="s">
        <v>1144</v>
      </c>
      <c r="C249" s="55" t="s">
        <v>1160</v>
      </c>
      <c r="D249" s="55" t="s">
        <v>1162</v>
      </c>
      <c r="E249" s="55" t="s">
        <v>26</v>
      </c>
      <c r="F249" s="31" t="s">
        <v>1199</v>
      </c>
      <c r="G249" s="57">
        <v>52</v>
      </c>
      <c r="H249" s="31">
        <v>3</v>
      </c>
      <c r="I249" s="56" t="s">
        <v>1147</v>
      </c>
      <c r="J249" s="56" t="s">
        <v>18</v>
      </c>
      <c r="K249" s="56" t="s">
        <v>17</v>
      </c>
      <c r="L249" s="56" t="s">
        <v>425</v>
      </c>
      <c r="M249" s="56" t="s">
        <v>9</v>
      </c>
      <c r="N249" s="31" t="s">
        <v>9</v>
      </c>
      <c r="O249" s="56">
        <v>1253</v>
      </c>
      <c r="P249" s="56">
        <v>846</v>
      </c>
      <c r="Q249" s="56">
        <v>579</v>
      </c>
      <c r="R249" s="58">
        <v>1.2</v>
      </c>
      <c r="S249" s="58">
        <v>0.81</v>
      </c>
      <c r="T249" s="59">
        <v>0.57999999999999996</v>
      </c>
      <c r="U249" s="60">
        <v>174.07</v>
      </c>
      <c r="V249" s="60">
        <v>100.37</v>
      </c>
      <c r="W249" s="61">
        <v>64.28</v>
      </c>
      <c r="X249" s="43">
        <f>IF(Tabela1[[#This Row],[Alta2]]="NA","NA",Tabela1[[#This Row],[Alta2]]/Tabela1[[#This Row],[Alta5]]*Tabela1[[#This Row],[Diâmetro (cm)]]/100)</f>
        <v>4.0000000000000001E-3</v>
      </c>
      <c r="Y249" s="42">
        <f>IF(Tabela1[[#This Row],[Média3]]="NA","NA",Tabela1[[#This Row],[Média3]]/Tabela1[[#This Row],[Média6]]*Tabela1[[#This Row],[Diâmetro (cm)]]/100)</f>
        <v>4.1999999999999997E-3</v>
      </c>
      <c r="Z249" s="42">
        <f>IF(Tabela1[[#This Row],[Baixa4]]="NA","NA",Tabela1[[#This Row],[Baixa4]]/Tabela1[[#This Row],[Baixa7]]*Tabela1[[#This Row],[Diâmetro (cm)]]/100)</f>
        <v>4.7000000000000002E-3</v>
      </c>
      <c r="AA249" s="44">
        <f>IF(Tabela1[[#This Row],[Alta8]]="NA","NA",IF(OR(AD249="",U249=""),"",U249*30/1000))</f>
        <v>5.22</v>
      </c>
      <c r="AB249" s="44">
        <f>IF(Tabela1[[#This Row],[Média9]]="NA","NA",IF(OR(AE249="",V249=""),"",V249*30/1000))</f>
        <v>3.01</v>
      </c>
      <c r="AC249" s="44">
        <f>IF(Tabela1[[#This Row],[Baixa10]]="NA","NA",IF(OR(AF249="",W249=""),"",W249*30/1000))</f>
        <v>1.93</v>
      </c>
      <c r="AD249" s="52" t="str">
        <f>IF(Tabela1[[#This Row],[Alta8]]="NA","NA",IF(X249="","",IF(X249&gt;$AD$3,"A",IF(X249&gt;$AD$4,"B",IF(X249&gt;$AD$5,"C","D")))))</f>
        <v>B</v>
      </c>
      <c r="AE249" s="52" t="str">
        <f>IF(Tabela1[[#This Row],[Média9]]="NA","NA",IF(Y249="","",IF(Y249&gt;$AD$3,"A",IF(Y249&gt;$AD$4,"B",IF(Y249&gt;$AD$5,"C","D")))))</f>
        <v>A</v>
      </c>
      <c r="AF249" s="52" t="str">
        <f>IF(Tabela1[[#This Row],[Baixa10]]="NA","NA",IF(Z249="","",IF(Z249&gt;$AD$3,"A",IF(Z249&gt;$AD$4,"B",IF(Z249&gt;$AD$5,"C","D")))))</f>
        <v>A</v>
      </c>
    </row>
    <row r="250" spans="1:32" ht="26.1" customHeight="1" x14ac:dyDescent="0.3">
      <c r="A250" s="55" t="s">
        <v>1258</v>
      </c>
      <c r="B250" s="56" t="s">
        <v>1144</v>
      </c>
      <c r="C250" s="55" t="s">
        <v>1160</v>
      </c>
      <c r="D250" s="55" t="s">
        <v>1162</v>
      </c>
      <c r="E250" s="55" t="s">
        <v>26</v>
      </c>
      <c r="F250" s="31" t="s">
        <v>1200</v>
      </c>
      <c r="G250" s="57">
        <v>52</v>
      </c>
      <c r="H250" s="31">
        <v>3</v>
      </c>
      <c r="I250" s="56" t="s">
        <v>1147</v>
      </c>
      <c r="J250" s="56" t="s">
        <v>18</v>
      </c>
      <c r="K250" s="56" t="s">
        <v>17</v>
      </c>
      <c r="L250" s="56" t="s">
        <v>425</v>
      </c>
      <c r="M250" s="56" t="s">
        <v>9</v>
      </c>
      <c r="N250" s="31" t="s">
        <v>9</v>
      </c>
      <c r="O250" s="56">
        <v>1065</v>
      </c>
      <c r="P250" s="56">
        <v>875</v>
      </c>
      <c r="Q250" s="56">
        <v>765</v>
      </c>
      <c r="R250" s="58">
        <v>1</v>
      </c>
      <c r="S250" s="58">
        <v>0.82</v>
      </c>
      <c r="T250" s="59">
        <v>0.73</v>
      </c>
      <c r="U250" s="60">
        <v>138.03</v>
      </c>
      <c r="V250" s="60">
        <v>106.41</v>
      </c>
      <c r="W250" s="61">
        <v>90.87</v>
      </c>
      <c r="X250" s="43">
        <f>IF(Tabela1[[#This Row],[Alta2]]="NA","NA",Tabela1[[#This Row],[Alta2]]/Tabela1[[#This Row],[Alta5]]*Tabela1[[#This Row],[Diâmetro (cm)]]/100)</f>
        <v>4.0000000000000001E-3</v>
      </c>
      <c r="Y250" s="42">
        <f>IF(Tabela1[[#This Row],[Média3]]="NA","NA",Tabela1[[#This Row],[Média3]]/Tabela1[[#This Row],[Média6]]*Tabela1[[#This Row],[Diâmetro (cm)]]/100)</f>
        <v>4.0000000000000001E-3</v>
      </c>
      <c r="Z250" s="42">
        <f>IF(Tabela1[[#This Row],[Baixa4]]="NA","NA",Tabela1[[#This Row],[Baixa4]]/Tabela1[[#This Row],[Baixa7]]*Tabela1[[#This Row],[Diâmetro (cm)]]/100)</f>
        <v>4.1999999999999997E-3</v>
      </c>
      <c r="AA250" s="44">
        <f>IF(Tabela1[[#This Row],[Alta8]]="NA","NA",IF(OR(AD250="",U250=""),"",U250*30/1000))</f>
        <v>4.1399999999999997</v>
      </c>
      <c r="AB250" s="44">
        <f>IF(Tabela1[[#This Row],[Média9]]="NA","NA",IF(OR(AE250="",V250=""),"",V250*30/1000))</f>
        <v>3.19</v>
      </c>
      <c r="AC250" s="44">
        <f>IF(Tabela1[[#This Row],[Baixa10]]="NA","NA",IF(OR(AF250="",W250=""),"",W250*30/1000))</f>
        <v>2.73</v>
      </c>
      <c r="AD250" s="52" t="str">
        <f>IF(Tabela1[[#This Row],[Alta8]]="NA","NA",IF(X250="","",IF(X250&gt;$AD$3,"A",IF(X250&gt;$AD$4,"B",IF(X250&gt;$AD$5,"C","D")))))</f>
        <v>B</v>
      </c>
      <c r="AE250" s="52" t="str">
        <f>IF(Tabela1[[#This Row],[Média9]]="NA","NA",IF(Y250="","",IF(Y250&gt;$AD$3,"A",IF(Y250&gt;$AD$4,"B",IF(Y250&gt;$AD$5,"C","D")))))</f>
        <v>B</v>
      </c>
      <c r="AF250" s="52" t="str">
        <f>IF(Tabela1[[#This Row],[Baixa10]]="NA","NA",IF(Z250="","",IF(Z250&gt;$AD$3,"A",IF(Z250&gt;$AD$4,"B",IF(Z250&gt;$AD$5,"C","D")))))</f>
        <v>A</v>
      </c>
    </row>
    <row r="251" spans="1:32" ht="26.1" customHeight="1" x14ac:dyDescent="0.3">
      <c r="A251" s="55" t="s">
        <v>1258</v>
      </c>
      <c r="B251" s="56" t="s">
        <v>1144</v>
      </c>
      <c r="C251" s="55" t="s">
        <v>1163</v>
      </c>
      <c r="D251" s="55" t="s">
        <v>1164</v>
      </c>
      <c r="E251" s="55" t="s">
        <v>27</v>
      </c>
      <c r="F251" s="31" t="s">
        <v>1199</v>
      </c>
      <c r="G251" s="57">
        <v>56</v>
      </c>
      <c r="H251" s="31">
        <v>3</v>
      </c>
      <c r="I251" s="56" t="s">
        <v>1147</v>
      </c>
      <c r="J251" s="56" t="s">
        <v>18</v>
      </c>
      <c r="K251" s="56" t="s">
        <v>17</v>
      </c>
      <c r="L251" s="56" t="s">
        <v>425</v>
      </c>
      <c r="M251" s="56" t="s">
        <v>9</v>
      </c>
      <c r="N251" s="31" t="s">
        <v>9</v>
      </c>
      <c r="O251" s="56">
        <v>1297</v>
      </c>
      <c r="P251" s="56">
        <v>624.6</v>
      </c>
      <c r="Q251" s="56">
        <v>501.08</v>
      </c>
      <c r="R251" s="58">
        <v>1.1200000000000001</v>
      </c>
      <c r="S251" s="58">
        <v>0.64</v>
      </c>
      <c r="T251" s="59">
        <v>0.5</v>
      </c>
      <c r="U251" s="60">
        <v>176.3</v>
      </c>
      <c r="V251" s="60">
        <v>91.22</v>
      </c>
      <c r="W251" s="61">
        <v>65.209999999999994</v>
      </c>
      <c r="X251" s="43">
        <f>IF(Tabela1[[#This Row],[Alta2]]="NA","NA",Tabela1[[#This Row],[Alta2]]/Tabela1[[#This Row],[Alta5]]*Tabela1[[#This Row],[Diâmetro (cm)]]/100)</f>
        <v>4.0000000000000001E-3</v>
      </c>
      <c r="Y251" s="42">
        <f>IF(Tabela1[[#This Row],[Média3]]="NA","NA",Tabela1[[#This Row],[Média3]]/Tabela1[[#This Row],[Média6]]*Tabela1[[#This Row],[Diâmetro (cm)]]/100)</f>
        <v>3.8999999999999998E-3</v>
      </c>
      <c r="Z251" s="42">
        <f>IF(Tabela1[[#This Row],[Baixa4]]="NA","NA",Tabela1[[#This Row],[Baixa4]]/Tabela1[[#This Row],[Baixa7]]*Tabela1[[#This Row],[Diâmetro (cm)]]/100)</f>
        <v>4.3E-3</v>
      </c>
      <c r="AA251" s="44">
        <f>IF(Tabela1[[#This Row],[Alta8]]="NA","NA",IF(OR(AD251="",U251=""),"",U251*30/1000))</f>
        <v>5.29</v>
      </c>
      <c r="AB251" s="44">
        <f>IF(Tabela1[[#This Row],[Média9]]="NA","NA",IF(OR(AE251="",V251=""),"",V251*30/1000))</f>
        <v>2.74</v>
      </c>
      <c r="AC251" s="44">
        <f>IF(Tabela1[[#This Row],[Baixa10]]="NA","NA",IF(OR(AF251="",W251=""),"",W251*30/1000))</f>
        <v>1.96</v>
      </c>
      <c r="AD251" s="52" t="str">
        <f>IF(Tabela1[[#This Row],[Alta8]]="NA","NA",IF(X251="","",IF(X251&gt;$AD$3,"A",IF(X251&gt;$AD$4,"B",IF(X251&gt;$AD$5,"C","D")))))</f>
        <v>B</v>
      </c>
      <c r="AE251" s="52" t="str">
        <f>IF(Tabela1[[#This Row],[Média9]]="NA","NA",IF(Y251="","",IF(Y251&gt;$AD$3,"A",IF(Y251&gt;$AD$4,"B",IF(Y251&gt;$AD$5,"C","D")))))</f>
        <v>B</v>
      </c>
      <c r="AF251" s="52" t="str">
        <f>IF(Tabela1[[#This Row],[Baixa10]]="NA","NA",IF(Z251="","",IF(Z251&gt;$AD$3,"A",IF(Z251&gt;$AD$4,"B",IF(Z251&gt;$AD$5,"C","D")))))</f>
        <v>A</v>
      </c>
    </row>
    <row r="252" spans="1:32" ht="26.1" customHeight="1" x14ac:dyDescent="0.3">
      <c r="A252" s="55" t="s">
        <v>1258</v>
      </c>
      <c r="B252" s="56" t="s">
        <v>1144</v>
      </c>
      <c r="C252" s="55" t="s">
        <v>1163</v>
      </c>
      <c r="D252" s="55" t="s">
        <v>1164</v>
      </c>
      <c r="E252" s="55" t="s">
        <v>27</v>
      </c>
      <c r="F252" s="31" t="s">
        <v>1200</v>
      </c>
      <c r="G252" s="57">
        <v>56</v>
      </c>
      <c r="H252" s="31">
        <v>3</v>
      </c>
      <c r="I252" s="56" t="s">
        <v>1147</v>
      </c>
      <c r="J252" s="56" t="s">
        <v>18</v>
      </c>
      <c r="K252" s="56" t="s">
        <v>17</v>
      </c>
      <c r="L252" s="56" t="s">
        <v>425</v>
      </c>
      <c r="M252" s="56" t="s">
        <v>9</v>
      </c>
      <c r="N252" s="31" t="s">
        <v>9</v>
      </c>
      <c r="O252" s="56">
        <v>1425</v>
      </c>
      <c r="P252" s="56">
        <v>1250</v>
      </c>
      <c r="Q252" s="56">
        <v>1158</v>
      </c>
      <c r="R252" s="58">
        <v>1.2</v>
      </c>
      <c r="S252" s="58">
        <v>1.1000000000000001</v>
      </c>
      <c r="T252" s="59">
        <v>1.04</v>
      </c>
      <c r="U252" s="60">
        <v>175.37</v>
      </c>
      <c r="V252" s="60">
        <v>146.1</v>
      </c>
      <c r="W252" s="61">
        <v>132.04</v>
      </c>
      <c r="X252" s="43">
        <f>IF(Tabela1[[#This Row],[Alta2]]="NA","NA",Tabela1[[#This Row],[Alta2]]/Tabela1[[#This Row],[Alta5]]*Tabela1[[#This Row],[Diâmetro (cm)]]/100)</f>
        <v>4.0000000000000001E-3</v>
      </c>
      <c r="Y252" s="42">
        <f>IF(Tabela1[[#This Row],[Média3]]="NA","NA",Tabela1[[#This Row],[Média3]]/Tabela1[[#This Row],[Média6]]*Tabela1[[#This Row],[Diâmetro (cm)]]/100)</f>
        <v>4.1999999999999997E-3</v>
      </c>
      <c r="Z252" s="42">
        <f>IF(Tabela1[[#This Row],[Baixa4]]="NA","NA",Tabela1[[#This Row],[Baixa4]]/Tabela1[[#This Row],[Baixa7]]*Tabela1[[#This Row],[Diâmetro (cm)]]/100)</f>
        <v>4.4000000000000003E-3</v>
      </c>
      <c r="AA252" s="44">
        <f>IF(Tabela1[[#This Row],[Alta8]]="NA","NA",IF(OR(AD252="",U252=""),"",U252*30/1000))</f>
        <v>5.26</v>
      </c>
      <c r="AB252" s="44">
        <f>IF(Tabela1[[#This Row],[Média9]]="NA","NA",IF(OR(AE252="",V252=""),"",V252*30/1000))</f>
        <v>4.38</v>
      </c>
      <c r="AC252" s="44">
        <f>IF(Tabela1[[#This Row],[Baixa10]]="NA","NA",IF(OR(AF252="",W252=""),"",W252*30/1000))</f>
        <v>3.96</v>
      </c>
      <c r="AD252" s="52" t="str">
        <f>IF(Tabela1[[#This Row],[Alta8]]="NA","NA",IF(X252="","",IF(X252&gt;$AD$3,"A",IF(X252&gt;$AD$4,"B",IF(X252&gt;$AD$5,"C","D")))))</f>
        <v>B</v>
      </c>
      <c r="AE252" s="52" t="str">
        <f>IF(Tabela1[[#This Row],[Média9]]="NA","NA",IF(Y252="","",IF(Y252&gt;$AD$3,"A",IF(Y252&gt;$AD$4,"B",IF(Y252&gt;$AD$5,"C","D")))))</f>
        <v>A</v>
      </c>
      <c r="AF252" s="52" t="str">
        <f>IF(Tabela1[[#This Row],[Baixa10]]="NA","NA",IF(Z252="","",IF(Z252&gt;$AD$3,"A",IF(Z252&gt;$AD$4,"B",IF(Z252&gt;$AD$5,"C","D")))))</f>
        <v>A</v>
      </c>
    </row>
    <row r="253" spans="1:32" ht="26.1" customHeight="1" x14ac:dyDescent="0.3">
      <c r="A253" s="55" t="s">
        <v>1258</v>
      </c>
      <c r="B253" s="56" t="s">
        <v>1144</v>
      </c>
      <c r="C253" s="55" t="s">
        <v>1163</v>
      </c>
      <c r="D253" s="55" t="s">
        <v>1165</v>
      </c>
      <c r="E253" s="55" t="s">
        <v>26</v>
      </c>
      <c r="F253" s="31" t="s">
        <v>1199</v>
      </c>
      <c r="G253" s="57">
        <v>56</v>
      </c>
      <c r="H253" s="31">
        <v>3</v>
      </c>
      <c r="I253" s="56" t="s">
        <v>1147</v>
      </c>
      <c r="J253" s="56" t="s">
        <v>18</v>
      </c>
      <c r="K253" s="56" t="s">
        <v>17</v>
      </c>
      <c r="L253" s="56" t="s">
        <v>425</v>
      </c>
      <c r="M253" s="56" t="s">
        <v>9</v>
      </c>
      <c r="N253" s="31" t="s">
        <v>9</v>
      </c>
      <c r="O253" s="56">
        <v>1181</v>
      </c>
      <c r="P253" s="56">
        <v>607.29999999999995</v>
      </c>
      <c r="Q253" s="56">
        <v>352.8</v>
      </c>
      <c r="R253" s="58">
        <v>1.31</v>
      </c>
      <c r="S253" s="58">
        <v>0.7</v>
      </c>
      <c r="T253" s="59">
        <v>0.4</v>
      </c>
      <c r="U253" s="60">
        <v>199</v>
      </c>
      <c r="V253" s="60">
        <v>89.63</v>
      </c>
      <c r="W253" s="61">
        <v>43.95</v>
      </c>
      <c r="X253" s="43">
        <f>IF(Tabela1[[#This Row],[Alta2]]="NA","NA",Tabela1[[#This Row],[Alta2]]/Tabela1[[#This Row],[Alta5]]*Tabela1[[#This Row],[Diâmetro (cm)]]/100)</f>
        <v>4.0000000000000001E-3</v>
      </c>
      <c r="Y253" s="42">
        <f>IF(Tabela1[[#This Row],[Média3]]="NA","NA",Tabela1[[#This Row],[Média3]]/Tabela1[[#This Row],[Média6]]*Tabela1[[#This Row],[Diâmetro (cm)]]/100)</f>
        <v>4.4000000000000003E-3</v>
      </c>
      <c r="Z253" s="42">
        <f>IF(Tabela1[[#This Row],[Baixa4]]="NA","NA",Tabela1[[#This Row],[Baixa4]]/Tabela1[[#This Row],[Baixa7]]*Tabela1[[#This Row],[Diâmetro (cm)]]/100)</f>
        <v>5.1000000000000004E-3</v>
      </c>
      <c r="AA253" s="44">
        <f>IF(Tabela1[[#This Row],[Alta8]]="NA","NA",IF(OR(AD253="",U253=""),"",U253*30/1000))</f>
        <v>5.97</v>
      </c>
      <c r="AB253" s="44">
        <f>IF(Tabela1[[#This Row],[Média9]]="NA","NA",IF(OR(AE253="",V253=""),"",V253*30/1000))</f>
        <v>2.69</v>
      </c>
      <c r="AC253" s="44">
        <f>IF(Tabela1[[#This Row],[Baixa10]]="NA","NA",IF(OR(AF253="",W253=""),"",W253*30/1000))</f>
        <v>1.32</v>
      </c>
      <c r="AD253" s="52" t="str">
        <f>IF(Tabela1[[#This Row],[Alta8]]="NA","NA",IF(X253="","",IF(X253&gt;$AD$3,"A",IF(X253&gt;$AD$4,"B",IF(X253&gt;$AD$5,"C","D")))))</f>
        <v>B</v>
      </c>
      <c r="AE253" s="52" t="str">
        <f>IF(Tabela1[[#This Row],[Média9]]="NA","NA",IF(Y253="","",IF(Y253&gt;$AD$3,"A",IF(Y253&gt;$AD$4,"B",IF(Y253&gt;$AD$5,"C","D")))))</f>
        <v>A</v>
      </c>
      <c r="AF253" s="52" t="str">
        <f>IF(Tabela1[[#This Row],[Baixa10]]="NA","NA",IF(Z253="","",IF(Z253&gt;$AD$3,"A",IF(Z253&gt;$AD$4,"B",IF(Z253&gt;$AD$5,"C","D")))))</f>
        <v>A</v>
      </c>
    </row>
    <row r="254" spans="1:32" ht="26.1" customHeight="1" x14ac:dyDescent="0.3">
      <c r="A254" s="55" t="s">
        <v>1258</v>
      </c>
      <c r="B254" s="56" t="s">
        <v>1144</v>
      </c>
      <c r="C254" s="55" t="s">
        <v>1163</v>
      </c>
      <c r="D254" s="55" t="s">
        <v>1165</v>
      </c>
      <c r="E254" s="55" t="s">
        <v>26</v>
      </c>
      <c r="F254" s="31" t="s">
        <v>1200</v>
      </c>
      <c r="G254" s="57">
        <v>56</v>
      </c>
      <c r="H254" s="31">
        <v>3</v>
      </c>
      <c r="I254" s="56" t="s">
        <v>1147</v>
      </c>
      <c r="J254" s="56" t="s">
        <v>18</v>
      </c>
      <c r="K254" s="56" t="s">
        <v>17</v>
      </c>
      <c r="L254" s="56" t="s">
        <v>425</v>
      </c>
      <c r="M254" s="56" t="s">
        <v>9</v>
      </c>
      <c r="N254" s="31" t="s">
        <v>9</v>
      </c>
      <c r="O254" s="56">
        <v>1316.4</v>
      </c>
      <c r="P254" s="56">
        <v>1230</v>
      </c>
      <c r="Q254" s="56">
        <v>1178</v>
      </c>
      <c r="R254" s="58">
        <v>1.45</v>
      </c>
      <c r="S254" s="58">
        <v>1.36</v>
      </c>
      <c r="T254" s="59">
        <v>1.29</v>
      </c>
      <c r="U254" s="60">
        <v>220.06</v>
      </c>
      <c r="V254" s="60">
        <v>193.8</v>
      </c>
      <c r="W254" s="61">
        <v>179.73</v>
      </c>
      <c r="X254" s="43">
        <f>IF(Tabela1[[#This Row],[Alta2]]="NA","NA",Tabela1[[#This Row],[Alta2]]/Tabela1[[#This Row],[Alta5]]*Tabela1[[#This Row],[Diâmetro (cm)]]/100)</f>
        <v>4.0000000000000001E-3</v>
      </c>
      <c r="Y254" s="42">
        <f>IF(Tabela1[[#This Row],[Média3]]="NA","NA",Tabela1[[#This Row],[Média3]]/Tabela1[[#This Row],[Média6]]*Tabela1[[#This Row],[Diâmetro (cm)]]/100)</f>
        <v>3.8999999999999998E-3</v>
      </c>
      <c r="Z254" s="42">
        <f>IF(Tabela1[[#This Row],[Baixa4]]="NA","NA",Tabela1[[#This Row],[Baixa4]]/Tabela1[[#This Row],[Baixa7]]*Tabela1[[#This Row],[Diâmetro (cm)]]/100)</f>
        <v>4.0000000000000001E-3</v>
      </c>
      <c r="AA254" s="44">
        <f>IF(Tabela1[[#This Row],[Alta8]]="NA","NA",IF(OR(AD254="",U254=""),"",U254*30/1000))</f>
        <v>6.6</v>
      </c>
      <c r="AB254" s="44">
        <f>IF(Tabela1[[#This Row],[Média9]]="NA","NA",IF(OR(AE254="",V254=""),"",V254*30/1000))</f>
        <v>5.81</v>
      </c>
      <c r="AC254" s="44">
        <f>IF(Tabela1[[#This Row],[Baixa10]]="NA","NA",IF(OR(AF254="",W254=""),"",W254*30/1000))</f>
        <v>5.39</v>
      </c>
      <c r="AD254" s="52" t="str">
        <f>IF(Tabela1[[#This Row],[Alta8]]="NA","NA",IF(X254="","",IF(X254&gt;$AD$3,"A",IF(X254&gt;$AD$4,"B",IF(X254&gt;$AD$5,"C","D")))))</f>
        <v>B</v>
      </c>
      <c r="AE254" s="52" t="str">
        <f>IF(Tabela1[[#This Row],[Média9]]="NA","NA",IF(Y254="","",IF(Y254&gt;$AD$3,"A",IF(Y254&gt;$AD$4,"B",IF(Y254&gt;$AD$5,"C","D")))))</f>
        <v>B</v>
      </c>
      <c r="AF254" s="52" t="str">
        <f>IF(Tabela1[[#This Row],[Baixa10]]="NA","NA",IF(Z254="","",IF(Z254&gt;$AD$3,"A",IF(Z254&gt;$AD$4,"B",IF(Z254&gt;$AD$5,"C","D")))))</f>
        <v>B</v>
      </c>
    </row>
    <row r="255" spans="1:32" ht="26.1" customHeight="1" x14ac:dyDescent="0.3">
      <c r="A255" s="55" t="s">
        <v>1258</v>
      </c>
      <c r="B255" s="56" t="s">
        <v>1166</v>
      </c>
      <c r="C255" s="55" t="s">
        <v>1167</v>
      </c>
      <c r="D255" s="55" t="s">
        <v>1168</v>
      </c>
      <c r="E255" s="55" t="s">
        <v>27</v>
      </c>
      <c r="F255" s="31" t="s">
        <v>1199</v>
      </c>
      <c r="G255" s="57">
        <v>52</v>
      </c>
      <c r="H255" s="31">
        <v>3</v>
      </c>
      <c r="I255" s="56" t="s">
        <v>1147</v>
      </c>
      <c r="J255" s="56" t="s">
        <v>18</v>
      </c>
      <c r="K255" s="56" t="s">
        <v>17</v>
      </c>
      <c r="L255" s="56" t="s">
        <v>425</v>
      </c>
      <c r="M255" s="56" t="s">
        <v>9</v>
      </c>
      <c r="N255" s="31" t="s">
        <v>9</v>
      </c>
      <c r="O255" s="56">
        <v>1339</v>
      </c>
      <c r="P255" s="56">
        <v>944</v>
      </c>
      <c r="Q255" s="56">
        <v>704</v>
      </c>
      <c r="R255" s="58">
        <v>0.91</v>
      </c>
      <c r="S255" s="58">
        <v>0.66</v>
      </c>
      <c r="T255" s="59">
        <v>0.5</v>
      </c>
      <c r="U255" s="60">
        <v>108.3</v>
      </c>
      <c r="V255" s="60">
        <v>74.239999999999995</v>
      </c>
      <c r="W255" s="61">
        <v>54.44</v>
      </c>
      <c r="X255" s="43">
        <f>IF(Tabela1[[#This Row],[Alta2]]="NA","NA",Tabela1[[#This Row],[Alta2]]/Tabela1[[#This Row],[Alta5]]*Tabela1[[#This Row],[Diâmetro (cm)]]/100)</f>
        <v>4.0000000000000001E-3</v>
      </c>
      <c r="Y255" s="42">
        <f>IF(Tabela1[[#This Row],[Média3]]="NA","NA",Tabela1[[#This Row],[Média3]]/Tabela1[[#This Row],[Média6]]*Tabela1[[#This Row],[Diâmetro (cm)]]/100)</f>
        <v>4.5999999999999999E-3</v>
      </c>
      <c r="Z255" s="42">
        <f>IF(Tabela1[[#This Row],[Baixa4]]="NA","NA",Tabela1[[#This Row],[Baixa4]]/Tabela1[[#This Row],[Baixa7]]*Tabela1[[#This Row],[Diâmetro (cm)]]/100)</f>
        <v>4.7999999999999996E-3</v>
      </c>
      <c r="AA255" s="44">
        <f>IF(Tabela1[[#This Row],[Alta8]]="NA","NA",IF(OR(AD255="",U255=""),"",U255*30/1000))</f>
        <v>3.25</v>
      </c>
      <c r="AB255" s="44">
        <f>IF(Tabela1[[#This Row],[Média9]]="NA","NA",IF(OR(AE255="",V255=""),"",V255*30/1000))</f>
        <v>2.23</v>
      </c>
      <c r="AC255" s="44">
        <f>IF(Tabela1[[#This Row],[Baixa10]]="NA","NA",IF(OR(AF255="",W255=""),"",W255*30/1000))</f>
        <v>1.63</v>
      </c>
      <c r="AD255" s="52" t="str">
        <f>IF(Tabela1[[#This Row],[Alta8]]="NA","NA",IF(X255="","",IF(X255&gt;$AD$3,"A",IF(X255&gt;$AD$4,"B",IF(X255&gt;$AD$5,"C","D")))))</f>
        <v>B</v>
      </c>
      <c r="AE255" s="52" t="str">
        <f>IF(Tabela1[[#This Row],[Média9]]="NA","NA",IF(Y255="","",IF(Y255&gt;$AD$3,"A",IF(Y255&gt;$AD$4,"B",IF(Y255&gt;$AD$5,"C","D")))))</f>
        <v>A</v>
      </c>
      <c r="AF255" s="52" t="str">
        <f>IF(Tabela1[[#This Row],[Baixa10]]="NA","NA",IF(Z255="","",IF(Z255&gt;$AD$3,"A",IF(Z255&gt;$AD$4,"B",IF(Z255&gt;$AD$5,"C","D")))))</f>
        <v>A</v>
      </c>
    </row>
    <row r="256" spans="1:32" ht="26.1" customHeight="1" x14ac:dyDescent="0.3">
      <c r="A256" s="55" t="s">
        <v>1258</v>
      </c>
      <c r="B256" s="56" t="s">
        <v>1166</v>
      </c>
      <c r="C256" s="55" t="s">
        <v>1167</v>
      </c>
      <c r="D256" s="55" t="s">
        <v>1168</v>
      </c>
      <c r="E256" s="55" t="s">
        <v>27</v>
      </c>
      <c r="F256" s="31" t="s">
        <v>1200</v>
      </c>
      <c r="G256" s="57">
        <v>52</v>
      </c>
      <c r="H256" s="31">
        <v>3</v>
      </c>
      <c r="I256" s="56" t="s">
        <v>1147</v>
      </c>
      <c r="J256" s="56" t="s">
        <v>18</v>
      </c>
      <c r="K256" s="56" t="s">
        <v>17</v>
      </c>
      <c r="L256" s="56" t="s">
        <v>425</v>
      </c>
      <c r="M256" s="56" t="s">
        <v>9</v>
      </c>
      <c r="N256" s="31" t="s">
        <v>9</v>
      </c>
      <c r="O256" s="56">
        <v>1453</v>
      </c>
      <c r="P256" s="56">
        <v>1387</v>
      </c>
      <c r="Q256" s="56">
        <v>1241</v>
      </c>
      <c r="R256" s="58">
        <v>1.01</v>
      </c>
      <c r="S256" s="58">
        <v>0.93</v>
      </c>
      <c r="T256" s="59">
        <v>0.83</v>
      </c>
      <c r="U256" s="60">
        <v>119.5</v>
      </c>
      <c r="V256" s="60">
        <v>107</v>
      </c>
      <c r="W256" s="61">
        <v>85.7</v>
      </c>
      <c r="X256" s="43">
        <f>IF(Tabela1[[#This Row],[Alta2]]="NA","NA",Tabela1[[#This Row],[Alta2]]/Tabela1[[#This Row],[Alta5]]*Tabela1[[#This Row],[Diâmetro (cm)]]/100)</f>
        <v>4.0000000000000001E-3</v>
      </c>
      <c r="Y256" s="42">
        <f>IF(Tabela1[[#This Row],[Média3]]="NA","NA",Tabela1[[#This Row],[Média3]]/Tabela1[[#This Row],[Média6]]*Tabela1[[#This Row],[Diâmetro (cm)]]/100)</f>
        <v>4.4999999999999997E-3</v>
      </c>
      <c r="Z256" s="42">
        <f>IF(Tabela1[[#This Row],[Baixa4]]="NA","NA",Tabela1[[#This Row],[Baixa4]]/Tabela1[[#This Row],[Baixa7]]*Tabela1[[#This Row],[Diâmetro (cm)]]/100)</f>
        <v>5.0000000000000001E-3</v>
      </c>
      <c r="AA256" s="44">
        <f>IF(Tabela1[[#This Row],[Alta8]]="NA","NA",IF(OR(AD256="",U256=""),"",U256*30/1000))</f>
        <v>3.59</v>
      </c>
      <c r="AB256" s="44">
        <f>IF(Tabela1[[#This Row],[Média9]]="NA","NA",IF(OR(AE256="",V256=""),"",V256*30/1000))</f>
        <v>3.21</v>
      </c>
      <c r="AC256" s="44">
        <f>IF(Tabela1[[#This Row],[Baixa10]]="NA","NA",IF(OR(AF256="",W256=""),"",W256*30/1000))</f>
        <v>2.57</v>
      </c>
      <c r="AD256" s="52" t="str">
        <f>IF(Tabela1[[#This Row],[Alta8]]="NA","NA",IF(X256="","",IF(X256&gt;$AD$3,"A",IF(X256&gt;$AD$4,"B",IF(X256&gt;$AD$5,"C","D")))))</f>
        <v>B</v>
      </c>
      <c r="AE256" s="52" t="str">
        <f>IF(Tabela1[[#This Row],[Média9]]="NA","NA",IF(Y256="","",IF(Y256&gt;$AD$3,"A",IF(Y256&gt;$AD$4,"B",IF(Y256&gt;$AD$5,"C","D")))))</f>
        <v>A</v>
      </c>
      <c r="AF256" s="52" t="str">
        <f>IF(Tabela1[[#This Row],[Baixa10]]="NA","NA",IF(Z256="","",IF(Z256&gt;$AD$3,"A",IF(Z256&gt;$AD$4,"B",IF(Z256&gt;$AD$5,"C","D")))))</f>
        <v>A</v>
      </c>
    </row>
    <row r="257" spans="1:32" ht="26.1" customHeight="1" x14ac:dyDescent="0.3">
      <c r="A257" s="55" t="s">
        <v>1258</v>
      </c>
      <c r="B257" s="56" t="s">
        <v>1166</v>
      </c>
      <c r="C257" s="55" t="s">
        <v>1169</v>
      </c>
      <c r="D257" s="55" t="s">
        <v>1170</v>
      </c>
      <c r="E257" s="55" t="s">
        <v>26</v>
      </c>
      <c r="F257" s="31" t="s">
        <v>1199</v>
      </c>
      <c r="G257" s="57">
        <v>52</v>
      </c>
      <c r="H257" s="31">
        <v>3</v>
      </c>
      <c r="I257" s="56" t="s">
        <v>1147</v>
      </c>
      <c r="J257" s="56" t="s">
        <v>18</v>
      </c>
      <c r="K257" s="56" t="s">
        <v>17</v>
      </c>
      <c r="L257" s="56" t="s">
        <v>425</v>
      </c>
      <c r="M257" s="56" t="s">
        <v>9</v>
      </c>
      <c r="N257" s="31" t="s">
        <v>9</v>
      </c>
      <c r="O257" s="56">
        <v>1453</v>
      </c>
      <c r="P257" s="56">
        <v>1305</v>
      </c>
      <c r="Q257" s="56">
        <v>1002</v>
      </c>
      <c r="R257" s="58">
        <v>0.91</v>
      </c>
      <c r="S257" s="58">
        <v>0.79</v>
      </c>
      <c r="T257" s="59">
        <v>0.67</v>
      </c>
      <c r="U257" s="60">
        <v>99.7</v>
      </c>
      <c r="V257" s="60">
        <v>82.45</v>
      </c>
      <c r="W257" s="61">
        <v>67.83</v>
      </c>
      <c r="X257" s="43">
        <f>IF(Tabela1[[#This Row],[Alta2]]="NA","NA",Tabela1[[#This Row],[Alta2]]/Tabela1[[#This Row],[Alta5]]*Tabela1[[#This Row],[Diâmetro (cm)]]/100)</f>
        <v>5.0000000000000001E-3</v>
      </c>
      <c r="Y257" s="42">
        <f>IF(Tabela1[[#This Row],[Média3]]="NA","NA",Tabela1[[#This Row],[Média3]]/Tabela1[[#This Row],[Média6]]*Tabela1[[#This Row],[Diâmetro (cm)]]/100)</f>
        <v>5.0000000000000001E-3</v>
      </c>
      <c r="Z257" s="42">
        <f>IF(Tabela1[[#This Row],[Baixa4]]="NA","NA",Tabela1[[#This Row],[Baixa4]]/Tabela1[[#This Row],[Baixa7]]*Tabela1[[#This Row],[Diâmetro (cm)]]/100)</f>
        <v>5.1000000000000004E-3</v>
      </c>
      <c r="AA257" s="44">
        <f>IF(Tabela1[[#This Row],[Alta8]]="NA","NA",IF(OR(AD257="",U257=""),"",U257*30/1000))</f>
        <v>2.99</v>
      </c>
      <c r="AB257" s="44">
        <f>IF(Tabela1[[#This Row],[Média9]]="NA","NA",IF(OR(AE257="",V257=""),"",V257*30/1000))</f>
        <v>2.4700000000000002</v>
      </c>
      <c r="AC257" s="44">
        <f>IF(Tabela1[[#This Row],[Baixa10]]="NA","NA",IF(OR(AF257="",W257=""),"",W257*30/1000))</f>
        <v>2.0299999999999998</v>
      </c>
      <c r="AD257" s="52" t="str">
        <f>IF(Tabela1[[#This Row],[Alta8]]="NA","NA",IF(X257="","",IF(X257&gt;$AD$3,"A",IF(X257&gt;$AD$4,"B",IF(X257&gt;$AD$5,"C","D")))))</f>
        <v>A</v>
      </c>
      <c r="AE257" s="52" t="str">
        <f>IF(Tabela1[[#This Row],[Média9]]="NA","NA",IF(Y257="","",IF(Y257&gt;$AD$3,"A",IF(Y257&gt;$AD$4,"B",IF(Y257&gt;$AD$5,"C","D")))))</f>
        <v>A</v>
      </c>
      <c r="AF257" s="52" t="str">
        <f>IF(Tabela1[[#This Row],[Baixa10]]="NA","NA",IF(Z257="","",IF(Z257&gt;$AD$3,"A",IF(Z257&gt;$AD$4,"B",IF(Z257&gt;$AD$5,"C","D")))))</f>
        <v>A</v>
      </c>
    </row>
    <row r="258" spans="1:32" ht="26.1" customHeight="1" x14ac:dyDescent="0.3">
      <c r="A258" s="55" t="s">
        <v>1258</v>
      </c>
      <c r="B258" s="56" t="s">
        <v>1166</v>
      </c>
      <c r="C258" s="55" t="s">
        <v>1169</v>
      </c>
      <c r="D258" s="55" t="s">
        <v>1170</v>
      </c>
      <c r="E258" s="55" t="s">
        <v>26</v>
      </c>
      <c r="F258" s="31" t="s">
        <v>1200</v>
      </c>
      <c r="G258" s="57">
        <v>52</v>
      </c>
      <c r="H258" s="31">
        <v>3</v>
      </c>
      <c r="I258" s="56" t="s">
        <v>1147</v>
      </c>
      <c r="J258" s="56" t="s">
        <v>18</v>
      </c>
      <c r="K258" s="56" t="s">
        <v>17</v>
      </c>
      <c r="L258" s="56" t="s">
        <v>425</v>
      </c>
      <c r="M258" s="56" t="s">
        <v>9</v>
      </c>
      <c r="N258" s="31" t="s">
        <v>9</v>
      </c>
      <c r="O258" s="56">
        <v>1518</v>
      </c>
      <c r="P258" s="56">
        <v>1495</v>
      </c>
      <c r="Q258" s="56">
        <v>1430</v>
      </c>
      <c r="R258" s="58">
        <v>0.95</v>
      </c>
      <c r="S258" s="58">
        <v>0.93</v>
      </c>
      <c r="T258" s="59">
        <v>0.89</v>
      </c>
      <c r="U258" s="60">
        <v>117.84</v>
      </c>
      <c r="V258" s="60">
        <v>111.09</v>
      </c>
      <c r="W258" s="61">
        <v>97.21</v>
      </c>
      <c r="X258" s="43">
        <f>IF(Tabela1[[#This Row],[Alta2]]="NA","NA",Tabela1[[#This Row],[Alta2]]/Tabela1[[#This Row],[Alta5]]*Tabela1[[#This Row],[Diâmetro (cm)]]/100)</f>
        <v>4.0000000000000001E-3</v>
      </c>
      <c r="Y258" s="42">
        <f>IF(Tabela1[[#This Row],[Média3]]="NA","NA",Tabela1[[#This Row],[Média3]]/Tabela1[[#This Row],[Média6]]*Tabela1[[#This Row],[Diâmetro (cm)]]/100)</f>
        <v>4.4000000000000003E-3</v>
      </c>
      <c r="Z258" s="42">
        <f>IF(Tabela1[[#This Row],[Baixa4]]="NA","NA",Tabela1[[#This Row],[Baixa4]]/Tabela1[[#This Row],[Baixa7]]*Tabela1[[#This Row],[Diâmetro (cm)]]/100)</f>
        <v>4.7999999999999996E-3</v>
      </c>
      <c r="AA258" s="44">
        <f>IF(Tabela1[[#This Row],[Alta8]]="NA","NA",IF(OR(AD258="",U258=""),"",U258*30/1000))</f>
        <v>3.54</v>
      </c>
      <c r="AB258" s="44">
        <f>IF(Tabela1[[#This Row],[Média9]]="NA","NA",IF(OR(AE258="",V258=""),"",V258*30/1000))</f>
        <v>3.33</v>
      </c>
      <c r="AC258" s="44">
        <f>IF(Tabela1[[#This Row],[Baixa10]]="NA","NA",IF(OR(AF258="",W258=""),"",W258*30/1000))</f>
        <v>2.92</v>
      </c>
      <c r="AD258" s="52" t="str">
        <f>IF(Tabela1[[#This Row],[Alta8]]="NA","NA",IF(X258="","",IF(X258&gt;$AD$3,"A",IF(X258&gt;$AD$4,"B",IF(X258&gt;$AD$5,"C","D")))))</f>
        <v>B</v>
      </c>
      <c r="AE258" s="52" t="str">
        <f>IF(Tabela1[[#This Row],[Média9]]="NA","NA",IF(Y258="","",IF(Y258&gt;$AD$3,"A",IF(Y258&gt;$AD$4,"B",IF(Y258&gt;$AD$5,"C","D")))))</f>
        <v>A</v>
      </c>
      <c r="AF258" s="52" t="str">
        <f>IF(Tabela1[[#This Row],[Baixa10]]="NA","NA",IF(Z258="","",IF(Z258&gt;$AD$3,"A",IF(Z258&gt;$AD$4,"B",IF(Z258&gt;$AD$5,"C","D")))))</f>
        <v>A</v>
      </c>
    </row>
    <row r="259" spans="1:32" ht="26.1" customHeight="1" x14ac:dyDescent="0.3">
      <c r="A259" s="55" t="s">
        <v>1258</v>
      </c>
      <c r="B259" s="56" t="s">
        <v>1166</v>
      </c>
      <c r="C259" s="55" t="s">
        <v>1171</v>
      </c>
      <c r="D259" s="55" t="s">
        <v>1172</v>
      </c>
      <c r="E259" s="55" t="s">
        <v>25</v>
      </c>
      <c r="F259" s="31" t="s">
        <v>1199</v>
      </c>
      <c r="G259" s="57">
        <v>39.700000000000003</v>
      </c>
      <c r="H259" s="31">
        <v>6</v>
      </c>
      <c r="I259" s="56" t="s">
        <v>1147</v>
      </c>
      <c r="J259" s="56" t="s">
        <v>18</v>
      </c>
      <c r="K259" s="56" t="s">
        <v>17</v>
      </c>
      <c r="L259" s="56" t="s">
        <v>425</v>
      </c>
      <c r="M259" s="56" t="s">
        <v>9</v>
      </c>
      <c r="N259" s="31" t="s">
        <v>9</v>
      </c>
      <c r="O259" s="56">
        <v>1374</v>
      </c>
      <c r="P259" s="56">
        <v>1014</v>
      </c>
      <c r="Q259" s="56">
        <v>705</v>
      </c>
      <c r="R259" s="58">
        <v>0.76</v>
      </c>
      <c r="S259" s="58">
        <v>0.55000000000000004</v>
      </c>
      <c r="T259" s="59">
        <v>0.35</v>
      </c>
      <c r="U259" s="60">
        <v>104.47</v>
      </c>
      <c r="V259" s="60">
        <v>75.12</v>
      </c>
      <c r="W259" s="61">
        <v>51.52</v>
      </c>
      <c r="X259" s="43">
        <f>IF(Tabela1[[#This Row],[Alta2]]="NA","NA",Tabela1[[#This Row],[Alta2]]/Tabela1[[#This Row],[Alta5]]*Tabela1[[#This Row],[Diâmetro (cm)]]/100)</f>
        <v>3.0000000000000001E-3</v>
      </c>
      <c r="Y259" s="42">
        <f>IF(Tabela1[[#This Row],[Média3]]="NA","NA",Tabela1[[#This Row],[Média3]]/Tabela1[[#This Row],[Média6]]*Tabela1[[#This Row],[Diâmetro (cm)]]/100)</f>
        <v>2.8999999999999998E-3</v>
      </c>
      <c r="Z259" s="42">
        <f>IF(Tabela1[[#This Row],[Baixa4]]="NA","NA",Tabela1[[#This Row],[Baixa4]]/Tabela1[[#This Row],[Baixa7]]*Tabela1[[#This Row],[Diâmetro (cm)]]/100)</f>
        <v>2.7000000000000001E-3</v>
      </c>
      <c r="AA259" s="44">
        <f>IF(Tabela1[[#This Row],[Alta8]]="NA","NA",IF(OR(AD259="",U259=""),"",U259*30/1000))</f>
        <v>3.13</v>
      </c>
      <c r="AB259" s="44">
        <f>IF(Tabela1[[#This Row],[Média9]]="NA","NA",IF(OR(AE259="",V259=""),"",V259*30/1000))</f>
        <v>2.25</v>
      </c>
      <c r="AC259" s="44">
        <f>IF(Tabela1[[#This Row],[Baixa10]]="NA","NA",IF(OR(AF259="",W259=""),"",W259*30/1000))</f>
        <v>1.55</v>
      </c>
      <c r="AD259" s="52" t="str">
        <f>IF(Tabela1[[#This Row],[Alta8]]="NA","NA",IF(X259="","",IF(X259&gt;$AD$3,"A",IF(X259&gt;$AD$4,"B",IF(X259&gt;$AD$5,"C","D")))))</f>
        <v>D</v>
      </c>
      <c r="AE259" s="52" t="str">
        <f>IF(Tabela1[[#This Row],[Média9]]="NA","NA",IF(Y259="","",IF(Y259&gt;$AD$3,"A",IF(Y259&gt;$AD$4,"B",IF(Y259&gt;$AD$5,"C","D")))))</f>
        <v>D</v>
      </c>
      <c r="AF259" s="52" t="str">
        <f>IF(Tabela1[[#This Row],[Baixa10]]="NA","NA",IF(Z259="","",IF(Z259&gt;$AD$3,"A",IF(Z259&gt;$AD$4,"B",IF(Z259&gt;$AD$5,"C","D")))))</f>
        <v>D</v>
      </c>
    </row>
    <row r="260" spans="1:32" ht="26.1" customHeight="1" x14ac:dyDescent="0.3">
      <c r="A260" s="55" t="s">
        <v>1258</v>
      </c>
      <c r="B260" s="56" t="s">
        <v>1166</v>
      </c>
      <c r="C260" s="55" t="s">
        <v>1171</v>
      </c>
      <c r="D260" s="55" t="s">
        <v>1172</v>
      </c>
      <c r="E260" s="55" t="s">
        <v>25</v>
      </c>
      <c r="F260" s="31" t="s">
        <v>1200</v>
      </c>
      <c r="G260" s="57">
        <v>39.700000000000003</v>
      </c>
      <c r="H260" s="31">
        <v>6</v>
      </c>
      <c r="I260" s="56" t="s">
        <v>1147</v>
      </c>
      <c r="J260" s="56" t="s">
        <v>18</v>
      </c>
      <c r="K260" s="56" t="s">
        <v>17</v>
      </c>
      <c r="L260" s="56" t="s">
        <v>425</v>
      </c>
      <c r="M260" s="56" t="s">
        <v>9</v>
      </c>
      <c r="N260" s="31" t="s">
        <v>9</v>
      </c>
      <c r="O260" s="56">
        <v>1453</v>
      </c>
      <c r="P260" s="56">
        <v>1415</v>
      </c>
      <c r="Q260" s="56">
        <v>1263</v>
      </c>
      <c r="R260" s="58">
        <v>0.8</v>
      </c>
      <c r="S260" s="58">
        <v>0.78</v>
      </c>
      <c r="T260" s="59">
        <v>0.69</v>
      </c>
      <c r="U260" s="60">
        <v>114</v>
      </c>
      <c r="V260" s="60">
        <v>104.8</v>
      </c>
      <c r="W260" s="61">
        <v>84</v>
      </c>
      <c r="X260" s="43">
        <f>IF(Tabela1[[#This Row],[Alta2]]="NA","NA",Tabela1[[#This Row],[Alta2]]/Tabela1[[#This Row],[Alta5]]*Tabela1[[#This Row],[Diâmetro (cm)]]/100)</f>
        <v>3.0000000000000001E-3</v>
      </c>
      <c r="Y260" s="42">
        <f>IF(Tabela1[[#This Row],[Média3]]="NA","NA",Tabela1[[#This Row],[Média3]]/Tabela1[[#This Row],[Média6]]*Tabela1[[#This Row],[Diâmetro (cm)]]/100)</f>
        <v>3.0000000000000001E-3</v>
      </c>
      <c r="Z260" s="42">
        <f>IF(Tabela1[[#This Row],[Baixa4]]="NA","NA",Tabela1[[#This Row],[Baixa4]]/Tabela1[[#This Row],[Baixa7]]*Tabela1[[#This Row],[Diâmetro (cm)]]/100)</f>
        <v>3.3E-3</v>
      </c>
      <c r="AA260" s="44">
        <f>IF(Tabela1[[#This Row],[Alta8]]="NA","NA",IF(OR(AD260="",U260=""),"",U260*30/1000))</f>
        <v>3.42</v>
      </c>
      <c r="AB260" s="44">
        <f>IF(Tabela1[[#This Row],[Média9]]="NA","NA",IF(OR(AE260="",V260=""),"",V260*30/1000))</f>
        <v>3.14</v>
      </c>
      <c r="AC260" s="44">
        <f>IF(Tabela1[[#This Row],[Baixa10]]="NA","NA",IF(OR(AF260="",W260=""),"",W260*30/1000))</f>
        <v>2.52</v>
      </c>
      <c r="AD260" s="52" t="str">
        <f>IF(Tabela1[[#This Row],[Alta8]]="NA","NA",IF(X260="","",IF(X260&gt;$AD$3,"A",IF(X260&gt;$AD$4,"B",IF(X260&gt;$AD$5,"C","D")))))</f>
        <v>D</v>
      </c>
      <c r="AE260" s="52" t="str">
        <f>IF(Tabela1[[#This Row],[Média9]]="NA","NA",IF(Y260="","",IF(Y260&gt;$AD$3,"A",IF(Y260&gt;$AD$4,"B",IF(Y260&gt;$AD$5,"C","D")))))</f>
        <v>D</v>
      </c>
      <c r="AF260" s="52" t="str">
        <f>IF(Tabela1[[#This Row],[Baixa10]]="NA","NA",IF(Z260="","",IF(Z260&gt;$AD$3,"A",IF(Z260&gt;$AD$4,"B",IF(Z260&gt;$AD$5,"C","D")))))</f>
        <v>C</v>
      </c>
    </row>
    <row r="261" spans="1:32" ht="26.1" customHeight="1" x14ac:dyDescent="0.3">
      <c r="A261" s="55" t="s">
        <v>1258</v>
      </c>
      <c r="B261" s="56" t="s">
        <v>1166</v>
      </c>
      <c r="C261" s="55" t="s">
        <v>1173</v>
      </c>
      <c r="D261" s="55" t="s">
        <v>1174</v>
      </c>
      <c r="E261" s="55" t="s">
        <v>25</v>
      </c>
      <c r="F261" s="31" t="s">
        <v>1199</v>
      </c>
      <c r="G261" s="57">
        <v>39.700000000000003</v>
      </c>
      <c r="H261" s="31">
        <v>6</v>
      </c>
      <c r="I261" s="56" t="s">
        <v>1147</v>
      </c>
      <c r="J261" s="56" t="s">
        <v>18</v>
      </c>
      <c r="K261" s="56" t="s">
        <v>18</v>
      </c>
      <c r="L261" s="56" t="s">
        <v>425</v>
      </c>
      <c r="M261" s="56" t="s">
        <v>9</v>
      </c>
      <c r="N261" s="31" t="s">
        <v>9</v>
      </c>
      <c r="O261" s="56">
        <v>1385</v>
      </c>
      <c r="P261" s="56">
        <v>997</v>
      </c>
      <c r="Q261" s="56">
        <v>728</v>
      </c>
      <c r="R261" s="58">
        <v>0.8</v>
      </c>
      <c r="S261" s="58">
        <v>0.56999999999999995</v>
      </c>
      <c r="T261" s="59">
        <v>0.41</v>
      </c>
      <c r="U261" s="60">
        <v>105.74</v>
      </c>
      <c r="V261" s="60">
        <v>74.459999999999994</v>
      </c>
      <c r="W261" s="61">
        <v>55.19</v>
      </c>
      <c r="X261" s="43">
        <f>IF(Tabela1[[#This Row],[Alta2]]="NA","NA",Tabela1[[#This Row],[Alta2]]/Tabela1[[#This Row],[Alta5]]*Tabela1[[#This Row],[Diâmetro (cm)]]/100)</f>
        <v>3.0000000000000001E-3</v>
      </c>
      <c r="Y261" s="42">
        <f>IF(Tabela1[[#This Row],[Média3]]="NA","NA",Tabela1[[#This Row],[Média3]]/Tabela1[[#This Row],[Média6]]*Tabela1[[#This Row],[Diâmetro (cm)]]/100)</f>
        <v>3.0000000000000001E-3</v>
      </c>
      <c r="Z261" s="42">
        <f>IF(Tabela1[[#This Row],[Baixa4]]="NA","NA",Tabela1[[#This Row],[Baixa4]]/Tabela1[[#This Row],[Baixa7]]*Tabela1[[#This Row],[Diâmetro (cm)]]/100)</f>
        <v>2.8999999999999998E-3</v>
      </c>
      <c r="AA261" s="44">
        <f>IF(Tabela1[[#This Row],[Alta8]]="NA","NA",IF(OR(AD261="",U261=""),"",U261*30/1000))</f>
        <v>3.17</v>
      </c>
      <c r="AB261" s="44">
        <f>IF(Tabela1[[#This Row],[Média9]]="NA","NA",IF(OR(AE261="",V261=""),"",V261*30/1000))</f>
        <v>2.23</v>
      </c>
      <c r="AC261" s="44">
        <f>IF(Tabela1[[#This Row],[Baixa10]]="NA","NA",IF(OR(AF261="",W261=""),"",W261*30/1000))</f>
        <v>1.66</v>
      </c>
      <c r="AD261" s="52" t="str">
        <f>IF(Tabela1[[#This Row],[Alta8]]="NA","NA",IF(X261="","",IF(X261&gt;$AD$3,"A",IF(X261&gt;$AD$4,"B",IF(X261&gt;$AD$5,"C","D")))))</f>
        <v>D</v>
      </c>
      <c r="AE261" s="52" t="str">
        <f>IF(Tabela1[[#This Row],[Média9]]="NA","NA",IF(Y261="","",IF(Y261&gt;$AD$3,"A",IF(Y261&gt;$AD$4,"B",IF(Y261&gt;$AD$5,"C","D")))))</f>
        <v>D</v>
      </c>
      <c r="AF261" s="52" t="str">
        <f>IF(Tabela1[[#This Row],[Baixa10]]="NA","NA",IF(Z261="","",IF(Z261&gt;$AD$3,"A",IF(Z261&gt;$AD$4,"B",IF(Z261&gt;$AD$5,"C","D")))))</f>
        <v>D</v>
      </c>
    </row>
    <row r="262" spans="1:32" ht="26.1" customHeight="1" x14ac:dyDescent="0.3">
      <c r="A262" s="55" t="s">
        <v>1258</v>
      </c>
      <c r="B262" s="56" t="s">
        <v>1166</v>
      </c>
      <c r="C262" s="55" t="s">
        <v>1173</v>
      </c>
      <c r="D262" s="55" t="s">
        <v>1174</v>
      </c>
      <c r="E262" s="55" t="s">
        <v>25</v>
      </c>
      <c r="F262" s="31" t="s">
        <v>1200</v>
      </c>
      <c r="G262" s="57">
        <v>39.700000000000003</v>
      </c>
      <c r="H262" s="31">
        <v>6</v>
      </c>
      <c r="I262" s="56" t="s">
        <v>1147</v>
      </c>
      <c r="J262" s="56" t="s">
        <v>18</v>
      </c>
      <c r="K262" s="56" t="s">
        <v>18</v>
      </c>
      <c r="L262" s="56" t="s">
        <v>425</v>
      </c>
      <c r="M262" s="56" t="s">
        <v>9</v>
      </c>
      <c r="N262" s="31" t="s">
        <v>9</v>
      </c>
      <c r="O262" s="56">
        <v>1454</v>
      </c>
      <c r="P262" s="56">
        <v>1412</v>
      </c>
      <c r="Q262" s="56">
        <v>1316</v>
      </c>
      <c r="R262" s="58">
        <v>0.86</v>
      </c>
      <c r="S262" s="58">
        <v>0.84</v>
      </c>
      <c r="T262" s="59">
        <v>0.77</v>
      </c>
      <c r="U262" s="60">
        <v>111.86</v>
      </c>
      <c r="V262" s="60">
        <v>103.46</v>
      </c>
      <c r="W262" s="61">
        <v>88.49</v>
      </c>
      <c r="X262" s="43">
        <f>IF(Tabela1[[#This Row],[Alta2]]="NA","NA",Tabela1[[#This Row],[Alta2]]/Tabela1[[#This Row],[Alta5]]*Tabela1[[#This Row],[Diâmetro (cm)]]/100)</f>
        <v>3.0000000000000001E-3</v>
      </c>
      <c r="Y262" s="42">
        <f>IF(Tabela1[[#This Row],[Média3]]="NA","NA",Tabela1[[#This Row],[Média3]]/Tabela1[[#This Row],[Média6]]*Tabela1[[#This Row],[Diâmetro (cm)]]/100)</f>
        <v>3.2000000000000002E-3</v>
      </c>
      <c r="Z262" s="42">
        <f>IF(Tabela1[[#This Row],[Baixa4]]="NA","NA",Tabela1[[#This Row],[Baixa4]]/Tabela1[[#This Row],[Baixa7]]*Tabela1[[#This Row],[Diâmetro (cm)]]/100)</f>
        <v>3.5000000000000001E-3</v>
      </c>
      <c r="AA262" s="44">
        <f>IF(Tabela1[[#This Row],[Alta8]]="NA","NA",IF(OR(AD262="",U262=""),"",U262*30/1000))</f>
        <v>3.36</v>
      </c>
      <c r="AB262" s="44">
        <f>IF(Tabela1[[#This Row],[Média9]]="NA","NA",IF(OR(AE262="",V262=""),"",V262*30/1000))</f>
        <v>3.1</v>
      </c>
      <c r="AC262" s="44">
        <f>IF(Tabela1[[#This Row],[Baixa10]]="NA","NA",IF(OR(AF262="",W262=""),"",W262*30/1000))</f>
        <v>2.65</v>
      </c>
      <c r="AD262" s="52" t="str">
        <f>IF(Tabela1[[#This Row],[Alta8]]="NA","NA",IF(X262="","",IF(X262&gt;$AD$3,"A",IF(X262&gt;$AD$4,"B",IF(X262&gt;$AD$5,"C","D")))))</f>
        <v>D</v>
      </c>
      <c r="AE262" s="52" t="str">
        <f>IF(Tabela1[[#This Row],[Média9]]="NA","NA",IF(Y262="","",IF(Y262&gt;$AD$3,"A",IF(Y262&gt;$AD$4,"B",IF(Y262&gt;$AD$5,"C","D")))))</f>
        <v>C</v>
      </c>
      <c r="AF262" s="52" t="str">
        <f>IF(Tabela1[[#This Row],[Baixa10]]="NA","NA",IF(Z262="","",IF(Z262&gt;$AD$3,"A",IF(Z262&gt;$AD$4,"B",IF(Z262&gt;$AD$5,"C","D")))))</f>
        <v>C</v>
      </c>
    </row>
    <row r="263" spans="1:32" ht="26.1" customHeight="1" x14ac:dyDescent="0.3">
      <c r="A263" s="55" t="s">
        <v>1258</v>
      </c>
      <c r="B263" s="56" t="s">
        <v>1166</v>
      </c>
      <c r="C263" s="55" t="s">
        <v>1175</v>
      </c>
      <c r="D263" s="55" t="s">
        <v>1176</v>
      </c>
      <c r="E263" s="55" t="s">
        <v>27</v>
      </c>
      <c r="F263" s="31" t="s">
        <v>1199</v>
      </c>
      <c r="G263" s="57">
        <v>39.700000000000003</v>
      </c>
      <c r="H263" s="31">
        <v>6</v>
      </c>
      <c r="I263" s="56" t="s">
        <v>1147</v>
      </c>
      <c r="J263" s="56" t="s">
        <v>18</v>
      </c>
      <c r="K263" s="56" t="s">
        <v>17</v>
      </c>
      <c r="L263" s="56" t="s">
        <v>425</v>
      </c>
      <c r="M263" s="56" t="s">
        <v>9</v>
      </c>
      <c r="N263" s="31" t="s">
        <v>9</v>
      </c>
      <c r="O263" s="56">
        <v>1312</v>
      </c>
      <c r="P263" s="56">
        <v>841</v>
      </c>
      <c r="Q263" s="56">
        <v>545</v>
      </c>
      <c r="R263" s="58">
        <v>0.84</v>
      </c>
      <c r="S263" s="58">
        <v>0.51</v>
      </c>
      <c r="T263" s="59">
        <v>0.31</v>
      </c>
      <c r="U263" s="60">
        <v>97.72</v>
      </c>
      <c r="V263" s="60">
        <v>62.46</v>
      </c>
      <c r="W263" s="61">
        <v>36.4</v>
      </c>
      <c r="X263" s="43">
        <f>IF(Tabela1[[#This Row],[Alta2]]="NA","NA",Tabela1[[#This Row],[Alta2]]/Tabela1[[#This Row],[Alta5]]*Tabela1[[#This Row],[Diâmetro (cm)]]/100)</f>
        <v>3.0000000000000001E-3</v>
      </c>
      <c r="Y263" s="42">
        <f>IF(Tabela1[[#This Row],[Média3]]="NA","NA",Tabela1[[#This Row],[Média3]]/Tabela1[[#This Row],[Média6]]*Tabela1[[#This Row],[Diâmetro (cm)]]/100)</f>
        <v>3.2000000000000002E-3</v>
      </c>
      <c r="Z263" s="42">
        <f>IF(Tabela1[[#This Row],[Baixa4]]="NA","NA",Tabela1[[#This Row],[Baixa4]]/Tabela1[[#This Row],[Baixa7]]*Tabela1[[#This Row],[Diâmetro (cm)]]/100)</f>
        <v>3.3999999999999998E-3</v>
      </c>
      <c r="AA263" s="44">
        <f>IF(Tabela1[[#This Row],[Alta8]]="NA","NA",IF(OR(AD263="",U263=""),"",U263*30/1000))</f>
        <v>2.93</v>
      </c>
      <c r="AB263" s="44">
        <f>IF(Tabela1[[#This Row],[Média9]]="NA","NA",IF(OR(AE263="",V263=""),"",V263*30/1000))</f>
        <v>1.87</v>
      </c>
      <c r="AC263" s="44">
        <f>IF(Tabela1[[#This Row],[Baixa10]]="NA","NA",IF(OR(AF263="",W263=""),"",W263*30/1000))</f>
        <v>1.0900000000000001</v>
      </c>
      <c r="AD263" s="52" t="str">
        <f>IF(Tabela1[[#This Row],[Alta8]]="NA","NA",IF(X263="","",IF(X263&gt;$AD$3,"A",IF(X263&gt;$AD$4,"B",IF(X263&gt;$AD$5,"C","D")))))</f>
        <v>D</v>
      </c>
      <c r="AE263" s="52" t="str">
        <f>IF(Tabela1[[#This Row],[Média9]]="NA","NA",IF(Y263="","",IF(Y263&gt;$AD$3,"A",IF(Y263&gt;$AD$4,"B",IF(Y263&gt;$AD$5,"C","D")))))</f>
        <v>C</v>
      </c>
      <c r="AF263" s="52" t="str">
        <f>IF(Tabela1[[#This Row],[Baixa10]]="NA","NA",IF(Z263="","",IF(Z263&gt;$AD$3,"A",IF(Z263&gt;$AD$4,"B",IF(Z263&gt;$AD$5,"C","D")))))</f>
        <v>C</v>
      </c>
    </row>
    <row r="264" spans="1:32" ht="26.1" customHeight="1" x14ac:dyDescent="0.3">
      <c r="A264" s="55" t="s">
        <v>1258</v>
      </c>
      <c r="B264" s="56" t="s">
        <v>1166</v>
      </c>
      <c r="C264" s="55" t="s">
        <v>1175</v>
      </c>
      <c r="D264" s="55" t="s">
        <v>1176</v>
      </c>
      <c r="E264" s="55" t="s">
        <v>27</v>
      </c>
      <c r="F264" s="31" t="s">
        <v>1200</v>
      </c>
      <c r="G264" s="57">
        <v>39.700000000000003</v>
      </c>
      <c r="H264" s="31">
        <v>6</v>
      </c>
      <c r="I264" s="56" t="s">
        <v>1147</v>
      </c>
      <c r="J264" s="56" t="s">
        <v>18</v>
      </c>
      <c r="K264" s="56" t="s">
        <v>17</v>
      </c>
      <c r="L264" s="56" t="s">
        <v>425</v>
      </c>
      <c r="M264" s="56" t="s">
        <v>9</v>
      </c>
      <c r="N264" s="31" t="s">
        <v>9</v>
      </c>
      <c r="O264" s="56">
        <v>1403</v>
      </c>
      <c r="P264" s="56">
        <v>1329</v>
      </c>
      <c r="Q264" s="56">
        <v>1139</v>
      </c>
      <c r="R264" s="58">
        <v>0.91</v>
      </c>
      <c r="S264" s="58">
        <v>0.86</v>
      </c>
      <c r="T264" s="59">
        <v>0.74</v>
      </c>
      <c r="U264" s="60">
        <v>95.29</v>
      </c>
      <c r="V264" s="60">
        <v>86.54</v>
      </c>
      <c r="W264" s="61">
        <v>67.489999999999995</v>
      </c>
      <c r="X264" s="43">
        <f>IF(Tabela1[[#This Row],[Alta2]]="NA","NA",Tabela1[[#This Row],[Alta2]]/Tabela1[[#This Row],[Alta5]]*Tabela1[[#This Row],[Diâmetro (cm)]]/100)</f>
        <v>4.0000000000000001E-3</v>
      </c>
      <c r="Y264" s="42">
        <f>IF(Tabela1[[#This Row],[Média3]]="NA","NA",Tabela1[[#This Row],[Média3]]/Tabela1[[#This Row],[Média6]]*Tabela1[[#This Row],[Diâmetro (cm)]]/100)</f>
        <v>3.8999999999999998E-3</v>
      </c>
      <c r="Z264" s="42">
        <f>IF(Tabela1[[#This Row],[Baixa4]]="NA","NA",Tabela1[[#This Row],[Baixa4]]/Tabela1[[#This Row],[Baixa7]]*Tabela1[[#This Row],[Diâmetro (cm)]]/100)</f>
        <v>4.4000000000000003E-3</v>
      </c>
      <c r="AA264" s="44">
        <f>IF(Tabela1[[#This Row],[Alta8]]="NA","NA",IF(OR(AD264="",U264=""),"",U264*30/1000))</f>
        <v>2.86</v>
      </c>
      <c r="AB264" s="44">
        <f>IF(Tabela1[[#This Row],[Média9]]="NA","NA",IF(OR(AE264="",V264=""),"",V264*30/1000))</f>
        <v>2.6</v>
      </c>
      <c r="AC264" s="44">
        <f>IF(Tabela1[[#This Row],[Baixa10]]="NA","NA",IF(OR(AF264="",W264=""),"",W264*30/1000))</f>
        <v>2.02</v>
      </c>
      <c r="AD264" s="52" t="str">
        <f>IF(Tabela1[[#This Row],[Alta8]]="NA","NA",IF(X264="","",IF(X264&gt;$AD$3,"A",IF(X264&gt;$AD$4,"B",IF(X264&gt;$AD$5,"C","D")))))</f>
        <v>B</v>
      </c>
      <c r="AE264" s="52" t="str">
        <f>IF(Tabela1[[#This Row],[Média9]]="NA","NA",IF(Y264="","",IF(Y264&gt;$AD$3,"A",IF(Y264&gt;$AD$4,"B",IF(Y264&gt;$AD$5,"C","D")))))</f>
        <v>B</v>
      </c>
      <c r="AF264" s="52" t="str">
        <f>IF(Tabela1[[#This Row],[Baixa10]]="NA","NA",IF(Z264="","",IF(Z264&gt;$AD$3,"A",IF(Z264&gt;$AD$4,"B",IF(Z264&gt;$AD$5,"C","D")))))</f>
        <v>A</v>
      </c>
    </row>
    <row r="265" spans="1:32" ht="26.1" customHeight="1" x14ac:dyDescent="0.3">
      <c r="A265" s="55" t="s">
        <v>1258</v>
      </c>
      <c r="B265" s="56" t="s">
        <v>1166</v>
      </c>
      <c r="C265" s="55" t="s">
        <v>1177</v>
      </c>
      <c r="D265" s="55" t="s">
        <v>1178</v>
      </c>
      <c r="E265" s="55" t="s">
        <v>27</v>
      </c>
      <c r="F265" s="31" t="s">
        <v>1199</v>
      </c>
      <c r="G265" s="57">
        <v>39.700000000000003</v>
      </c>
      <c r="H265" s="31">
        <v>6</v>
      </c>
      <c r="I265" s="56" t="s">
        <v>1147</v>
      </c>
      <c r="J265" s="56" t="s">
        <v>18</v>
      </c>
      <c r="K265" s="56" t="s">
        <v>18</v>
      </c>
      <c r="L265" s="56" t="s">
        <v>425</v>
      </c>
      <c r="M265" s="56" t="s">
        <v>9</v>
      </c>
      <c r="N265" s="31" t="s">
        <v>9</v>
      </c>
      <c r="O265" s="56">
        <v>1346</v>
      </c>
      <c r="P265" s="56">
        <v>968</v>
      </c>
      <c r="Q265" s="56">
        <v>730</v>
      </c>
      <c r="R265" s="58">
        <v>0.81</v>
      </c>
      <c r="S265" s="58">
        <v>0.57999999999999996</v>
      </c>
      <c r="T265" s="59">
        <v>0.41</v>
      </c>
      <c r="U265" s="60">
        <v>105.36</v>
      </c>
      <c r="V265" s="60">
        <v>74.25</v>
      </c>
      <c r="W265" s="61">
        <v>54.07</v>
      </c>
      <c r="X265" s="43">
        <f>IF(Tabela1[[#This Row],[Alta2]]="NA","NA",Tabela1[[#This Row],[Alta2]]/Tabela1[[#This Row],[Alta5]]*Tabela1[[#This Row],[Diâmetro (cm)]]/100)</f>
        <v>3.0000000000000001E-3</v>
      </c>
      <c r="Y265" s="42">
        <f>IF(Tabela1[[#This Row],[Média3]]="NA","NA",Tabela1[[#This Row],[Média3]]/Tabela1[[#This Row],[Média6]]*Tabela1[[#This Row],[Diâmetro (cm)]]/100)</f>
        <v>3.0999999999999999E-3</v>
      </c>
      <c r="Z265" s="42">
        <f>IF(Tabela1[[#This Row],[Baixa4]]="NA","NA",Tabela1[[#This Row],[Baixa4]]/Tabela1[[#This Row],[Baixa7]]*Tabela1[[#This Row],[Diâmetro (cm)]]/100)</f>
        <v>3.0000000000000001E-3</v>
      </c>
      <c r="AA265" s="44">
        <f>IF(Tabela1[[#This Row],[Alta8]]="NA","NA",IF(OR(AD265="",U265=""),"",U265*30/1000))</f>
        <v>3.16</v>
      </c>
      <c r="AB265" s="44">
        <f>IF(Tabela1[[#This Row],[Média9]]="NA","NA",IF(OR(AE265="",V265=""),"",V265*30/1000))</f>
        <v>2.23</v>
      </c>
      <c r="AC265" s="44">
        <f>IF(Tabela1[[#This Row],[Baixa10]]="NA","NA",IF(OR(AF265="",W265=""),"",W265*30/1000))</f>
        <v>1.62</v>
      </c>
      <c r="AD265" s="52" t="str">
        <f>IF(Tabela1[[#This Row],[Alta8]]="NA","NA",IF(X265="","",IF(X265&gt;$AD$3,"A",IF(X265&gt;$AD$4,"B",IF(X265&gt;$AD$5,"C","D")))))</f>
        <v>D</v>
      </c>
      <c r="AE265" s="52" t="str">
        <f>IF(Tabela1[[#This Row],[Média9]]="NA","NA",IF(Y265="","",IF(Y265&gt;$AD$3,"A",IF(Y265&gt;$AD$4,"B",IF(Y265&gt;$AD$5,"C","D")))))</f>
        <v>C</v>
      </c>
      <c r="AF265" s="52" t="str">
        <f>IF(Tabela1[[#This Row],[Baixa10]]="NA","NA",IF(Z265="","",IF(Z265&gt;$AD$3,"A",IF(Z265&gt;$AD$4,"B",IF(Z265&gt;$AD$5,"C","D")))))</f>
        <v>D</v>
      </c>
    </row>
    <row r="266" spans="1:32" ht="26.1" customHeight="1" x14ac:dyDescent="0.3">
      <c r="A266" s="55" t="s">
        <v>1258</v>
      </c>
      <c r="B266" s="56" t="s">
        <v>1166</v>
      </c>
      <c r="C266" s="55" t="s">
        <v>1177</v>
      </c>
      <c r="D266" s="55" t="s">
        <v>1178</v>
      </c>
      <c r="E266" s="55" t="s">
        <v>27</v>
      </c>
      <c r="F266" s="31" t="s">
        <v>1200</v>
      </c>
      <c r="G266" s="57">
        <v>39.700000000000003</v>
      </c>
      <c r="H266" s="31">
        <v>6</v>
      </c>
      <c r="I266" s="56" t="s">
        <v>1147</v>
      </c>
      <c r="J266" s="56" t="s">
        <v>18</v>
      </c>
      <c r="K266" s="56" t="s">
        <v>18</v>
      </c>
      <c r="L266" s="56" t="s">
        <v>425</v>
      </c>
      <c r="M266" s="56" t="s">
        <v>9</v>
      </c>
      <c r="N266" s="31" t="s">
        <v>9</v>
      </c>
      <c r="O266" s="56">
        <v>1447</v>
      </c>
      <c r="P266" s="56">
        <v>1389</v>
      </c>
      <c r="Q266" s="56">
        <v>1263</v>
      </c>
      <c r="R266" s="58">
        <v>0.89</v>
      </c>
      <c r="S266" s="58">
        <v>0.85</v>
      </c>
      <c r="T266" s="59">
        <v>0.77</v>
      </c>
      <c r="U266" s="60">
        <v>113.72</v>
      </c>
      <c r="V266" s="60">
        <v>104.7</v>
      </c>
      <c r="W266" s="61">
        <v>86.85</v>
      </c>
      <c r="X266" s="43">
        <f>IF(Tabela1[[#This Row],[Alta2]]="NA","NA",Tabela1[[#This Row],[Alta2]]/Tabela1[[#This Row],[Alta5]]*Tabela1[[#This Row],[Diâmetro (cm)]]/100)</f>
        <v>3.0000000000000001E-3</v>
      </c>
      <c r="Y266" s="42">
        <f>IF(Tabela1[[#This Row],[Média3]]="NA","NA",Tabela1[[#This Row],[Média3]]/Tabela1[[#This Row],[Média6]]*Tabela1[[#This Row],[Diâmetro (cm)]]/100)</f>
        <v>3.2000000000000002E-3</v>
      </c>
      <c r="Z266" s="42">
        <f>IF(Tabela1[[#This Row],[Baixa4]]="NA","NA",Tabela1[[#This Row],[Baixa4]]/Tabela1[[#This Row],[Baixa7]]*Tabela1[[#This Row],[Diâmetro (cm)]]/100)</f>
        <v>3.5000000000000001E-3</v>
      </c>
      <c r="AA266" s="44">
        <f>IF(Tabela1[[#This Row],[Alta8]]="NA","NA",IF(OR(AD266="",U266=""),"",U266*30/1000))</f>
        <v>3.41</v>
      </c>
      <c r="AB266" s="44">
        <f>IF(Tabela1[[#This Row],[Média9]]="NA","NA",IF(OR(AE266="",V266=""),"",V266*30/1000))</f>
        <v>3.14</v>
      </c>
      <c r="AC266" s="44">
        <f>IF(Tabela1[[#This Row],[Baixa10]]="NA","NA",IF(OR(AF266="",W266=""),"",W266*30/1000))</f>
        <v>2.61</v>
      </c>
      <c r="AD266" s="52" t="str">
        <f>IF(Tabela1[[#This Row],[Alta8]]="NA","NA",IF(X266="","",IF(X266&gt;$AD$3,"A",IF(X266&gt;$AD$4,"B",IF(X266&gt;$AD$5,"C","D")))))</f>
        <v>D</v>
      </c>
      <c r="AE266" s="52" t="str">
        <f>IF(Tabela1[[#This Row],[Média9]]="NA","NA",IF(Y266="","",IF(Y266&gt;$AD$3,"A",IF(Y266&gt;$AD$4,"B",IF(Y266&gt;$AD$5,"C","D")))))</f>
        <v>C</v>
      </c>
      <c r="AF266" s="52" t="str">
        <f>IF(Tabela1[[#This Row],[Baixa10]]="NA","NA",IF(Z266="","",IF(Z266&gt;$AD$3,"A",IF(Z266&gt;$AD$4,"B",IF(Z266&gt;$AD$5,"C","D")))))</f>
        <v>C</v>
      </c>
    </row>
    <row r="267" spans="1:32" ht="26.1" customHeight="1" x14ac:dyDescent="0.3">
      <c r="A267" s="55" t="s">
        <v>1258</v>
      </c>
      <c r="B267" s="56" t="s">
        <v>1166</v>
      </c>
      <c r="C267" s="55" t="s">
        <v>1179</v>
      </c>
      <c r="D267" s="55" t="s">
        <v>1180</v>
      </c>
      <c r="E267" s="55" t="s">
        <v>26</v>
      </c>
      <c r="F267" s="31" t="s">
        <v>1199</v>
      </c>
      <c r="G267" s="57">
        <v>39.700000000000003</v>
      </c>
      <c r="H267" s="31">
        <v>6</v>
      </c>
      <c r="I267" s="56" t="s">
        <v>1147</v>
      </c>
      <c r="J267" s="56" t="s">
        <v>18</v>
      </c>
      <c r="K267" s="56" t="s">
        <v>17</v>
      </c>
      <c r="L267" s="56" t="s">
        <v>425</v>
      </c>
      <c r="M267" s="56" t="s">
        <v>9</v>
      </c>
      <c r="N267" s="31" t="s">
        <v>9</v>
      </c>
      <c r="O267" s="56">
        <v>1262</v>
      </c>
      <c r="P267" s="56">
        <v>780</v>
      </c>
      <c r="Q267" s="56">
        <v>573</v>
      </c>
      <c r="R267" s="58">
        <v>0.79</v>
      </c>
      <c r="S267" s="58">
        <v>0.46</v>
      </c>
      <c r="T267" s="59">
        <v>0.32</v>
      </c>
      <c r="U267" s="60">
        <v>99.5</v>
      </c>
      <c r="V267" s="60">
        <v>61.87</v>
      </c>
      <c r="W267" s="61">
        <v>43.36</v>
      </c>
      <c r="X267" s="43">
        <f>IF(Tabela1[[#This Row],[Alta2]]="NA","NA",Tabela1[[#This Row],[Alta2]]/Tabela1[[#This Row],[Alta5]]*Tabela1[[#This Row],[Diâmetro (cm)]]/100)</f>
        <v>3.0000000000000001E-3</v>
      </c>
      <c r="Y267" s="42">
        <f>IF(Tabela1[[#This Row],[Média3]]="NA","NA",Tabela1[[#This Row],[Média3]]/Tabela1[[#This Row],[Média6]]*Tabela1[[#This Row],[Diâmetro (cm)]]/100)</f>
        <v>3.0000000000000001E-3</v>
      </c>
      <c r="Z267" s="42">
        <f>IF(Tabela1[[#This Row],[Baixa4]]="NA","NA",Tabela1[[#This Row],[Baixa4]]/Tabela1[[#This Row],[Baixa7]]*Tabela1[[#This Row],[Diâmetro (cm)]]/100)</f>
        <v>2.8999999999999998E-3</v>
      </c>
      <c r="AA267" s="44">
        <f>IF(Tabela1[[#This Row],[Alta8]]="NA","NA",IF(OR(AD267="",U267=""),"",U267*30/1000))</f>
        <v>2.99</v>
      </c>
      <c r="AB267" s="44">
        <f>IF(Tabela1[[#This Row],[Média9]]="NA","NA",IF(OR(AE267="",V267=""),"",V267*30/1000))</f>
        <v>1.86</v>
      </c>
      <c r="AC267" s="44">
        <f>IF(Tabela1[[#This Row],[Baixa10]]="NA","NA",IF(OR(AF267="",W267=""),"",W267*30/1000))</f>
        <v>1.3</v>
      </c>
      <c r="AD267" s="52" t="str">
        <f>IF(Tabela1[[#This Row],[Alta8]]="NA","NA",IF(X267="","",IF(X267&gt;$AD$3,"A",IF(X267&gt;$AD$4,"B",IF(X267&gt;$AD$5,"C","D")))))</f>
        <v>D</v>
      </c>
      <c r="AE267" s="52" t="str">
        <f>IF(Tabela1[[#This Row],[Média9]]="NA","NA",IF(Y267="","",IF(Y267&gt;$AD$3,"A",IF(Y267&gt;$AD$4,"B",IF(Y267&gt;$AD$5,"C","D")))))</f>
        <v>D</v>
      </c>
      <c r="AF267" s="52" t="str">
        <f>IF(Tabela1[[#This Row],[Baixa10]]="NA","NA",IF(Z267="","",IF(Z267&gt;$AD$3,"A",IF(Z267&gt;$AD$4,"B",IF(Z267&gt;$AD$5,"C","D")))))</f>
        <v>D</v>
      </c>
    </row>
    <row r="268" spans="1:32" ht="26.1" customHeight="1" x14ac:dyDescent="0.3">
      <c r="A268" s="55" t="s">
        <v>1258</v>
      </c>
      <c r="B268" s="56" t="s">
        <v>1166</v>
      </c>
      <c r="C268" s="55" t="s">
        <v>1179</v>
      </c>
      <c r="D268" s="55" t="s">
        <v>1180</v>
      </c>
      <c r="E268" s="55" t="s">
        <v>26</v>
      </c>
      <c r="F268" s="31" t="s">
        <v>1200</v>
      </c>
      <c r="G268" s="57">
        <v>39.700000000000003</v>
      </c>
      <c r="H268" s="31">
        <v>6</v>
      </c>
      <c r="I268" s="56" t="s">
        <v>1147</v>
      </c>
      <c r="J268" s="56" t="s">
        <v>18</v>
      </c>
      <c r="K268" s="56" t="s">
        <v>17</v>
      </c>
      <c r="L268" s="56" t="s">
        <v>425</v>
      </c>
      <c r="M268" s="56" t="s">
        <v>9</v>
      </c>
      <c r="N268" s="31" t="s">
        <v>9</v>
      </c>
      <c r="O268" s="56">
        <v>1382</v>
      </c>
      <c r="P268" s="56">
        <v>1295</v>
      </c>
      <c r="Q268" s="56">
        <v>1203</v>
      </c>
      <c r="R268" s="58">
        <v>0.87</v>
      </c>
      <c r="S268" s="58">
        <v>0.82</v>
      </c>
      <c r="T268" s="59">
        <v>0.75</v>
      </c>
      <c r="U268" s="60">
        <v>96.4</v>
      </c>
      <c r="V268" s="60">
        <v>86.04</v>
      </c>
      <c r="W268" s="61">
        <v>76.680000000000007</v>
      </c>
      <c r="X268" s="43">
        <f>IF(Tabela1[[#This Row],[Alta2]]="NA","NA",Tabela1[[#This Row],[Alta2]]/Tabela1[[#This Row],[Alta5]]*Tabela1[[#This Row],[Diâmetro (cm)]]/100)</f>
        <v>4.0000000000000001E-3</v>
      </c>
      <c r="Y268" s="42">
        <f>IF(Tabela1[[#This Row],[Média3]]="NA","NA",Tabela1[[#This Row],[Média3]]/Tabela1[[#This Row],[Média6]]*Tabela1[[#This Row],[Diâmetro (cm)]]/100)</f>
        <v>3.8E-3</v>
      </c>
      <c r="Z268" s="42">
        <f>IF(Tabela1[[#This Row],[Baixa4]]="NA","NA",Tabela1[[#This Row],[Baixa4]]/Tabela1[[#This Row],[Baixa7]]*Tabela1[[#This Row],[Diâmetro (cm)]]/100)</f>
        <v>3.8999999999999998E-3</v>
      </c>
      <c r="AA268" s="44">
        <f>IF(Tabela1[[#This Row],[Alta8]]="NA","NA",IF(OR(AD268="",U268=""),"",U268*30/1000))</f>
        <v>2.89</v>
      </c>
      <c r="AB268" s="44">
        <f>IF(Tabela1[[#This Row],[Média9]]="NA","NA",IF(OR(AE268="",V268=""),"",V268*30/1000))</f>
        <v>2.58</v>
      </c>
      <c r="AC268" s="44">
        <f>IF(Tabela1[[#This Row],[Baixa10]]="NA","NA",IF(OR(AF268="",W268=""),"",W268*30/1000))</f>
        <v>2.2999999999999998</v>
      </c>
      <c r="AD268" s="52" t="str">
        <f>IF(Tabela1[[#This Row],[Alta8]]="NA","NA",IF(X268="","",IF(X268&gt;$AD$3,"A",IF(X268&gt;$AD$4,"B",IF(X268&gt;$AD$5,"C","D")))))</f>
        <v>B</v>
      </c>
      <c r="AE268" s="52" t="str">
        <f>IF(Tabela1[[#This Row],[Média9]]="NA","NA",IF(Y268="","",IF(Y268&gt;$AD$3,"A",IF(Y268&gt;$AD$4,"B",IF(Y268&gt;$AD$5,"C","D")))))</f>
        <v>B</v>
      </c>
      <c r="AF268" s="52" t="str">
        <f>IF(Tabela1[[#This Row],[Baixa10]]="NA","NA",IF(Z268="","",IF(Z268&gt;$AD$3,"A",IF(Z268&gt;$AD$4,"B",IF(Z268&gt;$AD$5,"C","D")))))</f>
        <v>B</v>
      </c>
    </row>
    <row r="269" spans="1:32" ht="26.1" customHeight="1" x14ac:dyDescent="0.3">
      <c r="A269" s="55" t="s">
        <v>1258</v>
      </c>
      <c r="B269" s="56" t="s">
        <v>1166</v>
      </c>
      <c r="C269" s="55" t="s">
        <v>1181</v>
      </c>
      <c r="D269" s="55" t="s">
        <v>1182</v>
      </c>
      <c r="E269" s="55" t="s">
        <v>26</v>
      </c>
      <c r="F269" s="31" t="s">
        <v>1199</v>
      </c>
      <c r="G269" s="57">
        <v>39.700000000000003</v>
      </c>
      <c r="H269" s="31">
        <v>6</v>
      </c>
      <c r="I269" s="56" t="s">
        <v>1147</v>
      </c>
      <c r="J269" s="56" t="s">
        <v>18</v>
      </c>
      <c r="K269" s="56" t="s">
        <v>18</v>
      </c>
      <c r="L269" s="56" t="s">
        <v>425</v>
      </c>
      <c r="M269" s="56" t="s">
        <v>9</v>
      </c>
      <c r="N269" s="31" t="s">
        <v>9</v>
      </c>
      <c r="O269" s="56">
        <v>1246</v>
      </c>
      <c r="P269" s="56">
        <v>772</v>
      </c>
      <c r="Q269" s="56">
        <v>574</v>
      </c>
      <c r="R269" s="58">
        <v>0.82</v>
      </c>
      <c r="S269" s="58">
        <v>0.5</v>
      </c>
      <c r="T269" s="59">
        <v>0.34</v>
      </c>
      <c r="U269" s="60">
        <v>100.09</v>
      </c>
      <c r="V269" s="60">
        <v>62.81</v>
      </c>
      <c r="W269" s="61">
        <v>43.89</v>
      </c>
      <c r="X269" s="43">
        <f>IF(Tabela1[[#This Row],[Alta2]]="NA","NA",Tabela1[[#This Row],[Alta2]]/Tabela1[[#This Row],[Alta5]]*Tabela1[[#This Row],[Diâmetro (cm)]]/100)</f>
        <v>3.0000000000000001E-3</v>
      </c>
      <c r="Y269" s="42">
        <f>IF(Tabela1[[#This Row],[Média3]]="NA","NA",Tabela1[[#This Row],[Média3]]/Tabela1[[#This Row],[Média6]]*Tabela1[[#This Row],[Diâmetro (cm)]]/100)</f>
        <v>3.2000000000000002E-3</v>
      </c>
      <c r="Z269" s="42">
        <f>IF(Tabela1[[#This Row],[Baixa4]]="NA","NA",Tabela1[[#This Row],[Baixa4]]/Tabela1[[#This Row],[Baixa7]]*Tabela1[[#This Row],[Diâmetro (cm)]]/100)</f>
        <v>3.0999999999999999E-3</v>
      </c>
      <c r="AA269" s="44">
        <f>IF(Tabela1[[#This Row],[Alta8]]="NA","NA",IF(OR(AD269="",U269=""),"",U269*30/1000))</f>
        <v>3</v>
      </c>
      <c r="AB269" s="44">
        <f>IF(Tabela1[[#This Row],[Média9]]="NA","NA",IF(OR(AE269="",V269=""),"",V269*30/1000))</f>
        <v>1.88</v>
      </c>
      <c r="AC269" s="44">
        <f>IF(Tabela1[[#This Row],[Baixa10]]="NA","NA",IF(OR(AF269="",W269=""),"",W269*30/1000))</f>
        <v>1.32</v>
      </c>
      <c r="AD269" s="52" t="str">
        <f>IF(Tabela1[[#This Row],[Alta8]]="NA","NA",IF(X269="","",IF(X269&gt;$AD$3,"A",IF(X269&gt;$AD$4,"B",IF(X269&gt;$AD$5,"C","D")))))</f>
        <v>D</v>
      </c>
      <c r="AE269" s="52" t="str">
        <f>IF(Tabela1[[#This Row],[Média9]]="NA","NA",IF(Y269="","",IF(Y269&gt;$AD$3,"A",IF(Y269&gt;$AD$4,"B",IF(Y269&gt;$AD$5,"C","D")))))</f>
        <v>C</v>
      </c>
      <c r="AF269" s="52" t="str">
        <f>IF(Tabela1[[#This Row],[Baixa10]]="NA","NA",IF(Z269="","",IF(Z269&gt;$AD$3,"A",IF(Z269&gt;$AD$4,"B",IF(Z269&gt;$AD$5,"C","D")))))</f>
        <v>C</v>
      </c>
    </row>
    <row r="270" spans="1:32" ht="26.1" customHeight="1" x14ac:dyDescent="0.3">
      <c r="A270" s="55" t="s">
        <v>1258</v>
      </c>
      <c r="B270" s="56" t="s">
        <v>1166</v>
      </c>
      <c r="C270" s="55" t="s">
        <v>1181</v>
      </c>
      <c r="D270" s="55" t="s">
        <v>1182</v>
      </c>
      <c r="E270" s="55" t="s">
        <v>26</v>
      </c>
      <c r="F270" s="31" t="s">
        <v>1200</v>
      </c>
      <c r="G270" s="57">
        <v>39.700000000000003</v>
      </c>
      <c r="H270" s="31">
        <v>6</v>
      </c>
      <c r="I270" s="56" t="s">
        <v>1147</v>
      </c>
      <c r="J270" s="56" t="s">
        <v>18</v>
      </c>
      <c r="K270" s="56" t="s">
        <v>18</v>
      </c>
      <c r="L270" s="56" t="s">
        <v>425</v>
      </c>
      <c r="M270" s="56" t="s">
        <v>9</v>
      </c>
      <c r="N270" s="31" t="s">
        <v>9</v>
      </c>
      <c r="O270" s="56">
        <v>1363</v>
      </c>
      <c r="P270" s="56">
        <v>1275</v>
      </c>
      <c r="Q270" s="56">
        <v>1190</v>
      </c>
      <c r="R270" s="58">
        <v>0.91</v>
      </c>
      <c r="S270" s="58">
        <v>0.85</v>
      </c>
      <c r="T270" s="59">
        <v>0.79</v>
      </c>
      <c r="U270" s="60">
        <v>96.89</v>
      </c>
      <c r="V270" s="60">
        <v>86.14</v>
      </c>
      <c r="W270" s="61">
        <v>76.900000000000006</v>
      </c>
      <c r="X270" s="43">
        <f>IF(Tabela1[[#This Row],[Alta2]]="NA","NA",Tabela1[[#This Row],[Alta2]]/Tabela1[[#This Row],[Alta5]]*Tabela1[[#This Row],[Diâmetro (cm)]]/100)</f>
        <v>4.0000000000000001E-3</v>
      </c>
      <c r="Y270" s="42">
        <f>IF(Tabela1[[#This Row],[Média3]]="NA","NA",Tabela1[[#This Row],[Média3]]/Tabela1[[#This Row],[Média6]]*Tabela1[[#This Row],[Diâmetro (cm)]]/100)</f>
        <v>3.8999999999999998E-3</v>
      </c>
      <c r="Z270" s="42">
        <f>IF(Tabela1[[#This Row],[Baixa4]]="NA","NA",Tabela1[[#This Row],[Baixa4]]/Tabela1[[#This Row],[Baixa7]]*Tabela1[[#This Row],[Diâmetro (cm)]]/100)</f>
        <v>4.1000000000000003E-3</v>
      </c>
      <c r="AA270" s="44">
        <f>IF(Tabela1[[#This Row],[Alta8]]="NA","NA",IF(OR(AD270="",U270=""),"",U270*30/1000))</f>
        <v>2.91</v>
      </c>
      <c r="AB270" s="44">
        <f>IF(Tabela1[[#This Row],[Média9]]="NA","NA",IF(OR(AE270="",V270=""),"",V270*30/1000))</f>
        <v>2.58</v>
      </c>
      <c r="AC270" s="44">
        <f>IF(Tabela1[[#This Row],[Baixa10]]="NA","NA",IF(OR(AF270="",W270=""),"",W270*30/1000))</f>
        <v>2.31</v>
      </c>
      <c r="AD270" s="52" t="str">
        <f>IF(Tabela1[[#This Row],[Alta8]]="NA","NA",IF(X270="","",IF(X270&gt;$AD$3,"A",IF(X270&gt;$AD$4,"B",IF(X270&gt;$AD$5,"C","D")))))</f>
        <v>B</v>
      </c>
      <c r="AE270" s="52" t="str">
        <f>IF(Tabela1[[#This Row],[Média9]]="NA","NA",IF(Y270="","",IF(Y270&gt;$AD$3,"A",IF(Y270&gt;$AD$4,"B",IF(Y270&gt;$AD$5,"C","D")))))</f>
        <v>B</v>
      </c>
      <c r="AF270" s="52" t="str">
        <f>IF(Tabela1[[#This Row],[Baixa10]]="NA","NA",IF(Z270="","",IF(Z270&gt;$AD$3,"A",IF(Z270&gt;$AD$4,"B",IF(Z270&gt;$AD$5,"C","D")))))</f>
        <v>A</v>
      </c>
    </row>
    <row r="271" spans="1:32" ht="26.1" customHeight="1" x14ac:dyDescent="0.3">
      <c r="A271" s="55" t="s">
        <v>1258</v>
      </c>
      <c r="B271" s="56" t="s">
        <v>1144</v>
      </c>
      <c r="C271" s="55" t="s">
        <v>1183</v>
      </c>
      <c r="D271" s="55" t="s">
        <v>1184</v>
      </c>
      <c r="E271" s="55" t="s">
        <v>26</v>
      </c>
      <c r="F271" s="31" t="s">
        <v>1199</v>
      </c>
      <c r="G271" s="57">
        <v>39.700000000000003</v>
      </c>
      <c r="H271" s="31">
        <v>6</v>
      </c>
      <c r="I271" s="56" t="s">
        <v>1147</v>
      </c>
      <c r="J271" s="56" t="s">
        <v>18</v>
      </c>
      <c r="K271" s="56" t="s">
        <v>17</v>
      </c>
      <c r="L271" s="56" t="s">
        <v>425</v>
      </c>
      <c r="M271" s="56" t="s">
        <v>9</v>
      </c>
      <c r="N271" s="31" t="s">
        <v>9</v>
      </c>
      <c r="O271" s="56">
        <v>1150</v>
      </c>
      <c r="P271" s="56">
        <v>820</v>
      </c>
      <c r="Q271" s="56">
        <v>580</v>
      </c>
      <c r="R271" s="58">
        <v>0.7</v>
      </c>
      <c r="S271" s="58">
        <v>0.5</v>
      </c>
      <c r="T271" s="59">
        <v>0.35</v>
      </c>
      <c r="U271" s="60">
        <v>50</v>
      </c>
      <c r="V271" s="60">
        <v>32</v>
      </c>
      <c r="W271" s="61">
        <v>21</v>
      </c>
      <c r="X271" s="43">
        <f>IF(Tabela1[[#This Row],[Alta2]]="NA","NA",Tabela1[[#This Row],[Alta2]]/Tabela1[[#This Row],[Alta5]]*Tabela1[[#This Row],[Diâmetro (cm)]]/100)</f>
        <v>6.0000000000000001E-3</v>
      </c>
      <c r="Y271" s="42">
        <f>IF(Tabela1[[#This Row],[Média3]]="NA","NA",Tabela1[[#This Row],[Média3]]/Tabela1[[#This Row],[Média6]]*Tabela1[[#This Row],[Diâmetro (cm)]]/100)</f>
        <v>6.1999999999999998E-3</v>
      </c>
      <c r="Z271" s="42">
        <f>IF(Tabela1[[#This Row],[Baixa4]]="NA","NA",Tabela1[[#This Row],[Baixa4]]/Tabela1[[#This Row],[Baixa7]]*Tabela1[[#This Row],[Diâmetro (cm)]]/100)</f>
        <v>6.6E-3</v>
      </c>
      <c r="AA271" s="44">
        <f>IF(Tabela1[[#This Row],[Alta8]]="NA","NA",IF(OR(AD271="",U271=""),"",U271*30/1000))</f>
        <v>1.5</v>
      </c>
      <c r="AB271" s="44">
        <f>IF(Tabela1[[#This Row],[Média9]]="NA","NA",IF(OR(AE271="",V271=""),"",V271*30/1000))</f>
        <v>0.96</v>
      </c>
      <c r="AC271" s="44">
        <f>IF(Tabela1[[#This Row],[Baixa10]]="NA","NA",IF(OR(AF271="",W271=""),"",W271*30/1000))</f>
        <v>0.63</v>
      </c>
      <c r="AD271" s="52" t="str">
        <f>IF(Tabela1[[#This Row],[Alta8]]="NA","NA",IF(X271="","",IF(X271&gt;$AD$3,"A",IF(X271&gt;$AD$4,"B",IF(X271&gt;$AD$5,"C","D")))))</f>
        <v>A</v>
      </c>
      <c r="AE271" s="52" t="str">
        <f>IF(Tabela1[[#This Row],[Média9]]="NA","NA",IF(Y271="","",IF(Y271&gt;$AD$3,"A",IF(Y271&gt;$AD$4,"B",IF(Y271&gt;$AD$5,"C","D")))))</f>
        <v>A</v>
      </c>
      <c r="AF271" s="52" t="str">
        <f>IF(Tabela1[[#This Row],[Baixa10]]="NA","NA",IF(Z271="","",IF(Z271&gt;$AD$3,"A",IF(Z271&gt;$AD$4,"B",IF(Z271&gt;$AD$5,"C","D")))))</f>
        <v>A</v>
      </c>
    </row>
    <row r="272" spans="1:32" ht="26.1" customHeight="1" x14ac:dyDescent="0.3">
      <c r="A272" s="55" t="s">
        <v>1258</v>
      </c>
      <c r="B272" s="56" t="s">
        <v>1144</v>
      </c>
      <c r="C272" s="55" t="s">
        <v>1183</v>
      </c>
      <c r="D272" s="55" t="s">
        <v>1184</v>
      </c>
      <c r="E272" s="55" t="s">
        <v>26</v>
      </c>
      <c r="F272" s="31" t="s">
        <v>1200</v>
      </c>
      <c r="G272" s="57">
        <v>39.700000000000003</v>
      </c>
      <c r="H272" s="31">
        <v>6</v>
      </c>
      <c r="I272" s="56" t="s">
        <v>1147</v>
      </c>
      <c r="J272" s="56" t="s">
        <v>18</v>
      </c>
      <c r="K272" s="56" t="s">
        <v>17</v>
      </c>
      <c r="L272" s="56" t="s">
        <v>425</v>
      </c>
      <c r="M272" s="56" t="s">
        <v>9</v>
      </c>
      <c r="N272" s="31" t="s">
        <v>9</v>
      </c>
      <c r="O272" s="56">
        <v>1300</v>
      </c>
      <c r="P272" s="56">
        <v>1100</v>
      </c>
      <c r="Q272" s="56">
        <v>900</v>
      </c>
      <c r="R272" s="58">
        <v>0.8</v>
      </c>
      <c r="S272" s="58">
        <v>0.6</v>
      </c>
      <c r="T272" s="59">
        <v>0.5</v>
      </c>
      <c r="U272" s="60">
        <v>63</v>
      </c>
      <c r="V272" s="60">
        <v>50</v>
      </c>
      <c r="W272" s="61">
        <v>35</v>
      </c>
      <c r="X272" s="43">
        <f>IF(Tabela1[[#This Row],[Alta2]]="NA","NA",Tabela1[[#This Row],[Alta2]]/Tabela1[[#This Row],[Alta5]]*Tabela1[[#This Row],[Diâmetro (cm)]]/100)</f>
        <v>5.0000000000000001E-3</v>
      </c>
      <c r="Y272" s="42">
        <f>IF(Tabela1[[#This Row],[Média3]]="NA","NA",Tabela1[[#This Row],[Média3]]/Tabela1[[#This Row],[Média6]]*Tabela1[[#This Row],[Diâmetro (cm)]]/100)</f>
        <v>4.7999999999999996E-3</v>
      </c>
      <c r="Z272" s="42">
        <f>IF(Tabela1[[#This Row],[Baixa4]]="NA","NA",Tabela1[[#This Row],[Baixa4]]/Tabela1[[#This Row],[Baixa7]]*Tabela1[[#This Row],[Diâmetro (cm)]]/100)</f>
        <v>5.7000000000000002E-3</v>
      </c>
      <c r="AA272" s="44">
        <f>IF(Tabela1[[#This Row],[Alta8]]="NA","NA",IF(OR(AD272="",U272=""),"",U272*30/1000))</f>
        <v>1.89</v>
      </c>
      <c r="AB272" s="44">
        <f>IF(Tabela1[[#This Row],[Média9]]="NA","NA",IF(OR(AE272="",V272=""),"",V272*30/1000))</f>
        <v>1.5</v>
      </c>
      <c r="AC272" s="44">
        <f>IF(Tabela1[[#This Row],[Baixa10]]="NA","NA",IF(OR(AF272="",W272=""),"",W272*30/1000))</f>
        <v>1.05</v>
      </c>
      <c r="AD272" s="52" t="str">
        <f>IF(Tabela1[[#This Row],[Alta8]]="NA","NA",IF(X272="","",IF(X272&gt;$AD$3,"A",IF(X272&gt;$AD$4,"B",IF(X272&gt;$AD$5,"C","D")))))</f>
        <v>A</v>
      </c>
      <c r="AE272" s="52" t="str">
        <f>IF(Tabela1[[#This Row],[Média9]]="NA","NA",IF(Y272="","",IF(Y272&gt;$AD$3,"A",IF(Y272&gt;$AD$4,"B",IF(Y272&gt;$AD$5,"C","D")))))</f>
        <v>A</v>
      </c>
      <c r="AF272" s="52" t="str">
        <f>IF(Tabela1[[#This Row],[Baixa10]]="NA","NA",IF(Z272="","",IF(Z272&gt;$AD$3,"A",IF(Z272&gt;$AD$4,"B",IF(Z272&gt;$AD$5,"C","D")))))</f>
        <v>A</v>
      </c>
    </row>
    <row r="273" spans="1:32" ht="26.1" customHeight="1" x14ac:dyDescent="0.3">
      <c r="A273" s="55" t="s">
        <v>1258</v>
      </c>
      <c r="B273" s="56" t="s">
        <v>1144</v>
      </c>
      <c r="C273" s="55" t="s">
        <v>1185</v>
      </c>
      <c r="D273" s="55" t="s">
        <v>1186</v>
      </c>
      <c r="E273" s="55" t="s">
        <v>26</v>
      </c>
      <c r="F273" s="31" t="s">
        <v>1199</v>
      </c>
      <c r="G273" s="57">
        <v>39.700000000000003</v>
      </c>
      <c r="H273" s="31">
        <v>6</v>
      </c>
      <c r="I273" s="56" t="s">
        <v>1147</v>
      </c>
      <c r="J273" s="56" t="s">
        <v>18</v>
      </c>
      <c r="K273" s="56" t="s">
        <v>18</v>
      </c>
      <c r="L273" s="56" t="s">
        <v>425</v>
      </c>
      <c r="M273" s="56" t="s">
        <v>9</v>
      </c>
      <c r="N273" s="31" t="s">
        <v>9</v>
      </c>
      <c r="O273" s="56">
        <v>1157</v>
      </c>
      <c r="P273" s="56">
        <v>824</v>
      </c>
      <c r="Q273" s="56">
        <v>622</v>
      </c>
      <c r="R273" s="58">
        <v>0.8</v>
      </c>
      <c r="S273" s="58">
        <v>0.55000000000000004</v>
      </c>
      <c r="T273" s="59">
        <v>0.4</v>
      </c>
      <c r="U273" s="60">
        <v>52.43</v>
      </c>
      <c r="V273" s="60">
        <v>34.67</v>
      </c>
      <c r="W273" s="61">
        <v>24.57</v>
      </c>
      <c r="X273" s="43">
        <f>IF(Tabela1[[#This Row],[Alta2]]="NA","NA",Tabela1[[#This Row],[Alta2]]/Tabela1[[#This Row],[Alta5]]*Tabela1[[#This Row],[Diâmetro (cm)]]/100)</f>
        <v>6.0000000000000001E-3</v>
      </c>
      <c r="Y273" s="42">
        <f>IF(Tabela1[[#This Row],[Média3]]="NA","NA",Tabela1[[#This Row],[Média3]]/Tabela1[[#This Row],[Média6]]*Tabela1[[#This Row],[Diâmetro (cm)]]/100)</f>
        <v>6.3E-3</v>
      </c>
      <c r="Z273" s="42">
        <f>IF(Tabela1[[#This Row],[Baixa4]]="NA","NA",Tabela1[[#This Row],[Baixa4]]/Tabela1[[#This Row],[Baixa7]]*Tabela1[[#This Row],[Diâmetro (cm)]]/100)</f>
        <v>6.4999999999999997E-3</v>
      </c>
      <c r="AA273" s="44">
        <f>IF(Tabela1[[#This Row],[Alta8]]="NA","NA",IF(OR(AD273="",U273=""),"",U273*30/1000))</f>
        <v>1.57</v>
      </c>
      <c r="AB273" s="44">
        <f>IF(Tabela1[[#This Row],[Média9]]="NA","NA",IF(OR(AE273="",V273=""),"",V273*30/1000))</f>
        <v>1.04</v>
      </c>
      <c r="AC273" s="44">
        <f>IF(Tabela1[[#This Row],[Baixa10]]="NA","NA",IF(OR(AF273="",W273=""),"",W273*30/1000))</f>
        <v>0.74</v>
      </c>
      <c r="AD273" s="52" t="str">
        <f>IF(Tabela1[[#This Row],[Alta8]]="NA","NA",IF(X273="","",IF(X273&gt;$AD$3,"A",IF(X273&gt;$AD$4,"B",IF(X273&gt;$AD$5,"C","D")))))</f>
        <v>A</v>
      </c>
      <c r="AE273" s="52" t="str">
        <f>IF(Tabela1[[#This Row],[Média9]]="NA","NA",IF(Y273="","",IF(Y273&gt;$AD$3,"A",IF(Y273&gt;$AD$4,"B",IF(Y273&gt;$AD$5,"C","D")))))</f>
        <v>A</v>
      </c>
      <c r="AF273" s="52" t="str">
        <f>IF(Tabela1[[#This Row],[Baixa10]]="NA","NA",IF(Z273="","",IF(Z273&gt;$AD$3,"A",IF(Z273&gt;$AD$4,"B",IF(Z273&gt;$AD$5,"C","D")))))</f>
        <v>A</v>
      </c>
    </row>
    <row r="274" spans="1:32" ht="26.1" customHeight="1" x14ac:dyDescent="0.3">
      <c r="A274" s="55" t="s">
        <v>1258</v>
      </c>
      <c r="B274" s="56" t="s">
        <v>1144</v>
      </c>
      <c r="C274" s="55" t="s">
        <v>1185</v>
      </c>
      <c r="D274" s="55" t="s">
        <v>1186</v>
      </c>
      <c r="E274" s="55" t="s">
        <v>26</v>
      </c>
      <c r="F274" s="31" t="s">
        <v>1200</v>
      </c>
      <c r="G274" s="57">
        <v>39.700000000000003</v>
      </c>
      <c r="H274" s="31">
        <v>6</v>
      </c>
      <c r="I274" s="56" t="s">
        <v>1147</v>
      </c>
      <c r="J274" s="56" t="s">
        <v>18</v>
      </c>
      <c r="K274" s="56" t="s">
        <v>18</v>
      </c>
      <c r="L274" s="56" t="s">
        <v>425</v>
      </c>
      <c r="M274" s="56" t="s">
        <v>9</v>
      </c>
      <c r="N274" s="31" t="s">
        <v>9</v>
      </c>
      <c r="O274" s="56">
        <v>1299</v>
      </c>
      <c r="P274" s="56">
        <v>1174</v>
      </c>
      <c r="Q274" s="56">
        <v>1006</v>
      </c>
      <c r="R274" s="58">
        <v>0.91</v>
      </c>
      <c r="S274" s="58">
        <v>0.81</v>
      </c>
      <c r="T274" s="59">
        <v>0.69</v>
      </c>
      <c r="U274" s="60">
        <v>63.48</v>
      </c>
      <c r="V274" s="60">
        <v>53.63</v>
      </c>
      <c r="W274" s="61">
        <v>42.49</v>
      </c>
      <c r="X274" s="43">
        <f>IF(Tabela1[[#This Row],[Alta2]]="NA","NA",Tabela1[[#This Row],[Alta2]]/Tabela1[[#This Row],[Alta5]]*Tabela1[[#This Row],[Diâmetro (cm)]]/100)</f>
        <v>6.0000000000000001E-3</v>
      </c>
      <c r="Y274" s="42">
        <f>IF(Tabela1[[#This Row],[Média3]]="NA","NA",Tabela1[[#This Row],[Média3]]/Tabela1[[#This Row],[Média6]]*Tabela1[[#This Row],[Diâmetro (cm)]]/100)</f>
        <v>6.0000000000000001E-3</v>
      </c>
      <c r="Z274" s="42">
        <f>IF(Tabela1[[#This Row],[Baixa4]]="NA","NA",Tabela1[[#This Row],[Baixa4]]/Tabela1[[#This Row],[Baixa7]]*Tabela1[[#This Row],[Diâmetro (cm)]]/100)</f>
        <v>6.4000000000000003E-3</v>
      </c>
      <c r="AA274" s="44">
        <f>IF(Tabela1[[#This Row],[Alta8]]="NA","NA",IF(OR(AD274="",U274=""),"",U274*30/1000))</f>
        <v>1.9</v>
      </c>
      <c r="AB274" s="44">
        <f>IF(Tabela1[[#This Row],[Média9]]="NA","NA",IF(OR(AE274="",V274=""),"",V274*30/1000))</f>
        <v>1.61</v>
      </c>
      <c r="AC274" s="44">
        <f>IF(Tabela1[[#This Row],[Baixa10]]="NA","NA",IF(OR(AF274="",W274=""),"",W274*30/1000))</f>
        <v>1.27</v>
      </c>
      <c r="AD274" s="52" t="str">
        <f>IF(Tabela1[[#This Row],[Alta8]]="NA","NA",IF(X274="","",IF(X274&gt;$AD$3,"A",IF(X274&gt;$AD$4,"B",IF(X274&gt;$AD$5,"C","D")))))</f>
        <v>A</v>
      </c>
      <c r="AE274" s="52" t="str">
        <f>IF(Tabela1[[#This Row],[Média9]]="NA","NA",IF(Y274="","",IF(Y274&gt;$AD$3,"A",IF(Y274&gt;$AD$4,"B",IF(Y274&gt;$AD$5,"C","D")))))</f>
        <v>A</v>
      </c>
      <c r="AF274" s="52" t="str">
        <f>IF(Tabela1[[#This Row],[Baixa10]]="NA","NA",IF(Z274="","",IF(Z274&gt;$AD$3,"A",IF(Z274&gt;$AD$4,"B",IF(Z274&gt;$AD$5,"C","D")))))</f>
        <v>A</v>
      </c>
    </row>
    <row r="275" spans="1:32" ht="26.1" customHeight="1" x14ac:dyDescent="0.3">
      <c r="A275" s="55" t="s">
        <v>1258</v>
      </c>
      <c r="B275" s="56" t="s">
        <v>1144</v>
      </c>
      <c r="C275" s="55" t="s">
        <v>1183</v>
      </c>
      <c r="D275" s="55" t="s">
        <v>1187</v>
      </c>
      <c r="E275" s="55" t="s">
        <v>25</v>
      </c>
      <c r="F275" s="31" t="s">
        <v>1199</v>
      </c>
      <c r="G275" s="57">
        <v>39.700000000000003</v>
      </c>
      <c r="H275" s="31">
        <v>6</v>
      </c>
      <c r="I275" s="56" t="s">
        <v>1147</v>
      </c>
      <c r="J275" s="56" t="s">
        <v>18</v>
      </c>
      <c r="K275" s="56" t="s">
        <v>17</v>
      </c>
      <c r="L275" s="56" t="s">
        <v>425</v>
      </c>
      <c r="M275" s="56" t="s">
        <v>9</v>
      </c>
      <c r="N275" s="31" t="s">
        <v>9</v>
      </c>
      <c r="O275" s="56">
        <v>1198</v>
      </c>
      <c r="P275" s="56">
        <v>802</v>
      </c>
      <c r="Q275" s="56">
        <v>566</v>
      </c>
      <c r="R275" s="58">
        <v>0.67</v>
      </c>
      <c r="S275" s="58">
        <v>0.43</v>
      </c>
      <c r="T275" s="59">
        <v>0.28000000000000003</v>
      </c>
      <c r="U275" s="60">
        <v>55.01</v>
      </c>
      <c r="V275" s="60">
        <v>34.97</v>
      </c>
      <c r="W275" s="61">
        <v>22.75</v>
      </c>
      <c r="X275" s="43">
        <f>IF(Tabela1[[#This Row],[Alta2]]="NA","NA",Tabela1[[#This Row],[Alta2]]/Tabela1[[#This Row],[Alta5]]*Tabela1[[#This Row],[Diâmetro (cm)]]/100)</f>
        <v>5.0000000000000001E-3</v>
      </c>
      <c r="Y275" s="42">
        <f>IF(Tabela1[[#This Row],[Média3]]="NA","NA",Tabela1[[#This Row],[Média3]]/Tabela1[[#This Row],[Média6]]*Tabela1[[#This Row],[Diâmetro (cm)]]/100)</f>
        <v>4.8999999999999998E-3</v>
      </c>
      <c r="Z275" s="42">
        <f>IF(Tabela1[[#This Row],[Baixa4]]="NA","NA",Tabela1[[#This Row],[Baixa4]]/Tabela1[[#This Row],[Baixa7]]*Tabela1[[#This Row],[Diâmetro (cm)]]/100)</f>
        <v>4.8999999999999998E-3</v>
      </c>
      <c r="AA275" s="44">
        <f>IF(Tabela1[[#This Row],[Alta8]]="NA","NA",IF(OR(AD275="",U275=""),"",U275*30/1000))</f>
        <v>1.65</v>
      </c>
      <c r="AB275" s="44">
        <f>IF(Tabela1[[#This Row],[Média9]]="NA","NA",IF(OR(AE275="",V275=""),"",V275*30/1000))</f>
        <v>1.05</v>
      </c>
      <c r="AC275" s="44">
        <f>IF(Tabela1[[#This Row],[Baixa10]]="NA","NA",IF(OR(AF275="",W275=""),"",W275*30/1000))</f>
        <v>0.68</v>
      </c>
      <c r="AD275" s="52" t="str">
        <f>IF(Tabela1[[#This Row],[Alta8]]="NA","NA",IF(X275="","",IF(X275&gt;$AD$3,"A",IF(X275&gt;$AD$4,"B",IF(X275&gt;$AD$5,"C","D")))))</f>
        <v>A</v>
      </c>
      <c r="AE275" s="52" t="str">
        <f>IF(Tabela1[[#This Row],[Média9]]="NA","NA",IF(Y275="","",IF(Y275&gt;$AD$3,"A",IF(Y275&gt;$AD$4,"B",IF(Y275&gt;$AD$5,"C","D")))))</f>
        <v>A</v>
      </c>
      <c r="AF275" s="52" t="str">
        <f>IF(Tabela1[[#This Row],[Baixa10]]="NA","NA",IF(Z275="","",IF(Z275&gt;$AD$3,"A",IF(Z275&gt;$AD$4,"B",IF(Z275&gt;$AD$5,"C","D")))))</f>
        <v>A</v>
      </c>
    </row>
    <row r="276" spans="1:32" ht="26.1" customHeight="1" x14ac:dyDescent="0.3">
      <c r="A276" s="55" t="s">
        <v>1258</v>
      </c>
      <c r="B276" s="56" t="s">
        <v>1144</v>
      </c>
      <c r="C276" s="55" t="s">
        <v>1183</v>
      </c>
      <c r="D276" s="55" t="s">
        <v>1187</v>
      </c>
      <c r="E276" s="55" t="s">
        <v>25</v>
      </c>
      <c r="F276" s="31" t="s">
        <v>1200</v>
      </c>
      <c r="G276" s="57">
        <v>39.700000000000003</v>
      </c>
      <c r="H276" s="31">
        <v>6</v>
      </c>
      <c r="I276" s="56" t="s">
        <v>1147</v>
      </c>
      <c r="J276" s="56" t="s">
        <v>18</v>
      </c>
      <c r="K276" s="56" t="s">
        <v>17</v>
      </c>
      <c r="L276" s="56" t="s">
        <v>425</v>
      </c>
      <c r="M276" s="56" t="s">
        <v>9</v>
      </c>
      <c r="N276" s="31" t="s">
        <v>9</v>
      </c>
      <c r="O276" s="56">
        <v>1326</v>
      </c>
      <c r="P276" s="56">
        <v>1176</v>
      </c>
      <c r="Q276" s="56">
        <v>865</v>
      </c>
      <c r="R276" s="58">
        <v>0.75</v>
      </c>
      <c r="S276" s="58">
        <v>0.66</v>
      </c>
      <c r="T276" s="59">
        <v>0.47</v>
      </c>
      <c r="U276" s="60">
        <v>63.09</v>
      </c>
      <c r="V276" s="60">
        <v>52.32</v>
      </c>
      <c r="W276" s="61">
        <v>34.130000000000003</v>
      </c>
      <c r="X276" s="43">
        <f>IF(Tabela1[[#This Row],[Alta2]]="NA","NA",Tabela1[[#This Row],[Alta2]]/Tabela1[[#This Row],[Alta5]]*Tabela1[[#This Row],[Diâmetro (cm)]]/100)</f>
        <v>5.0000000000000001E-3</v>
      </c>
      <c r="Y276" s="42">
        <f>IF(Tabela1[[#This Row],[Média3]]="NA","NA",Tabela1[[#This Row],[Média3]]/Tabela1[[#This Row],[Média6]]*Tabela1[[#This Row],[Diâmetro (cm)]]/100)</f>
        <v>5.0000000000000001E-3</v>
      </c>
      <c r="Z276" s="42">
        <f>IF(Tabela1[[#This Row],[Baixa4]]="NA","NA",Tabela1[[#This Row],[Baixa4]]/Tabela1[[#This Row],[Baixa7]]*Tabela1[[#This Row],[Diâmetro (cm)]]/100)</f>
        <v>5.4999999999999997E-3</v>
      </c>
      <c r="AA276" s="44">
        <f>IF(Tabela1[[#This Row],[Alta8]]="NA","NA",IF(OR(AD276="",U276=""),"",U276*30/1000))</f>
        <v>1.89</v>
      </c>
      <c r="AB276" s="44">
        <f>IF(Tabela1[[#This Row],[Média9]]="NA","NA",IF(OR(AE276="",V276=""),"",V276*30/1000))</f>
        <v>1.57</v>
      </c>
      <c r="AC276" s="44">
        <f>IF(Tabela1[[#This Row],[Baixa10]]="NA","NA",IF(OR(AF276="",W276=""),"",W276*30/1000))</f>
        <v>1.02</v>
      </c>
      <c r="AD276" s="52" t="str">
        <f>IF(Tabela1[[#This Row],[Alta8]]="NA","NA",IF(X276="","",IF(X276&gt;$AD$3,"A",IF(X276&gt;$AD$4,"B",IF(X276&gt;$AD$5,"C","D")))))</f>
        <v>A</v>
      </c>
      <c r="AE276" s="52" t="str">
        <f>IF(Tabela1[[#This Row],[Média9]]="NA","NA",IF(Y276="","",IF(Y276&gt;$AD$3,"A",IF(Y276&gt;$AD$4,"B",IF(Y276&gt;$AD$5,"C","D")))))</f>
        <v>A</v>
      </c>
      <c r="AF276" s="52" t="str">
        <f>IF(Tabela1[[#This Row],[Baixa10]]="NA","NA",IF(Z276="","",IF(Z276&gt;$AD$3,"A",IF(Z276&gt;$AD$4,"B",IF(Z276&gt;$AD$5,"C","D")))))</f>
        <v>A</v>
      </c>
    </row>
    <row r="277" spans="1:32" ht="26.1" customHeight="1" x14ac:dyDescent="0.3">
      <c r="A277" s="55" t="s">
        <v>1258</v>
      </c>
      <c r="B277" s="56" t="s">
        <v>1144</v>
      </c>
      <c r="C277" s="55" t="s">
        <v>1185</v>
      </c>
      <c r="D277" s="55" t="s">
        <v>1188</v>
      </c>
      <c r="E277" s="55" t="s">
        <v>25</v>
      </c>
      <c r="F277" s="31" t="s">
        <v>1199</v>
      </c>
      <c r="G277" s="57">
        <v>39.700000000000003</v>
      </c>
      <c r="H277" s="31">
        <v>6</v>
      </c>
      <c r="I277" s="56" t="s">
        <v>1147</v>
      </c>
      <c r="J277" s="56" t="s">
        <v>18</v>
      </c>
      <c r="K277" s="56" t="s">
        <v>18</v>
      </c>
      <c r="L277" s="56" t="s">
        <v>425</v>
      </c>
      <c r="M277" s="56" t="s">
        <v>9</v>
      </c>
      <c r="N277" s="31" t="s">
        <v>9</v>
      </c>
      <c r="O277" s="56">
        <v>1179</v>
      </c>
      <c r="P277" s="56">
        <v>786</v>
      </c>
      <c r="Q277" s="56">
        <v>558</v>
      </c>
      <c r="R277" s="58">
        <v>0.81</v>
      </c>
      <c r="S277" s="58">
        <v>0.51</v>
      </c>
      <c r="T277" s="59">
        <v>0.35</v>
      </c>
      <c r="U277" s="60">
        <v>55.7</v>
      </c>
      <c r="V277" s="60">
        <v>34.81</v>
      </c>
      <c r="W277" s="61">
        <v>22.54</v>
      </c>
      <c r="X277" s="43">
        <f>IF(Tabela1[[#This Row],[Alta2]]="NA","NA",Tabela1[[#This Row],[Alta2]]/Tabela1[[#This Row],[Alta5]]*Tabela1[[#This Row],[Diâmetro (cm)]]/100)</f>
        <v>6.0000000000000001E-3</v>
      </c>
      <c r="Y277" s="42">
        <f>IF(Tabela1[[#This Row],[Média3]]="NA","NA",Tabela1[[#This Row],[Média3]]/Tabela1[[#This Row],[Média6]]*Tabela1[[#This Row],[Diâmetro (cm)]]/100)</f>
        <v>5.7999999999999996E-3</v>
      </c>
      <c r="Z277" s="42">
        <f>IF(Tabela1[[#This Row],[Baixa4]]="NA","NA",Tabela1[[#This Row],[Baixa4]]/Tabela1[[#This Row],[Baixa7]]*Tabela1[[#This Row],[Diâmetro (cm)]]/100)</f>
        <v>6.1999999999999998E-3</v>
      </c>
      <c r="AA277" s="44">
        <f>IF(Tabela1[[#This Row],[Alta8]]="NA","NA",IF(OR(AD277="",U277=""),"",U277*30/1000))</f>
        <v>1.67</v>
      </c>
      <c r="AB277" s="44">
        <f>IF(Tabela1[[#This Row],[Média9]]="NA","NA",IF(OR(AE277="",V277=""),"",V277*30/1000))</f>
        <v>1.04</v>
      </c>
      <c r="AC277" s="44">
        <f>IF(Tabela1[[#This Row],[Baixa10]]="NA","NA",IF(OR(AF277="",W277=""),"",W277*30/1000))</f>
        <v>0.68</v>
      </c>
      <c r="AD277" s="52" t="str">
        <f>IF(Tabela1[[#This Row],[Alta8]]="NA","NA",IF(X277="","",IF(X277&gt;$AD$3,"A",IF(X277&gt;$AD$4,"B",IF(X277&gt;$AD$5,"C","D")))))</f>
        <v>A</v>
      </c>
      <c r="AE277" s="52" t="str">
        <f>IF(Tabela1[[#This Row],[Média9]]="NA","NA",IF(Y277="","",IF(Y277&gt;$AD$3,"A",IF(Y277&gt;$AD$4,"B",IF(Y277&gt;$AD$5,"C","D")))))</f>
        <v>A</v>
      </c>
      <c r="AF277" s="52" t="str">
        <f>IF(Tabela1[[#This Row],[Baixa10]]="NA","NA",IF(Z277="","",IF(Z277&gt;$AD$3,"A",IF(Z277&gt;$AD$4,"B",IF(Z277&gt;$AD$5,"C","D")))))</f>
        <v>A</v>
      </c>
    </row>
    <row r="278" spans="1:32" ht="26.1" customHeight="1" x14ac:dyDescent="0.3">
      <c r="A278" s="55" t="s">
        <v>1258</v>
      </c>
      <c r="B278" s="56" t="s">
        <v>1144</v>
      </c>
      <c r="C278" s="55" t="s">
        <v>1185</v>
      </c>
      <c r="D278" s="55" t="s">
        <v>1188</v>
      </c>
      <c r="E278" s="55" t="s">
        <v>25</v>
      </c>
      <c r="F278" s="31" t="s">
        <v>1200</v>
      </c>
      <c r="G278" s="57">
        <v>39.700000000000003</v>
      </c>
      <c r="H278" s="31">
        <v>6</v>
      </c>
      <c r="I278" s="56" t="s">
        <v>1147</v>
      </c>
      <c r="J278" s="56" t="s">
        <v>18</v>
      </c>
      <c r="K278" s="56" t="s">
        <v>18</v>
      </c>
      <c r="L278" s="56" t="s">
        <v>425</v>
      </c>
      <c r="M278" s="56" t="s">
        <v>9</v>
      </c>
      <c r="N278" s="31" t="s">
        <v>9</v>
      </c>
      <c r="O278" s="56">
        <v>1313</v>
      </c>
      <c r="P278" s="56">
        <v>1162</v>
      </c>
      <c r="Q278" s="56">
        <v>860</v>
      </c>
      <c r="R278" s="58">
        <v>0.91</v>
      </c>
      <c r="S278" s="58">
        <v>0.8</v>
      </c>
      <c r="T278" s="59">
        <v>0.57999999999999996</v>
      </c>
      <c r="U278" s="60">
        <v>63.22</v>
      </c>
      <c r="V278" s="60">
        <v>52.25</v>
      </c>
      <c r="W278" s="61">
        <v>34.54</v>
      </c>
      <c r="X278" s="43">
        <f>IF(Tabela1[[#This Row],[Alta2]]="NA","NA",Tabela1[[#This Row],[Alta2]]/Tabela1[[#This Row],[Alta5]]*Tabela1[[#This Row],[Diâmetro (cm)]]/100)</f>
        <v>6.0000000000000001E-3</v>
      </c>
      <c r="Y278" s="42">
        <f>IF(Tabela1[[#This Row],[Média3]]="NA","NA",Tabela1[[#This Row],[Média3]]/Tabela1[[#This Row],[Média6]]*Tabela1[[#This Row],[Diâmetro (cm)]]/100)</f>
        <v>6.1000000000000004E-3</v>
      </c>
      <c r="Z278" s="42">
        <f>IF(Tabela1[[#This Row],[Baixa4]]="NA","NA",Tabela1[[#This Row],[Baixa4]]/Tabela1[[#This Row],[Baixa7]]*Tabela1[[#This Row],[Diâmetro (cm)]]/100)</f>
        <v>6.7000000000000002E-3</v>
      </c>
      <c r="AA278" s="44">
        <f>IF(Tabela1[[#This Row],[Alta8]]="NA","NA",IF(OR(AD278="",U278=""),"",U278*30/1000))</f>
        <v>1.9</v>
      </c>
      <c r="AB278" s="44">
        <f>IF(Tabela1[[#This Row],[Média9]]="NA","NA",IF(OR(AE278="",V278=""),"",V278*30/1000))</f>
        <v>1.57</v>
      </c>
      <c r="AC278" s="44">
        <f>IF(Tabela1[[#This Row],[Baixa10]]="NA","NA",IF(OR(AF278="",W278=""),"",W278*30/1000))</f>
        <v>1.04</v>
      </c>
      <c r="AD278" s="52" t="str">
        <f>IF(Tabela1[[#This Row],[Alta8]]="NA","NA",IF(X278="","",IF(X278&gt;$AD$3,"A",IF(X278&gt;$AD$4,"B",IF(X278&gt;$AD$5,"C","D")))))</f>
        <v>A</v>
      </c>
      <c r="AE278" s="52" t="str">
        <f>IF(Tabela1[[#This Row],[Média9]]="NA","NA",IF(Y278="","",IF(Y278&gt;$AD$3,"A",IF(Y278&gt;$AD$4,"B",IF(Y278&gt;$AD$5,"C","D")))))</f>
        <v>A</v>
      </c>
      <c r="AF278" s="52" t="str">
        <f>IF(Tabela1[[#This Row],[Baixa10]]="NA","NA",IF(Z278="","",IF(Z278&gt;$AD$3,"A",IF(Z278&gt;$AD$4,"B",IF(Z278&gt;$AD$5,"C","D")))))</f>
        <v>A</v>
      </c>
    </row>
    <row r="279" spans="1:32" ht="26.1" customHeight="1" x14ac:dyDescent="0.3">
      <c r="A279" s="55" t="s">
        <v>1258</v>
      </c>
      <c r="B279" s="56" t="s">
        <v>1144</v>
      </c>
      <c r="C279" s="55" t="s">
        <v>1183</v>
      </c>
      <c r="D279" s="55" t="s">
        <v>1189</v>
      </c>
      <c r="E279" s="55" t="s">
        <v>27</v>
      </c>
      <c r="F279" s="31" t="s">
        <v>1199</v>
      </c>
      <c r="G279" s="57">
        <v>39.700000000000003</v>
      </c>
      <c r="H279" s="31">
        <v>6</v>
      </c>
      <c r="I279" s="56" t="s">
        <v>1147</v>
      </c>
      <c r="J279" s="56" t="s">
        <v>18</v>
      </c>
      <c r="K279" s="56" t="s">
        <v>17</v>
      </c>
      <c r="L279" s="56" t="s">
        <v>425</v>
      </c>
      <c r="M279" s="56" t="s">
        <v>9</v>
      </c>
      <c r="N279" s="31" t="s">
        <v>9</v>
      </c>
      <c r="O279" s="56">
        <v>1202</v>
      </c>
      <c r="P279" s="56">
        <v>798</v>
      </c>
      <c r="Q279" s="56">
        <v>565</v>
      </c>
      <c r="R279" s="58">
        <v>0.67</v>
      </c>
      <c r="S279" s="58">
        <v>0.43</v>
      </c>
      <c r="T279" s="59">
        <v>0.28000000000000003</v>
      </c>
      <c r="U279" s="60">
        <v>56.5</v>
      </c>
      <c r="V279" s="60">
        <v>34.97</v>
      </c>
      <c r="W279" s="61">
        <v>22.75</v>
      </c>
      <c r="X279" s="43">
        <f>IF(Tabela1[[#This Row],[Alta2]]="NA","NA",Tabela1[[#This Row],[Alta2]]/Tabela1[[#This Row],[Alta5]]*Tabela1[[#This Row],[Diâmetro (cm)]]/100)</f>
        <v>5.0000000000000001E-3</v>
      </c>
      <c r="Y279" s="42">
        <f>IF(Tabela1[[#This Row],[Média3]]="NA","NA",Tabela1[[#This Row],[Média3]]/Tabela1[[#This Row],[Média6]]*Tabela1[[#This Row],[Diâmetro (cm)]]/100)</f>
        <v>4.8999999999999998E-3</v>
      </c>
      <c r="Z279" s="42">
        <f>IF(Tabela1[[#This Row],[Baixa4]]="NA","NA",Tabela1[[#This Row],[Baixa4]]/Tabela1[[#This Row],[Baixa7]]*Tabela1[[#This Row],[Diâmetro (cm)]]/100)</f>
        <v>4.8999999999999998E-3</v>
      </c>
      <c r="AA279" s="44">
        <f>IF(Tabela1[[#This Row],[Alta8]]="NA","NA",IF(OR(AD279="",U279=""),"",U279*30/1000))</f>
        <v>1.7</v>
      </c>
      <c r="AB279" s="44">
        <f>IF(Tabela1[[#This Row],[Média9]]="NA","NA",IF(OR(AE279="",V279=""),"",V279*30/1000))</f>
        <v>1.05</v>
      </c>
      <c r="AC279" s="44">
        <f>IF(Tabela1[[#This Row],[Baixa10]]="NA","NA",IF(OR(AF279="",W279=""),"",W279*30/1000))</f>
        <v>0.68</v>
      </c>
      <c r="AD279" s="52" t="str">
        <f>IF(Tabela1[[#This Row],[Alta8]]="NA","NA",IF(X279="","",IF(X279&gt;$AD$3,"A",IF(X279&gt;$AD$4,"B",IF(X279&gt;$AD$5,"C","D")))))</f>
        <v>A</v>
      </c>
      <c r="AE279" s="52" t="str">
        <f>IF(Tabela1[[#This Row],[Média9]]="NA","NA",IF(Y279="","",IF(Y279&gt;$AD$3,"A",IF(Y279&gt;$AD$4,"B",IF(Y279&gt;$AD$5,"C","D")))))</f>
        <v>A</v>
      </c>
      <c r="AF279" s="52" t="str">
        <f>IF(Tabela1[[#This Row],[Baixa10]]="NA","NA",IF(Z279="","",IF(Z279&gt;$AD$3,"A",IF(Z279&gt;$AD$4,"B",IF(Z279&gt;$AD$5,"C","D")))))</f>
        <v>A</v>
      </c>
    </row>
    <row r="280" spans="1:32" ht="26.1" customHeight="1" x14ac:dyDescent="0.3">
      <c r="A280" s="55" t="s">
        <v>1258</v>
      </c>
      <c r="B280" s="56" t="s">
        <v>1144</v>
      </c>
      <c r="C280" s="55" t="s">
        <v>1183</v>
      </c>
      <c r="D280" s="55" t="s">
        <v>1189</v>
      </c>
      <c r="E280" s="55" t="s">
        <v>27</v>
      </c>
      <c r="F280" s="31" t="s">
        <v>1200</v>
      </c>
      <c r="G280" s="57">
        <v>39.700000000000003</v>
      </c>
      <c r="H280" s="31">
        <v>6</v>
      </c>
      <c r="I280" s="56" t="s">
        <v>1147</v>
      </c>
      <c r="J280" s="56" t="s">
        <v>18</v>
      </c>
      <c r="K280" s="56" t="s">
        <v>17</v>
      </c>
      <c r="L280" s="56" t="s">
        <v>425</v>
      </c>
      <c r="M280" s="56" t="s">
        <v>9</v>
      </c>
      <c r="N280" s="31" t="s">
        <v>9</v>
      </c>
      <c r="O280" s="56">
        <v>1317</v>
      </c>
      <c r="P280" s="56">
        <v>1170</v>
      </c>
      <c r="Q280" s="56">
        <v>870</v>
      </c>
      <c r="R280" s="58">
        <v>0.75</v>
      </c>
      <c r="S280" s="58">
        <v>0.66</v>
      </c>
      <c r="T280" s="59">
        <v>0.47</v>
      </c>
      <c r="U280" s="60">
        <v>63.09</v>
      </c>
      <c r="V280" s="60">
        <v>52.32</v>
      </c>
      <c r="W280" s="61">
        <v>34.130000000000003</v>
      </c>
      <c r="X280" s="43">
        <f>IF(Tabela1[[#This Row],[Alta2]]="NA","NA",Tabela1[[#This Row],[Alta2]]/Tabela1[[#This Row],[Alta5]]*Tabela1[[#This Row],[Diâmetro (cm)]]/100)</f>
        <v>5.0000000000000001E-3</v>
      </c>
      <c r="Y280" s="42">
        <f>IF(Tabela1[[#This Row],[Média3]]="NA","NA",Tabela1[[#This Row],[Média3]]/Tabela1[[#This Row],[Média6]]*Tabela1[[#This Row],[Diâmetro (cm)]]/100)</f>
        <v>5.0000000000000001E-3</v>
      </c>
      <c r="Z280" s="42">
        <f>IF(Tabela1[[#This Row],[Baixa4]]="NA","NA",Tabela1[[#This Row],[Baixa4]]/Tabela1[[#This Row],[Baixa7]]*Tabela1[[#This Row],[Diâmetro (cm)]]/100)</f>
        <v>5.4999999999999997E-3</v>
      </c>
      <c r="AA280" s="44">
        <f>IF(Tabela1[[#This Row],[Alta8]]="NA","NA",IF(OR(AD280="",U280=""),"",U280*30/1000))</f>
        <v>1.89</v>
      </c>
      <c r="AB280" s="44">
        <f>IF(Tabela1[[#This Row],[Média9]]="NA","NA",IF(OR(AE280="",V280=""),"",V280*30/1000))</f>
        <v>1.57</v>
      </c>
      <c r="AC280" s="44">
        <f>IF(Tabela1[[#This Row],[Baixa10]]="NA","NA",IF(OR(AF280="",W280=""),"",W280*30/1000))</f>
        <v>1.02</v>
      </c>
      <c r="AD280" s="52" t="str">
        <f>IF(Tabela1[[#This Row],[Alta8]]="NA","NA",IF(X280="","",IF(X280&gt;$AD$3,"A",IF(X280&gt;$AD$4,"B",IF(X280&gt;$AD$5,"C","D")))))</f>
        <v>A</v>
      </c>
      <c r="AE280" s="52" t="str">
        <f>IF(Tabela1[[#This Row],[Média9]]="NA","NA",IF(Y280="","",IF(Y280&gt;$AD$3,"A",IF(Y280&gt;$AD$4,"B",IF(Y280&gt;$AD$5,"C","D")))))</f>
        <v>A</v>
      </c>
      <c r="AF280" s="52" t="str">
        <f>IF(Tabela1[[#This Row],[Baixa10]]="NA","NA",IF(Z280="","",IF(Z280&gt;$AD$3,"A",IF(Z280&gt;$AD$4,"B",IF(Z280&gt;$AD$5,"C","D")))))</f>
        <v>A</v>
      </c>
    </row>
    <row r="281" spans="1:32" ht="26.1" customHeight="1" x14ac:dyDescent="0.3">
      <c r="A281" s="55" t="s">
        <v>1258</v>
      </c>
      <c r="B281" s="56" t="s">
        <v>1144</v>
      </c>
      <c r="C281" s="55" t="s">
        <v>1185</v>
      </c>
      <c r="D281" s="55" t="s">
        <v>1190</v>
      </c>
      <c r="E281" s="55" t="s">
        <v>27</v>
      </c>
      <c r="F281" s="31" t="s">
        <v>1199</v>
      </c>
      <c r="G281" s="57">
        <v>39.700000000000003</v>
      </c>
      <c r="H281" s="31">
        <v>6</v>
      </c>
      <c r="I281" s="56" t="s">
        <v>1147</v>
      </c>
      <c r="J281" s="56" t="s">
        <v>18</v>
      </c>
      <c r="K281" s="56" t="s">
        <v>18</v>
      </c>
      <c r="L281" s="56" t="s">
        <v>425</v>
      </c>
      <c r="M281" s="56" t="s">
        <v>9</v>
      </c>
      <c r="N281" s="31" t="s">
        <v>9</v>
      </c>
      <c r="O281" s="56">
        <v>1182</v>
      </c>
      <c r="P281" s="56">
        <v>792</v>
      </c>
      <c r="Q281" s="56">
        <v>564</v>
      </c>
      <c r="R281" s="58">
        <v>0.8</v>
      </c>
      <c r="S281" s="58">
        <v>0.52</v>
      </c>
      <c r="T281" s="59">
        <v>0.34</v>
      </c>
      <c r="U281" s="60">
        <v>55.66</v>
      </c>
      <c r="V281" s="60">
        <v>34.81</v>
      </c>
      <c r="W281" s="61">
        <v>22.59</v>
      </c>
      <c r="X281" s="43">
        <f>IF(Tabela1[[#This Row],[Alta2]]="NA","NA",Tabela1[[#This Row],[Alta2]]/Tabela1[[#This Row],[Alta5]]*Tabela1[[#This Row],[Diâmetro (cm)]]/100)</f>
        <v>6.0000000000000001E-3</v>
      </c>
      <c r="Y281" s="42">
        <f>IF(Tabela1[[#This Row],[Média3]]="NA","NA",Tabela1[[#This Row],[Média3]]/Tabela1[[#This Row],[Média6]]*Tabela1[[#This Row],[Diâmetro (cm)]]/100)</f>
        <v>5.8999999999999999E-3</v>
      </c>
      <c r="Z281" s="42">
        <f>IF(Tabela1[[#This Row],[Baixa4]]="NA","NA",Tabela1[[#This Row],[Baixa4]]/Tabela1[[#This Row],[Baixa7]]*Tabela1[[#This Row],[Diâmetro (cm)]]/100)</f>
        <v>6.0000000000000001E-3</v>
      </c>
      <c r="AA281" s="44">
        <f>IF(Tabela1[[#This Row],[Alta8]]="NA","NA",IF(OR(AD281="",U281=""),"",U281*30/1000))</f>
        <v>1.67</v>
      </c>
      <c r="AB281" s="44">
        <f>IF(Tabela1[[#This Row],[Média9]]="NA","NA",IF(OR(AE281="",V281=""),"",V281*30/1000))</f>
        <v>1.04</v>
      </c>
      <c r="AC281" s="44">
        <f>IF(Tabela1[[#This Row],[Baixa10]]="NA","NA",IF(OR(AF281="",W281=""),"",W281*30/1000))</f>
        <v>0.68</v>
      </c>
      <c r="AD281" s="52" t="str">
        <f>IF(Tabela1[[#This Row],[Alta8]]="NA","NA",IF(X281="","",IF(X281&gt;$AD$3,"A",IF(X281&gt;$AD$4,"B",IF(X281&gt;$AD$5,"C","D")))))</f>
        <v>A</v>
      </c>
      <c r="AE281" s="52" t="str">
        <f>IF(Tabela1[[#This Row],[Média9]]="NA","NA",IF(Y281="","",IF(Y281&gt;$AD$3,"A",IF(Y281&gt;$AD$4,"B",IF(Y281&gt;$AD$5,"C","D")))))</f>
        <v>A</v>
      </c>
      <c r="AF281" s="52" t="str">
        <f>IF(Tabela1[[#This Row],[Baixa10]]="NA","NA",IF(Z281="","",IF(Z281&gt;$AD$3,"A",IF(Z281&gt;$AD$4,"B",IF(Z281&gt;$AD$5,"C","D")))))</f>
        <v>A</v>
      </c>
    </row>
    <row r="282" spans="1:32" ht="26.1" customHeight="1" x14ac:dyDescent="0.3">
      <c r="A282" s="55" t="s">
        <v>1258</v>
      </c>
      <c r="B282" s="56" t="s">
        <v>1144</v>
      </c>
      <c r="C282" s="55" t="s">
        <v>1185</v>
      </c>
      <c r="D282" s="55" t="s">
        <v>1190</v>
      </c>
      <c r="E282" s="55" t="s">
        <v>27</v>
      </c>
      <c r="F282" s="31" t="s">
        <v>1200</v>
      </c>
      <c r="G282" s="57">
        <v>39.700000000000003</v>
      </c>
      <c r="H282" s="31">
        <v>6</v>
      </c>
      <c r="I282" s="56" t="s">
        <v>1147</v>
      </c>
      <c r="J282" s="56" t="s">
        <v>18</v>
      </c>
      <c r="K282" s="56" t="s">
        <v>18</v>
      </c>
      <c r="L282" s="56" t="s">
        <v>425</v>
      </c>
      <c r="M282" s="56" t="s">
        <v>9</v>
      </c>
      <c r="N282" s="31" t="s">
        <v>9</v>
      </c>
      <c r="O282" s="56">
        <v>1313</v>
      </c>
      <c r="P282" s="56">
        <v>1156</v>
      </c>
      <c r="Q282" s="56">
        <v>856</v>
      </c>
      <c r="R282" s="58">
        <v>0.9</v>
      </c>
      <c r="S282" s="58">
        <v>0.79</v>
      </c>
      <c r="T282" s="59">
        <v>0.57999999999999996</v>
      </c>
      <c r="U282" s="60">
        <v>63.42</v>
      </c>
      <c r="V282" s="60">
        <v>51.98</v>
      </c>
      <c r="W282" s="61">
        <v>34.270000000000003</v>
      </c>
      <c r="X282" s="43">
        <f>IF(Tabela1[[#This Row],[Alta2]]="NA","NA",Tabela1[[#This Row],[Alta2]]/Tabela1[[#This Row],[Alta5]]*Tabela1[[#This Row],[Diâmetro (cm)]]/100)</f>
        <v>6.0000000000000001E-3</v>
      </c>
      <c r="Y282" s="42">
        <f>IF(Tabela1[[#This Row],[Média3]]="NA","NA",Tabela1[[#This Row],[Média3]]/Tabela1[[#This Row],[Média6]]*Tabela1[[#This Row],[Diâmetro (cm)]]/100)</f>
        <v>6.0000000000000001E-3</v>
      </c>
      <c r="Z282" s="42">
        <f>IF(Tabela1[[#This Row],[Baixa4]]="NA","NA",Tabela1[[#This Row],[Baixa4]]/Tabela1[[#This Row],[Baixa7]]*Tabela1[[#This Row],[Diâmetro (cm)]]/100)</f>
        <v>6.7000000000000002E-3</v>
      </c>
      <c r="AA282" s="44">
        <f>IF(Tabela1[[#This Row],[Alta8]]="NA","NA",IF(OR(AD282="",U282=""),"",U282*30/1000))</f>
        <v>1.9</v>
      </c>
      <c r="AB282" s="44">
        <f>IF(Tabela1[[#This Row],[Média9]]="NA","NA",IF(OR(AE282="",V282=""),"",V282*30/1000))</f>
        <v>1.56</v>
      </c>
      <c r="AC282" s="44">
        <f>IF(Tabela1[[#This Row],[Baixa10]]="NA","NA",IF(OR(AF282="",W282=""),"",W282*30/1000))</f>
        <v>1.03</v>
      </c>
      <c r="AD282" s="52" t="str">
        <f>IF(Tabela1[[#This Row],[Alta8]]="NA","NA",IF(X282="","",IF(X282&gt;$AD$3,"A",IF(X282&gt;$AD$4,"B",IF(X282&gt;$AD$5,"C","D")))))</f>
        <v>A</v>
      </c>
      <c r="AE282" s="52" t="str">
        <f>IF(Tabela1[[#This Row],[Média9]]="NA","NA",IF(Y282="","",IF(Y282&gt;$AD$3,"A",IF(Y282&gt;$AD$4,"B",IF(Y282&gt;$AD$5,"C","D")))))</f>
        <v>A</v>
      </c>
      <c r="AF282" s="52" t="str">
        <f>IF(Tabela1[[#This Row],[Baixa10]]="NA","NA",IF(Z282="","",IF(Z282&gt;$AD$3,"A",IF(Z282&gt;$AD$4,"B",IF(Z282&gt;$AD$5,"C","D")))))</f>
        <v>A</v>
      </c>
    </row>
    <row r="283" spans="1:32" ht="26.1" customHeight="1" x14ac:dyDescent="0.3">
      <c r="A283" s="55" t="s">
        <v>1258</v>
      </c>
      <c r="B283" s="56" t="s">
        <v>1144</v>
      </c>
      <c r="C283" s="55" t="s">
        <v>1191</v>
      </c>
      <c r="D283" s="55" t="s">
        <v>1192</v>
      </c>
      <c r="E283" s="55" t="s">
        <v>69</v>
      </c>
      <c r="F283" s="62">
        <v>127</v>
      </c>
      <c r="G283" s="47">
        <v>21.7</v>
      </c>
      <c r="H283" s="56">
        <v>3</v>
      </c>
      <c r="I283" s="56" t="s">
        <v>1147</v>
      </c>
      <c r="J283" s="56" t="s">
        <v>18</v>
      </c>
      <c r="K283" s="56" t="s">
        <v>18</v>
      </c>
      <c r="L283" s="56" t="s">
        <v>1193</v>
      </c>
      <c r="M283" s="31" t="s">
        <v>33</v>
      </c>
      <c r="N283" s="31">
        <v>3</v>
      </c>
      <c r="O283" s="56">
        <v>1660</v>
      </c>
      <c r="P283" s="56">
        <v>1470</v>
      </c>
      <c r="Q283" s="56">
        <v>1340</v>
      </c>
      <c r="R283" s="58" t="s">
        <v>1194</v>
      </c>
      <c r="S283" s="58" t="s">
        <v>1194</v>
      </c>
      <c r="T283" s="59" t="s">
        <v>1194</v>
      </c>
      <c r="U283" s="60">
        <v>50</v>
      </c>
      <c r="V283" s="60">
        <v>32</v>
      </c>
      <c r="W283" s="61">
        <v>31</v>
      </c>
      <c r="X283" s="43" t="str">
        <f>IF(Tabela1[[#This Row],[Alta2]]="NA","NA",Tabela1[[#This Row],[Alta2]]/Tabela1[[#This Row],[Alta5]]*Tabela1[[#This Row],[Diâmetro (cm)]]/100)</f>
        <v>NA</v>
      </c>
      <c r="Y283" s="42" t="str">
        <f>IF(Tabela1[[#This Row],[Média3]]="NA","NA",Tabela1[[#This Row],[Média3]]/Tabela1[[#This Row],[Média6]]*Tabela1[[#This Row],[Diâmetro (cm)]]/100)</f>
        <v>NA</v>
      </c>
      <c r="Z283" s="42" t="str">
        <f>IF(Tabela1[[#This Row],[Baixa4]]="NA","NA",Tabela1[[#This Row],[Baixa4]]/Tabela1[[#This Row],[Baixa7]]*Tabela1[[#This Row],[Diâmetro (cm)]]/100)</f>
        <v>NA</v>
      </c>
      <c r="AA283" s="44" t="str">
        <f>IF(Tabela1[[#This Row],[Alta8]]="NA","NA",IF(OR(AD283="",U283=""),"",U283*30/1000))</f>
        <v>NA</v>
      </c>
      <c r="AB283" s="44" t="str">
        <f>IF(Tabela1[[#This Row],[Média9]]="NA","NA",IF(OR(AE283="",V283=""),"",V283*30/1000))</f>
        <v>NA</v>
      </c>
      <c r="AC283" s="44" t="str">
        <f>IF(Tabela1[[#This Row],[Baixa10]]="NA","NA",IF(OR(AF283="",W283=""),"",W283*30/1000))</f>
        <v>NA</v>
      </c>
      <c r="AD283" s="52" t="str">
        <f>IF(Tabela1[[#This Row],[Alta8]]="NA","NA",IF(X283="","",IF(X283&gt;$AD$3,"A",IF(X283&gt;$AD$4,"B",IF(X283&gt;$AD$5,"C","D")))))</f>
        <v>NA</v>
      </c>
      <c r="AE283" s="52" t="str">
        <f>IF(Tabela1[[#This Row],[Média9]]="NA","NA",IF(Y283="","",IF(Y283&gt;$AD$3,"A",IF(Y283&gt;$AD$4,"B",IF(Y283&gt;$AD$5,"C","D")))))</f>
        <v>NA</v>
      </c>
      <c r="AF283" s="52" t="str">
        <f>IF(Tabela1[[#This Row],[Baixa10]]="NA","NA",IF(Z283="","",IF(Z283&gt;$AD$3,"A",IF(Z283&gt;$AD$4,"B",IF(Z283&gt;$AD$5,"C","D")))))</f>
        <v>NA</v>
      </c>
    </row>
    <row r="284" spans="1:32" ht="26.1" customHeight="1" x14ac:dyDescent="0.3">
      <c r="A284" s="55" t="s">
        <v>1258</v>
      </c>
      <c r="B284" s="56" t="s">
        <v>1144</v>
      </c>
      <c r="C284" s="55" t="s">
        <v>1191</v>
      </c>
      <c r="D284" s="55" t="s">
        <v>1195</v>
      </c>
      <c r="E284" s="55" t="s">
        <v>69</v>
      </c>
      <c r="F284" s="62">
        <v>220</v>
      </c>
      <c r="G284" s="47">
        <v>21.7</v>
      </c>
      <c r="H284" s="56">
        <v>3</v>
      </c>
      <c r="I284" s="56" t="s">
        <v>1147</v>
      </c>
      <c r="J284" s="56" t="s">
        <v>18</v>
      </c>
      <c r="K284" s="56" t="s">
        <v>18</v>
      </c>
      <c r="L284" s="56" t="s">
        <v>1193</v>
      </c>
      <c r="M284" s="31" t="s">
        <v>33</v>
      </c>
      <c r="N284" s="31">
        <v>3</v>
      </c>
      <c r="O284" s="56">
        <v>1640</v>
      </c>
      <c r="P284" s="56">
        <v>1450</v>
      </c>
      <c r="Q284" s="56">
        <v>1320</v>
      </c>
      <c r="R284" s="58" t="s">
        <v>1194</v>
      </c>
      <c r="S284" s="58" t="s">
        <v>1194</v>
      </c>
      <c r="T284" s="59" t="s">
        <v>1194</v>
      </c>
      <c r="U284" s="60">
        <v>51</v>
      </c>
      <c r="V284" s="60">
        <v>33</v>
      </c>
      <c r="W284" s="61">
        <v>32</v>
      </c>
      <c r="X284" s="43" t="str">
        <f>IF(Tabela1[[#This Row],[Alta2]]="NA","NA",Tabela1[[#This Row],[Alta2]]/Tabela1[[#This Row],[Alta5]]*Tabela1[[#This Row],[Diâmetro (cm)]]/100)</f>
        <v>NA</v>
      </c>
      <c r="Y284" s="42" t="str">
        <f>IF(Tabela1[[#This Row],[Média3]]="NA","NA",Tabela1[[#This Row],[Média3]]/Tabela1[[#This Row],[Média6]]*Tabela1[[#This Row],[Diâmetro (cm)]]/100)</f>
        <v>NA</v>
      </c>
      <c r="Z284" s="42" t="str">
        <f>IF(Tabela1[[#This Row],[Baixa4]]="NA","NA",Tabela1[[#This Row],[Baixa4]]/Tabela1[[#This Row],[Baixa7]]*Tabela1[[#This Row],[Diâmetro (cm)]]/100)</f>
        <v>NA</v>
      </c>
      <c r="AA284" s="44" t="str">
        <f>IF(Tabela1[[#This Row],[Alta8]]="NA","NA",IF(OR(AD284="",U284=""),"",U284*30/1000))</f>
        <v>NA</v>
      </c>
      <c r="AB284" s="44" t="str">
        <f>IF(Tabela1[[#This Row],[Média9]]="NA","NA",IF(OR(AE284="",V284=""),"",V284*30/1000))</f>
        <v>NA</v>
      </c>
      <c r="AC284" s="44" t="str">
        <f>IF(Tabela1[[#This Row],[Baixa10]]="NA","NA",IF(OR(AF284="",W284=""),"",W284*30/1000))</f>
        <v>NA</v>
      </c>
      <c r="AD284" s="52" t="str">
        <f>IF(Tabela1[[#This Row],[Alta8]]="NA","NA",IF(X284="","",IF(X284&gt;$AD$3,"A",IF(X284&gt;$AD$4,"B",IF(X284&gt;$AD$5,"C","D")))))</f>
        <v>NA</v>
      </c>
      <c r="AE284" s="52" t="str">
        <f>IF(Tabela1[[#This Row],[Média9]]="NA","NA",IF(Y284="","",IF(Y284&gt;$AD$3,"A",IF(Y284&gt;$AD$4,"B",IF(Y284&gt;$AD$5,"C","D")))))</f>
        <v>NA</v>
      </c>
      <c r="AF284" s="52" t="str">
        <f>IF(Tabela1[[#This Row],[Baixa10]]="NA","NA",IF(Z284="","",IF(Z284&gt;$AD$3,"A",IF(Z284&gt;$AD$4,"B",IF(Z284&gt;$AD$5,"C","D")))))</f>
        <v>NA</v>
      </c>
    </row>
    <row r="285" spans="1:32" ht="26.1" customHeight="1" x14ac:dyDescent="0.3">
      <c r="A285" s="55" t="s">
        <v>1258</v>
      </c>
      <c r="B285" s="56" t="s">
        <v>1144</v>
      </c>
      <c r="C285" s="55" t="s">
        <v>1196</v>
      </c>
      <c r="D285" s="55" t="s">
        <v>1197</v>
      </c>
      <c r="E285" s="55" t="s">
        <v>69</v>
      </c>
      <c r="F285" s="62">
        <v>127</v>
      </c>
      <c r="G285" s="47">
        <v>27</v>
      </c>
      <c r="H285" s="56">
        <v>3</v>
      </c>
      <c r="I285" s="56" t="s">
        <v>1147</v>
      </c>
      <c r="J285" s="56" t="s">
        <v>18</v>
      </c>
      <c r="K285" s="56" t="s">
        <v>18</v>
      </c>
      <c r="L285" s="56" t="s">
        <v>1193</v>
      </c>
      <c r="M285" s="31" t="s">
        <v>33</v>
      </c>
      <c r="N285" s="31">
        <v>3</v>
      </c>
      <c r="O285" s="56">
        <v>1501</v>
      </c>
      <c r="P285" s="56">
        <v>1306</v>
      </c>
      <c r="Q285" s="56">
        <v>976</v>
      </c>
      <c r="R285" s="58">
        <v>0.56000000000000005</v>
      </c>
      <c r="S285" s="58">
        <v>0.51</v>
      </c>
      <c r="T285" s="59">
        <v>0.41</v>
      </c>
      <c r="U285" s="60">
        <v>32.54</v>
      </c>
      <c r="V285" s="60">
        <v>30.23</v>
      </c>
      <c r="W285" s="61">
        <v>27.79</v>
      </c>
      <c r="X285" s="43">
        <f>IF(Tabela1[[#This Row],[Alta2]]="NA","NA",Tabela1[[#This Row],[Alta2]]/Tabela1[[#This Row],[Alta5]]*Tabela1[[#This Row],[Diâmetro (cm)]]/100)</f>
        <v>5.0000000000000001E-3</v>
      </c>
      <c r="Y285" s="42">
        <f>IF(Tabela1[[#This Row],[Média3]]="NA","NA",Tabela1[[#This Row],[Média3]]/Tabela1[[#This Row],[Média6]]*Tabela1[[#This Row],[Diâmetro (cm)]]/100)</f>
        <v>4.5999999999999999E-3</v>
      </c>
      <c r="Z285" s="42">
        <f>IF(Tabela1[[#This Row],[Baixa4]]="NA","NA",Tabela1[[#This Row],[Baixa4]]/Tabela1[[#This Row],[Baixa7]]*Tabela1[[#This Row],[Diâmetro (cm)]]/100)</f>
        <v>4.0000000000000001E-3</v>
      </c>
      <c r="AA285" s="44">
        <f>IF(Tabela1[[#This Row],[Alta8]]="NA","NA",IF(OR(AD285="",U285=""),"",U285*30/1000))</f>
        <v>0.98</v>
      </c>
      <c r="AB285" s="44">
        <f>IF(Tabela1[[#This Row],[Média9]]="NA","NA",IF(OR(AE285="",V285=""),"",V285*30/1000))</f>
        <v>0.91</v>
      </c>
      <c r="AC285" s="44">
        <f>IF(Tabela1[[#This Row],[Baixa10]]="NA","NA",IF(OR(AF285="",W285=""),"",W285*30/1000))</f>
        <v>0.83</v>
      </c>
      <c r="AD285" s="52" t="str">
        <f>IF(Tabela1[[#This Row],[Alta8]]="NA","NA",IF(X285="","",IF(X285&gt;$AD$3,"A",IF(X285&gt;$AD$4,"B",IF(X285&gt;$AD$5,"C","D")))))</f>
        <v>A</v>
      </c>
      <c r="AE285" s="52" t="str">
        <f>IF(Tabela1[[#This Row],[Média9]]="NA","NA",IF(Y285="","",IF(Y285&gt;$AD$3,"A",IF(Y285&gt;$AD$4,"B",IF(Y285&gt;$AD$5,"C","D")))))</f>
        <v>A</v>
      </c>
      <c r="AF285" s="52" t="str">
        <f>IF(Tabela1[[#This Row],[Baixa10]]="NA","NA",IF(Z285="","",IF(Z285&gt;$AD$3,"A",IF(Z285&gt;$AD$4,"B",IF(Z285&gt;$AD$5,"C","D")))))</f>
        <v>B</v>
      </c>
    </row>
    <row r="286" spans="1:32" ht="26.1" customHeight="1" x14ac:dyDescent="0.3">
      <c r="A286" s="55" t="s">
        <v>1258</v>
      </c>
      <c r="B286" s="56" t="s">
        <v>1144</v>
      </c>
      <c r="C286" s="55" t="s">
        <v>1196</v>
      </c>
      <c r="D286" s="55" t="s">
        <v>1198</v>
      </c>
      <c r="E286" s="55" t="s">
        <v>69</v>
      </c>
      <c r="F286" s="62">
        <v>220</v>
      </c>
      <c r="G286" s="47">
        <v>27</v>
      </c>
      <c r="H286" s="56">
        <v>3</v>
      </c>
      <c r="I286" s="56" t="s">
        <v>1147</v>
      </c>
      <c r="J286" s="56" t="s">
        <v>18</v>
      </c>
      <c r="K286" s="56" t="s">
        <v>18</v>
      </c>
      <c r="L286" s="56" t="s">
        <v>1193</v>
      </c>
      <c r="M286" s="31" t="s">
        <v>33</v>
      </c>
      <c r="N286" s="31">
        <v>3</v>
      </c>
      <c r="O286" s="56">
        <v>1522</v>
      </c>
      <c r="P286" s="56">
        <v>1342</v>
      </c>
      <c r="Q286" s="56">
        <v>996</v>
      </c>
      <c r="R286" s="58">
        <v>0.56000000000000005</v>
      </c>
      <c r="S286" s="58">
        <v>0.52</v>
      </c>
      <c r="T286" s="59">
        <v>0.42</v>
      </c>
      <c r="U286" s="60">
        <v>32.380000000000003</v>
      </c>
      <c r="V286" s="60">
        <v>29.17</v>
      </c>
      <c r="W286" s="61">
        <v>26.97</v>
      </c>
      <c r="X286" s="43">
        <f>IF(Tabela1[[#This Row],[Alta2]]="NA","NA",Tabela1[[#This Row],[Alta2]]/Tabela1[[#This Row],[Alta5]]*Tabela1[[#This Row],[Diâmetro (cm)]]/100)</f>
        <v>5.0000000000000001E-3</v>
      </c>
      <c r="Y286" s="42">
        <f>IF(Tabela1[[#This Row],[Média3]]="NA","NA",Tabela1[[#This Row],[Média3]]/Tabela1[[#This Row],[Média6]]*Tabela1[[#This Row],[Diâmetro (cm)]]/100)</f>
        <v>4.7999999999999996E-3</v>
      </c>
      <c r="Z286" s="42">
        <f>IF(Tabela1[[#This Row],[Baixa4]]="NA","NA",Tabela1[[#This Row],[Baixa4]]/Tabela1[[#This Row],[Baixa7]]*Tabela1[[#This Row],[Diâmetro (cm)]]/100)</f>
        <v>4.1999999999999997E-3</v>
      </c>
      <c r="AA286" s="44">
        <f>IF(Tabela1[[#This Row],[Alta8]]="NA","NA",IF(OR(AD286="",U286=""),"",U286*30/1000))</f>
        <v>0.97</v>
      </c>
      <c r="AB286" s="44">
        <f>IF(Tabela1[[#This Row],[Média9]]="NA","NA",IF(OR(AE286="",V286=""),"",V286*30/1000))</f>
        <v>0.88</v>
      </c>
      <c r="AC286" s="44">
        <f>IF(Tabela1[[#This Row],[Baixa10]]="NA","NA",IF(OR(AF286="",W286=""),"",W286*30/1000))</f>
        <v>0.81</v>
      </c>
      <c r="AD286" s="52" t="str">
        <f>IF(Tabela1[[#This Row],[Alta8]]="NA","NA",IF(X286="","",IF(X286&gt;$AD$3,"A",IF(X286&gt;$AD$4,"B",IF(X286&gt;$AD$5,"C","D")))))</f>
        <v>A</v>
      </c>
      <c r="AE286" s="52" t="str">
        <f>IF(Tabela1[[#This Row],[Média9]]="NA","NA",IF(Y286="","",IF(Y286&gt;$AD$3,"A",IF(Y286&gt;$AD$4,"B",IF(Y286&gt;$AD$5,"C","D")))))</f>
        <v>A</v>
      </c>
      <c r="AF286" s="52" t="str">
        <f>IF(Tabela1[[#This Row],[Baixa10]]="NA","NA",IF(Z286="","",IF(Z286&gt;$AD$3,"A",IF(Z286&gt;$AD$4,"B",IF(Z286&gt;$AD$5,"C","D")))))</f>
        <v>A</v>
      </c>
    </row>
    <row r="287" spans="1:32" ht="26.1" customHeight="1" x14ac:dyDescent="0.3">
      <c r="A287" s="46" t="s">
        <v>1259</v>
      </c>
      <c r="B287" s="31" t="s">
        <v>522</v>
      </c>
      <c r="C287" s="46" t="s">
        <v>523</v>
      </c>
      <c r="D287" s="46" t="s">
        <v>524</v>
      </c>
      <c r="E287" s="46" t="s">
        <v>25</v>
      </c>
      <c r="F287" s="31">
        <v>127</v>
      </c>
      <c r="G287" s="47">
        <v>43</v>
      </c>
      <c r="H287" s="31">
        <v>6</v>
      </c>
      <c r="I287" s="31" t="s">
        <v>76</v>
      </c>
      <c r="J287" s="31" t="s">
        <v>18</v>
      </c>
      <c r="K287" s="31" t="s">
        <v>18</v>
      </c>
      <c r="L287" s="31" t="s">
        <v>76</v>
      </c>
      <c r="M287" s="31" t="s">
        <v>33</v>
      </c>
      <c r="N287" s="31">
        <v>3</v>
      </c>
      <c r="O287" s="31">
        <v>1516</v>
      </c>
      <c r="P287" s="31">
        <v>1193</v>
      </c>
      <c r="Q287" s="31">
        <v>702</v>
      </c>
      <c r="R287" s="48">
        <v>1.1200000000000001</v>
      </c>
      <c r="S287" s="48">
        <v>0.85</v>
      </c>
      <c r="T287" s="49">
        <v>0.48</v>
      </c>
      <c r="U287" s="50">
        <v>142.38</v>
      </c>
      <c r="V287" s="50">
        <v>120.38</v>
      </c>
      <c r="W287" s="51">
        <v>66.13</v>
      </c>
      <c r="X287" s="42">
        <f>IF(Tabela1[[#This Row],[Alta2]]="NA","NA",Tabela1[[#This Row],[Alta2]]/Tabela1[[#This Row],[Alta5]]*Tabela1[[#This Row],[Diâmetro (cm)]]/100)</f>
        <v>3.3999999999999998E-3</v>
      </c>
      <c r="Y287" s="42">
        <f>IF(Tabela1[[#This Row],[Média3]]="NA","NA",Tabela1[[#This Row],[Média3]]/Tabela1[[#This Row],[Média6]]*Tabela1[[#This Row],[Diâmetro (cm)]]/100)</f>
        <v>3.0000000000000001E-3</v>
      </c>
      <c r="Z287" s="42">
        <f>IF(Tabela1[[#This Row],[Baixa4]]="NA","NA",Tabela1[[#This Row],[Baixa4]]/Tabela1[[#This Row],[Baixa7]]*Tabela1[[#This Row],[Diâmetro (cm)]]/100)</f>
        <v>3.0999999999999999E-3</v>
      </c>
      <c r="AA287" s="42">
        <f>IF(Tabela1[[#This Row],[Alta8]]="NA","NA",IF(OR(AD287="",U287=""),"",U287*30/1000))</f>
        <v>4.2713999999999999</v>
      </c>
      <c r="AB287" s="42">
        <f>IF(Tabela1[[#This Row],[Média9]]="NA","NA",IF(OR(AE287="",V287=""),"",V287*30/1000))</f>
        <v>3.6114000000000002</v>
      </c>
      <c r="AC287" s="42">
        <f>IF(Tabela1[[#This Row],[Baixa10]]="NA","NA",IF(OR(AF287="",W287=""),"",W287*30/1000))</f>
        <v>1.9839</v>
      </c>
      <c r="AD287" s="52" t="str">
        <f>IF(Tabela1[[#This Row],[Alta8]]="NA","NA",IF(X287="","",IF(X287&gt;$AD$3,"A",IF(X287&gt;$AD$4,"B",IF(X287&gt;$AD$5,"C","D")))))</f>
        <v>C</v>
      </c>
      <c r="AE287" s="52" t="str">
        <f>IF(Tabela1[[#This Row],[Média9]]="NA","NA",IF(Y287="","",IF(Y287&gt;$AD$3,"A",IF(Y287&gt;$AD$4,"B",IF(Y287&gt;$AD$5,"C","D")))))</f>
        <v>D</v>
      </c>
      <c r="AF287" s="52" t="str">
        <f>IF(Tabela1[[#This Row],[Baixa10]]="NA","NA",IF(Z287="","",IF(Z287&gt;$AD$3,"A",IF(Z287&gt;$AD$4,"B",IF(Z287&gt;$AD$5,"C","D")))))</f>
        <v>C</v>
      </c>
    </row>
    <row r="288" spans="1:32" ht="26.1" customHeight="1" x14ac:dyDescent="0.3">
      <c r="A288" s="46" t="s">
        <v>1259</v>
      </c>
      <c r="B288" s="31" t="s">
        <v>522</v>
      </c>
      <c r="C288" s="46" t="s">
        <v>525</v>
      </c>
      <c r="D288" s="46" t="s">
        <v>526</v>
      </c>
      <c r="E288" s="46" t="s">
        <v>25</v>
      </c>
      <c r="F288" s="31">
        <v>220</v>
      </c>
      <c r="G288" s="47">
        <v>43</v>
      </c>
      <c r="H288" s="31">
        <v>6</v>
      </c>
      <c r="I288" s="31" t="s">
        <v>76</v>
      </c>
      <c r="J288" s="31" t="s">
        <v>18</v>
      </c>
      <c r="K288" s="31" t="s">
        <v>18</v>
      </c>
      <c r="L288" s="31" t="s">
        <v>76</v>
      </c>
      <c r="M288" s="31" t="s">
        <v>33</v>
      </c>
      <c r="N288" s="31">
        <v>3</v>
      </c>
      <c r="O288" s="31">
        <v>1578</v>
      </c>
      <c r="P288" s="31">
        <v>1464</v>
      </c>
      <c r="Q288" s="31">
        <v>798</v>
      </c>
      <c r="R288" s="48">
        <v>1.1599999999999999</v>
      </c>
      <c r="S288" s="48">
        <v>1.07</v>
      </c>
      <c r="T288" s="49">
        <v>0.64</v>
      </c>
      <c r="U288" s="50">
        <v>155.68</v>
      </c>
      <c r="V288" s="50">
        <v>142.51</v>
      </c>
      <c r="W288" s="51">
        <v>87.65</v>
      </c>
      <c r="X288" s="42">
        <f>IF(Tabela1[[#This Row],[Alta2]]="NA","NA",Tabela1[[#This Row],[Alta2]]/Tabela1[[#This Row],[Alta5]]*Tabela1[[#This Row],[Diâmetro (cm)]]/100)</f>
        <v>3.2000000000000002E-3</v>
      </c>
      <c r="Y288" s="42">
        <f>IF(Tabela1[[#This Row],[Média3]]="NA","NA",Tabela1[[#This Row],[Média3]]/Tabela1[[#This Row],[Média6]]*Tabela1[[#This Row],[Diâmetro (cm)]]/100)</f>
        <v>3.2000000000000002E-3</v>
      </c>
      <c r="Z288" s="42">
        <f>IF(Tabela1[[#This Row],[Baixa4]]="NA","NA",Tabela1[[#This Row],[Baixa4]]/Tabela1[[#This Row],[Baixa7]]*Tabela1[[#This Row],[Diâmetro (cm)]]/100)</f>
        <v>3.0999999999999999E-3</v>
      </c>
      <c r="AA288" s="42">
        <f>IF(Tabela1[[#This Row],[Alta8]]="NA","NA",IF(OR(AD288="",U288=""),"",U288*30/1000))</f>
        <v>4.6703999999999999</v>
      </c>
      <c r="AB288" s="42">
        <f>IF(Tabela1[[#This Row],[Média9]]="NA","NA",IF(OR(AE288="",V288=""),"",V288*30/1000))</f>
        <v>4.2752999999999997</v>
      </c>
      <c r="AC288" s="42">
        <f>IF(Tabela1[[#This Row],[Baixa10]]="NA","NA",IF(OR(AF288="",W288=""),"",W288*30/1000))</f>
        <v>2.6295000000000002</v>
      </c>
      <c r="AD288" s="52" t="str">
        <f>IF(Tabela1[[#This Row],[Alta8]]="NA","NA",IF(X288="","",IF(X288&gt;$AD$3,"A",IF(X288&gt;$AD$4,"B",IF(X288&gt;$AD$5,"C","D")))))</f>
        <v>C</v>
      </c>
      <c r="AE288" s="52" t="str">
        <f>IF(Tabela1[[#This Row],[Média9]]="NA","NA",IF(Y288="","",IF(Y288&gt;$AD$3,"A",IF(Y288&gt;$AD$4,"B",IF(Y288&gt;$AD$5,"C","D")))))</f>
        <v>C</v>
      </c>
      <c r="AF288" s="52" t="str">
        <f>IF(Tabela1[[#This Row],[Baixa10]]="NA","NA",IF(Z288="","",IF(Z288&gt;$AD$3,"A",IF(Z288&gt;$AD$4,"B",IF(Z288&gt;$AD$5,"C","D")))))</f>
        <v>C</v>
      </c>
    </row>
    <row r="289" spans="1:32" ht="26.1" customHeight="1" x14ac:dyDescent="0.3">
      <c r="A289" s="46" t="s">
        <v>1259</v>
      </c>
      <c r="B289" s="31" t="s">
        <v>522</v>
      </c>
      <c r="C289" s="46" t="s">
        <v>527</v>
      </c>
      <c r="D289" s="46" t="s">
        <v>528</v>
      </c>
      <c r="E289" s="46" t="s">
        <v>26</v>
      </c>
      <c r="F289" s="31">
        <v>127</v>
      </c>
      <c r="G289" s="47">
        <v>43</v>
      </c>
      <c r="H289" s="31">
        <v>6</v>
      </c>
      <c r="I289" s="31" t="s">
        <v>76</v>
      </c>
      <c r="J289" s="31" t="s">
        <v>18</v>
      </c>
      <c r="K289" s="31" t="s">
        <v>18</v>
      </c>
      <c r="L289" s="31" t="s">
        <v>76</v>
      </c>
      <c r="M289" s="31" t="s">
        <v>33</v>
      </c>
      <c r="N289" s="31">
        <v>3</v>
      </c>
      <c r="O289" s="31">
        <v>1525</v>
      </c>
      <c r="P289" s="31">
        <v>1135</v>
      </c>
      <c r="Q289" s="31">
        <v>751</v>
      </c>
      <c r="R289" s="48">
        <v>1.1000000000000001</v>
      </c>
      <c r="S289" s="48">
        <v>0.78</v>
      </c>
      <c r="T289" s="49">
        <v>0.48</v>
      </c>
      <c r="U289" s="50">
        <v>142.53</v>
      </c>
      <c r="V289" s="50">
        <v>115.49</v>
      </c>
      <c r="W289" s="51">
        <v>66.959999999999994</v>
      </c>
      <c r="X289" s="42">
        <f>IF(Tabela1[[#This Row],[Alta2]]="NA","NA",Tabela1[[#This Row],[Alta2]]/Tabela1[[#This Row],[Alta5]]*Tabela1[[#This Row],[Diâmetro (cm)]]/100)</f>
        <v>3.3E-3</v>
      </c>
      <c r="Y289" s="42">
        <f>IF(Tabela1[[#This Row],[Média3]]="NA","NA",Tabela1[[#This Row],[Média3]]/Tabela1[[#This Row],[Média6]]*Tabela1[[#This Row],[Diâmetro (cm)]]/100)</f>
        <v>2.8999999999999998E-3</v>
      </c>
      <c r="Z289" s="42">
        <f>IF(Tabela1[[#This Row],[Baixa4]]="NA","NA",Tabela1[[#This Row],[Baixa4]]/Tabela1[[#This Row],[Baixa7]]*Tabela1[[#This Row],[Diâmetro (cm)]]/100)</f>
        <v>3.0999999999999999E-3</v>
      </c>
      <c r="AA289" s="42">
        <f>IF(Tabela1[[#This Row],[Alta8]]="NA","NA",IF(OR(AD289="",U289=""),"",U289*30/1000))</f>
        <v>4.2759</v>
      </c>
      <c r="AB289" s="42">
        <f>IF(Tabela1[[#This Row],[Média9]]="NA","NA",IF(OR(AE289="",V289=""),"",V289*30/1000))</f>
        <v>3.4647000000000001</v>
      </c>
      <c r="AC289" s="42">
        <f>IF(Tabela1[[#This Row],[Baixa10]]="NA","NA",IF(OR(AF289="",W289=""),"",W289*30/1000))</f>
        <v>2.0087999999999999</v>
      </c>
      <c r="AD289" s="52" t="str">
        <f>IF(Tabela1[[#This Row],[Alta8]]="NA","NA",IF(X289="","",IF(X289&gt;$AD$3,"A",IF(X289&gt;$AD$4,"B",IF(X289&gt;$AD$5,"C","D")))))</f>
        <v>C</v>
      </c>
      <c r="AE289" s="52" t="str">
        <f>IF(Tabela1[[#This Row],[Média9]]="NA","NA",IF(Y289="","",IF(Y289&gt;$AD$3,"A",IF(Y289&gt;$AD$4,"B",IF(Y289&gt;$AD$5,"C","D")))))</f>
        <v>D</v>
      </c>
      <c r="AF289" s="52" t="str">
        <f>IF(Tabela1[[#This Row],[Baixa10]]="NA","NA",IF(Z289="","",IF(Z289&gt;$AD$3,"A",IF(Z289&gt;$AD$4,"B",IF(Z289&gt;$AD$5,"C","D")))))</f>
        <v>C</v>
      </c>
    </row>
    <row r="290" spans="1:32" ht="26.1" customHeight="1" x14ac:dyDescent="0.3">
      <c r="A290" s="46" t="s">
        <v>1259</v>
      </c>
      <c r="B290" s="31" t="s">
        <v>522</v>
      </c>
      <c r="C290" s="46" t="s">
        <v>529</v>
      </c>
      <c r="D290" s="46" t="s">
        <v>530</v>
      </c>
      <c r="E290" s="46" t="s">
        <v>26</v>
      </c>
      <c r="F290" s="31">
        <v>220</v>
      </c>
      <c r="G290" s="47">
        <v>43</v>
      </c>
      <c r="H290" s="31">
        <v>6</v>
      </c>
      <c r="I290" s="31" t="s">
        <v>76</v>
      </c>
      <c r="J290" s="31" t="s">
        <v>18</v>
      </c>
      <c r="K290" s="31" t="s">
        <v>18</v>
      </c>
      <c r="L290" s="31" t="s">
        <v>76</v>
      </c>
      <c r="M290" s="31" t="s">
        <v>33</v>
      </c>
      <c r="N290" s="31">
        <v>3</v>
      </c>
      <c r="O290" s="31">
        <v>1599</v>
      </c>
      <c r="P290" s="31">
        <v>1513</v>
      </c>
      <c r="Q290" s="31">
        <v>1138</v>
      </c>
      <c r="R290" s="48">
        <v>1.19</v>
      </c>
      <c r="S290" s="48">
        <v>1.1100000000000001</v>
      </c>
      <c r="T290" s="49">
        <v>0.83</v>
      </c>
      <c r="U290" s="50">
        <v>157.15</v>
      </c>
      <c r="V290" s="50">
        <v>147.53</v>
      </c>
      <c r="W290" s="51">
        <v>109.84</v>
      </c>
      <c r="X290" s="42">
        <f>IF(Tabela1[[#This Row],[Alta2]]="NA","NA",Tabela1[[#This Row],[Alta2]]/Tabela1[[#This Row],[Alta5]]*Tabela1[[#This Row],[Diâmetro (cm)]]/100)</f>
        <v>3.3E-3</v>
      </c>
      <c r="Y290" s="42">
        <f>IF(Tabela1[[#This Row],[Média3]]="NA","NA",Tabela1[[#This Row],[Média3]]/Tabela1[[#This Row],[Média6]]*Tabela1[[#This Row],[Diâmetro (cm)]]/100)</f>
        <v>3.2000000000000002E-3</v>
      </c>
      <c r="Z290" s="42">
        <f>IF(Tabela1[[#This Row],[Baixa4]]="NA","NA",Tabela1[[#This Row],[Baixa4]]/Tabela1[[#This Row],[Baixa7]]*Tabela1[[#This Row],[Diâmetro (cm)]]/100)</f>
        <v>3.2000000000000002E-3</v>
      </c>
      <c r="AA290" s="42">
        <f>IF(Tabela1[[#This Row],[Alta8]]="NA","NA",IF(OR(AD290="",U290=""),"",U290*30/1000))</f>
        <v>4.7145000000000001</v>
      </c>
      <c r="AB290" s="42">
        <f>IF(Tabela1[[#This Row],[Média9]]="NA","NA",IF(OR(AE290="",V290=""),"",V290*30/1000))</f>
        <v>4.4259000000000004</v>
      </c>
      <c r="AC290" s="42">
        <f>IF(Tabela1[[#This Row],[Baixa10]]="NA","NA",IF(OR(AF290="",W290=""),"",W290*30/1000))</f>
        <v>3.2951999999999999</v>
      </c>
      <c r="AD290" s="52" t="str">
        <f>IF(Tabela1[[#This Row],[Alta8]]="NA","NA",IF(X290="","",IF(X290&gt;$AD$3,"A",IF(X290&gt;$AD$4,"B",IF(X290&gt;$AD$5,"C","D")))))</f>
        <v>C</v>
      </c>
      <c r="AE290" s="52" t="str">
        <f>IF(Tabela1[[#This Row],[Média9]]="NA","NA",IF(Y290="","",IF(Y290&gt;$AD$3,"A",IF(Y290&gt;$AD$4,"B",IF(Y290&gt;$AD$5,"C","D")))))</f>
        <v>C</v>
      </c>
      <c r="AF290" s="52" t="str">
        <f>IF(Tabela1[[#This Row],[Baixa10]]="NA","NA",IF(Z290="","",IF(Z290&gt;$AD$3,"A",IF(Z290&gt;$AD$4,"B",IF(Z290&gt;$AD$5,"C","D")))))</f>
        <v>C</v>
      </c>
    </row>
    <row r="291" spans="1:32" ht="26.1" customHeight="1" x14ac:dyDescent="0.3">
      <c r="A291" s="46" t="s">
        <v>1259</v>
      </c>
      <c r="B291" s="31" t="s">
        <v>522</v>
      </c>
      <c r="C291" s="46" t="s">
        <v>531</v>
      </c>
      <c r="D291" s="46" t="s">
        <v>532</v>
      </c>
      <c r="E291" s="46" t="s">
        <v>27</v>
      </c>
      <c r="F291" s="31">
        <v>127</v>
      </c>
      <c r="G291" s="47">
        <v>43</v>
      </c>
      <c r="H291" s="31">
        <v>6</v>
      </c>
      <c r="I291" s="31" t="s">
        <v>76</v>
      </c>
      <c r="J291" s="31" t="s">
        <v>18</v>
      </c>
      <c r="K291" s="31" t="s">
        <v>18</v>
      </c>
      <c r="L291" s="31" t="s">
        <v>76</v>
      </c>
      <c r="M291" s="31" t="s">
        <v>33</v>
      </c>
      <c r="N291" s="31">
        <v>3</v>
      </c>
      <c r="O291" s="31">
        <v>1515</v>
      </c>
      <c r="P291" s="31">
        <v>1173</v>
      </c>
      <c r="Q291" s="31">
        <v>619</v>
      </c>
      <c r="R291" s="48">
        <v>1.08</v>
      </c>
      <c r="S291" s="48">
        <v>0.77</v>
      </c>
      <c r="T291" s="49">
        <v>0.43</v>
      </c>
      <c r="U291" s="50">
        <v>142.38</v>
      </c>
      <c r="V291" s="50">
        <v>115.87</v>
      </c>
      <c r="W291" s="51">
        <v>59.81</v>
      </c>
      <c r="X291" s="42">
        <f>IF(Tabela1[[#This Row],[Alta2]]="NA","NA",Tabela1[[#This Row],[Alta2]]/Tabela1[[#This Row],[Alta5]]*Tabela1[[#This Row],[Diâmetro (cm)]]/100)</f>
        <v>3.3E-3</v>
      </c>
      <c r="Y291" s="42">
        <f>IF(Tabela1[[#This Row],[Média3]]="NA","NA",Tabela1[[#This Row],[Média3]]/Tabela1[[#This Row],[Média6]]*Tabela1[[#This Row],[Diâmetro (cm)]]/100)</f>
        <v>2.8999999999999998E-3</v>
      </c>
      <c r="Z291" s="42">
        <f>IF(Tabela1[[#This Row],[Baixa4]]="NA","NA",Tabela1[[#This Row],[Baixa4]]/Tabela1[[#This Row],[Baixa7]]*Tabela1[[#This Row],[Diâmetro (cm)]]/100)</f>
        <v>3.0999999999999999E-3</v>
      </c>
      <c r="AA291" s="42">
        <f>IF(Tabela1[[#This Row],[Alta8]]="NA","NA",IF(OR(AD291="",U291=""),"",U291*30/1000))</f>
        <v>4.2713999999999999</v>
      </c>
      <c r="AB291" s="42">
        <f>IF(Tabela1[[#This Row],[Média9]]="NA","NA",IF(OR(AE291="",V291=""),"",V291*30/1000))</f>
        <v>3.4761000000000002</v>
      </c>
      <c r="AC291" s="42">
        <f>IF(Tabela1[[#This Row],[Baixa10]]="NA","NA",IF(OR(AF291="",W291=""),"",W291*30/1000))</f>
        <v>1.7943</v>
      </c>
      <c r="AD291" s="52" t="str">
        <f>IF(Tabela1[[#This Row],[Alta8]]="NA","NA",IF(X291="","",IF(X291&gt;$AD$3,"A",IF(X291&gt;$AD$4,"B",IF(X291&gt;$AD$5,"C","D")))))</f>
        <v>C</v>
      </c>
      <c r="AE291" s="52" t="str">
        <f>IF(Tabela1[[#This Row],[Média9]]="NA","NA",IF(Y291="","",IF(Y291&gt;$AD$3,"A",IF(Y291&gt;$AD$4,"B",IF(Y291&gt;$AD$5,"C","D")))))</f>
        <v>D</v>
      </c>
      <c r="AF291" s="52" t="str">
        <f>IF(Tabela1[[#This Row],[Baixa10]]="NA","NA",IF(Z291="","",IF(Z291&gt;$AD$3,"A",IF(Z291&gt;$AD$4,"B",IF(Z291&gt;$AD$5,"C","D")))))</f>
        <v>C</v>
      </c>
    </row>
    <row r="292" spans="1:32" ht="26.1" customHeight="1" x14ac:dyDescent="0.3">
      <c r="A292" s="46" t="s">
        <v>1259</v>
      </c>
      <c r="B292" s="31" t="s">
        <v>522</v>
      </c>
      <c r="C292" s="46" t="s">
        <v>533</v>
      </c>
      <c r="D292" s="46" t="s">
        <v>534</v>
      </c>
      <c r="E292" s="46" t="s">
        <v>27</v>
      </c>
      <c r="F292" s="31">
        <v>220</v>
      </c>
      <c r="G292" s="47">
        <v>43</v>
      </c>
      <c r="H292" s="31">
        <v>6</v>
      </c>
      <c r="I292" s="31" t="s">
        <v>76</v>
      </c>
      <c r="J292" s="31" t="s">
        <v>18</v>
      </c>
      <c r="K292" s="31" t="s">
        <v>18</v>
      </c>
      <c r="L292" s="31" t="s">
        <v>76</v>
      </c>
      <c r="M292" s="31" t="s">
        <v>33</v>
      </c>
      <c r="N292" s="31">
        <v>3</v>
      </c>
      <c r="O292" s="31">
        <v>1569</v>
      </c>
      <c r="P292" s="31">
        <v>1440</v>
      </c>
      <c r="Q292" s="31">
        <v>851</v>
      </c>
      <c r="R292" s="48">
        <v>1.19</v>
      </c>
      <c r="S292" s="48">
        <v>1.05</v>
      </c>
      <c r="T292" s="49">
        <v>0.62</v>
      </c>
      <c r="U292" s="50">
        <v>156.57</v>
      </c>
      <c r="V292" s="50">
        <v>140.56</v>
      </c>
      <c r="W292" s="51">
        <v>76.48</v>
      </c>
      <c r="X292" s="42">
        <f>IF(Tabela1[[#This Row],[Alta2]]="NA","NA",Tabela1[[#This Row],[Alta2]]/Tabela1[[#This Row],[Alta5]]*Tabela1[[#This Row],[Diâmetro (cm)]]/100)</f>
        <v>3.3E-3</v>
      </c>
      <c r="Y292" s="42">
        <f>IF(Tabela1[[#This Row],[Média3]]="NA","NA",Tabela1[[#This Row],[Média3]]/Tabela1[[#This Row],[Média6]]*Tabela1[[#This Row],[Diâmetro (cm)]]/100)</f>
        <v>3.2000000000000002E-3</v>
      </c>
      <c r="Z292" s="42">
        <f>IF(Tabela1[[#This Row],[Baixa4]]="NA","NA",Tabela1[[#This Row],[Baixa4]]/Tabela1[[#This Row],[Baixa7]]*Tabela1[[#This Row],[Diâmetro (cm)]]/100)</f>
        <v>3.5000000000000001E-3</v>
      </c>
      <c r="AA292" s="42">
        <f>IF(Tabela1[[#This Row],[Alta8]]="NA","NA",IF(OR(AD292="",U292=""),"",U292*30/1000))</f>
        <v>4.6970999999999998</v>
      </c>
      <c r="AB292" s="42">
        <f>IF(Tabela1[[#This Row],[Média9]]="NA","NA",IF(OR(AE292="",V292=""),"",V292*30/1000))</f>
        <v>4.2168000000000001</v>
      </c>
      <c r="AC292" s="42">
        <f>IF(Tabela1[[#This Row],[Baixa10]]="NA","NA",IF(OR(AF292="",W292=""),"",W292*30/1000))</f>
        <v>2.2944</v>
      </c>
      <c r="AD292" s="52" t="str">
        <f>IF(Tabela1[[#This Row],[Alta8]]="NA","NA",IF(X292="","",IF(X292&gt;$AD$3,"A",IF(X292&gt;$AD$4,"B",IF(X292&gt;$AD$5,"C","D")))))</f>
        <v>C</v>
      </c>
      <c r="AE292" s="52" t="str">
        <f>IF(Tabela1[[#This Row],[Média9]]="NA","NA",IF(Y292="","",IF(Y292&gt;$AD$3,"A",IF(Y292&gt;$AD$4,"B",IF(Y292&gt;$AD$5,"C","D")))))</f>
        <v>C</v>
      </c>
      <c r="AF292" s="52" t="str">
        <f>IF(Tabela1[[#This Row],[Baixa10]]="NA","NA",IF(Z292="","",IF(Z292&gt;$AD$3,"A",IF(Z292&gt;$AD$4,"B",IF(Z292&gt;$AD$5,"C","D")))))</f>
        <v>C</v>
      </c>
    </row>
    <row r="293" spans="1:32" ht="26.1" customHeight="1" x14ac:dyDescent="0.3">
      <c r="A293" s="46" t="s">
        <v>1259</v>
      </c>
      <c r="B293" s="31" t="s">
        <v>522</v>
      </c>
      <c r="C293" s="46" t="s">
        <v>535</v>
      </c>
      <c r="D293" s="46" t="s">
        <v>536</v>
      </c>
      <c r="E293" s="46" t="s">
        <v>26</v>
      </c>
      <c r="F293" s="31">
        <v>127</v>
      </c>
      <c r="G293" s="47">
        <v>43</v>
      </c>
      <c r="H293" s="31">
        <v>6</v>
      </c>
      <c r="I293" s="31" t="s">
        <v>76</v>
      </c>
      <c r="J293" s="31" t="s">
        <v>18</v>
      </c>
      <c r="K293" s="31" t="s">
        <v>18</v>
      </c>
      <c r="L293" s="31" t="s">
        <v>76</v>
      </c>
      <c r="M293" s="31" t="s">
        <v>33</v>
      </c>
      <c r="N293" s="31">
        <v>3</v>
      </c>
      <c r="O293" s="31">
        <v>1531</v>
      </c>
      <c r="P293" s="31">
        <v>1119</v>
      </c>
      <c r="Q293" s="31">
        <v>682</v>
      </c>
      <c r="R293" s="48">
        <v>1.0900000000000001</v>
      </c>
      <c r="S293" s="48">
        <v>0.78</v>
      </c>
      <c r="T293" s="49">
        <v>0.43</v>
      </c>
      <c r="U293" s="50">
        <v>138.88999999999999</v>
      </c>
      <c r="V293" s="50">
        <v>115.84</v>
      </c>
      <c r="W293" s="51">
        <v>57.7</v>
      </c>
      <c r="X293" s="42">
        <f>IF(Tabela1[[#This Row],[Alta2]]="NA","NA",Tabela1[[#This Row],[Alta2]]/Tabela1[[#This Row],[Alta5]]*Tabela1[[#This Row],[Diâmetro (cm)]]/100)</f>
        <v>3.3999999999999998E-3</v>
      </c>
      <c r="Y293" s="42">
        <f>IF(Tabela1[[#This Row],[Média3]]="NA","NA",Tabela1[[#This Row],[Média3]]/Tabela1[[#This Row],[Média6]]*Tabela1[[#This Row],[Diâmetro (cm)]]/100)</f>
        <v>2.8999999999999998E-3</v>
      </c>
      <c r="Z293" s="42">
        <f>IF(Tabela1[[#This Row],[Baixa4]]="NA","NA",Tabela1[[#This Row],[Baixa4]]/Tabela1[[#This Row],[Baixa7]]*Tabela1[[#This Row],[Diâmetro (cm)]]/100)</f>
        <v>3.2000000000000002E-3</v>
      </c>
      <c r="AA293" s="42">
        <f>IF(Tabela1[[#This Row],[Alta8]]="NA","NA",IF(OR(AD293="",U293=""),"",U293*30/1000))</f>
        <v>4.1666999999999996</v>
      </c>
      <c r="AB293" s="42">
        <f>IF(Tabela1[[#This Row],[Média9]]="NA","NA",IF(OR(AE293="",V293=""),"",V293*30/1000))</f>
        <v>3.4752000000000001</v>
      </c>
      <c r="AC293" s="42">
        <f>IF(Tabela1[[#This Row],[Baixa10]]="NA","NA",IF(OR(AF293="",W293=""),"",W293*30/1000))</f>
        <v>1.7310000000000001</v>
      </c>
      <c r="AD293" s="52" t="str">
        <f>IF(Tabela1[[#This Row],[Alta8]]="NA","NA",IF(X293="","",IF(X293&gt;$AD$3,"A",IF(X293&gt;$AD$4,"B",IF(X293&gt;$AD$5,"C","D")))))</f>
        <v>C</v>
      </c>
      <c r="AE293" s="52" t="str">
        <f>IF(Tabela1[[#This Row],[Média9]]="NA","NA",IF(Y293="","",IF(Y293&gt;$AD$3,"A",IF(Y293&gt;$AD$4,"B",IF(Y293&gt;$AD$5,"C","D")))))</f>
        <v>D</v>
      </c>
      <c r="AF293" s="52" t="str">
        <f>IF(Tabela1[[#This Row],[Baixa10]]="NA","NA",IF(Z293="","",IF(Z293&gt;$AD$3,"A",IF(Z293&gt;$AD$4,"B",IF(Z293&gt;$AD$5,"C","D")))))</f>
        <v>C</v>
      </c>
    </row>
    <row r="294" spans="1:32" ht="26.1" customHeight="1" x14ac:dyDescent="0.3">
      <c r="A294" s="46" t="s">
        <v>1259</v>
      </c>
      <c r="B294" s="31" t="s">
        <v>522</v>
      </c>
      <c r="C294" s="46" t="s">
        <v>537</v>
      </c>
      <c r="D294" s="46" t="s">
        <v>538</v>
      </c>
      <c r="E294" s="46" t="s">
        <v>26</v>
      </c>
      <c r="F294" s="31">
        <v>220</v>
      </c>
      <c r="G294" s="47">
        <v>43</v>
      </c>
      <c r="H294" s="31">
        <v>6</v>
      </c>
      <c r="I294" s="31" t="s">
        <v>76</v>
      </c>
      <c r="J294" s="31" t="s">
        <v>18</v>
      </c>
      <c r="K294" s="31" t="s">
        <v>18</v>
      </c>
      <c r="L294" s="31" t="s">
        <v>76</v>
      </c>
      <c r="M294" s="31" t="s">
        <v>33</v>
      </c>
      <c r="N294" s="31">
        <v>3</v>
      </c>
      <c r="O294" s="31">
        <v>1584</v>
      </c>
      <c r="P294" s="31">
        <v>1473</v>
      </c>
      <c r="Q294" s="31">
        <v>1000</v>
      </c>
      <c r="R294" s="48">
        <v>1.17</v>
      </c>
      <c r="S294" s="48">
        <v>1.1599999999999999</v>
      </c>
      <c r="T294" s="49">
        <v>0.67</v>
      </c>
      <c r="U294" s="50">
        <v>157.13</v>
      </c>
      <c r="V294" s="50">
        <v>140.53</v>
      </c>
      <c r="W294" s="51">
        <v>85.42</v>
      </c>
      <c r="X294" s="42">
        <f>IF(Tabela1[[#This Row],[Alta2]]="NA","NA",Tabela1[[#This Row],[Alta2]]/Tabela1[[#This Row],[Alta5]]*Tabela1[[#This Row],[Diâmetro (cm)]]/100)</f>
        <v>3.2000000000000002E-3</v>
      </c>
      <c r="Y294" s="42">
        <f>IF(Tabela1[[#This Row],[Média3]]="NA","NA",Tabela1[[#This Row],[Média3]]/Tabela1[[#This Row],[Média6]]*Tabela1[[#This Row],[Diâmetro (cm)]]/100)</f>
        <v>3.5000000000000001E-3</v>
      </c>
      <c r="Z294" s="42">
        <f>IF(Tabela1[[#This Row],[Baixa4]]="NA","NA",Tabela1[[#This Row],[Baixa4]]/Tabela1[[#This Row],[Baixa7]]*Tabela1[[#This Row],[Diâmetro (cm)]]/100)</f>
        <v>3.3999999999999998E-3</v>
      </c>
      <c r="AA294" s="42">
        <f>IF(Tabela1[[#This Row],[Alta8]]="NA","NA",IF(OR(AD294="",U294=""),"",U294*30/1000))</f>
        <v>4.7138999999999998</v>
      </c>
      <c r="AB294" s="42">
        <f>IF(Tabela1[[#This Row],[Média9]]="NA","NA",IF(OR(AE294="",V294=""),"",V294*30/1000))</f>
        <v>4.2159000000000004</v>
      </c>
      <c r="AC294" s="42">
        <f>IF(Tabela1[[#This Row],[Baixa10]]="NA","NA",IF(OR(AF294="",W294=""),"",W294*30/1000))</f>
        <v>2.5626000000000002</v>
      </c>
      <c r="AD294" s="52" t="str">
        <f>IF(Tabela1[[#This Row],[Alta8]]="NA","NA",IF(X294="","",IF(X294&gt;$AD$3,"A",IF(X294&gt;$AD$4,"B",IF(X294&gt;$AD$5,"C","D")))))</f>
        <v>C</v>
      </c>
      <c r="AE294" s="52" t="str">
        <f>IF(Tabela1[[#This Row],[Média9]]="NA","NA",IF(Y294="","",IF(Y294&gt;$AD$3,"A",IF(Y294&gt;$AD$4,"B",IF(Y294&gt;$AD$5,"C","D")))))</f>
        <v>C</v>
      </c>
      <c r="AF294" s="52" t="str">
        <f>IF(Tabela1[[#This Row],[Baixa10]]="NA","NA",IF(Z294="","",IF(Z294&gt;$AD$3,"A",IF(Z294&gt;$AD$4,"B",IF(Z294&gt;$AD$5,"C","D")))))</f>
        <v>C</v>
      </c>
    </row>
    <row r="295" spans="1:32" ht="26.1" customHeight="1" x14ac:dyDescent="0.3">
      <c r="A295" s="46" t="s">
        <v>1259</v>
      </c>
      <c r="B295" s="31" t="s">
        <v>522</v>
      </c>
      <c r="C295" s="46" t="s">
        <v>539</v>
      </c>
      <c r="D295" s="46" t="s">
        <v>540</v>
      </c>
      <c r="E295" s="46" t="s">
        <v>25</v>
      </c>
      <c r="F295" s="31" t="s">
        <v>1199</v>
      </c>
      <c r="G295" s="47">
        <v>43</v>
      </c>
      <c r="H295" s="31">
        <v>6</v>
      </c>
      <c r="I295" s="31" t="s">
        <v>76</v>
      </c>
      <c r="J295" s="31" t="s">
        <v>18</v>
      </c>
      <c r="K295" s="31" t="s">
        <v>18</v>
      </c>
      <c r="L295" s="31" t="s">
        <v>76</v>
      </c>
      <c r="M295" s="31" t="s">
        <v>33</v>
      </c>
      <c r="N295" s="31">
        <v>3</v>
      </c>
      <c r="O295" s="31">
        <v>1773</v>
      </c>
      <c r="P295" s="31">
        <v>1421</v>
      </c>
      <c r="Q295" s="31">
        <v>826</v>
      </c>
      <c r="R295" s="48">
        <v>1.1499999999999999</v>
      </c>
      <c r="S295" s="48">
        <v>0.93</v>
      </c>
      <c r="T295" s="49">
        <v>0.59</v>
      </c>
      <c r="U295" s="50">
        <v>167.87</v>
      </c>
      <c r="V295" s="50">
        <v>135.55000000000001</v>
      </c>
      <c r="W295" s="51">
        <v>90</v>
      </c>
      <c r="X295" s="42">
        <f>IF(Tabela1[[#This Row],[Alta2]]="NA","NA",Tabela1[[#This Row],[Alta2]]/Tabela1[[#This Row],[Alta5]]*Tabela1[[#This Row],[Diâmetro (cm)]]/100)</f>
        <v>2.8999999999999998E-3</v>
      </c>
      <c r="Y295" s="42">
        <f>IF(Tabela1[[#This Row],[Média3]]="NA","NA",Tabela1[[#This Row],[Média3]]/Tabela1[[#This Row],[Média6]]*Tabela1[[#This Row],[Diâmetro (cm)]]/100)</f>
        <v>3.0000000000000001E-3</v>
      </c>
      <c r="Z295" s="42">
        <f>IF(Tabela1[[#This Row],[Baixa4]]="NA","NA",Tabela1[[#This Row],[Baixa4]]/Tabela1[[#This Row],[Baixa7]]*Tabela1[[#This Row],[Diâmetro (cm)]]/100)</f>
        <v>2.8E-3</v>
      </c>
      <c r="AA295" s="42">
        <f>IF(Tabela1[[#This Row],[Alta8]]="NA","NA",IF(OR(AD295="",U295=""),"",U295*30/1000))</f>
        <v>5.0361000000000002</v>
      </c>
      <c r="AB295" s="42">
        <f>IF(Tabela1[[#This Row],[Média9]]="NA","NA",IF(OR(AE295="",V295=""),"",V295*30/1000))</f>
        <v>4.0664999999999996</v>
      </c>
      <c r="AC295" s="42">
        <f>IF(Tabela1[[#This Row],[Baixa10]]="NA","NA",IF(OR(AF295="",W295=""),"",W295*30/1000))</f>
        <v>2.7</v>
      </c>
      <c r="AD295" s="52" t="str">
        <f>IF(Tabela1[[#This Row],[Alta8]]="NA","NA",IF(X295="","",IF(X295&gt;$AD$3,"A",IF(X295&gt;$AD$4,"B",IF(X295&gt;$AD$5,"C","D")))))</f>
        <v>D</v>
      </c>
      <c r="AE295" s="52" t="str">
        <f>IF(Tabela1[[#This Row],[Média9]]="NA","NA",IF(Y295="","",IF(Y295&gt;$AD$3,"A",IF(Y295&gt;$AD$4,"B",IF(Y295&gt;$AD$5,"C","D")))))</f>
        <v>D</v>
      </c>
      <c r="AF295" s="52" t="str">
        <f>IF(Tabela1[[#This Row],[Baixa10]]="NA","NA",IF(Z295="","",IF(Z295&gt;$AD$3,"A",IF(Z295&gt;$AD$4,"B",IF(Z295&gt;$AD$5,"C","D")))))</f>
        <v>D</v>
      </c>
    </row>
    <row r="296" spans="1:32" ht="26.1" customHeight="1" x14ac:dyDescent="0.3">
      <c r="A296" s="46" t="s">
        <v>1259</v>
      </c>
      <c r="B296" s="31" t="s">
        <v>522</v>
      </c>
      <c r="C296" s="46" t="s">
        <v>539</v>
      </c>
      <c r="D296" s="46" t="s">
        <v>540</v>
      </c>
      <c r="E296" s="46" t="s">
        <v>25</v>
      </c>
      <c r="F296" s="31" t="s">
        <v>1200</v>
      </c>
      <c r="G296" s="47">
        <v>43</v>
      </c>
      <c r="H296" s="31">
        <v>6</v>
      </c>
      <c r="I296" s="31" t="s">
        <v>76</v>
      </c>
      <c r="J296" s="31" t="s">
        <v>18</v>
      </c>
      <c r="K296" s="31" t="s">
        <v>18</v>
      </c>
      <c r="L296" s="31" t="s">
        <v>76</v>
      </c>
      <c r="M296" s="31" t="s">
        <v>33</v>
      </c>
      <c r="N296" s="31">
        <v>3</v>
      </c>
      <c r="O296" s="31">
        <v>1569</v>
      </c>
      <c r="P296" s="31">
        <v>1455</v>
      </c>
      <c r="Q296" s="31">
        <v>757</v>
      </c>
      <c r="R296" s="48">
        <v>1.17</v>
      </c>
      <c r="S296" s="48">
        <v>1.06</v>
      </c>
      <c r="T296" s="49">
        <v>0.56999999999999995</v>
      </c>
      <c r="U296" s="50">
        <v>157.80000000000001</v>
      </c>
      <c r="V296" s="50">
        <v>140.96</v>
      </c>
      <c r="W296" s="51">
        <v>65.42</v>
      </c>
      <c r="X296" s="42">
        <f>IF(Tabela1[[#This Row],[Alta2]]="NA","NA",Tabela1[[#This Row],[Alta2]]/Tabela1[[#This Row],[Alta5]]*Tabela1[[#This Row],[Diâmetro (cm)]]/100)</f>
        <v>3.2000000000000002E-3</v>
      </c>
      <c r="Y296" s="42">
        <f>IF(Tabela1[[#This Row],[Média3]]="NA","NA",Tabela1[[#This Row],[Média3]]/Tabela1[[#This Row],[Média6]]*Tabela1[[#This Row],[Diâmetro (cm)]]/100)</f>
        <v>3.2000000000000002E-3</v>
      </c>
      <c r="Z296" s="42">
        <f>IF(Tabela1[[#This Row],[Baixa4]]="NA","NA",Tabela1[[#This Row],[Baixa4]]/Tabela1[[#This Row],[Baixa7]]*Tabela1[[#This Row],[Diâmetro (cm)]]/100)</f>
        <v>3.7000000000000002E-3</v>
      </c>
      <c r="AA296" s="42">
        <f>IF(Tabela1[[#This Row],[Alta8]]="NA","NA",IF(OR(AD296="",U296=""),"",U296*30/1000))</f>
        <v>4.734</v>
      </c>
      <c r="AB296" s="42">
        <f>IF(Tabela1[[#This Row],[Média9]]="NA","NA",IF(OR(AE296="",V296=""),"",V296*30/1000))</f>
        <v>4.2287999999999997</v>
      </c>
      <c r="AC296" s="42">
        <f>IF(Tabela1[[#This Row],[Baixa10]]="NA","NA",IF(OR(AF296="",W296=""),"",W296*30/1000))</f>
        <v>1.9625999999999999</v>
      </c>
      <c r="AD296" s="52" t="str">
        <f>IF(Tabela1[[#This Row],[Alta8]]="NA","NA",IF(X296="","",IF(X296&gt;$AD$3,"A",IF(X296&gt;$AD$4,"B",IF(X296&gt;$AD$5,"C","D")))))</f>
        <v>C</v>
      </c>
      <c r="AE296" s="52" t="str">
        <f>IF(Tabela1[[#This Row],[Média9]]="NA","NA",IF(Y296="","",IF(Y296&gt;$AD$3,"A",IF(Y296&gt;$AD$4,"B",IF(Y296&gt;$AD$5,"C","D")))))</f>
        <v>C</v>
      </c>
      <c r="AF296" s="52" t="str">
        <f>IF(Tabela1[[#This Row],[Baixa10]]="NA","NA",IF(Z296="","",IF(Z296&gt;$AD$3,"A",IF(Z296&gt;$AD$4,"B",IF(Z296&gt;$AD$5,"C","D")))))</f>
        <v>B</v>
      </c>
    </row>
    <row r="297" spans="1:32" ht="26.1" customHeight="1" x14ac:dyDescent="0.3">
      <c r="A297" s="46" t="s">
        <v>1259</v>
      </c>
      <c r="B297" s="31" t="s">
        <v>522</v>
      </c>
      <c r="C297" s="46" t="s">
        <v>541</v>
      </c>
      <c r="D297" s="46" t="s">
        <v>542</v>
      </c>
      <c r="E297" s="46" t="s">
        <v>26</v>
      </c>
      <c r="F297" s="31" t="s">
        <v>1199</v>
      </c>
      <c r="G297" s="47">
        <v>43</v>
      </c>
      <c r="H297" s="31">
        <v>6</v>
      </c>
      <c r="I297" s="31" t="s">
        <v>76</v>
      </c>
      <c r="J297" s="31" t="s">
        <v>18</v>
      </c>
      <c r="K297" s="31" t="s">
        <v>18</v>
      </c>
      <c r="L297" s="31" t="s">
        <v>76</v>
      </c>
      <c r="M297" s="31" t="s">
        <v>33</v>
      </c>
      <c r="N297" s="31">
        <v>3</v>
      </c>
      <c r="O297" s="31">
        <v>1603</v>
      </c>
      <c r="P297" s="31">
        <v>1370</v>
      </c>
      <c r="Q297" s="31">
        <v>827</v>
      </c>
      <c r="R297" s="48">
        <v>1.1499999999999999</v>
      </c>
      <c r="S297" s="48">
        <v>0.92</v>
      </c>
      <c r="T297" s="49">
        <v>0.59</v>
      </c>
      <c r="U297" s="50">
        <v>166.63</v>
      </c>
      <c r="V297" s="50">
        <v>129.85</v>
      </c>
      <c r="W297" s="51">
        <v>89.7</v>
      </c>
      <c r="X297" s="42">
        <f>IF(Tabela1[[#This Row],[Alta2]]="NA","NA",Tabela1[[#This Row],[Alta2]]/Tabela1[[#This Row],[Alta5]]*Tabela1[[#This Row],[Diâmetro (cm)]]/100)</f>
        <v>3.0000000000000001E-3</v>
      </c>
      <c r="Y297" s="42">
        <f>IF(Tabela1[[#This Row],[Média3]]="NA","NA",Tabela1[[#This Row],[Média3]]/Tabela1[[#This Row],[Média6]]*Tabela1[[#This Row],[Diâmetro (cm)]]/100)</f>
        <v>3.0000000000000001E-3</v>
      </c>
      <c r="Z297" s="42">
        <f>IF(Tabela1[[#This Row],[Baixa4]]="NA","NA",Tabela1[[#This Row],[Baixa4]]/Tabela1[[#This Row],[Baixa7]]*Tabela1[[#This Row],[Diâmetro (cm)]]/100)</f>
        <v>2.8E-3</v>
      </c>
      <c r="AA297" s="42">
        <f>IF(Tabela1[[#This Row],[Alta8]]="NA","NA",IF(OR(AD297="",U297=""),"",U297*30/1000))</f>
        <v>4.9988999999999999</v>
      </c>
      <c r="AB297" s="42">
        <f>IF(Tabela1[[#This Row],[Média9]]="NA","NA",IF(OR(AE297="",V297=""),"",V297*30/1000))</f>
        <v>3.8955000000000002</v>
      </c>
      <c r="AC297" s="42">
        <f>IF(Tabela1[[#This Row],[Baixa10]]="NA","NA",IF(OR(AF297="",W297=""),"",W297*30/1000))</f>
        <v>2.6909999999999998</v>
      </c>
      <c r="AD297" s="52" t="str">
        <f>IF(Tabela1[[#This Row],[Alta8]]="NA","NA",IF(X297="","",IF(X297&gt;$AD$3,"A",IF(X297&gt;$AD$4,"B",IF(X297&gt;$AD$5,"C","D")))))</f>
        <v>D</v>
      </c>
      <c r="AE297" s="52" t="str">
        <f>IF(Tabela1[[#This Row],[Média9]]="NA","NA",IF(Y297="","",IF(Y297&gt;$AD$3,"A",IF(Y297&gt;$AD$4,"B",IF(Y297&gt;$AD$5,"C","D")))))</f>
        <v>D</v>
      </c>
      <c r="AF297" s="52" t="str">
        <f>IF(Tabela1[[#This Row],[Baixa10]]="NA","NA",IF(Z297="","",IF(Z297&gt;$AD$3,"A",IF(Z297&gt;$AD$4,"B",IF(Z297&gt;$AD$5,"C","D")))))</f>
        <v>D</v>
      </c>
    </row>
    <row r="298" spans="1:32" ht="26.1" customHeight="1" x14ac:dyDescent="0.3">
      <c r="A298" s="46" t="s">
        <v>1259</v>
      </c>
      <c r="B298" s="31" t="s">
        <v>522</v>
      </c>
      <c r="C298" s="46" t="s">
        <v>541</v>
      </c>
      <c r="D298" s="46" t="s">
        <v>542</v>
      </c>
      <c r="E298" s="46" t="s">
        <v>26</v>
      </c>
      <c r="F298" s="31" t="s">
        <v>1200</v>
      </c>
      <c r="G298" s="47">
        <v>43</v>
      </c>
      <c r="H298" s="31">
        <v>6</v>
      </c>
      <c r="I298" s="31" t="s">
        <v>76</v>
      </c>
      <c r="J298" s="31" t="s">
        <v>18</v>
      </c>
      <c r="K298" s="31" t="s">
        <v>18</v>
      </c>
      <c r="L298" s="31" t="s">
        <v>76</v>
      </c>
      <c r="M298" s="31" t="s">
        <v>33</v>
      </c>
      <c r="N298" s="31">
        <v>3</v>
      </c>
      <c r="O298" s="31">
        <v>1581</v>
      </c>
      <c r="P298" s="31">
        <v>1467</v>
      </c>
      <c r="Q298" s="31">
        <v>813</v>
      </c>
      <c r="R298" s="48">
        <v>1.1599999999999999</v>
      </c>
      <c r="S298" s="48">
        <v>1.02</v>
      </c>
      <c r="T298" s="49">
        <v>0.57999999999999996</v>
      </c>
      <c r="U298" s="50">
        <v>156.4</v>
      </c>
      <c r="V298" s="50">
        <v>133.87</v>
      </c>
      <c r="W298" s="51">
        <v>69.03</v>
      </c>
      <c r="X298" s="42">
        <f>IF(Tabela1[[#This Row],[Alta2]]="NA","NA",Tabela1[[#This Row],[Alta2]]/Tabela1[[#This Row],[Alta5]]*Tabela1[[#This Row],[Diâmetro (cm)]]/100)</f>
        <v>3.2000000000000002E-3</v>
      </c>
      <c r="Y298" s="42">
        <f>IF(Tabela1[[#This Row],[Média3]]="NA","NA",Tabela1[[#This Row],[Média3]]/Tabela1[[#This Row],[Média6]]*Tabela1[[#This Row],[Diâmetro (cm)]]/100)</f>
        <v>3.3E-3</v>
      </c>
      <c r="Z298" s="42">
        <f>IF(Tabela1[[#This Row],[Baixa4]]="NA","NA",Tabela1[[#This Row],[Baixa4]]/Tabela1[[#This Row],[Baixa7]]*Tabela1[[#This Row],[Diâmetro (cm)]]/100)</f>
        <v>3.5999999999999999E-3</v>
      </c>
      <c r="AA298" s="42">
        <f>IF(Tabela1[[#This Row],[Alta8]]="NA","NA",IF(OR(AD298="",U298=""),"",U298*30/1000))</f>
        <v>4.6920000000000002</v>
      </c>
      <c r="AB298" s="42">
        <f>IF(Tabela1[[#This Row],[Média9]]="NA","NA",IF(OR(AE298="",V298=""),"",V298*30/1000))</f>
        <v>4.0160999999999998</v>
      </c>
      <c r="AC298" s="42">
        <f>IF(Tabela1[[#This Row],[Baixa10]]="NA","NA",IF(OR(AF298="",W298=""),"",W298*30/1000))</f>
        <v>2.0709</v>
      </c>
      <c r="AD298" s="52" t="str">
        <f>IF(Tabela1[[#This Row],[Alta8]]="NA","NA",IF(X298="","",IF(X298&gt;$AD$3,"A",IF(X298&gt;$AD$4,"B",IF(X298&gt;$AD$5,"C","D")))))</f>
        <v>C</v>
      </c>
      <c r="AE298" s="52" t="str">
        <f>IF(Tabela1[[#This Row],[Média9]]="NA","NA",IF(Y298="","",IF(Y298&gt;$AD$3,"A",IF(Y298&gt;$AD$4,"B",IF(Y298&gt;$AD$5,"C","D")))))</f>
        <v>C</v>
      </c>
      <c r="AF298" s="52" t="str">
        <f>IF(Tabela1[[#This Row],[Baixa10]]="NA","NA",IF(Z298="","",IF(Z298&gt;$AD$3,"A",IF(Z298&gt;$AD$4,"B",IF(Z298&gt;$AD$5,"C","D")))))</f>
        <v>B</v>
      </c>
    </row>
    <row r="299" spans="1:32" ht="26.1" customHeight="1" x14ac:dyDescent="0.3">
      <c r="A299" s="46" t="s">
        <v>1259</v>
      </c>
      <c r="B299" s="31" t="s">
        <v>522</v>
      </c>
      <c r="C299" s="46" t="s">
        <v>543</v>
      </c>
      <c r="D299" s="46" t="s">
        <v>544</v>
      </c>
      <c r="E299" s="46" t="s">
        <v>27</v>
      </c>
      <c r="F299" s="31" t="s">
        <v>1199</v>
      </c>
      <c r="G299" s="47">
        <v>43</v>
      </c>
      <c r="H299" s="31">
        <v>6</v>
      </c>
      <c r="I299" s="31" t="s">
        <v>76</v>
      </c>
      <c r="J299" s="31" t="s">
        <v>18</v>
      </c>
      <c r="K299" s="31" t="s">
        <v>18</v>
      </c>
      <c r="L299" s="31" t="s">
        <v>76</v>
      </c>
      <c r="M299" s="31" t="s">
        <v>33</v>
      </c>
      <c r="N299" s="31">
        <v>3</v>
      </c>
      <c r="O299" s="31">
        <v>1558</v>
      </c>
      <c r="P299" s="31">
        <v>1397</v>
      </c>
      <c r="Q299" s="31">
        <v>790</v>
      </c>
      <c r="R299" s="48">
        <v>1.17</v>
      </c>
      <c r="S299" s="48">
        <v>0.99</v>
      </c>
      <c r="T299" s="49">
        <v>0.56000000000000005</v>
      </c>
      <c r="U299" s="50">
        <v>168.55</v>
      </c>
      <c r="V299" s="50">
        <v>138.31</v>
      </c>
      <c r="W299" s="51">
        <v>86.59</v>
      </c>
      <c r="X299" s="42">
        <f>IF(Tabela1[[#This Row],[Alta2]]="NA","NA",Tabela1[[#This Row],[Alta2]]/Tabela1[[#This Row],[Alta5]]*Tabela1[[#This Row],[Diâmetro (cm)]]/100)</f>
        <v>3.0000000000000001E-3</v>
      </c>
      <c r="Y299" s="42">
        <f>IF(Tabela1[[#This Row],[Média3]]="NA","NA",Tabela1[[#This Row],[Média3]]/Tabela1[[#This Row],[Média6]]*Tabela1[[#This Row],[Diâmetro (cm)]]/100)</f>
        <v>3.0999999999999999E-3</v>
      </c>
      <c r="Z299" s="42">
        <f>IF(Tabela1[[#This Row],[Baixa4]]="NA","NA",Tabela1[[#This Row],[Baixa4]]/Tabela1[[#This Row],[Baixa7]]*Tabela1[[#This Row],[Diâmetro (cm)]]/100)</f>
        <v>2.8E-3</v>
      </c>
      <c r="AA299" s="42">
        <f>IF(Tabela1[[#This Row],[Alta8]]="NA","NA",IF(OR(AD299="",U299=""),"",U299*30/1000))</f>
        <v>5.0564999999999998</v>
      </c>
      <c r="AB299" s="42">
        <f>IF(Tabela1[[#This Row],[Média9]]="NA","NA",IF(OR(AE299="",V299=""),"",V299*30/1000))</f>
        <v>4.1493000000000002</v>
      </c>
      <c r="AC299" s="42">
        <f>IF(Tabela1[[#This Row],[Baixa10]]="NA","NA",IF(OR(AF299="",W299=""),"",W299*30/1000))</f>
        <v>2.5977000000000001</v>
      </c>
      <c r="AD299" s="52" t="str">
        <f>IF(Tabela1[[#This Row],[Alta8]]="NA","NA",IF(X299="","",IF(X299&gt;$AD$3,"A",IF(X299&gt;$AD$4,"B",IF(X299&gt;$AD$5,"C","D")))))</f>
        <v>D</v>
      </c>
      <c r="AE299" s="52" t="str">
        <f>IF(Tabela1[[#This Row],[Média9]]="NA","NA",IF(Y299="","",IF(Y299&gt;$AD$3,"A",IF(Y299&gt;$AD$4,"B",IF(Y299&gt;$AD$5,"C","D")))))</f>
        <v>C</v>
      </c>
      <c r="AF299" s="52" t="str">
        <f>IF(Tabela1[[#This Row],[Baixa10]]="NA","NA",IF(Z299="","",IF(Z299&gt;$AD$3,"A",IF(Z299&gt;$AD$4,"B",IF(Z299&gt;$AD$5,"C","D")))))</f>
        <v>D</v>
      </c>
    </row>
    <row r="300" spans="1:32" ht="26.1" customHeight="1" x14ac:dyDescent="0.3">
      <c r="A300" s="46" t="s">
        <v>1259</v>
      </c>
      <c r="B300" s="31" t="s">
        <v>522</v>
      </c>
      <c r="C300" s="46" t="s">
        <v>543</v>
      </c>
      <c r="D300" s="46" t="s">
        <v>544</v>
      </c>
      <c r="E300" s="46" t="s">
        <v>27</v>
      </c>
      <c r="F300" s="31" t="s">
        <v>1200</v>
      </c>
      <c r="G300" s="47">
        <v>43</v>
      </c>
      <c r="H300" s="31">
        <v>6</v>
      </c>
      <c r="I300" s="31" t="s">
        <v>76</v>
      </c>
      <c r="J300" s="31" t="s">
        <v>18</v>
      </c>
      <c r="K300" s="31" t="s">
        <v>18</v>
      </c>
      <c r="L300" s="31" t="s">
        <v>76</v>
      </c>
      <c r="M300" s="31" t="s">
        <v>33</v>
      </c>
      <c r="N300" s="31">
        <v>3</v>
      </c>
      <c r="O300" s="31">
        <v>1576</v>
      </c>
      <c r="P300" s="31">
        <v>1196</v>
      </c>
      <c r="Q300" s="31">
        <v>643</v>
      </c>
      <c r="R300" s="48">
        <v>1.1599999999999999</v>
      </c>
      <c r="S300" s="48">
        <v>1.05</v>
      </c>
      <c r="T300" s="49">
        <v>0.49</v>
      </c>
      <c r="U300" s="50">
        <v>156.55000000000001</v>
      </c>
      <c r="V300" s="50">
        <v>142.02000000000001</v>
      </c>
      <c r="W300" s="51">
        <v>54.63</v>
      </c>
      <c r="X300" s="42">
        <f>IF(Tabela1[[#This Row],[Alta2]]="NA","NA",Tabela1[[#This Row],[Alta2]]/Tabela1[[#This Row],[Alta5]]*Tabela1[[#This Row],[Diâmetro (cm)]]/100)</f>
        <v>3.2000000000000002E-3</v>
      </c>
      <c r="Y300" s="42">
        <f>IF(Tabela1[[#This Row],[Média3]]="NA","NA",Tabela1[[#This Row],[Média3]]/Tabela1[[#This Row],[Média6]]*Tabela1[[#This Row],[Diâmetro (cm)]]/100)</f>
        <v>3.2000000000000002E-3</v>
      </c>
      <c r="Z300" s="42">
        <f>IF(Tabela1[[#This Row],[Baixa4]]="NA","NA",Tabela1[[#This Row],[Baixa4]]/Tabela1[[#This Row],[Baixa7]]*Tabela1[[#This Row],[Diâmetro (cm)]]/100)</f>
        <v>3.8999999999999998E-3</v>
      </c>
      <c r="AA300" s="42">
        <f>IF(Tabela1[[#This Row],[Alta8]]="NA","NA",IF(OR(AD300="",U300=""),"",U300*30/1000))</f>
        <v>4.6965000000000003</v>
      </c>
      <c r="AB300" s="42">
        <f>IF(Tabela1[[#This Row],[Média9]]="NA","NA",IF(OR(AE300="",V300=""),"",V300*30/1000))</f>
        <v>4.2606000000000002</v>
      </c>
      <c r="AC300" s="42">
        <f>IF(Tabela1[[#This Row],[Baixa10]]="NA","NA",IF(OR(AF300="",W300=""),"",W300*30/1000))</f>
        <v>1.6389</v>
      </c>
      <c r="AD300" s="52" t="str">
        <f>IF(Tabela1[[#This Row],[Alta8]]="NA","NA",IF(X300="","",IF(X300&gt;$AD$3,"A",IF(X300&gt;$AD$4,"B",IF(X300&gt;$AD$5,"C","D")))))</f>
        <v>C</v>
      </c>
      <c r="AE300" s="52" t="str">
        <f>IF(Tabela1[[#This Row],[Média9]]="NA","NA",IF(Y300="","",IF(Y300&gt;$AD$3,"A",IF(Y300&gt;$AD$4,"B",IF(Y300&gt;$AD$5,"C","D")))))</f>
        <v>C</v>
      </c>
      <c r="AF300" s="52" t="str">
        <f>IF(Tabela1[[#This Row],[Baixa10]]="NA","NA",IF(Z300="","",IF(Z300&gt;$AD$3,"A",IF(Z300&gt;$AD$4,"B",IF(Z300&gt;$AD$5,"C","D")))))</f>
        <v>B</v>
      </c>
    </row>
    <row r="301" spans="1:32" ht="26.1" customHeight="1" x14ac:dyDescent="0.3">
      <c r="A301" s="46" t="s">
        <v>1259</v>
      </c>
      <c r="B301" s="31" t="s">
        <v>522</v>
      </c>
      <c r="C301" s="46" t="s">
        <v>545</v>
      </c>
      <c r="D301" s="46" t="s">
        <v>546</v>
      </c>
      <c r="E301" s="46" t="s">
        <v>26</v>
      </c>
      <c r="F301" s="31">
        <v>127</v>
      </c>
      <c r="G301" s="47">
        <v>53</v>
      </c>
      <c r="H301" s="31">
        <v>8</v>
      </c>
      <c r="I301" s="31" t="s">
        <v>76</v>
      </c>
      <c r="J301" s="31" t="s">
        <v>18</v>
      </c>
      <c r="K301" s="31" t="s">
        <v>18</v>
      </c>
      <c r="L301" s="31" t="s">
        <v>76</v>
      </c>
      <c r="M301" s="31" t="s">
        <v>33</v>
      </c>
      <c r="N301" s="31">
        <v>3</v>
      </c>
      <c r="O301" s="31">
        <v>1388</v>
      </c>
      <c r="P301" s="31">
        <v>1264</v>
      </c>
      <c r="Q301" s="31">
        <v>977</v>
      </c>
      <c r="R301" s="48">
        <v>1.42</v>
      </c>
      <c r="S301" s="48">
        <v>1.28</v>
      </c>
      <c r="T301" s="49">
        <v>0.96</v>
      </c>
      <c r="U301" s="50">
        <v>205.54</v>
      </c>
      <c r="V301" s="50">
        <v>192.76</v>
      </c>
      <c r="W301" s="51">
        <v>143.88</v>
      </c>
      <c r="X301" s="42">
        <f>IF(Tabela1[[#This Row],[Alta2]]="NA","NA",Tabela1[[#This Row],[Alta2]]/Tabela1[[#This Row],[Alta5]]*Tabela1[[#This Row],[Diâmetro (cm)]]/100)</f>
        <v>3.7000000000000002E-3</v>
      </c>
      <c r="Y301" s="42">
        <f>IF(Tabela1[[#This Row],[Média3]]="NA","NA",Tabela1[[#This Row],[Média3]]/Tabela1[[#This Row],[Média6]]*Tabela1[[#This Row],[Diâmetro (cm)]]/100)</f>
        <v>3.5000000000000001E-3</v>
      </c>
      <c r="Z301" s="42">
        <f>IF(Tabela1[[#This Row],[Baixa4]]="NA","NA",Tabela1[[#This Row],[Baixa4]]/Tabela1[[#This Row],[Baixa7]]*Tabela1[[#This Row],[Diâmetro (cm)]]/100)</f>
        <v>3.5000000000000001E-3</v>
      </c>
      <c r="AA301" s="42">
        <f>IF(Tabela1[[#This Row],[Alta8]]="NA","NA",IF(OR(AD301="",U301=""),"",U301*30/1000))</f>
        <v>6.1661999999999999</v>
      </c>
      <c r="AB301" s="42">
        <f>IF(Tabela1[[#This Row],[Média9]]="NA","NA",IF(OR(AE301="",V301=""),"",V301*30/1000))</f>
        <v>5.7827999999999999</v>
      </c>
      <c r="AC301" s="42">
        <f>IF(Tabela1[[#This Row],[Baixa10]]="NA","NA",IF(OR(AF301="",W301=""),"",W301*30/1000))</f>
        <v>4.3163999999999998</v>
      </c>
      <c r="AD301" s="52" t="str">
        <f>IF(Tabela1[[#This Row],[Alta8]]="NA","NA",IF(X301="","",IF(X301&gt;$AD$3,"A",IF(X301&gt;$AD$4,"B",IF(X301&gt;$AD$5,"C","D")))))</f>
        <v>B</v>
      </c>
      <c r="AE301" s="52" t="str">
        <f>IF(Tabela1[[#This Row],[Média9]]="NA","NA",IF(Y301="","",IF(Y301&gt;$AD$3,"A",IF(Y301&gt;$AD$4,"B",IF(Y301&gt;$AD$5,"C","D")))))</f>
        <v>C</v>
      </c>
      <c r="AF301" s="52" t="str">
        <f>IF(Tabela1[[#This Row],[Baixa10]]="NA","NA",IF(Z301="","",IF(Z301&gt;$AD$3,"A",IF(Z301&gt;$AD$4,"B",IF(Z301&gt;$AD$5,"C","D")))))</f>
        <v>C</v>
      </c>
    </row>
    <row r="302" spans="1:32" ht="26.1" customHeight="1" x14ac:dyDescent="0.3">
      <c r="A302" s="46" t="s">
        <v>1259</v>
      </c>
      <c r="B302" s="31" t="s">
        <v>522</v>
      </c>
      <c r="C302" s="46" t="s">
        <v>547</v>
      </c>
      <c r="D302" s="46" t="s">
        <v>548</v>
      </c>
      <c r="E302" s="46" t="s">
        <v>26</v>
      </c>
      <c r="F302" s="31">
        <v>220</v>
      </c>
      <c r="G302" s="47">
        <v>53</v>
      </c>
      <c r="H302" s="31">
        <v>8</v>
      </c>
      <c r="I302" s="31" t="s">
        <v>76</v>
      </c>
      <c r="J302" s="31" t="s">
        <v>18</v>
      </c>
      <c r="K302" s="31" t="s">
        <v>18</v>
      </c>
      <c r="L302" s="31" t="s">
        <v>76</v>
      </c>
      <c r="M302" s="31" t="s">
        <v>33</v>
      </c>
      <c r="N302" s="31">
        <v>3</v>
      </c>
      <c r="O302" s="31">
        <v>1335</v>
      </c>
      <c r="P302" s="31">
        <v>1092</v>
      </c>
      <c r="Q302" s="31">
        <v>811</v>
      </c>
      <c r="R302" s="48">
        <v>1.42</v>
      </c>
      <c r="S302" s="48">
        <v>1.2</v>
      </c>
      <c r="T302" s="49">
        <v>0.92</v>
      </c>
      <c r="U302" s="50">
        <v>191.19</v>
      </c>
      <c r="V302" s="50">
        <v>172.65</v>
      </c>
      <c r="W302" s="51">
        <v>136.44</v>
      </c>
      <c r="X302" s="42">
        <f>IF(Tabela1[[#This Row],[Alta2]]="NA","NA",Tabela1[[#This Row],[Alta2]]/Tabela1[[#This Row],[Alta5]]*Tabela1[[#This Row],[Diâmetro (cm)]]/100)</f>
        <v>3.8999999999999998E-3</v>
      </c>
      <c r="Y302" s="42">
        <f>IF(Tabela1[[#This Row],[Média3]]="NA","NA",Tabela1[[#This Row],[Média3]]/Tabela1[[#This Row],[Média6]]*Tabela1[[#This Row],[Diâmetro (cm)]]/100)</f>
        <v>3.7000000000000002E-3</v>
      </c>
      <c r="Z302" s="42">
        <f>IF(Tabela1[[#This Row],[Baixa4]]="NA","NA",Tabela1[[#This Row],[Baixa4]]/Tabela1[[#This Row],[Baixa7]]*Tabela1[[#This Row],[Diâmetro (cm)]]/100)</f>
        <v>3.5999999999999999E-3</v>
      </c>
      <c r="AA302" s="42">
        <f>IF(Tabela1[[#This Row],[Alta8]]="NA","NA",IF(OR(AD302="",U302=""),"",U302*30/1000))</f>
        <v>5.7356999999999996</v>
      </c>
      <c r="AB302" s="42">
        <f>IF(Tabela1[[#This Row],[Média9]]="NA","NA",IF(OR(AE302="",V302=""),"",V302*30/1000))</f>
        <v>5.1795</v>
      </c>
      <c r="AC302" s="42">
        <f>IF(Tabela1[[#This Row],[Baixa10]]="NA","NA",IF(OR(AF302="",W302=""),"",W302*30/1000))</f>
        <v>4.0932000000000004</v>
      </c>
      <c r="AD302" s="52" t="str">
        <f>IF(Tabela1[[#This Row],[Alta8]]="NA","NA",IF(X302="","",IF(X302&gt;$AD$3,"A",IF(X302&gt;$AD$4,"B",IF(X302&gt;$AD$5,"C","D")))))</f>
        <v>B</v>
      </c>
      <c r="AE302" s="52" t="str">
        <f>IF(Tabela1[[#This Row],[Média9]]="NA","NA",IF(Y302="","",IF(Y302&gt;$AD$3,"A",IF(Y302&gt;$AD$4,"B",IF(Y302&gt;$AD$5,"C","D")))))</f>
        <v>B</v>
      </c>
      <c r="AF302" s="52" t="str">
        <f>IF(Tabela1[[#This Row],[Baixa10]]="NA","NA",IF(Z302="","",IF(Z302&gt;$AD$3,"A",IF(Z302&gt;$AD$4,"B",IF(Z302&gt;$AD$5,"C","D")))))</f>
        <v>B</v>
      </c>
    </row>
    <row r="303" spans="1:32" ht="26.1" customHeight="1" x14ac:dyDescent="0.3">
      <c r="A303" s="46" t="s">
        <v>1259</v>
      </c>
      <c r="B303" s="31" t="s">
        <v>522</v>
      </c>
      <c r="C303" s="46" t="s">
        <v>549</v>
      </c>
      <c r="D303" s="46" t="s">
        <v>550</v>
      </c>
      <c r="E303" s="46" t="s">
        <v>27</v>
      </c>
      <c r="F303" s="31">
        <v>127</v>
      </c>
      <c r="G303" s="47">
        <v>53</v>
      </c>
      <c r="H303" s="31">
        <v>8</v>
      </c>
      <c r="I303" s="31" t="s">
        <v>76</v>
      </c>
      <c r="J303" s="31" t="s">
        <v>18</v>
      </c>
      <c r="K303" s="31" t="s">
        <v>18</v>
      </c>
      <c r="L303" s="31" t="s">
        <v>76</v>
      </c>
      <c r="M303" s="31" t="s">
        <v>33</v>
      </c>
      <c r="N303" s="31">
        <v>3</v>
      </c>
      <c r="O303" s="31">
        <v>1449</v>
      </c>
      <c r="P303" s="31">
        <v>1350</v>
      </c>
      <c r="Q303" s="31">
        <v>1096</v>
      </c>
      <c r="R303" s="48">
        <v>1.49</v>
      </c>
      <c r="S303" s="48">
        <v>1.3</v>
      </c>
      <c r="T303" s="49">
        <v>1.0900000000000001</v>
      </c>
      <c r="U303" s="50">
        <v>201.58</v>
      </c>
      <c r="V303" s="50">
        <v>187.4</v>
      </c>
      <c r="W303" s="51">
        <v>148.16999999999999</v>
      </c>
      <c r="X303" s="42">
        <f>IF(Tabela1[[#This Row],[Alta2]]="NA","NA",Tabela1[[#This Row],[Alta2]]/Tabela1[[#This Row],[Alta5]]*Tabela1[[#This Row],[Diâmetro (cm)]]/100)</f>
        <v>3.8999999999999998E-3</v>
      </c>
      <c r="Y303" s="42">
        <f>IF(Tabela1[[#This Row],[Média3]]="NA","NA",Tabela1[[#This Row],[Média3]]/Tabela1[[#This Row],[Média6]]*Tabela1[[#This Row],[Diâmetro (cm)]]/100)</f>
        <v>3.7000000000000002E-3</v>
      </c>
      <c r="Z303" s="42">
        <f>IF(Tabela1[[#This Row],[Baixa4]]="NA","NA",Tabela1[[#This Row],[Baixa4]]/Tabela1[[#This Row],[Baixa7]]*Tabela1[[#This Row],[Diâmetro (cm)]]/100)</f>
        <v>3.8999999999999998E-3</v>
      </c>
      <c r="AA303" s="42">
        <f>IF(Tabela1[[#This Row],[Alta8]]="NA","NA",IF(OR(AD303="",U303=""),"",U303*30/1000))</f>
        <v>6.0473999999999997</v>
      </c>
      <c r="AB303" s="42">
        <f>IF(Tabela1[[#This Row],[Média9]]="NA","NA",IF(OR(AE303="",V303=""),"",V303*30/1000))</f>
        <v>5.6219999999999999</v>
      </c>
      <c r="AC303" s="42">
        <f>IF(Tabela1[[#This Row],[Baixa10]]="NA","NA",IF(OR(AF303="",W303=""),"",W303*30/1000))</f>
        <v>4.4451000000000001</v>
      </c>
      <c r="AD303" s="52" t="str">
        <f>IF(Tabela1[[#This Row],[Alta8]]="NA","NA",IF(X303="","",IF(X303&gt;$AD$3,"A",IF(X303&gt;$AD$4,"B",IF(X303&gt;$AD$5,"C","D")))))</f>
        <v>B</v>
      </c>
      <c r="AE303" s="52" t="str">
        <f>IF(Tabela1[[#This Row],[Média9]]="NA","NA",IF(Y303="","",IF(Y303&gt;$AD$3,"A",IF(Y303&gt;$AD$4,"B",IF(Y303&gt;$AD$5,"C","D")))))</f>
        <v>B</v>
      </c>
      <c r="AF303" s="52" t="str">
        <f>IF(Tabela1[[#This Row],[Baixa10]]="NA","NA",IF(Z303="","",IF(Z303&gt;$AD$3,"A",IF(Z303&gt;$AD$4,"B",IF(Z303&gt;$AD$5,"C","D")))))</f>
        <v>B</v>
      </c>
    </row>
    <row r="304" spans="1:32" ht="26.1" customHeight="1" x14ac:dyDescent="0.3">
      <c r="A304" s="46" t="s">
        <v>1259</v>
      </c>
      <c r="B304" s="31" t="s">
        <v>522</v>
      </c>
      <c r="C304" s="46" t="s">
        <v>551</v>
      </c>
      <c r="D304" s="46" t="s">
        <v>552</v>
      </c>
      <c r="E304" s="46" t="s">
        <v>27</v>
      </c>
      <c r="F304" s="31">
        <v>220</v>
      </c>
      <c r="G304" s="47">
        <v>53</v>
      </c>
      <c r="H304" s="31">
        <v>8</v>
      </c>
      <c r="I304" s="31" t="s">
        <v>76</v>
      </c>
      <c r="J304" s="31" t="s">
        <v>18</v>
      </c>
      <c r="K304" s="31" t="s">
        <v>18</v>
      </c>
      <c r="L304" s="31" t="s">
        <v>76</v>
      </c>
      <c r="M304" s="31" t="s">
        <v>33</v>
      </c>
      <c r="N304" s="31">
        <v>3</v>
      </c>
      <c r="O304" s="31">
        <v>1340</v>
      </c>
      <c r="P304" s="31">
        <v>1198</v>
      </c>
      <c r="Q304" s="31">
        <v>850</v>
      </c>
      <c r="R304" s="48">
        <v>1.5</v>
      </c>
      <c r="S304" s="48">
        <v>1.25</v>
      </c>
      <c r="T304" s="49">
        <v>0.94</v>
      </c>
      <c r="U304" s="50">
        <v>189.42</v>
      </c>
      <c r="V304" s="50">
        <v>171.79</v>
      </c>
      <c r="W304" s="51">
        <v>129.86000000000001</v>
      </c>
      <c r="X304" s="42">
        <f>IF(Tabela1[[#This Row],[Alta2]]="NA","NA",Tabela1[[#This Row],[Alta2]]/Tabela1[[#This Row],[Alta5]]*Tabela1[[#This Row],[Diâmetro (cm)]]/100)</f>
        <v>4.1999999999999997E-3</v>
      </c>
      <c r="Y304" s="42">
        <f>IF(Tabela1[[#This Row],[Média3]]="NA","NA",Tabela1[[#This Row],[Média3]]/Tabela1[[#This Row],[Média6]]*Tabela1[[#This Row],[Diâmetro (cm)]]/100)</f>
        <v>3.8999999999999998E-3</v>
      </c>
      <c r="Z304" s="42">
        <f>IF(Tabela1[[#This Row],[Baixa4]]="NA","NA",Tabela1[[#This Row],[Baixa4]]/Tabela1[[#This Row],[Baixa7]]*Tabela1[[#This Row],[Diâmetro (cm)]]/100)</f>
        <v>3.8E-3</v>
      </c>
      <c r="AA304" s="42">
        <f>IF(Tabela1[[#This Row],[Alta8]]="NA","NA",IF(OR(AD304="",U304=""),"",U304*30/1000))</f>
        <v>5.6825999999999999</v>
      </c>
      <c r="AB304" s="42">
        <f>IF(Tabela1[[#This Row],[Média9]]="NA","NA",IF(OR(AE304="",V304=""),"",V304*30/1000))</f>
        <v>5.1536999999999997</v>
      </c>
      <c r="AC304" s="42">
        <f>IF(Tabela1[[#This Row],[Baixa10]]="NA","NA",IF(OR(AF304="",W304=""),"",W304*30/1000))</f>
        <v>3.8957999999999999</v>
      </c>
      <c r="AD304" s="52" t="str">
        <f>IF(Tabela1[[#This Row],[Alta8]]="NA","NA",IF(X304="","",IF(X304&gt;$AD$3,"A",IF(X304&gt;$AD$4,"B",IF(X304&gt;$AD$5,"C","D")))))</f>
        <v>A</v>
      </c>
      <c r="AE304" s="52" t="str">
        <f>IF(Tabela1[[#This Row],[Média9]]="NA","NA",IF(Y304="","",IF(Y304&gt;$AD$3,"A",IF(Y304&gt;$AD$4,"B",IF(Y304&gt;$AD$5,"C","D")))))</f>
        <v>B</v>
      </c>
      <c r="AF304" s="52" t="str">
        <f>IF(Tabela1[[#This Row],[Baixa10]]="NA","NA",IF(Z304="","",IF(Z304&gt;$AD$3,"A",IF(Z304&gt;$AD$4,"B",IF(Z304&gt;$AD$5,"C","D")))))</f>
        <v>B</v>
      </c>
    </row>
    <row r="305" spans="1:32" ht="26.1" customHeight="1" x14ac:dyDescent="0.3">
      <c r="A305" s="46" t="s">
        <v>1259</v>
      </c>
      <c r="B305" s="31" t="s">
        <v>522</v>
      </c>
      <c r="C305" s="46" t="s">
        <v>553</v>
      </c>
      <c r="D305" s="46" t="s">
        <v>554</v>
      </c>
      <c r="E305" s="46" t="s">
        <v>26</v>
      </c>
      <c r="F305" s="31">
        <v>127</v>
      </c>
      <c r="G305" s="47">
        <v>53</v>
      </c>
      <c r="H305" s="31">
        <v>8</v>
      </c>
      <c r="I305" s="31" t="s">
        <v>76</v>
      </c>
      <c r="J305" s="31" t="s">
        <v>18</v>
      </c>
      <c r="K305" s="31" t="s">
        <v>18</v>
      </c>
      <c r="L305" s="31" t="s">
        <v>76</v>
      </c>
      <c r="M305" s="31" t="s">
        <v>33</v>
      </c>
      <c r="N305" s="31">
        <v>3</v>
      </c>
      <c r="O305" s="31">
        <v>1380</v>
      </c>
      <c r="P305" s="31">
        <v>1216</v>
      </c>
      <c r="Q305" s="31">
        <v>983</v>
      </c>
      <c r="R305" s="48">
        <v>1.46</v>
      </c>
      <c r="S305" s="48">
        <v>1.29</v>
      </c>
      <c r="T305" s="49">
        <v>1</v>
      </c>
      <c r="U305" s="50">
        <v>201.35</v>
      </c>
      <c r="V305" s="50">
        <v>188.6</v>
      </c>
      <c r="W305" s="51">
        <v>144.72999999999999</v>
      </c>
      <c r="X305" s="42">
        <f>IF(Tabela1[[#This Row],[Alta2]]="NA","NA",Tabela1[[#This Row],[Alta2]]/Tabela1[[#This Row],[Alta5]]*Tabela1[[#This Row],[Diâmetro (cm)]]/100)</f>
        <v>3.8E-3</v>
      </c>
      <c r="Y305" s="42">
        <f>IF(Tabela1[[#This Row],[Média3]]="NA","NA",Tabela1[[#This Row],[Média3]]/Tabela1[[#This Row],[Média6]]*Tabela1[[#This Row],[Diâmetro (cm)]]/100)</f>
        <v>3.5999999999999999E-3</v>
      </c>
      <c r="Z305" s="42">
        <f>IF(Tabela1[[#This Row],[Baixa4]]="NA","NA",Tabela1[[#This Row],[Baixa4]]/Tabela1[[#This Row],[Baixa7]]*Tabela1[[#This Row],[Diâmetro (cm)]]/100)</f>
        <v>3.7000000000000002E-3</v>
      </c>
      <c r="AA305" s="42">
        <f>IF(Tabela1[[#This Row],[Alta8]]="NA","NA",IF(OR(AD305="",U305=""),"",U305*30/1000))</f>
        <v>6.0404999999999998</v>
      </c>
      <c r="AB305" s="42">
        <f>IF(Tabela1[[#This Row],[Média9]]="NA","NA",IF(OR(AE305="",V305=""),"",V305*30/1000))</f>
        <v>5.6580000000000004</v>
      </c>
      <c r="AC305" s="42">
        <f>IF(Tabela1[[#This Row],[Baixa10]]="NA","NA",IF(OR(AF305="",W305=""),"",W305*30/1000))</f>
        <v>4.3418999999999999</v>
      </c>
      <c r="AD305" s="52" t="str">
        <f>IF(Tabela1[[#This Row],[Alta8]]="NA","NA",IF(X305="","",IF(X305&gt;$AD$3,"A",IF(X305&gt;$AD$4,"B",IF(X305&gt;$AD$5,"C","D")))))</f>
        <v>B</v>
      </c>
      <c r="AE305" s="52" t="str">
        <f>IF(Tabela1[[#This Row],[Média9]]="NA","NA",IF(Y305="","",IF(Y305&gt;$AD$3,"A",IF(Y305&gt;$AD$4,"B",IF(Y305&gt;$AD$5,"C","D")))))</f>
        <v>B</v>
      </c>
      <c r="AF305" s="52" t="str">
        <f>IF(Tabela1[[#This Row],[Baixa10]]="NA","NA",IF(Z305="","",IF(Z305&gt;$AD$3,"A",IF(Z305&gt;$AD$4,"B",IF(Z305&gt;$AD$5,"C","D")))))</f>
        <v>B</v>
      </c>
    </row>
    <row r="306" spans="1:32" ht="26.1" customHeight="1" x14ac:dyDescent="0.3">
      <c r="A306" s="46" t="s">
        <v>1259</v>
      </c>
      <c r="B306" s="31" t="s">
        <v>522</v>
      </c>
      <c r="C306" s="46" t="s">
        <v>555</v>
      </c>
      <c r="D306" s="46" t="s">
        <v>556</v>
      </c>
      <c r="E306" s="46" t="s">
        <v>26</v>
      </c>
      <c r="F306" s="31">
        <v>220</v>
      </c>
      <c r="G306" s="47">
        <v>53</v>
      </c>
      <c r="H306" s="31">
        <v>8</v>
      </c>
      <c r="I306" s="31" t="s">
        <v>76</v>
      </c>
      <c r="J306" s="31" t="s">
        <v>18</v>
      </c>
      <c r="K306" s="31" t="s">
        <v>18</v>
      </c>
      <c r="L306" s="31" t="s">
        <v>76</v>
      </c>
      <c r="M306" s="31" t="s">
        <v>33</v>
      </c>
      <c r="N306" s="31">
        <v>3</v>
      </c>
      <c r="O306" s="31">
        <v>1353</v>
      </c>
      <c r="P306" s="31">
        <v>1072</v>
      </c>
      <c r="Q306" s="31">
        <v>842</v>
      </c>
      <c r="R306" s="48">
        <v>1.44</v>
      </c>
      <c r="S306" s="48">
        <v>1.18</v>
      </c>
      <c r="T306" s="49">
        <v>0.93</v>
      </c>
      <c r="U306" s="50">
        <v>186.73</v>
      </c>
      <c r="V306" s="50">
        <v>163.97</v>
      </c>
      <c r="W306" s="51">
        <v>125.14</v>
      </c>
      <c r="X306" s="42">
        <f>IF(Tabela1[[#This Row],[Alta2]]="NA","NA",Tabela1[[#This Row],[Alta2]]/Tabela1[[#This Row],[Alta5]]*Tabela1[[#This Row],[Diâmetro (cm)]]/100)</f>
        <v>4.1000000000000003E-3</v>
      </c>
      <c r="Y306" s="42">
        <f>IF(Tabela1[[#This Row],[Média3]]="NA","NA",Tabela1[[#This Row],[Média3]]/Tabela1[[#This Row],[Média6]]*Tabela1[[#This Row],[Diâmetro (cm)]]/100)</f>
        <v>3.8E-3</v>
      </c>
      <c r="Z306" s="42">
        <f>IF(Tabela1[[#This Row],[Baixa4]]="NA","NA",Tabela1[[#This Row],[Baixa4]]/Tabela1[[#This Row],[Baixa7]]*Tabela1[[#This Row],[Diâmetro (cm)]]/100)</f>
        <v>3.8999999999999998E-3</v>
      </c>
      <c r="AA306" s="42">
        <f>IF(Tabela1[[#This Row],[Alta8]]="NA","NA",IF(OR(AD306="",U306=""),"",U306*30/1000))</f>
        <v>5.6018999999999997</v>
      </c>
      <c r="AB306" s="42">
        <f>IF(Tabela1[[#This Row],[Média9]]="NA","NA",IF(OR(AE306="",V306=""),"",V306*30/1000))</f>
        <v>4.9191000000000003</v>
      </c>
      <c r="AC306" s="42">
        <f>IF(Tabela1[[#This Row],[Baixa10]]="NA","NA",IF(OR(AF306="",W306=""),"",W306*30/1000))</f>
        <v>3.7542</v>
      </c>
      <c r="AD306" s="52" t="str">
        <f>IF(Tabela1[[#This Row],[Alta8]]="NA","NA",IF(X306="","",IF(X306&gt;$AD$3,"A",IF(X306&gt;$AD$4,"B",IF(X306&gt;$AD$5,"C","D")))))</f>
        <v>A</v>
      </c>
      <c r="AE306" s="52" t="str">
        <f>IF(Tabela1[[#This Row],[Média9]]="NA","NA",IF(Y306="","",IF(Y306&gt;$AD$3,"A",IF(Y306&gt;$AD$4,"B",IF(Y306&gt;$AD$5,"C","D")))))</f>
        <v>B</v>
      </c>
      <c r="AF306" s="52" t="str">
        <f>IF(Tabela1[[#This Row],[Baixa10]]="NA","NA",IF(Z306="","",IF(Z306&gt;$AD$3,"A",IF(Z306&gt;$AD$4,"B",IF(Z306&gt;$AD$5,"C","D")))))</f>
        <v>B</v>
      </c>
    </row>
    <row r="307" spans="1:32" ht="26.1" customHeight="1" x14ac:dyDescent="0.3">
      <c r="A307" s="46" t="s">
        <v>1259</v>
      </c>
      <c r="B307" s="31" t="s">
        <v>522</v>
      </c>
      <c r="C307" s="46" t="s">
        <v>557</v>
      </c>
      <c r="D307" s="46" t="s">
        <v>558</v>
      </c>
      <c r="E307" s="46" t="s">
        <v>26</v>
      </c>
      <c r="F307" s="31" t="s">
        <v>1199</v>
      </c>
      <c r="G307" s="47">
        <v>53</v>
      </c>
      <c r="H307" s="31">
        <v>8</v>
      </c>
      <c r="I307" s="31" t="s">
        <v>76</v>
      </c>
      <c r="J307" s="31" t="s">
        <v>18</v>
      </c>
      <c r="K307" s="31" t="s">
        <v>18</v>
      </c>
      <c r="L307" s="31" t="s">
        <v>76</v>
      </c>
      <c r="M307" s="31" t="s">
        <v>33</v>
      </c>
      <c r="N307" s="31">
        <v>3</v>
      </c>
      <c r="O307" s="31">
        <v>1340</v>
      </c>
      <c r="P307" s="31">
        <v>1008</v>
      </c>
      <c r="Q307" s="31">
        <v>785</v>
      </c>
      <c r="R307" s="48">
        <v>1.43</v>
      </c>
      <c r="S307" s="48">
        <v>1.02</v>
      </c>
      <c r="T307" s="49">
        <v>0.71</v>
      </c>
      <c r="U307" s="50">
        <v>212.72</v>
      </c>
      <c r="V307" s="50">
        <v>161.32</v>
      </c>
      <c r="W307" s="51">
        <v>114.72</v>
      </c>
      <c r="X307" s="42">
        <f>IF(Tabela1[[#This Row],[Alta2]]="NA","NA",Tabela1[[#This Row],[Alta2]]/Tabela1[[#This Row],[Alta5]]*Tabela1[[#This Row],[Diâmetro (cm)]]/100)</f>
        <v>3.5999999999999999E-3</v>
      </c>
      <c r="Y307" s="42">
        <f>IF(Tabela1[[#This Row],[Média3]]="NA","NA",Tabela1[[#This Row],[Média3]]/Tabela1[[#This Row],[Média6]]*Tabela1[[#This Row],[Diâmetro (cm)]]/100)</f>
        <v>3.3999999999999998E-3</v>
      </c>
      <c r="Z307" s="42">
        <f>IF(Tabela1[[#This Row],[Baixa4]]="NA","NA",Tabela1[[#This Row],[Baixa4]]/Tabela1[[#This Row],[Baixa7]]*Tabela1[[#This Row],[Diâmetro (cm)]]/100)</f>
        <v>3.3E-3</v>
      </c>
      <c r="AA307" s="42">
        <f>IF(Tabela1[[#This Row],[Alta8]]="NA","NA",IF(OR(AD307="",U307=""),"",U307*30/1000))</f>
        <v>6.3815999999999997</v>
      </c>
      <c r="AB307" s="42">
        <f>IF(Tabela1[[#This Row],[Média9]]="NA","NA",IF(OR(AE307="",V307=""),"",V307*30/1000))</f>
        <v>4.8395999999999999</v>
      </c>
      <c r="AC307" s="42">
        <f>IF(Tabela1[[#This Row],[Baixa10]]="NA","NA",IF(OR(AF307="",W307=""),"",W307*30/1000))</f>
        <v>3.4416000000000002</v>
      </c>
      <c r="AD307" s="52" t="str">
        <f>IF(Tabela1[[#This Row],[Alta8]]="NA","NA",IF(X307="","",IF(X307&gt;$AD$3,"A",IF(X307&gt;$AD$4,"B",IF(X307&gt;$AD$5,"C","D")))))</f>
        <v>B</v>
      </c>
      <c r="AE307" s="52" t="str">
        <f>IF(Tabela1[[#This Row],[Média9]]="NA","NA",IF(Y307="","",IF(Y307&gt;$AD$3,"A",IF(Y307&gt;$AD$4,"B",IF(Y307&gt;$AD$5,"C","D")))))</f>
        <v>C</v>
      </c>
      <c r="AF307" s="52" t="str">
        <f>IF(Tabela1[[#This Row],[Baixa10]]="NA","NA",IF(Z307="","",IF(Z307&gt;$AD$3,"A",IF(Z307&gt;$AD$4,"B",IF(Z307&gt;$AD$5,"C","D")))))</f>
        <v>C</v>
      </c>
    </row>
    <row r="308" spans="1:32" ht="26.1" customHeight="1" x14ac:dyDescent="0.3">
      <c r="A308" s="46" t="s">
        <v>1259</v>
      </c>
      <c r="B308" s="31" t="s">
        <v>522</v>
      </c>
      <c r="C308" s="46" t="s">
        <v>557</v>
      </c>
      <c r="D308" s="46" t="s">
        <v>558</v>
      </c>
      <c r="E308" s="46" t="s">
        <v>26</v>
      </c>
      <c r="F308" s="31" t="s">
        <v>1200</v>
      </c>
      <c r="G308" s="47">
        <v>53</v>
      </c>
      <c r="H308" s="31">
        <v>8</v>
      </c>
      <c r="I308" s="31" t="s">
        <v>76</v>
      </c>
      <c r="J308" s="31" t="s">
        <v>18</v>
      </c>
      <c r="K308" s="31" t="s">
        <v>18</v>
      </c>
      <c r="L308" s="31" t="s">
        <v>76</v>
      </c>
      <c r="M308" s="31" t="s">
        <v>33</v>
      </c>
      <c r="N308" s="31">
        <v>3</v>
      </c>
      <c r="O308" s="31">
        <v>1333</v>
      </c>
      <c r="P308" s="31">
        <v>1062</v>
      </c>
      <c r="Q308" s="31">
        <v>739</v>
      </c>
      <c r="R308" s="48">
        <v>1.49</v>
      </c>
      <c r="S308" s="48">
        <v>1.17</v>
      </c>
      <c r="T308" s="49">
        <v>0.81</v>
      </c>
      <c r="U308" s="50">
        <v>202.98</v>
      </c>
      <c r="V308" s="50">
        <v>162.72</v>
      </c>
      <c r="W308" s="51">
        <v>107.29</v>
      </c>
      <c r="X308" s="42">
        <f>IF(Tabela1[[#This Row],[Alta2]]="NA","NA",Tabela1[[#This Row],[Alta2]]/Tabela1[[#This Row],[Alta5]]*Tabela1[[#This Row],[Diâmetro (cm)]]/100)</f>
        <v>3.8999999999999998E-3</v>
      </c>
      <c r="Y308" s="42">
        <f>IF(Tabela1[[#This Row],[Média3]]="NA","NA",Tabela1[[#This Row],[Média3]]/Tabela1[[#This Row],[Média6]]*Tabela1[[#This Row],[Diâmetro (cm)]]/100)</f>
        <v>3.8E-3</v>
      </c>
      <c r="Z308" s="42">
        <f>IF(Tabela1[[#This Row],[Baixa4]]="NA","NA",Tabela1[[#This Row],[Baixa4]]/Tabela1[[#This Row],[Baixa7]]*Tabela1[[#This Row],[Diâmetro (cm)]]/100)</f>
        <v>4.0000000000000001E-3</v>
      </c>
      <c r="AA308" s="42">
        <f>IF(Tabela1[[#This Row],[Alta8]]="NA","NA",IF(OR(AD308="",U308=""),"",U308*30/1000))</f>
        <v>6.0894000000000004</v>
      </c>
      <c r="AB308" s="42">
        <f>IF(Tabela1[[#This Row],[Média9]]="NA","NA",IF(OR(AE308="",V308=""),"",V308*30/1000))</f>
        <v>4.8815999999999997</v>
      </c>
      <c r="AC308" s="42">
        <f>IF(Tabela1[[#This Row],[Baixa10]]="NA","NA",IF(OR(AF308="",W308=""),"",W308*30/1000))</f>
        <v>3.2187000000000001</v>
      </c>
      <c r="AD308" s="52" t="str">
        <f>IF(Tabela1[[#This Row],[Alta8]]="NA","NA",IF(X308="","",IF(X308&gt;$AD$3,"A",IF(X308&gt;$AD$4,"B",IF(X308&gt;$AD$5,"C","D")))))</f>
        <v>B</v>
      </c>
      <c r="AE308" s="52" t="str">
        <f>IF(Tabela1[[#This Row],[Média9]]="NA","NA",IF(Y308="","",IF(Y308&gt;$AD$3,"A",IF(Y308&gt;$AD$4,"B",IF(Y308&gt;$AD$5,"C","D")))))</f>
        <v>B</v>
      </c>
      <c r="AF308" s="52" t="str">
        <f>IF(Tabela1[[#This Row],[Baixa10]]="NA","NA",IF(Z308="","",IF(Z308&gt;$AD$3,"A",IF(Z308&gt;$AD$4,"B",IF(Z308&gt;$AD$5,"C","D")))))</f>
        <v>B</v>
      </c>
    </row>
    <row r="309" spans="1:32" ht="26.1" customHeight="1" x14ac:dyDescent="0.3">
      <c r="A309" s="46" t="s">
        <v>1259</v>
      </c>
      <c r="B309" s="31" t="s">
        <v>522</v>
      </c>
      <c r="C309" s="46" t="s">
        <v>559</v>
      </c>
      <c r="D309" s="46" t="s">
        <v>560</v>
      </c>
      <c r="E309" s="46" t="s">
        <v>27</v>
      </c>
      <c r="F309" s="31" t="s">
        <v>1199</v>
      </c>
      <c r="G309" s="47">
        <v>53</v>
      </c>
      <c r="H309" s="31">
        <v>8</v>
      </c>
      <c r="I309" s="31" t="s">
        <v>76</v>
      </c>
      <c r="J309" s="31" t="s">
        <v>18</v>
      </c>
      <c r="K309" s="31" t="s">
        <v>18</v>
      </c>
      <c r="L309" s="31" t="s">
        <v>76</v>
      </c>
      <c r="M309" s="31" t="s">
        <v>33</v>
      </c>
      <c r="N309" s="31">
        <v>3</v>
      </c>
      <c r="O309" s="31">
        <v>1315</v>
      </c>
      <c r="P309" s="31">
        <v>1018</v>
      </c>
      <c r="Q309" s="31">
        <v>756</v>
      </c>
      <c r="R309" s="48">
        <v>1.43</v>
      </c>
      <c r="S309" s="48">
        <v>1.06</v>
      </c>
      <c r="T309" s="49">
        <v>0.8</v>
      </c>
      <c r="U309" s="50">
        <v>213.63</v>
      </c>
      <c r="V309" s="50">
        <v>170.28</v>
      </c>
      <c r="W309" s="51">
        <v>128.38</v>
      </c>
      <c r="X309" s="42">
        <f>IF(Tabela1[[#This Row],[Alta2]]="NA","NA",Tabela1[[#This Row],[Alta2]]/Tabela1[[#This Row],[Alta5]]*Tabela1[[#This Row],[Diâmetro (cm)]]/100)</f>
        <v>3.5000000000000001E-3</v>
      </c>
      <c r="Y309" s="42">
        <f>IF(Tabela1[[#This Row],[Média3]]="NA","NA",Tabela1[[#This Row],[Média3]]/Tabela1[[#This Row],[Média6]]*Tabela1[[#This Row],[Diâmetro (cm)]]/100)</f>
        <v>3.3E-3</v>
      </c>
      <c r="Z309" s="42">
        <f>IF(Tabela1[[#This Row],[Baixa4]]="NA","NA",Tabela1[[#This Row],[Baixa4]]/Tabela1[[#This Row],[Baixa7]]*Tabela1[[#This Row],[Diâmetro (cm)]]/100)</f>
        <v>3.3E-3</v>
      </c>
      <c r="AA309" s="42">
        <f>IF(Tabela1[[#This Row],[Alta8]]="NA","NA",IF(OR(AD309="",U309=""),"",U309*30/1000))</f>
        <v>6.4089</v>
      </c>
      <c r="AB309" s="42">
        <f>IF(Tabela1[[#This Row],[Média9]]="NA","NA",IF(OR(AE309="",V309=""),"",V309*30/1000))</f>
        <v>5.1083999999999996</v>
      </c>
      <c r="AC309" s="42">
        <f>IF(Tabela1[[#This Row],[Baixa10]]="NA","NA",IF(OR(AF309="",W309=""),"",W309*30/1000))</f>
        <v>3.8513999999999999</v>
      </c>
      <c r="AD309" s="52" t="str">
        <f>IF(Tabela1[[#This Row],[Alta8]]="NA","NA",IF(X309="","",IF(X309&gt;$AD$3,"A",IF(X309&gt;$AD$4,"B",IF(X309&gt;$AD$5,"C","D")))))</f>
        <v>C</v>
      </c>
      <c r="AE309" s="52" t="str">
        <f>IF(Tabela1[[#This Row],[Média9]]="NA","NA",IF(Y309="","",IF(Y309&gt;$AD$3,"A",IF(Y309&gt;$AD$4,"B",IF(Y309&gt;$AD$5,"C","D")))))</f>
        <v>C</v>
      </c>
      <c r="AF309" s="52" t="str">
        <f>IF(Tabela1[[#This Row],[Baixa10]]="NA","NA",IF(Z309="","",IF(Z309&gt;$AD$3,"A",IF(Z309&gt;$AD$4,"B",IF(Z309&gt;$AD$5,"C","D")))))</f>
        <v>C</v>
      </c>
    </row>
    <row r="310" spans="1:32" ht="26.1" customHeight="1" x14ac:dyDescent="0.3">
      <c r="A310" s="46" t="s">
        <v>1259</v>
      </c>
      <c r="B310" s="31" t="s">
        <v>522</v>
      </c>
      <c r="C310" s="46" t="s">
        <v>559</v>
      </c>
      <c r="D310" s="46" t="s">
        <v>560</v>
      </c>
      <c r="E310" s="46" t="s">
        <v>27</v>
      </c>
      <c r="F310" s="31" t="s">
        <v>1200</v>
      </c>
      <c r="G310" s="47">
        <v>53</v>
      </c>
      <c r="H310" s="31">
        <v>8</v>
      </c>
      <c r="I310" s="31" t="s">
        <v>76</v>
      </c>
      <c r="J310" s="31" t="s">
        <v>18</v>
      </c>
      <c r="K310" s="31" t="s">
        <v>18</v>
      </c>
      <c r="L310" s="31" t="s">
        <v>76</v>
      </c>
      <c r="M310" s="31" t="s">
        <v>33</v>
      </c>
      <c r="N310" s="31">
        <v>3</v>
      </c>
      <c r="O310" s="31">
        <v>1344</v>
      </c>
      <c r="P310" s="31">
        <v>1110</v>
      </c>
      <c r="Q310" s="31">
        <v>846</v>
      </c>
      <c r="R310" s="48">
        <v>1.5</v>
      </c>
      <c r="S310" s="48">
        <v>1.2</v>
      </c>
      <c r="T310" s="49">
        <v>0.92</v>
      </c>
      <c r="U310" s="50">
        <v>188.52</v>
      </c>
      <c r="V310" s="50">
        <v>165.9</v>
      </c>
      <c r="W310" s="51">
        <v>121.4</v>
      </c>
      <c r="X310" s="42">
        <f>IF(Tabela1[[#This Row],[Alta2]]="NA","NA",Tabela1[[#This Row],[Alta2]]/Tabela1[[#This Row],[Alta5]]*Tabela1[[#This Row],[Diâmetro (cm)]]/100)</f>
        <v>4.1999999999999997E-3</v>
      </c>
      <c r="Y310" s="42">
        <f>IF(Tabela1[[#This Row],[Média3]]="NA","NA",Tabela1[[#This Row],[Média3]]/Tabela1[[#This Row],[Média6]]*Tabela1[[#This Row],[Diâmetro (cm)]]/100)</f>
        <v>3.8E-3</v>
      </c>
      <c r="Z310" s="42">
        <f>IF(Tabela1[[#This Row],[Baixa4]]="NA","NA",Tabela1[[#This Row],[Baixa4]]/Tabela1[[#This Row],[Baixa7]]*Tabela1[[#This Row],[Diâmetro (cm)]]/100)</f>
        <v>4.0000000000000001E-3</v>
      </c>
      <c r="AA310" s="42">
        <f>IF(Tabela1[[#This Row],[Alta8]]="NA","NA",IF(OR(AD310="",U310=""),"",U310*30/1000))</f>
        <v>5.6555999999999997</v>
      </c>
      <c r="AB310" s="42">
        <f>IF(Tabela1[[#This Row],[Média9]]="NA","NA",IF(OR(AE310="",V310=""),"",V310*30/1000))</f>
        <v>4.9770000000000003</v>
      </c>
      <c r="AC310" s="42">
        <f>IF(Tabela1[[#This Row],[Baixa10]]="NA","NA",IF(OR(AF310="",W310=""),"",W310*30/1000))</f>
        <v>3.6419999999999999</v>
      </c>
      <c r="AD310" s="52" t="str">
        <f>IF(Tabela1[[#This Row],[Alta8]]="NA","NA",IF(X310="","",IF(X310&gt;$AD$3,"A",IF(X310&gt;$AD$4,"B",IF(X310&gt;$AD$5,"C","D")))))</f>
        <v>A</v>
      </c>
      <c r="AE310" s="52" t="str">
        <f>IF(Tabela1[[#This Row],[Média9]]="NA","NA",IF(Y310="","",IF(Y310&gt;$AD$3,"A",IF(Y310&gt;$AD$4,"B",IF(Y310&gt;$AD$5,"C","D")))))</f>
        <v>B</v>
      </c>
      <c r="AF310" s="52" t="str">
        <f>IF(Tabela1[[#This Row],[Baixa10]]="NA","NA",IF(Z310="","",IF(Z310&gt;$AD$3,"A",IF(Z310&gt;$AD$4,"B",IF(Z310&gt;$AD$5,"C","D")))))</f>
        <v>B</v>
      </c>
    </row>
    <row r="311" spans="1:32" ht="26.1" customHeight="1" x14ac:dyDescent="0.3">
      <c r="A311" s="46" t="s">
        <v>1260</v>
      </c>
      <c r="B311" s="31" t="s">
        <v>1210</v>
      </c>
      <c r="C311" s="46" t="s">
        <v>509</v>
      </c>
      <c r="D311" s="46" t="s">
        <v>510</v>
      </c>
      <c r="E311" s="46" t="s">
        <v>27</v>
      </c>
      <c r="F311" s="31">
        <v>220</v>
      </c>
      <c r="G311" s="47">
        <v>36.5</v>
      </c>
      <c r="H311" s="31">
        <v>3</v>
      </c>
      <c r="I311" s="31" t="s">
        <v>511</v>
      </c>
      <c r="J311" s="31" t="s">
        <v>18</v>
      </c>
      <c r="K311" s="31" t="s">
        <v>17</v>
      </c>
      <c r="L311" s="31" t="s">
        <v>80</v>
      </c>
      <c r="M311" s="31" t="s">
        <v>33</v>
      </c>
      <c r="N311" s="31">
        <v>3</v>
      </c>
      <c r="O311" s="31">
        <v>2.137</v>
      </c>
      <c r="P311" s="31">
        <v>2.0470000000000002</v>
      </c>
      <c r="Q311" s="31">
        <v>1.927</v>
      </c>
      <c r="R311" s="48">
        <v>0.6</v>
      </c>
      <c r="S311" s="48">
        <v>0.57999999999999996</v>
      </c>
      <c r="T311" s="54">
        <v>0.55000000000000004</v>
      </c>
      <c r="U311" s="50">
        <v>37.200000000000003</v>
      </c>
      <c r="V311" s="50">
        <v>33.200000000000003</v>
      </c>
      <c r="W311" s="51">
        <v>29.5</v>
      </c>
      <c r="X311" s="42">
        <f>IF(Tabela1[[#This Row],[Alta2]]="NA","NA",Tabela1[[#This Row],[Alta2]]/Tabela1[[#This Row],[Alta5]]*Tabela1[[#This Row],[Diâmetro (cm)]]/100)</f>
        <v>5.8999999999999999E-3</v>
      </c>
      <c r="Y311" s="42">
        <f>IF(Tabela1[[#This Row],[Média3]]="NA","NA",Tabela1[[#This Row],[Média3]]/Tabela1[[#This Row],[Média6]]*Tabela1[[#This Row],[Diâmetro (cm)]]/100)</f>
        <v>6.4000000000000003E-3</v>
      </c>
      <c r="Z311" s="42">
        <f>IF(Tabela1[[#This Row],[Baixa4]]="NA","NA",Tabela1[[#This Row],[Baixa4]]/Tabela1[[#This Row],[Baixa7]]*Tabela1[[#This Row],[Diâmetro (cm)]]/100)</f>
        <v>6.7999999999999996E-3</v>
      </c>
      <c r="AA311" s="42">
        <f>IF(Tabela1[[#This Row],[Alta8]]="NA","NA",IF(OR(AD311="",U311=""),"",U311*30/1000))</f>
        <v>1.1160000000000001</v>
      </c>
      <c r="AB311" s="42">
        <f>IF(Tabela1[[#This Row],[Média9]]="NA","NA",IF(OR(AE311="",V311=""),"",V311*30/1000))</f>
        <v>0.996</v>
      </c>
      <c r="AC311" s="42">
        <f>IF(Tabela1[[#This Row],[Baixa10]]="NA","NA",IF(OR(AF311="",W311=""),"",W311*30/1000))</f>
        <v>0.88500000000000001</v>
      </c>
      <c r="AD311" s="52" t="str">
        <f>IF(Tabela1[[#This Row],[Alta8]]="NA","NA",IF(X311="","",IF(X311&gt;$AD$3,"A",IF(X311&gt;$AD$4,"B",IF(X311&gt;$AD$5,"C","D")))))</f>
        <v>A</v>
      </c>
      <c r="AE311" s="52" t="str">
        <f>IF(Tabela1[[#This Row],[Média9]]="NA","NA",IF(Y311="","",IF(Y311&gt;$AD$3,"A",IF(Y311&gt;$AD$4,"B",IF(Y311&gt;$AD$5,"C","D")))))</f>
        <v>A</v>
      </c>
      <c r="AF311" s="52" t="str">
        <f>IF(Tabela1[[#This Row],[Baixa10]]="NA","NA",IF(Z311="","",IF(Z311&gt;$AD$3,"A",IF(Z311&gt;$AD$4,"B",IF(Z311&gt;$AD$5,"C","D")))))</f>
        <v>A</v>
      </c>
    </row>
    <row r="312" spans="1:32" ht="26.1" customHeight="1" x14ac:dyDescent="0.3">
      <c r="A312" s="46" t="s">
        <v>1251</v>
      </c>
      <c r="B312" s="31" t="s">
        <v>1211</v>
      </c>
      <c r="C312" s="46" t="s">
        <v>199</v>
      </c>
      <c r="D312" s="46" t="s">
        <v>200</v>
      </c>
      <c r="E312" s="46" t="s">
        <v>25</v>
      </c>
      <c r="F312" s="31">
        <v>127</v>
      </c>
      <c r="G312" s="47">
        <v>40</v>
      </c>
      <c r="H312" s="31">
        <v>5</v>
      </c>
      <c r="I312" s="31" t="s">
        <v>1275</v>
      </c>
      <c r="J312" s="31" t="s">
        <v>18</v>
      </c>
      <c r="K312" s="31" t="s">
        <v>18</v>
      </c>
      <c r="L312" s="31" t="s">
        <v>80</v>
      </c>
      <c r="M312" s="31" t="s">
        <v>33</v>
      </c>
      <c r="N312" s="31">
        <v>3</v>
      </c>
      <c r="O312" s="31">
        <v>1414</v>
      </c>
      <c r="P312" s="31">
        <v>1280</v>
      </c>
      <c r="Q312" s="31">
        <v>1101</v>
      </c>
      <c r="R312" s="48">
        <v>1.0900000000000001</v>
      </c>
      <c r="S312" s="48">
        <v>1.01</v>
      </c>
      <c r="T312" s="54">
        <v>0.9</v>
      </c>
      <c r="U312" s="50">
        <v>99.2</v>
      </c>
      <c r="V312" s="50">
        <v>91.8</v>
      </c>
      <c r="W312" s="51">
        <v>82.4</v>
      </c>
      <c r="X312" s="42">
        <f>IF(Tabela1[[#This Row],[Alta2]]="NA","NA",Tabela1[[#This Row],[Alta2]]/Tabela1[[#This Row],[Alta5]]*Tabela1[[#This Row],[Diâmetro (cm)]]/100)</f>
        <v>4.4000000000000003E-3</v>
      </c>
      <c r="Y312" s="42">
        <f>IF(Tabela1[[#This Row],[Média3]]="NA","NA",Tabela1[[#This Row],[Média3]]/Tabela1[[#This Row],[Média6]]*Tabela1[[#This Row],[Diâmetro (cm)]]/100)</f>
        <v>4.4000000000000003E-3</v>
      </c>
      <c r="Z312" s="42">
        <f>IF(Tabela1[[#This Row],[Baixa4]]="NA","NA",Tabela1[[#This Row],[Baixa4]]/Tabela1[[#This Row],[Baixa7]]*Tabela1[[#This Row],[Diâmetro (cm)]]/100)</f>
        <v>4.4000000000000003E-3</v>
      </c>
      <c r="AA312" s="42">
        <f>IF(Tabela1[[#This Row],[Alta8]]="NA","NA",IF(OR(AD312="",U312=""),"",U312*30/1000))</f>
        <v>2.976</v>
      </c>
      <c r="AB312" s="42">
        <f>IF(Tabela1[[#This Row],[Média9]]="NA","NA",IF(OR(AE312="",V312=""),"",V312*30/1000))</f>
        <v>2.754</v>
      </c>
      <c r="AC312" s="42">
        <f>IF(Tabela1[[#This Row],[Baixa10]]="NA","NA",IF(OR(AF312="",W312=""),"",W312*30/1000))</f>
        <v>2.472</v>
      </c>
      <c r="AD312" s="52" t="str">
        <f>IF(Tabela1[[#This Row],[Alta8]]="NA","NA",IF(X312="","",IF(X312&gt;$AD$3,"A",IF(X312&gt;$AD$4,"B",IF(X312&gt;$AD$5,"C","D")))))</f>
        <v>A</v>
      </c>
      <c r="AE312" s="52" t="str">
        <f>IF(Tabela1[[#This Row],[Média9]]="NA","NA",IF(Y312="","",IF(Y312&gt;$AD$3,"A",IF(Y312&gt;$AD$4,"B",IF(Y312&gt;$AD$5,"C","D")))))</f>
        <v>A</v>
      </c>
      <c r="AF312" s="52" t="str">
        <f>IF(Tabela1[[#This Row],[Baixa10]]="NA","NA",IF(Z312="","",IF(Z312&gt;$AD$3,"A",IF(Z312&gt;$AD$4,"B",IF(Z312&gt;$AD$5,"C","D")))))</f>
        <v>A</v>
      </c>
    </row>
    <row r="313" spans="1:32" ht="26.1" customHeight="1" x14ac:dyDescent="0.3">
      <c r="A313" s="46" t="s">
        <v>1251</v>
      </c>
      <c r="B313" s="31" t="s">
        <v>1211</v>
      </c>
      <c r="C313" s="46" t="s">
        <v>201</v>
      </c>
      <c r="D313" s="46" t="s">
        <v>202</v>
      </c>
      <c r="E313" s="46" t="s">
        <v>25</v>
      </c>
      <c r="F313" s="31">
        <v>220</v>
      </c>
      <c r="G313" s="47">
        <v>40</v>
      </c>
      <c r="H313" s="31">
        <v>5</v>
      </c>
      <c r="I313" s="31" t="s">
        <v>128</v>
      </c>
      <c r="J313" s="31" t="s">
        <v>18</v>
      </c>
      <c r="K313" s="31" t="s">
        <v>18</v>
      </c>
      <c r="L313" s="31" t="s">
        <v>80</v>
      </c>
      <c r="M313" s="31" t="s">
        <v>33</v>
      </c>
      <c r="N313" s="31">
        <v>3</v>
      </c>
      <c r="O313" s="31">
        <v>1446</v>
      </c>
      <c r="P313" s="31">
        <v>1338</v>
      </c>
      <c r="Q313" s="31">
        <v>1160</v>
      </c>
      <c r="R313" s="48">
        <v>1.1100000000000001</v>
      </c>
      <c r="S313" s="48">
        <v>1.03</v>
      </c>
      <c r="T313" s="54">
        <v>0.91</v>
      </c>
      <c r="U313" s="50">
        <v>96.2</v>
      </c>
      <c r="V313" s="50">
        <v>85.9</v>
      </c>
      <c r="W313" s="51">
        <v>76</v>
      </c>
      <c r="X313" s="42">
        <f>IF(Tabela1[[#This Row],[Alta2]]="NA","NA",Tabela1[[#This Row],[Alta2]]/Tabela1[[#This Row],[Alta5]]*Tabela1[[#This Row],[Diâmetro (cm)]]/100)</f>
        <v>4.5999999999999999E-3</v>
      </c>
      <c r="Y313" s="42">
        <f>IF(Tabela1[[#This Row],[Média3]]="NA","NA",Tabela1[[#This Row],[Média3]]/Tabela1[[#This Row],[Média6]]*Tabela1[[#This Row],[Diâmetro (cm)]]/100)</f>
        <v>4.7999999999999996E-3</v>
      </c>
      <c r="Z313" s="42">
        <f>IF(Tabela1[[#This Row],[Baixa4]]="NA","NA",Tabela1[[#This Row],[Baixa4]]/Tabela1[[#This Row],[Baixa7]]*Tabela1[[#This Row],[Diâmetro (cm)]]/100)</f>
        <v>4.7999999999999996E-3</v>
      </c>
      <c r="AA313" s="42">
        <f>IF(Tabela1[[#This Row],[Alta8]]="NA","NA",IF(OR(AD313="",U313=""),"",U313*30/1000))</f>
        <v>2.8860000000000001</v>
      </c>
      <c r="AB313" s="42">
        <f>IF(Tabela1[[#This Row],[Média9]]="NA","NA",IF(OR(AE313="",V313=""),"",V313*30/1000))</f>
        <v>2.577</v>
      </c>
      <c r="AC313" s="42">
        <f>IF(Tabela1[[#This Row],[Baixa10]]="NA","NA",IF(OR(AF313="",W313=""),"",W313*30/1000))</f>
        <v>2.2799999999999998</v>
      </c>
      <c r="AD313" s="52" t="str">
        <f>IF(Tabela1[[#This Row],[Alta8]]="NA","NA",IF(X313="","",IF(X313&gt;$AD$3,"A",IF(X313&gt;$AD$4,"B",IF(X313&gt;$AD$5,"C","D")))))</f>
        <v>A</v>
      </c>
      <c r="AE313" s="52" t="str">
        <f>IF(Tabela1[[#This Row],[Média9]]="NA","NA",IF(Y313="","",IF(Y313&gt;$AD$3,"A",IF(Y313&gt;$AD$4,"B",IF(Y313&gt;$AD$5,"C","D")))))</f>
        <v>A</v>
      </c>
      <c r="AF313" s="52" t="str">
        <f>IF(Tabela1[[#This Row],[Baixa10]]="NA","NA",IF(Z313="","",IF(Z313&gt;$AD$3,"A",IF(Z313&gt;$AD$4,"B",IF(Z313&gt;$AD$5,"C","D")))))</f>
        <v>A</v>
      </c>
    </row>
    <row r="314" spans="1:32" ht="26.1" customHeight="1" x14ac:dyDescent="0.3">
      <c r="A314" s="46" t="s">
        <v>1251</v>
      </c>
      <c r="B314" s="31" t="s">
        <v>1211</v>
      </c>
      <c r="C314" s="46" t="s">
        <v>203</v>
      </c>
      <c r="D314" s="46" t="s">
        <v>204</v>
      </c>
      <c r="E314" s="46" t="s">
        <v>27</v>
      </c>
      <c r="F314" s="31">
        <v>127</v>
      </c>
      <c r="G314" s="47">
        <v>40</v>
      </c>
      <c r="H314" s="31">
        <v>5</v>
      </c>
      <c r="I314" s="31" t="s">
        <v>128</v>
      </c>
      <c r="J314" s="31" t="s">
        <v>18</v>
      </c>
      <c r="K314" s="31" t="s">
        <v>18</v>
      </c>
      <c r="L314" s="31" t="s">
        <v>80</v>
      </c>
      <c r="M314" s="31" t="s">
        <v>33</v>
      </c>
      <c r="N314" s="31">
        <v>3</v>
      </c>
      <c r="O314" s="31">
        <v>1432</v>
      </c>
      <c r="P314" s="31">
        <v>1329</v>
      </c>
      <c r="Q314" s="31">
        <v>1148</v>
      </c>
      <c r="R314" s="48">
        <v>1.0900000000000001</v>
      </c>
      <c r="S314" s="48">
        <v>1.02</v>
      </c>
      <c r="T314" s="54">
        <v>0.9</v>
      </c>
      <c r="U314" s="50">
        <v>94.8</v>
      </c>
      <c r="V314" s="50">
        <v>85.9</v>
      </c>
      <c r="W314" s="51">
        <v>76</v>
      </c>
      <c r="X314" s="42">
        <f>IF(Tabela1[[#This Row],[Alta2]]="NA","NA",Tabela1[[#This Row],[Alta2]]/Tabela1[[#This Row],[Alta5]]*Tabela1[[#This Row],[Diâmetro (cm)]]/100)</f>
        <v>4.5999999999999999E-3</v>
      </c>
      <c r="Y314" s="42">
        <f>IF(Tabela1[[#This Row],[Média3]]="NA","NA",Tabela1[[#This Row],[Média3]]/Tabela1[[#This Row],[Média6]]*Tabela1[[#This Row],[Diâmetro (cm)]]/100)</f>
        <v>4.7000000000000002E-3</v>
      </c>
      <c r="Z314" s="42">
        <f>IF(Tabela1[[#This Row],[Baixa4]]="NA","NA",Tabela1[[#This Row],[Baixa4]]/Tabela1[[#This Row],[Baixa7]]*Tabela1[[#This Row],[Diâmetro (cm)]]/100)</f>
        <v>4.7000000000000002E-3</v>
      </c>
      <c r="AA314" s="42">
        <f>IF(Tabela1[[#This Row],[Alta8]]="NA","NA",IF(OR(AD314="",U314=""),"",U314*30/1000))</f>
        <v>2.8439999999999999</v>
      </c>
      <c r="AB314" s="42">
        <f>IF(Tabela1[[#This Row],[Média9]]="NA","NA",IF(OR(AE314="",V314=""),"",V314*30/1000))</f>
        <v>2.577</v>
      </c>
      <c r="AC314" s="42">
        <f>IF(Tabela1[[#This Row],[Baixa10]]="NA","NA",IF(OR(AF314="",W314=""),"",W314*30/1000))</f>
        <v>2.2799999999999998</v>
      </c>
      <c r="AD314" s="52" t="str">
        <f>IF(Tabela1[[#This Row],[Alta8]]="NA","NA",IF(X314="","",IF(X314&gt;$AD$3,"A",IF(X314&gt;$AD$4,"B",IF(X314&gt;$AD$5,"C","D")))))</f>
        <v>A</v>
      </c>
      <c r="AE314" s="52" t="str">
        <f>IF(Tabela1[[#This Row],[Média9]]="NA","NA",IF(Y314="","",IF(Y314&gt;$AD$3,"A",IF(Y314&gt;$AD$4,"B",IF(Y314&gt;$AD$5,"C","D")))))</f>
        <v>A</v>
      </c>
      <c r="AF314" s="52" t="str">
        <f>IF(Tabela1[[#This Row],[Baixa10]]="NA","NA",IF(Z314="","",IF(Z314&gt;$AD$3,"A",IF(Z314&gt;$AD$4,"B",IF(Z314&gt;$AD$5,"C","D")))))</f>
        <v>A</v>
      </c>
    </row>
    <row r="315" spans="1:32" ht="26.1" customHeight="1" x14ac:dyDescent="0.3">
      <c r="A315" s="46" t="s">
        <v>1251</v>
      </c>
      <c r="B315" s="31" t="s">
        <v>1211</v>
      </c>
      <c r="C315" s="46" t="s">
        <v>205</v>
      </c>
      <c r="D315" s="46" t="s">
        <v>206</v>
      </c>
      <c r="E315" s="46" t="s">
        <v>27</v>
      </c>
      <c r="F315" s="31">
        <v>220</v>
      </c>
      <c r="G315" s="47">
        <v>40</v>
      </c>
      <c r="H315" s="31">
        <v>5</v>
      </c>
      <c r="I315" s="31" t="s">
        <v>128</v>
      </c>
      <c r="J315" s="31" t="s">
        <v>18</v>
      </c>
      <c r="K315" s="31" t="s">
        <v>18</v>
      </c>
      <c r="L315" s="31" t="s">
        <v>80</v>
      </c>
      <c r="M315" s="31" t="s">
        <v>33</v>
      </c>
      <c r="N315" s="31">
        <v>3</v>
      </c>
      <c r="O315" s="31">
        <v>1414</v>
      </c>
      <c r="P315" s="31">
        <v>1302</v>
      </c>
      <c r="Q315" s="31">
        <v>1092</v>
      </c>
      <c r="R315" s="48">
        <v>1.1100000000000001</v>
      </c>
      <c r="S315" s="48">
        <v>1.03</v>
      </c>
      <c r="T315" s="54">
        <v>0.91</v>
      </c>
      <c r="U315" s="50">
        <v>100</v>
      </c>
      <c r="V315" s="50">
        <v>92.4</v>
      </c>
      <c r="W315" s="51">
        <v>82.4</v>
      </c>
      <c r="X315" s="42">
        <f>IF(Tabela1[[#This Row],[Alta2]]="NA","NA",Tabela1[[#This Row],[Alta2]]/Tabela1[[#This Row],[Alta5]]*Tabela1[[#This Row],[Diâmetro (cm)]]/100)</f>
        <v>4.4000000000000003E-3</v>
      </c>
      <c r="Y315" s="42">
        <f>IF(Tabela1[[#This Row],[Média3]]="NA","NA",Tabela1[[#This Row],[Média3]]/Tabela1[[#This Row],[Média6]]*Tabela1[[#This Row],[Diâmetro (cm)]]/100)</f>
        <v>4.4999999999999997E-3</v>
      </c>
      <c r="Z315" s="42">
        <f>IF(Tabela1[[#This Row],[Baixa4]]="NA","NA",Tabela1[[#This Row],[Baixa4]]/Tabela1[[#This Row],[Baixa7]]*Tabela1[[#This Row],[Diâmetro (cm)]]/100)</f>
        <v>4.4000000000000003E-3</v>
      </c>
      <c r="AA315" s="42">
        <f>IF(Tabela1[[#This Row],[Alta8]]="NA","NA",IF(OR(AD315="",U315=""),"",U315*30/1000))</f>
        <v>3</v>
      </c>
      <c r="AB315" s="42">
        <f>IF(Tabela1[[#This Row],[Média9]]="NA","NA",IF(OR(AE315="",V315=""),"",V315*30/1000))</f>
        <v>2.7719999999999998</v>
      </c>
      <c r="AC315" s="42">
        <f>IF(Tabela1[[#This Row],[Baixa10]]="NA","NA",IF(OR(AF315="",W315=""),"",W315*30/1000))</f>
        <v>2.472</v>
      </c>
      <c r="AD315" s="52" t="str">
        <f>IF(Tabela1[[#This Row],[Alta8]]="NA","NA",IF(X315="","",IF(X315&gt;$AD$3,"A",IF(X315&gt;$AD$4,"B",IF(X315&gt;$AD$5,"C","D")))))</f>
        <v>A</v>
      </c>
      <c r="AE315" s="52" t="str">
        <f>IF(Tabela1[[#This Row],[Média9]]="NA","NA",IF(Y315="","",IF(Y315&gt;$AD$3,"A",IF(Y315&gt;$AD$4,"B",IF(Y315&gt;$AD$5,"C","D")))))</f>
        <v>A</v>
      </c>
      <c r="AF315" s="52" t="str">
        <f>IF(Tabela1[[#This Row],[Baixa10]]="NA","NA",IF(Z315="","",IF(Z315&gt;$AD$3,"A",IF(Z315&gt;$AD$4,"B",IF(Z315&gt;$AD$5,"C","D")))))</f>
        <v>A</v>
      </c>
    </row>
    <row r="316" spans="1:32" ht="26.1" customHeight="1" x14ac:dyDescent="0.3">
      <c r="A316" s="46" t="s">
        <v>1251</v>
      </c>
      <c r="B316" s="31" t="s">
        <v>1211</v>
      </c>
      <c r="C316" s="46" t="s">
        <v>207</v>
      </c>
      <c r="D316" s="46" t="s">
        <v>208</v>
      </c>
      <c r="E316" s="46" t="s">
        <v>25</v>
      </c>
      <c r="F316" s="31">
        <v>127</v>
      </c>
      <c r="G316" s="47">
        <v>40</v>
      </c>
      <c r="H316" s="31">
        <v>8</v>
      </c>
      <c r="I316" s="31" t="s">
        <v>128</v>
      </c>
      <c r="J316" s="31" t="s">
        <v>18</v>
      </c>
      <c r="K316" s="31" t="s">
        <v>18</v>
      </c>
      <c r="L316" s="31" t="s">
        <v>80</v>
      </c>
      <c r="M316" s="31" t="s">
        <v>33</v>
      </c>
      <c r="N316" s="31">
        <v>3</v>
      </c>
      <c r="O316" s="31">
        <v>1481</v>
      </c>
      <c r="P316" s="31">
        <v>1272</v>
      </c>
      <c r="Q316" s="31">
        <v>1095</v>
      </c>
      <c r="R316" s="48">
        <v>1.2</v>
      </c>
      <c r="S316" s="48">
        <v>1.03</v>
      </c>
      <c r="T316" s="54">
        <v>0.9</v>
      </c>
      <c r="U316" s="50">
        <v>117.2</v>
      </c>
      <c r="V316" s="50">
        <v>89.4</v>
      </c>
      <c r="W316" s="51">
        <v>77.7</v>
      </c>
      <c r="X316" s="42">
        <f>IF(Tabela1[[#This Row],[Alta2]]="NA","NA",Tabela1[[#This Row],[Alta2]]/Tabela1[[#This Row],[Alta5]]*Tabela1[[#This Row],[Diâmetro (cm)]]/100)</f>
        <v>4.1000000000000003E-3</v>
      </c>
      <c r="Y316" s="42">
        <f>IF(Tabela1[[#This Row],[Média3]]="NA","NA",Tabela1[[#This Row],[Média3]]/Tabela1[[#This Row],[Média6]]*Tabela1[[#This Row],[Diâmetro (cm)]]/100)</f>
        <v>4.5999999999999999E-3</v>
      </c>
      <c r="Z316" s="42">
        <f>IF(Tabela1[[#This Row],[Baixa4]]="NA","NA",Tabela1[[#This Row],[Baixa4]]/Tabela1[[#This Row],[Baixa7]]*Tabela1[[#This Row],[Diâmetro (cm)]]/100)</f>
        <v>4.5999999999999999E-3</v>
      </c>
      <c r="AA316" s="42">
        <f>IF(Tabela1[[#This Row],[Alta8]]="NA","NA",IF(OR(AD316="",U316=""),"",U316*30/1000))</f>
        <v>3.516</v>
      </c>
      <c r="AB316" s="42">
        <f>IF(Tabela1[[#This Row],[Média9]]="NA","NA",IF(OR(AE316="",V316=""),"",V316*30/1000))</f>
        <v>2.6819999999999999</v>
      </c>
      <c r="AC316" s="42">
        <f>IF(Tabela1[[#This Row],[Baixa10]]="NA","NA",IF(OR(AF316="",W316=""),"",W316*30/1000))</f>
        <v>2.331</v>
      </c>
      <c r="AD316" s="52" t="str">
        <f>IF(Tabela1[[#This Row],[Alta8]]="NA","NA",IF(X316="","",IF(X316&gt;$AD$3,"A",IF(X316&gt;$AD$4,"B",IF(X316&gt;$AD$5,"C","D")))))</f>
        <v>A</v>
      </c>
      <c r="AE316" s="52" t="str">
        <f>IF(Tabela1[[#This Row],[Média9]]="NA","NA",IF(Y316="","",IF(Y316&gt;$AD$3,"A",IF(Y316&gt;$AD$4,"B",IF(Y316&gt;$AD$5,"C","D")))))</f>
        <v>A</v>
      </c>
      <c r="AF316" s="52" t="str">
        <f>IF(Tabela1[[#This Row],[Baixa10]]="NA","NA",IF(Z316="","",IF(Z316&gt;$AD$3,"A",IF(Z316&gt;$AD$4,"B",IF(Z316&gt;$AD$5,"C","D")))))</f>
        <v>A</v>
      </c>
    </row>
    <row r="317" spans="1:32" ht="26.1" customHeight="1" x14ac:dyDescent="0.3">
      <c r="A317" s="46" t="s">
        <v>1251</v>
      </c>
      <c r="B317" s="31" t="s">
        <v>1211</v>
      </c>
      <c r="C317" s="46" t="s">
        <v>209</v>
      </c>
      <c r="D317" s="46" t="s">
        <v>210</v>
      </c>
      <c r="E317" s="46" t="s">
        <v>25</v>
      </c>
      <c r="F317" s="31">
        <v>220</v>
      </c>
      <c r="G317" s="47">
        <v>40</v>
      </c>
      <c r="H317" s="31">
        <v>8</v>
      </c>
      <c r="I317" s="31" t="s">
        <v>128</v>
      </c>
      <c r="J317" s="31" t="s">
        <v>18</v>
      </c>
      <c r="K317" s="31" t="s">
        <v>18</v>
      </c>
      <c r="L317" s="31" t="s">
        <v>80</v>
      </c>
      <c r="M317" s="31" t="s">
        <v>33</v>
      </c>
      <c r="N317" s="31">
        <v>3</v>
      </c>
      <c r="O317" s="31">
        <v>1492</v>
      </c>
      <c r="P317" s="31">
        <v>1269</v>
      </c>
      <c r="Q317" s="31">
        <v>1068</v>
      </c>
      <c r="R317" s="48">
        <v>1.22</v>
      </c>
      <c r="S317" s="48">
        <v>1.04</v>
      </c>
      <c r="T317" s="54">
        <v>0.91</v>
      </c>
      <c r="U317" s="50">
        <v>119.1</v>
      </c>
      <c r="V317" s="50">
        <v>87.4</v>
      </c>
      <c r="W317" s="51">
        <v>75.900000000000006</v>
      </c>
      <c r="X317" s="42">
        <f>IF(Tabela1[[#This Row],[Alta2]]="NA","NA",Tabela1[[#This Row],[Alta2]]/Tabela1[[#This Row],[Alta5]]*Tabela1[[#This Row],[Diâmetro (cm)]]/100)</f>
        <v>4.1000000000000003E-3</v>
      </c>
      <c r="Y317" s="42">
        <f>IF(Tabela1[[#This Row],[Média3]]="NA","NA",Tabela1[[#This Row],[Média3]]/Tabela1[[#This Row],[Média6]]*Tabela1[[#This Row],[Diâmetro (cm)]]/100)</f>
        <v>4.7999999999999996E-3</v>
      </c>
      <c r="Z317" s="42">
        <f>IF(Tabela1[[#This Row],[Baixa4]]="NA","NA",Tabela1[[#This Row],[Baixa4]]/Tabela1[[#This Row],[Baixa7]]*Tabela1[[#This Row],[Diâmetro (cm)]]/100)</f>
        <v>4.7999999999999996E-3</v>
      </c>
      <c r="AA317" s="42">
        <f>IF(Tabela1[[#This Row],[Alta8]]="NA","NA",IF(OR(AD317="",U317=""),"",U317*30/1000))</f>
        <v>3.573</v>
      </c>
      <c r="AB317" s="42">
        <f>IF(Tabela1[[#This Row],[Média9]]="NA","NA",IF(OR(AE317="",V317=""),"",V317*30/1000))</f>
        <v>2.6219999999999999</v>
      </c>
      <c r="AC317" s="42">
        <f>IF(Tabela1[[#This Row],[Baixa10]]="NA","NA",IF(OR(AF317="",W317=""),"",W317*30/1000))</f>
        <v>2.2770000000000001</v>
      </c>
      <c r="AD317" s="52" t="str">
        <f>IF(Tabela1[[#This Row],[Alta8]]="NA","NA",IF(X317="","",IF(X317&gt;$AD$3,"A",IF(X317&gt;$AD$4,"B",IF(X317&gt;$AD$5,"C","D")))))</f>
        <v>A</v>
      </c>
      <c r="AE317" s="52" t="str">
        <f>IF(Tabela1[[#This Row],[Média9]]="NA","NA",IF(Y317="","",IF(Y317&gt;$AD$3,"A",IF(Y317&gt;$AD$4,"B",IF(Y317&gt;$AD$5,"C","D")))))</f>
        <v>A</v>
      </c>
      <c r="AF317" s="52" t="str">
        <f>IF(Tabela1[[#This Row],[Baixa10]]="NA","NA",IF(Z317="","",IF(Z317&gt;$AD$3,"A",IF(Z317&gt;$AD$4,"B",IF(Z317&gt;$AD$5,"C","D")))))</f>
        <v>A</v>
      </c>
    </row>
    <row r="318" spans="1:32" ht="26.1" customHeight="1" x14ac:dyDescent="0.3">
      <c r="A318" s="46" t="s">
        <v>1251</v>
      </c>
      <c r="B318" s="31" t="s">
        <v>1211</v>
      </c>
      <c r="C318" s="46" t="s">
        <v>211</v>
      </c>
      <c r="D318" s="46" t="s">
        <v>212</v>
      </c>
      <c r="E318" s="46" t="s">
        <v>27</v>
      </c>
      <c r="F318" s="31">
        <v>127</v>
      </c>
      <c r="G318" s="47">
        <v>40</v>
      </c>
      <c r="H318" s="31">
        <v>8</v>
      </c>
      <c r="I318" s="31" t="s">
        <v>128</v>
      </c>
      <c r="J318" s="31" t="s">
        <v>18</v>
      </c>
      <c r="K318" s="31" t="s">
        <v>18</v>
      </c>
      <c r="L318" s="31" t="s">
        <v>80</v>
      </c>
      <c r="M318" s="31" t="s">
        <v>33</v>
      </c>
      <c r="N318" s="31">
        <v>3</v>
      </c>
      <c r="O318" s="31">
        <v>1472</v>
      </c>
      <c r="P318" s="31">
        <v>1283</v>
      </c>
      <c r="Q318" s="31">
        <v>1089</v>
      </c>
      <c r="R318" s="48">
        <v>1.21</v>
      </c>
      <c r="S318" s="48">
        <v>1.04</v>
      </c>
      <c r="T318" s="54">
        <v>0.91</v>
      </c>
      <c r="U318" s="50">
        <v>117.3</v>
      </c>
      <c r="V318" s="50">
        <v>89.2</v>
      </c>
      <c r="W318" s="51">
        <v>77.099999999999994</v>
      </c>
      <c r="X318" s="42">
        <f>IF(Tabela1[[#This Row],[Alta2]]="NA","NA",Tabela1[[#This Row],[Alta2]]/Tabela1[[#This Row],[Alta5]]*Tabela1[[#This Row],[Diâmetro (cm)]]/100)</f>
        <v>4.1000000000000003E-3</v>
      </c>
      <c r="Y318" s="42">
        <f>IF(Tabela1[[#This Row],[Média3]]="NA","NA",Tabela1[[#This Row],[Média3]]/Tabela1[[#This Row],[Média6]]*Tabela1[[#This Row],[Diâmetro (cm)]]/100)</f>
        <v>4.7000000000000002E-3</v>
      </c>
      <c r="Z318" s="42">
        <f>IF(Tabela1[[#This Row],[Baixa4]]="NA","NA",Tabela1[[#This Row],[Baixa4]]/Tabela1[[#This Row],[Baixa7]]*Tabela1[[#This Row],[Diâmetro (cm)]]/100)</f>
        <v>4.7000000000000002E-3</v>
      </c>
      <c r="AA318" s="42">
        <f>IF(Tabela1[[#This Row],[Alta8]]="NA","NA",IF(OR(AD318="",U318=""),"",U318*30/1000))</f>
        <v>3.5190000000000001</v>
      </c>
      <c r="AB318" s="42">
        <f>IF(Tabela1[[#This Row],[Média9]]="NA","NA",IF(OR(AE318="",V318=""),"",V318*30/1000))</f>
        <v>2.6760000000000002</v>
      </c>
      <c r="AC318" s="42">
        <f>IF(Tabela1[[#This Row],[Baixa10]]="NA","NA",IF(OR(AF318="",W318=""),"",W318*30/1000))</f>
        <v>2.3130000000000002</v>
      </c>
      <c r="AD318" s="52" t="str">
        <f>IF(Tabela1[[#This Row],[Alta8]]="NA","NA",IF(X318="","",IF(X318&gt;$AD$3,"A",IF(X318&gt;$AD$4,"B",IF(X318&gt;$AD$5,"C","D")))))</f>
        <v>A</v>
      </c>
      <c r="AE318" s="52" t="str">
        <f>IF(Tabela1[[#This Row],[Média9]]="NA","NA",IF(Y318="","",IF(Y318&gt;$AD$3,"A",IF(Y318&gt;$AD$4,"B",IF(Y318&gt;$AD$5,"C","D")))))</f>
        <v>A</v>
      </c>
      <c r="AF318" s="52" t="str">
        <f>IF(Tabela1[[#This Row],[Baixa10]]="NA","NA",IF(Z318="","",IF(Z318&gt;$AD$3,"A",IF(Z318&gt;$AD$4,"B",IF(Z318&gt;$AD$5,"C","D")))))</f>
        <v>A</v>
      </c>
    </row>
    <row r="319" spans="1:32" ht="26.1" customHeight="1" x14ac:dyDescent="0.3">
      <c r="A319" s="46" t="s">
        <v>1251</v>
      </c>
      <c r="B319" s="31" t="s">
        <v>1211</v>
      </c>
      <c r="C319" s="46" t="s">
        <v>213</v>
      </c>
      <c r="D319" s="46" t="s">
        <v>214</v>
      </c>
      <c r="E319" s="46" t="s">
        <v>27</v>
      </c>
      <c r="F319" s="31">
        <v>220</v>
      </c>
      <c r="G319" s="47">
        <v>40</v>
      </c>
      <c r="H319" s="31">
        <v>8</v>
      </c>
      <c r="I319" s="31" t="s">
        <v>128</v>
      </c>
      <c r="J319" s="31" t="s">
        <v>18</v>
      </c>
      <c r="K319" s="31" t="s">
        <v>18</v>
      </c>
      <c r="L319" s="31" t="s">
        <v>80</v>
      </c>
      <c r="M319" s="31" t="s">
        <v>33</v>
      </c>
      <c r="N319" s="31">
        <v>3</v>
      </c>
      <c r="O319" s="31">
        <v>1497</v>
      </c>
      <c r="P319" s="31">
        <v>1291</v>
      </c>
      <c r="Q319" s="31">
        <v>1095</v>
      </c>
      <c r="R319" s="48">
        <v>1.22</v>
      </c>
      <c r="S319" s="48">
        <v>1.03</v>
      </c>
      <c r="T319" s="54">
        <v>0.9</v>
      </c>
      <c r="U319" s="50">
        <v>118.2</v>
      </c>
      <c r="V319" s="50">
        <v>87</v>
      </c>
      <c r="W319" s="51">
        <v>75.599999999999994</v>
      </c>
      <c r="X319" s="42">
        <f>IF(Tabela1[[#This Row],[Alta2]]="NA","NA",Tabela1[[#This Row],[Alta2]]/Tabela1[[#This Row],[Alta5]]*Tabela1[[#This Row],[Diâmetro (cm)]]/100)</f>
        <v>4.1000000000000003E-3</v>
      </c>
      <c r="Y319" s="42">
        <f>IF(Tabela1[[#This Row],[Média3]]="NA","NA",Tabela1[[#This Row],[Média3]]/Tabela1[[#This Row],[Média6]]*Tabela1[[#This Row],[Diâmetro (cm)]]/100)</f>
        <v>4.7000000000000002E-3</v>
      </c>
      <c r="Z319" s="42">
        <f>IF(Tabela1[[#This Row],[Baixa4]]="NA","NA",Tabela1[[#This Row],[Baixa4]]/Tabela1[[#This Row],[Baixa7]]*Tabela1[[#This Row],[Diâmetro (cm)]]/100)</f>
        <v>4.7999999999999996E-3</v>
      </c>
      <c r="AA319" s="42">
        <f>IF(Tabela1[[#This Row],[Alta8]]="NA","NA",IF(OR(AD319="",U319=""),"",U319*30/1000))</f>
        <v>3.5459999999999998</v>
      </c>
      <c r="AB319" s="42">
        <f>IF(Tabela1[[#This Row],[Média9]]="NA","NA",IF(OR(AE319="",V319=""),"",V319*30/1000))</f>
        <v>2.61</v>
      </c>
      <c r="AC319" s="42">
        <f>IF(Tabela1[[#This Row],[Baixa10]]="NA","NA",IF(OR(AF319="",W319=""),"",W319*30/1000))</f>
        <v>2.2679999999999998</v>
      </c>
      <c r="AD319" s="52" t="str">
        <f>IF(Tabela1[[#This Row],[Alta8]]="NA","NA",IF(X319="","",IF(X319&gt;$AD$3,"A",IF(X319&gt;$AD$4,"B",IF(X319&gt;$AD$5,"C","D")))))</f>
        <v>A</v>
      </c>
      <c r="AE319" s="52" t="str">
        <f>IF(Tabela1[[#This Row],[Média9]]="NA","NA",IF(Y319="","",IF(Y319&gt;$AD$3,"A",IF(Y319&gt;$AD$4,"B",IF(Y319&gt;$AD$5,"C","D")))))</f>
        <v>A</v>
      </c>
      <c r="AF319" s="52" t="str">
        <f>IF(Tabela1[[#This Row],[Baixa10]]="NA","NA",IF(Z319="","",IF(Z319&gt;$AD$3,"A",IF(Z319&gt;$AD$4,"B",IF(Z319&gt;$AD$5,"C","D")))))</f>
        <v>A</v>
      </c>
    </row>
    <row r="320" spans="1:32" ht="26.1" customHeight="1" x14ac:dyDescent="0.3">
      <c r="A320" s="46" t="s">
        <v>1251</v>
      </c>
      <c r="B320" s="31" t="s">
        <v>1211</v>
      </c>
      <c r="C320" s="46" t="s">
        <v>215</v>
      </c>
      <c r="D320" s="46" t="s">
        <v>216</v>
      </c>
      <c r="E320" s="46" t="s">
        <v>26</v>
      </c>
      <c r="F320" s="31" t="s">
        <v>20</v>
      </c>
      <c r="G320" s="47">
        <v>48</v>
      </c>
      <c r="H320" s="31">
        <v>5</v>
      </c>
      <c r="I320" s="31" t="s">
        <v>128</v>
      </c>
      <c r="J320" s="31" t="s">
        <v>18</v>
      </c>
      <c r="K320" s="31" t="s">
        <v>18</v>
      </c>
      <c r="L320" s="31" t="s">
        <v>80</v>
      </c>
      <c r="M320" s="31" t="s">
        <v>33</v>
      </c>
      <c r="N320" s="31">
        <v>3</v>
      </c>
      <c r="O320" s="31">
        <v>1403</v>
      </c>
      <c r="P320" s="31">
        <v>1330</v>
      </c>
      <c r="Q320" s="31">
        <v>1201</v>
      </c>
      <c r="R320" s="48">
        <v>1.08</v>
      </c>
      <c r="S320" s="48">
        <v>1.02</v>
      </c>
      <c r="T320" s="54">
        <v>0.92</v>
      </c>
      <c r="U320" s="50">
        <v>91.7</v>
      </c>
      <c r="V320" s="50">
        <v>88.7</v>
      </c>
      <c r="W320" s="51">
        <v>83.6</v>
      </c>
      <c r="X320" s="42">
        <f>IF(Tabela1[[#This Row],[Alta2]]="NA","NA",Tabela1[[#This Row],[Alta2]]/Tabela1[[#This Row],[Alta5]]*Tabela1[[#This Row],[Diâmetro (cm)]]/100)</f>
        <v>5.7000000000000002E-3</v>
      </c>
      <c r="Y320" s="42">
        <f>IF(Tabela1[[#This Row],[Média3]]="NA","NA",Tabela1[[#This Row],[Média3]]/Tabela1[[#This Row],[Média6]]*Tabela1[[#This Row],[Diâmetro (cm)]]/100)</f>
        <v>5.4999999999999997E-3</v>
      </c>
      <c r="Z320" s="42">
        <f>IF(Tabela1[[#This Row],[Baixa4]]="NA","NA",Tabela1[[#This Row],[Baixa4]]/Tabela1[[#This Row],[Baixa7]]*Tabela1[[#This Row],[Diâmetro (cm)]]/100)</f>
        <v>5.3E-3</v>
      </c>
      <c r="AA320" s="42">
        <f>IF(Tabela1[[#This Row],[Alta8]]="NA","NA",IF(OR(AD320="",U320=""),"",U320*30/1000))</f>
        <v>2.7509999999999999</v>
      </c>
      <c r="AB320" s="42">
        <f>IF(Tabela1[[#This Row],[Média9]]="NA","NA",IF(OR(AE320="",V320=""),"",V320*30/1000))</f>
        <v>2.661</v>
      </c>
      <c r="AC320" s="42">
        <f>IF(Tabela1[[#This Row],[Baixa10]]="NA","NA",IF(OR(AF320="",W320=""),"",W320*30/1000))</f>
        <v>2.508</v>
      </c>
      <c r="AD320" s="52" t="str">
        <f>IF(Tabela1[[#This Row],[Alta8]]="NA","NA",IF(X320="","",IF(X320&gt;$AD$3,"A",IF(X320&gt;$AD$4,"B",IF(X320&gt;$AD$5,"C","D")))))</f>
        <v>A</v>
      </c>
      <c r="AE320" s="52" t="str">
        <f>IF(Tabela1[[#This Row],[Média9]]="NA","NA",IF(Y320="","",IF(Y320&gt;$AD$3,"A",IF(Y320&gt;$AD$4,"B",IF(Y320&gt;$AD$5,"C","D")))))</f>
        <v>A</v>
      </c>
      <c r="AF320" s="52" t="str">
        <f>IF(Tabela1[[#This Row],[Baixa10]]="NA","NA",IF(Z320="","",IF(Z320&gt;$AD$3,"A",IF(Z320&gt;$AD$4,"B",IF(Z320&gt;$AD$5,"C","D")))))</f>
        <v>A</v>
      </c>
    </row>
    <row r="321" spans="1:32" ht="26.1" customHeight="1" x14ac:dyDescent="0.3">
      <c r="A321" s="46" t="s">
        <v>1251</v>
      </c>
      <c r="B321" s="31" t="s">
        <v>1211</v>
      </c>
      <c r="C321" s="46" t="s">
        <v>215</v>
      </c>
      <c r="D321" s="46" t="s">
        <v>216</v>
      </c>
      <c r="E321" s="46" t="s">
        <v>26</v>
      </c>
      <c r="F321" s="31" t="s">
        <v>20</v>
      </c>
      <c r="G321" s="47">
        <v>48</v>
      </c>
      <c r="H321" s="31">
        <v>5</v>
      </c>
      <c r="I321" s="31" t="s">
        <v>128</v>
      </c>
      <c r="J321" s="31" t="s">
        <v>18</v>
      </c>
      <c r="K321" s="31" t="s">
        <v>18</v>
      </c>
      <c r="L321" s="31" t="s">
        <v>80</v>
      </c>
      <c r="M321" s="31" t="s">
        <v>33</v>
      </c>
      <c r="N321" s="31">
        <v>3</v>
      </c>
      <c r="O321" s="31">
        <v>1420</v>
      </c>
      <c r="P321" s="31">
        <v>1378</v>
      </c>
      <c r="Q321" s="31">
        <v>1326</v>
      </c>
      <c r="R321" s="48">
        <v>1.08</v>
      </c>
      <c r="S321" s="48">
        <v>1.06</v>
      </c>
      <c r="T321" s="54">
        <v>1.02</v>
      </c>
      <c r="U321" s="50">
        <v>95.15</v>
      </c>
      <c r="V321" s="50">
        <v>89.8</v>
      </c>
      <c r="W321" s="51">
        <v>83.4</v>
      </c>
      <c r="X321" s="42">
        <f>IF(Tabela1[[#This Row],[Alta2]]="NA","NA",Tabela1[[#This Row],[Alta2]]/Tabela1[[#This Row],[Alta5]]*Tabela1[[#This Row],[Diâmetro (cm)]]/100)</f>
        <v>5.4000000000000003E-3</v>
      </c>
      <c r="Y321" s="42">
        <f>IF(Tabela1[[#This Row],[Média3]]="NA","NA",Tabela1[[#This Row],[Média3]]/Tabela1[[#This Row],[Média6]]*Tabela1[[#This Row],[Diâmetro (cm)]]/100)</f>
        <v>5.7000000000000002E-3</v>
      </c>
      <c r="Z321" s="42">
        <f>IF(Tabela1[[#This Row],[Baixa4]]="NA","NA",Tabela1[[#This Row],[Baixa4]]/Tabela1[[#This Row],[Baixa7]]*Tabela1[[#This Row],[Diâmetro (cm)]]/100)</f>
        <v>5.8999999999999999E-3</v>
      </c>
      <c r="AA321" s="42">
        <f>IF(Tabela1[[#This Row],[Alta8]]="NA","NA",IF(OR(AD321="",U321=""),"",U321*30/1000))</f>
        <v>2.8544999999999998</v>
      </c>
      <c r="AB321" s="42">
        <f>IF(Tabela1[[#This Row],[Média9]]="NA","NA",IF(OR(AE321="",V321=""),"",V321*30/1000))</f>
        <v>2.694</v>
      </c>
      <c r="AC321" s="42">
        <f>IF(Tabela1[[#This Row],[Baixa10]]="NA","NA",IF(OR(AF321="",W321=""),"",W321*30/1000))</f>
        <v>2.5019999999999998</v>
      </c>
      <c r="AD321" s="52" t="str">
        <f>IF(Tabela1[[#This Row],[Alta8]]="NA","NA",IF(X321="","",IF(X321&gt;$AD$3,"A",IF(X321&gt;$AD$4,"B",IF(X321&gt;$AD$5,"C","D")))))</f>
        <v>A</v>
      </c>
      <c r="AE321" s="52" t="str">
        <f>IF(Tabela1[[#This Row],[Média9]]="NA","NA",IF(Y321="","",IF(Y321&gt;$AD$3,"A",IF(Y321&gt;$AD$4,"B",IF(Y321&gt;$AD$5,"C","D")))))</f>
        <v>A</v>
      </c>
      <c r="AF321" s="52" t="str">
        <f>IF(Tabela1[[#This Row],[Baixa10]]="NA","NA",IF(Z321="","",IF(Z321&gt;$AD$3,"A",IF(Z321&gt;$AD$4,"B",IF(Z321&gt;$AD$5,"C","D")))))</f>
        <v>A</v>
      </c>
    </row>
    <row r="322" spans="1:32" ht="26.1" customHeight="1" x14ac:dyDescent="0.3">
      <c r="A322" s="46" t="s">
        <v>1251</v>
      </c>
      <c r="B322" s="31" t="s">
        <v>1211</v>
      </c>
      <c r="C322" s="46" t="s">
        <v>217</v>
      </c>
      <c r="D322" s="46" t="s">
        <v>218</v>
      </c>
      <c r="E322" s="46" t="s">
        <v>27</v>
      </c>
      <c r="F322" s="31" t="s">
        <v>20</v>
      </c>
      <c r="G322" s="47">
        <v>48</v>
      </c>
      <c r="H322" s="31">
        <v>5</v>
      </c>
      <c r="I322" s="31" t="s">
        <v>128</v>
      </c>
      <c r="J322" s="31" t="s">
        <v>18</v>
      </c>
      <c r="K322" s="31" t="s">
        <v>18</v>
      </c>
      <c r="L322" s="31" t="s">
        <v>80</v>
      </c>
      <c r="M322" s="31" t="s">
        <v>33</v>
      </c>
      <c r="N322" s="31">
        <v>3</v>
      </c>
      <c r="O322" s="31">
        <v>1432</v>
      </c>
      <c r="P322" s="31">
        <v>1362</v>
      </c>
      <c r="Q322" s="31">
        <v>1236</v>
      </c>
      <c r="R322" s="48">
        <v>1.06</v>
      </c>
      <c r="S322" s="48">
        <v>1.01</v>
      </c>
      <c r="T322" s="54">
        <v>0.93</v>
      </c>
      <c r="U322" s="50">
        <v>91.6</v>
      </c>
      <c r="V322" s="50">
        <v>88.6</v>
      </c>
      <c r="W322" s="51">
        <v>83.5</v>
      </c>
      <c r="X322" s="42">
        <f>IF(Tabela1[[#This Row],[Alta2]]="NA","NA",Tabela1[[#This Row],[Alta2]]/Tabela1[[#This Row],[Alta5]]*Tabela1[[#This Row],[Diâmetro (cm)]]/100)</f>
        <v>5.5999999999999999E-3</v>
      </c>
      <c r="Y322" s="42">
        <f>IF(Tabela1[[#This Row],[Média3]]="NA","NA",Tabela1[[#This Row],[Média3]]/Tabela1[[#This Row],[Média6]]*Tabela1[[#This Row],[Diâmetro (cm)]]/100)</f>
        <v>5.4999999999999997E-3</v>
      </c>
      <c r="Z322" s="42">
        <f>IF(Tabela1[[#This Row],[Baixa4]]="NA","NA",Tabela1[[#This Row],[Baixa4]]/Tabela1[[#This Row],[Baixa7]]*Tabela1[[#This Row],[Diâmetro (cm)]]/100)</f>
        <v>5.3E-3</v>
      </c>
      <c r="AA322" s="42">
        <f>IF(Tabela1[[#This Row],[Alta8]]="NA","NA",IF(OR(AD322="",U322=""),"",U322*30/1000))</f>
        <v>2.7480000000000002</v>
      </c>
      <c r="AB322" s="42">
        <f>IF(Tabela1[[#This Row],[Média9]]="NA","NA",IF(OR(AE322="",V322=""),"",V322*30/1000))</f>
        <v>2.6579999999999999</v>
      </c>
      <c r="AC322" s="42">
        <f>IF(Tabela1[[#This Row],[Baixa10]]="NA","NA",IF(OR(AF322="",W322=""),"",W322*30/1000))</f>
        <v>2.5049999999999999</v>
      </c>
      <c r="AD322" s="52" t="str">
        <f>IF(Tabela1[[#This Row],[Alta8]]="NA","NA",IF(X322="","",IF(X322&gt;$AD$3,"A",IF(X322&gt;$AD$4,"B",IF(X322&gt;$AD$5,"C","D")))))</f>
        <v>A</v>
      </c>
      <c r="AE322" s="52" t="str">
        <f>IF(Tabela1[[#This Row],[Média9]]="NA","NA",IF(Y322="","",IF(Y322&gt;$AD$3,"A",IF(Y322&gt;$AD$4,"B",IF(Y322&gt;$AD$5,"C","D")))))</f>
        <v>A</v>
      </c>
      <c r="AF322" s="52" t="str">
        <f>IF(Tabela1[[#This Row],[Baixa10]]="NA","NA",IF(Z322="","",IF(Z322&gt;$AD$3,"A",IF(Z322&gt;$AD$4,"B",IF(Z322&gt;$AD$5,"C","D")))))</f>
        <v>A</v>
      </c>
    </row>
    <row r="323" spans="1:32" ht="26.1" customHeight="1" x14ac:dyDescent="0.3">
      <c r="A323" s="46" t="s">
        <v>1251</v>
      </c>
      <c r="B323" s="31" t="s">
        <v>1211</v>
      </c>
      <c r="C323" s="46" t="s">
        <v>217</v>
      </c>
      <c r="D323" s="46" t="s">
        <v>218</v>
      </c>
      <c r="E323" s="46" t="s">
        <v>27</v>
      </c>
      <c r="F323" s="31" t="s">
        <v>20</v>
      </c>
      <c r="G323" s="47">
        <v>48</v>
      </c>
      <c r="H323" s="31">
        <v>5</v>
      </c>
      <c r="I323" s="31" t="s">
        <v>128</v>
      </c>
      <c r="J323" s="31" t="s">
        <v>18</v>
      </c>
      <c r="K323" s="31" t="s">
        <v>18</v>
      </c>
      <c r="L323" s="31" t="s">
        <v>80</v>
      </c>
      <c r="M323" s="31" t="s">
        <v>33</v>
      </c>
      <c r="N323" s="31">
        <v>3</v>
      </c>
      <c r="O323" s="31">
        <v>1433</v>
      </c>
      <c r="P323" s="31">
        <v>1381</v>
      </c>
      <c r="Q323" s="31">
        <v>1330</v>
      </c>
      <c r="R323" s="48">
        <v>1.1000000000000001</v>
      </c>
      <c r="S323" s="48">
        <v>1.06</v>
      </c>
      <c r="T323" s="54">
        <v>1.03</v>
      </c>
      <c r="U323" s="50">
        <v>94.4</v>
      </c>
      <c r="V323" s="50">
        <v>89.4</v>
      </c>
      <c r="W323" s="51">
        <v>84.5</v>
      </c>
      <c r="X323" s="42">
        <f>IF(Tabela1[[#This Row],[Alta2]]="NA","NA",Tabela1[[#This Row],[Alta2]]/Tabela1[[#This Row],[Alta5]]*Tabela1[[#This Row],[Diâmetro (cm)]]/100)</f>
        <v>5.5999999999999999E-3</v>
      </c>
      <c r="Y323" s="42">
        <f>IF(Tabela1[[#This Row],[Média3]]="NA","NA",Tabela1[[#This Row],[Média3]]/Tabela1[[#This Row],[Média6]]*Tabela1[[#This Row],[Diâmetro (cm)]]/100)</f>
        <v>5.7000000000000002E-3</v>
      </c>
      <c r="Z323" s="42">
        <f>IF(Tabela1[[#This Row],[Baixa4]]="NA","NA",Tabela1[[#This Row],[Baixa4]]/Tabela1[[#This Row],[Baixa7]]*Tabela1[[#This Row],[Diâmetro (cm)]]/100)</f>
        <v>5.8999999999999999E-3</v>
      </c>
      <c r="AA323" s="42">
        <f>IF(Tabela1[[#This Row],[Alta8]]="NA","NA",IF(OR(AD323="",U323=""),"",U323*30/1000))</f>
        <v>2.8319999999999999</v>
      </c>
      <c r="AB323" s="42">
        <f>IF(Tabela1[[#This Row],[Média9]]="NA","NA",IF(OR(AE323="",V323=""),"",V323*30/1000))</f>
        <v>2.6819999999999999</v>
      </c>
      <c r="AC323" s="42">
        <f>IF(Tabela1[[#This Row],[Baixa10]]="NA","NA",IF(OR(AF323="",W323=""),"",W323*30/1000))</f>
        <v>2.5350000000000001</v>
      </c>
      <c r="AD323" s="52" t="str">
        <f>IF(Tabela1[[#This Row],[Alta8]]="NA","NA",IF(X323="","",IF(X323&gt;$AD$3,"A",IF(X323&gt;$AD$4,"B",IF(X323&gt;$AD$5,"C","D")))))</f>
        <v>A</v>
      </c>
      <c r="AE323" s="52" t="str">
        <f>IF(Tabela1[[#This Row],[Média9]]="NA","NA",IF(Y323="","",IF(Y323&gt;$AD$3,"A",IF(Y323&gt;$AD$4,"B",IF(Y323&gt;$AD$5,"C","D")))))</f>
        <v>A</v>
      </c>
      <c r="AF323" s="52" t="str">
        <f>IF(Tabela1[[#This Row],[Baixa10]]="NA","NA",IF(Z323="","",IF(Z323&gt;$AD$3,"A",IF(Z323&gt;$AD$4,"B",IF(Z323&gt;$AD$5,"C","D")))))</f>
        <v>A</v>
      </c>
    </row>
    <row r="324" spans="1:32" ht="26.1" customHeight="1" x14ac:dyDescent="0.3">
      <c r="A324" s="46" t="s">
        <v>1251</v>
      </c>
      <c r="B324" s="31" t="s">
        <v>1211</v>
      </c>
      <c r="C324" s="46" t="s">
        <v>219</v>
      </c>
      <c r="D324" s="46" t="s">
        <v>220</v>
      </c>
      <c r="E324" s="46" t="s">
        <v>71</v>
      </c>
      <c r="F324" s="31">
        <v>127</v>
      </c>
      <c r="G324" s="47">
        <v>40</v>
      </c>
      <c r="H324" s="31">
        <v>5</v>
      </c>
      <c r="I324" s="31" t="s">
        <v>128</v>
      </c>
      <c r="J324" s="31" t="s">
        <v>18</v>
      </c>
      <c r="K324" s="31" t="s">
        <v>18</v>
      </c>
      <c r="L324" s="31" t="s">
        <v>80</v>
      </c>
      <c r="M324" s="31" t="s">
        <v>33</v>
      </c>
      <c r="N324" s="31">
        <v>3</v>
      </c>
      <c r="O324" s="31">
        <v>1297</v>
      </c>
      <c r="P324" s="31">
        <v>1122</v>
      </c>
      <c r="Q324" s="31">
        <v>907</v>
      </c>
      <c r="R324" s="48">
        <v>1.1200000000000001</v>
      </c>
      <c r="S324" s="48">
        <v>0.97</v>
      </c>
      <c r="T324" s="54">
        <v>0.78</v>
      </c>
      <c r="U324" s="50">
        <v>102.8</v>
      </c>
      <c r="V324" s="50">
        <v>85.4</v>
      </c>
      <c r="W324" s="51">
        <v>69.7</v>
      </c>
      <c r="X324" s="42">
        <f>IF(Tabela1[[#This Row],[Alta2]]="NA","NA",Tabela1[[#This Row],[Alta2]]/Tabela1[[#This Row],[Alta5]]*Tabela1[[#This Row],[Diâmetro (cm)]]/100)</f>
        <v>4.4000000000000003E-3</v>
      </c>
      <c r="Y324" s="42">
        <f>IF(Tabela1[[#This Row],[Média3]]="NA","NA",Tabela1[[#This Row],[Média3]]/Tabela1[[#This Row],[Média6]]*Tabela1[[#This Row],[Diâmetro (cm)]]/100)</f>
        <v>4.4999999999999997E-3</v>
      </c>
      <c r="Z324" s="42">
        <f>IF(Tabela1[[#This Row],[Baixa4]]="NA","NA",Tabela1[[#This Row],[Baixa4]]/Tabela1[[#This Row],[Baixa7]]*Tabela1[[#This Row],[Diâmetro (cm)]]/100)</f>
        <v>4.4999999999999997E-3</v>
      </c>
      <c r="AA324" s="42">
        <f>IF(Tabela1[[#This Row],[Alta8]]="NA","NA",IF(OR(AD324="",U324=""),"",U324*30/1000))</f>
        <v>3.0840000000000001</v>
      </c>
      <c r="AB324" s="42">
        <f>IF(Tabela1[[#This Row],[Média9]]="NA","NA",IF(OR(AE324="",V324=""),"",V324*30/1000))</f>
        <v>2.5619999999999998</v>
      </c>
      <c r="AC324" s="42">
        <f>IF(Tabela1[[#This Row],[Baixa10]]="NA","NA",IF(OR(AF324="",W324=""),"",W324*30/1000))</f>
        <v>2.0910000000000002</v>
      </c>
      <c r="AD324" s="52" t="str">
        <f>IF(Tabela1[[#This Row],[Alta8]]="NA","NA",IF(X324="","",IF(X324&gt;$AD$3,"A",IF(X324&gt;$AD$4,"B",IF(X324&gt;$AD$5,"C","D")))))</f>
        <v>A</v>
      </c>
      <c r="AE324" s="52" t="str">
        <f>IF(Tabela1[[#This Row],[Média9]]="NA","NA",IF(Y324="","",IF(Y324&gt;$AD$3,"A",IF(Y324&gt;$AD$4,"B",IF(Y324&gt;$AD$5,"C","D")))))</f>
        <v>A</v>
      </c>
      <c r="AF324" s="52" t="str">
        <f>IF(Tabela1[[#This Row],[Baixa10]]="NA","NA",IF(Z324="","",IF(Z324&gt;$AD$3,"A",IF(Z324&gt;$AD$4,"B",IF(Z324&gt;$AD$5,"C","D")))))</f>
        <v>A</v>
      </c>
    </row>
    <row r="325" spans="1:32" ht="26.1" customHeight="1" x14ac:dyDescent="0.3">
      <c r="A325" s="46" t="s">
        <v>1251</v>
      </c>
      <c r="B325" s="31" t="s">
        <v>1211</v>
      </c>
      <c r="C325" s="46" t="s">
        <v>221</v>
      </c>
      <c r="D325" s="46" t="s">
        <v>220</v>
      </c>
      <c r="E325" s="46" t="s">
        <v>71</v>
      </c>
      <c r="F325" s="31">
        <v>127</v>
      </c>
      <c r="G325" s="47">
        <v>40</v>
      </c>
      <c r="H325" s="31">
        <v>5</v>
      </c>
      <c r="I325" s="31" t="s">
        <v>128</v>
      </c>
      <c r="J325" s="31" t="s">
        <v>18</v>
      </c>
      <c r="K325" s="31" t="s">
        <v>18</v>
      </c>
      <c r="L325" s="31" t="s">
        <v>80</v>
      </c>
      <c r="M325" s="31" t="s">
        <v>33</v>
      </c>
      <c r="N325" s="31">
        <v>3</v>
      </c>
      <c r="O325" s="31">
        <v>1297</v>
      </c>
      <c r="P325" s="31">
        <v>1122</v>
      </c>
      <c r="Q325" s="31">
        <v>907</v>
      </c>
      <c r="R325" s="48">
        <v>1.1200000000000001</v>
      </c>
      <c r="S325" s="48">
        <v>0.97</v>
      </c>
      <c r="T325" s="54">
        <v>0.78</v>
      </c>
      <c r="U325" s="50">
        <v>102.8</v>
      </c>
      <c r="V325" s="50">
        <v>85.4</v>
      </c>
      <c r="W325" s="51">
        <v>69.7</v>
      </c>
      <c r="X325" s="42">
        <f>IF(Tabela1[[#This Row],[Alta2]]="NA","NA",Tabela1[[#This Row],[Alta2]]/Tabela1[[#This Row],[Alta5]]*Tabela1[[#This Row],[Diâmetro (cm)]]/100)</f>
        <v>4.4000000000000003E-3</v>
      </c>
      <c r="Y325" s="42">
        <f>IF(Tabela1[[#This Row],[Média3]]="NA","NA",Tabela1[[#This Row],[Média3]]/Tabela1[[#This Row],[Média6]]*Tabela1[[#This Row],[Diâmetro (cm)]]/100)</f>
        <v>4.4999999999999997E-3</v>
      </c>
      <c r="Z325" s="42">
        <f>IF(Tabela1[[#This Row],[Baixa4]]="NA","NA",Tabela1[[#This Row],[Baixa4]]/Tabela1[[#This Row],[Baixa7]]*Tabela1[[#This Row],[Diâmetro (cm)]]/100)</f>
        <v>4.4999999999999997E-3</v>
      </c>
      <c r="AA325" s="42">
        <f>IF(Tabela1[[#This Row],[Alta8]]="NA","NA",IF(OR(AD325="",U325=""),"",U325*30/1000))</f>
        <v>3.0840000000000001</v>
      </c>
      <c r="AB325" s="42">
        <f>IF(Tabela1[[#This Row],[Média9]]="NA","NA",IF(OR(AE325="",V325=""),"",V325*30/1000))</f>
        <v>2.5619999999999998</v>
      </c>
      <c r="AC325" s="42">
        <f>IF(Tabela1[[#This Row],[Baixa10]]="NA","NA",IF(OR(AF325="",W325=""),"",W325*30/1000))</f>
        <v>2.0910000000000002</v>
      </c>
      <c r="AD325" s="52" t="str">
        <f>IF(Tabela1[[#This Row],[Alta8]]="NA","NA",IF(X325="","",IF(X325&gt;$AD$3,"A",IF(X325&gt;$AD$4,"B",IF(X325&gt;$AD$5,"C","D")))))</f>
        <v>A</v>
      </c>
      <c r="AE325" s="52" t="str">
        <f>IF(Tabela1[[#This Row],[Média9]]="NA","NA",IF(Y325="","",IF(Y325&gt;$AD$3,"A",IF(Y325&gt;$AD$4,"B",IF(Y325&gt;$AD$5,"C","D")))))</f>
        <v>A</v>
      </c>
      <c r="AF325" s="52" t="str">
        <f>IF(Tabela1[[#This Row],[Baixa10]]="NA","NA",IF(Z325="","",IF(Z325&gt;$AD$3,"A",IF(Z325&gt;$AD$4,"B",IF(Z325&gt;$AD$5,"C","D")))))</f>
        <v>A</v>
      </c>
    </row>
    <row r="326" spans="1:32" ht="26.1" customHeight="1" x14ac:dyDescent="0.3">
      <c r="A326" s="46" t="s">
        <v>1251</v>
      </c>
      <c r="B326" s="31" t="s">
        <v>1211</v>
      </c>
      <c r="C326" s="46" t="s">
        <v>222</v>
      </c>
      <c r="D326" s="46" t="s">
        <v>220</v>
      </c>
      <c r="E326" s="46" t="s">
        <v>71</v>
      </c>
      <c r="F326" s="31">
        <v>127</v>
      </c>
      <c r="G326" s="47">
        <v>40</v>
      </c>
      <c r="H326" s="31">
        <v>5</v>
      </c>
      <c r="I326" s="31" t="s">
        <v>128</v>
      </c>
      <c r="J326" s="31" t="s">
        <v>18</v>
      </c>
      <c r="K326" s="31" t="s">
        <v>18</v>
      </c>
      <c r="L326" s="31" t="s">
        <v>80</v>
      </c>
      <c r="M326" s="31" t="s">
        <v>33</v>
      </c>
      <c r="N326" s="31">
        <v>3</v>
      </c>
      <c r="O326" s="31">
        <v>1297</v>
      </c>
      <c r="P326" s="31">
        <v>1122</v>
      </c>
      <c r="Q326" s="31">
        <v>907</v>
      </c>
      <c r="R326" s="48">
        <v>1.1200000000000001</v>
      </c>
      <c r="S326" s="48">
        <v>0.97</v>
      </c>
      <c r="T326" s="54">
        <v>0.78</v>
      </c>
      <c r="U326" s="50">
        <v>102.8</v>
      </c>
      <c r="V326" s="50">
        <v>85.4</v>
      </c>
      <c r="W326" s="51">
        <v>69.7</v>
      </c>
      <c r="X326" s="42">
        <f>IF(Tabela1[[#This Row],[Alta2]]="NA","NA",Tabela1[[#This Row],[Alta2]]/Tabela1[[#This Row],[Alta5]]*Tabela1[[#This Row],[Diâmetro (cm)]]/100)</f>
        <v>4.4000000000000003E-3</v>
      </c>
      <c r="Y326" s="42">
        <f>IF(Tabela1[[#This Row],[Média3]]="NA","NA",Tabela1[[#This Row],[Média3]]/Tabela1[[#This Row],[Média6]]*Tabela1[[#This Row],[Diâmetro (cm)]]/100)</f>
        <v>4.4999999999999997E-3</v>
      </c>
      <c r="Z326" s="42">
        <f>IF(Tabela1[[#This Row],[Baixa4]]="NA","NA",Tabela1[[#This Row],[Baixa4]]/Tabela1[[#This Row],[Baixa7]]*Tabela1[[#This Row],[Diâmetro (cm)]]/100)</f>
        <v>4.4999999999999997E-3</v>
      </c>
      <c r="AA326" s="42">
        <f>IF(Tabela1[[#This Row],[Alta8]]="NA","NA",IF(OR(AD326="",U326=""),"",U326*30/1000))</f>
        <v>3.0840000000000001</v>
      </c>
      <c r="AB326" s="42">
        <f>IF(Tabela1[[#This Row],[Média9]]="NA","NA",IF(OR(AE326="",V326=""),"",V326*30/1000))</f>
        <v>2.5619999999999998</v>
      </c>
      <c r="AC326" s="42">
        <f>IF(Tabela1[[#This Row],[Baixa10]]="NA","NA",IF(OR(AF326="",W326=""),"",W326*30/1000))</f>
        <v>2.0910000000000002</v>
      </c>
      <c r="AD326" s="52" t="str">
        <f>IF(Tabela1[[#This Row],[Alta8]]="NA","NA",IF(X326="","",IF(X326&gt;$AD$3,"A",IF(X326&gt;$AD$4,"B",IF(X326&gt;$AD$5,"C","D")))))</f>
        <v>A</v>
      </c>
      <c r="AE326" s="52" t="str">
        <f>IF(Tabela1[[#This Row],[Média9]]="NA","NA",IF(Y326="","",IF(Y326&gt;$AD$3,"A",IF(Y326&gt;$AD$4,"B",IF(Y326&gt;$AD$5,"C","D")))))</f>
        <v>A</v>
      </c>
      <c r="AF326" s="52" t="str">
        <f>IF(Tabela1[[#This Row],[Baixa10]]="NA","NA",IF(Z326="","",IF(Z326&gt;$AD$3,"A",IF(Z326&gt;$AD$4,"B",IF(Z326&gt;$AD$5,"C","D")))))</f>
        <v>A</v>
      </c>
    </row>
    <row r="327" spans="1:32" ht="26.1" customHeight="1" x14ac:dyDescent="0.3">
      <c r="A327" s="46" t="s">
        <v>1251</v>
      </c>
      <c r="B327" s="31" t="s">
        <v>1211</v>
      </c>
      <c r="C327" s="46" t="s">
        <v>223</v>
      </c>
      <c r="D327" s="46" t="s">
        <v>220</v>
      </c>
      <c r="E327" s="46" t="s">
        <v>71</v>
      </c>
      <c r="F327" s="31">
        <v>127</v>
      </c>
      <c r="G327" s="47">
        <v>40</v>
      </c>
      <c r="H327" s="31">
        <v>5</v>
      </c>
      <c r="I327" s="31" t="s">
        <v>128</v>
      </c>
      <c r="J327" s="31" t="s">
        <v>18</v>
      </c>
      <c r="K327" s="31" t="s">
        <v>18</v>
      </c>
      <c r="L327" s="31" t="s">
        <v>80</v>
      </c>
      <c r="M327" s="31" t="s">
        <v>33</v>
      </c>
      <c r="N327" s="31">
        <v>3</v>
      </c>
      <c r="O327" s="31">
        <v>1297</v>
      </c>
      <c r="P327" s="31">
        <v>1122</v>
      </c>
      <c r="Q327" s="31">
        <v>907</v>
      </c>
      <c r="R327" s="48">
        <v>1.1200000000000001</v>
      </c>
      <c r="S327" s="48">
        <v>0.97</v>
      </c>
      <c r="T327" s="54">
        <v>0.78</v>
      </c>
      <c r="U327" s="50">
        <v>102.8</v>
      </c>
      <c r="V327" s="50">
        <v>85.4</v>
      </c>
      <c r="W327" s="51">
        <v>69.7</v>
      </c>
      <c r="X327" s="42">
        <f>IF(Tabela1[[#This Row],[Alta2]]="NA","NA",Tabela1[[#This Row],[Alta2]]/Tabela1[[#This Row],[Alta5]]*Tabela1[[#This Row],[Diâmetro (cm)]]/100)</f>
        <v>4.4000000000000003E-3</v>
      </c>
      <c r="Y327" s="42">
        <f>IF(Tabela1[[#This Row],[Média3]]="NA","NA",Tabela1[[#This Row],[Média3]]/Tabela1[[#This Row],[Média6]]*Tabela1[[#This Row],[Diâmetro (cm)]]/100)</f>
        <v>4.4999999999999997E-3</v>
      </c>
      <c r="Z327" s="42">
        <f>IF(Tabela1[[#This Row],[Baixa4]]="NA","NA",Tabela1[[#This Row],[Baixa4]]/Tabela1[[#This Row],[Baixa7]]*Tabela1[[#This Row],[Diâmetro (cm)]]/100)</f>
        <v>4.4999999999999997E-3</v>
      </c>
      <c r="AA327" s="42">
        <f>IF(Tabela1[[#This Row],[Alta8]]="NA","NA",IF(OR(AD327="",U327=""),"",U327*30/1000))</f>
        <v>3.0840000000000001</v>
      </c>
      <c r="AB327" s="42">
        <f>IF(Tabela1[[#This Row],[Média9]]="NA","NA",IF(OR(AE327="",V327=""),"",V327*30/1000))</f>
        <v>2.5619999999999998</v>
      </c>
      <c r="AC327" s="42">
        <f>IF(Tabela1[[#This Row],[Baixa10]]="NA","NA",IF(OR(AF327="",W327=""),"",W327*30/1000))</f>
        <v>2.0910000000000002</v>
      </c>
      <c r="AD327" s="52" t="str">
        <f>IF(Tabela1[[#This Row],[Alta8]]="NA","NA",IF(X327="","",IF(X327&gt;$AD$3,"A",IF(X327&gt;$AD$4,"B",IF(X327&gt;$AD$5,"C","D")))))</f>
        <v>A</v>
      </c>
      <c r="AE327" s="52" t="str">
        <f>IF(Tabela1[[#This Row],[Média9]]="NA","NA",IF(Y327="","",IF(Y327&gt;$AD$3,"A",IF(Y327&gt;$AD$4,"B",IF(Y327&gt;$AD$5,"C","D")))))</f>
        <v>A</v>
      </c>
      <c r="AF327" s="52" t="str">
        <f>IF(Tabela1[[#This Row],[Baixa10]]="NA","NA",IF(Z327="","",IF(Z327&gt;$AD$3,"A",IF(Z327&gt;$AD$4,"B",IF(Z327&gt;$AD$5,"C","D")))))</f>
        <v>A</v>
      </c>
    </row>
    <row r="328" spans="1:32" ht="26.1" customHeight="1" x14ac:dyDescent="0.3">
      <c r="A328" s="46" t="s">
        <v>1251</v>
      </c>
      <c r="B328" s="31" t="s">
        <v>1211</v>
      </c>
      <c r="C328" s="46" t="s">
        <v>224</v>
      </c>
      <c r="D328" s="46" t="s">
        <v>220</v>
      </c>
      <c r="E328" s="46" t="s">
        <v>71</v>
      </c>
      <c r="F328" s="31">
        <v>127</v>
      </c>
      <c r="G328" s="47">
        <v>40</v>
      </c>
      <c r="H328" s="31">
        <v>5</v>
      </c>
      <c r="I328" s="31" t="s">
        <v>128</v>
      </c>
      <c r="J328" s="31" t="s">
        <v>18</v>
      </c>
      <c r="K328" s="31" t="s">
        <v>18</v>
      </c>
      <c r="L328" s="31" t="s">
        <v>80</v>
      </c>
      <c r="M328" s="31" t="s">
        <v>33</v>
      </c>
      <c r="N328" s="31">
        <v>3</v>
      </c>
      <c r="O328" s="31">
        <v>1297</v>
      </c>
      <c r="P328" s="31">
        <v>1122</v>
      </c>
      <c r="Q328" s="31">
        <v>907</v>
      </c>
      <c r="R328" s="48">
        <v>1.1200000000000001</v>
      </c>
      <c r="S328" s="48">
        <v>0.97</v>
      </c>
      <c r="T328" s="54">
        <v>0.78</v>
      </c>
      <c r="U328" s="50">
        <v>102.8</v>
      </c>
      <c r="V328" s="50">
        <v>85.4</v>
      </c>
      <c r="W328" s="51">
        <v>69.7</v>
      </c>
      <c r="X328" s="42">
        <f>IF(Tabela1[[#This Row],[Alta2]]="NA","NA",Tabela1[[#This Row],[Alta2]]/Tabela1[[#This Row],[Alta5]]*Tabela1[[#This Row],[Diâmetro (cm)]]/100)</f>
        <v>4.4000000000000003E-3</v>
      </c>
      <c r="Y328" s="42">
        <f>IF(Tabela1[[#This Row],[Média3]]="NA","NA",Tabela1[[#This Row],[Média3]]/Tabela1[[#This Row],[Média6]]*Tabela1[[#This Row],[Diâmetro (cm)]]/100)</f>
        <v>4.4999999999999997E-3</v>
      </c>
      <c r="Z328" s="42">
        <f>IF(Tabela1[[#This Row],[Baixa4]]="NA","NA",Tabela1[[#This Row],[Baixa4]]/Tabela1[[#This Row],[Baixa7]]*Tabela1[[#This Row],[Diâmetro (cm)]]/100)</f>
        <v>4.4999999999999997E-3</v>
      </c>
      <c r="AA328" s="42">
        <f>IF(Tabela1[[#This Row],[Alta8]]="NA","NA",IF(OR(AD328="",U328=""),"",U328*30/1000))</f>
        <v>3.0840000000000001</v>
      </c>
      <c r="AB328" s="42">
        <f>IF(Tabela1[[#This Row],[Média9]]="NA","NA",IF(OR(AE328="",V328=""),"",V328*30/1000))</f>
        <v>2.5619999999999998</v>
      </c>
      <c r="AC328" s="42">
        <f>IF(Tabela1[[#This Row],[Baixa10]]="NA","NA",IF(OR(AF328="",W328=""),"",W328*30/1000))</f>
        <v>2.0910000000000002</v>
      </c>
      <c r="AD328" s="52" t="str">
        <f>IF(Tabela1[[#This Row],[Alta8]]="NA","NA",IF(X328="","",IF(X328&gt;$AD$3,"A",IF(X328&gt;$AD$4,"B",IF(X328&gt;$AD$5,"C","D")))))</f>
        <v>A</v>
      </c>
      <c r="AE328" s="52" t="str">
        <f>IF(Tabela1[[#This Row],[Média9]]="NA","NA",IF(Y328="","",IF(Y328&gt;$AD$3,"A",IF(Y328&gt;$AD$4,"B",IF(Y328&gt;$AD$5,"C","D")))))</f>
        <v>A</v>
      </c>
      <c r="AF328" s="52" t="str">
        <f>IF(Tabela1[[#This Row],[Baixa10]]="NA","NA",IF(Z328="","",IF(Z328&gt;$AD$3,"A",IF(Z328&gt;$AD$4,"B",IF(Z328&gt;$AD$5,"C","D")))))</f>
        <v>A</v>
      </c>
    </row>
    <row r="329" spans="1:32" ht="26.1" customHeight="1" x14ac:dyDescent="0.3">
      <c r="A329" s="46" t="s">
        <v>1251</v>
      </c>
      <c r="B329" s="31" t="s">
        <v>1211</v>
      </c>
      <c r="C329" s="46" t="s">
        <v>225</v>
      </c>
      <c r="D329" s="46" t="s">
        <v>226</v>
      </c>
      <c r="E329" s="46" t="s">
        <v>71</v>
      </c>
      <c r="F329" s="31">
        <v>220</v>
      </c>
      <c r="G329" s="47">
        <v>40</v>
      </c>
      <c r="H329" s="31">
        <v>5</v>
      </c>
      <c r="I329" s="31" t="s">
        <v>128</v>
      </c>
      <c r="J329" s="31" t="s">
        <v>18</v>
      </c>
      <c r="K329" s="31" t="s">
        <v>18</v>
      </c>
      <c r="L329" s="31" t="s">
        <v>80</v>
      </c>
      <c r="M329" s="31" t="s">
        <v>33</v>
      </c>
      <c r="N329" s="31">
        <v>3</v>
      </c>
      <c r="O329" s="31">
        <v>1353</v>
      </c>
      <c r="P329" s="31">
        <v>1113</v>
      </c>
      <c r="Q329" s="31">
        <v>911</v>
      </c>
      <c r="R329" s="48">
        <v>1.17</v>
      </c>
      <c r="S329" s="48">
        <v>0.96</v>
      </c>
      <c r="T329" s="54">
        <v>0.8</v>
      </c>
      <c r="U329" s="50">
        <v>103.9</v>
      </c>
      <c r="V329" s="50">
        <v>81.7</v>
      </c>
      <c r="W329" s="51">
        <v>69.900000000000006</v>
      </c>
      <c r="X329" s="42">
        <f>IF(Tabela1[[#This Row],[Alta2]]="NA","NA",Tabela1[[#This Row],[Alta2]]/Tabela1[[#This Row],[Alta5]]*Tabela1[[#This Row],[Diâmetro (cm)]]/100)</f>
        <v>4.4999999999999997E-3</v>
      </c>
      <c r="Y329" s="42">
        <f>IF(Tabela1[[#This Row],[Média3]]="NA","NA",Tabela1[[#This Row],[Média3]]/Tabela1[[#This Row],[Média6]]*Tabela1[[#This Row],[Diâmetro (cm)]]/100)</f>
        <v>4.7000000000000002E-3</v>
      </c>
      <c r="Z329" s="42">
        <f>IF(Tabela1[[#This Row],[Baixa4]]="NA","NA",Tabela1[[#This Row],[Baixa4]]/Tabela1[[#This Row],[Baixa7]]*Tabela1[[#This Row],[Diâmetro (cm)]]/100)</f>
        <v>4.5999999999999999E-3</v>
      </c>
      <c r="AA329" s="42">
        <f>IF(Tabela1[[#This Row],[Alta8]]="NA","NA",IF(OR(AD329="",U329=""),"",U329*30/1000))</f>
        <v>3.117</v>
      </c>
      <c r="AB329" s="42">
        <f>IF(Tabela1[[#This Row],[Média9]]="NA","NA",IF(OR(AE329="",V329=""),"",V329*30/1000))</f>
        <v>2.4510000000000001</v>
      </c>
      <c r="AC329" s="42">
        <f>IF(Tabela1[[#This Row],[Baixa10]]="NA","NA",IF(OR(AF329="",W329=""),"",W329*30/1000))</f>
        <v>2.097</v>
      </c>
      <c r="AD329" s="52" t="str">
        <f>IF(Tabela1[[#This Row],[Alta8]]="NA","NA",IF(X329="","",IF(X329&gt;$AD$3,"A",IF(X329&gt;$AD$4,"B",IF(X329&gt;$AD$5,"C","D")))))</f>
        <v>A</v>
      </c>
      <c r="AE329" s="52" t="str">
        <f>IF(Tabela1[[#This Row],[Média9]]="NA","NA",IF(Y329="","",IF(Y329&gt;$AD$3,"A",IF(Y329&gt;$AD$4,"B",IF(Y329&gt;$AD$5,"C","D")))))</f>
        <v>A</v>
      </c>
      <c r="AF329" s="52" t="str">
        <f>IF(Tabela1[[#This Row],[Baixa10]]="NA","NA",IF(Z329="","",IF(Z329&gt;$AD$3,"A",IF(Z329&gt;$AD$4,"B",IF(Z329&gt;$AD$5,"C","D")))))</f>
        <v>A</v>
      </c>
    </row>
    <row r="330" spans="1:32" ht="26.1" customHeight="1" x14ac:dyDescent="0.3">
      <c r="A330" s="46" t="s">
        <v>1251</v>
      </c>
      <c r="B330" s="31" t="s">
        <v>1211</v>
      </c>
      <c r="C330" s="46" t="s">
        <v>227</v>
      </c>
      <c r="D330" s="46" t="s">
        <v>226</v>
      </c>
      <c r="E330" s="46" t="s">
        <v>71</v>
      </c>
      <c r="F330" s="31">
        <v>220</v>
      </c>
      <c r="G330" s="47">
        <v>40</v>
      </c>
      <c r="H330" s="31">
        <v>5</v>
      </c>
      <c r="I330" s="31" t="s">
        <v>128</v>
      </c>
      <c r="J330" s="31" t="s">
        <v>18</v>
      </c>
      <c r="K330" s="31" t="s">
        <v>18</v>
      </c>
      <c r="L330" s="31" t="s">
        <v>80</v>
      </c>
      <c r="M330" s="31" t="s">
        <v>33</v>
      </c>
      <c r="N330" s="31">
        <v>3</v>
      </c>
      <c r="O330" s="31">
        <v>1353</v>
      </c>
      <c r="P330" s="31">
        <v>1113</v>
      </c>
      <c r="Q330" s="31">
        <v>911</v>
      </c>
      <c r="R330" s="48">
        <v>1.17</v>
      </c>
      <c r="S330" s="48">
        <v>0.96</v>
      </c>
      <c r="T330" s="54">
        <v>0.8</v>
      </c>
      <c r="U330" s="50">
        <v>103.9</v>
      </c>
      <c r="V330" s="50">
        <v>81.7</v>
      </c>
      <c r="W330" s="51">
        <v>69.900000000000006</v>
      </c>
      <c r="X330" s="42">
        <f>IF(Tabela1[[#This Row],[Alta2]]="NA","NA",Tabela1[[#This Row],[Alta2]]/Tabela1[[#This Row],[Alta5]]*Tabela1[[#This Row],[Diâmetro (cm)]]/100)</f>
        <v>4.4999999999999997E-3</v>
      </c>
      <c r="Y330" s="42">
        <f>IF(Tabela1[[#This Row],[Média3]]="NA","NA",Tabela1[[#This Row],[Média3]]/Tabela1[[#This Row],[Média6]]*Tabela1[[#This Row],[Diâmetro (cm)]]/100)</f>
        <v>4.7000000000000002E-3</v>
      </c>
      <c r="Z330" s="42">
        <f>IF(Tabela1[[#This Row],[Baixa4]]="NA","NA",Tabela1[[#This Row],[Baixa4]]/Tabela1[[#This Row],[Baixa7]]*Tabela1[[#This Row],[Diâmetro (cm)]]/100)</f>
        <v>4.5999999999999999E-3</v>
      </c>
      <c r="AA330" s="42">
        <f>IF(Tabela1[[#This Row],[Alta8]]="NA","NA",IF(OR(AD330="",U330=""),"",U330*30/1000))</f>
        <v>3.117</v>
      </c>
      <c r="AB330" s="42">
        <f>IF(Tabela1[[#This Row],[Média9]]="NA","NA",IF(OR(AE330="",V330=""),"",V330*30/1000))</f>
        <v>2.4510000000000001</v>
      </c>
      <c r="AC330" s="42">
        <f>IF(Tabela1[[#This Row],[Baixa10]]="NA","NA",IF(OR(AF330="",W330=""),"",W330*30/1000))</f>
        <v>2.097</v>
      </c>
      <c r="AD330" s="52" t="str">
        <f>IF(Tabela1[[#This Row],[Alta8]]="NA","NA",IF(X330="","",IF(X330&gt;$AD$3,"A",IF(X330&gt;$AD$4,"B",IF(X330&gt;$AD$5,"C","D")))))</f>
        <v>A</v>
      </c>
      <c r="AE330" s="52" t="str">
        <f>IF(Tabela1[[#This Row],[Média9]]="NA","NA",IF(Y330="","",IF(Y330&gt;$AD$3,"A",IF(Y330&gt;$AD$4,"B",IF(Y330&gt;$AD$5,"C","D")))))</f>
        <v>A</v>
      </c>
      <c r="AF330" s="52" t="str">
        <f>IF(Tabela1[[#This Row],[Baixa10]]="NA","NA",IF(Z330="","",IF(Z330&gt;$AD$3,"A",IF(Z330&gt;$AD$4,"B",IF(Z330&gt;$AD$5,"C","D")))))</f>
        <v>A</v>
      </c>
    </row>
    <row r="331" spans="1:32" ht="26.1" customHeight="1" x14ac:dyDescent="0.3">
      <c r="A331" s="46" t="s">
        <v>1251</v>
      </c>
      <c r="B331" s="31" t="s">
        <v>1211</v>
      </c>
      <c r="C331" s="46" t="s">
        <v>228</v>
      </c>
      <c r="D331" s="46" t="s">
        <v>226</v>
      </c>
      <c r="E331" s="46" t="s">
        <v>71</v>
      </c>
      <c r="F331" s="31">
        <v>220</v>
      </c>
      <c r="G331" s="47">
        <v>40</v>
      </c>
      <c r="H331" s="31">
        <v>5</v>
      </c>
      <c r="I331" s="31" t="s">
        <v>128</v>
      </c>
      <c r="J331" s="31" t="s">
        <v>18</v>
      </c>
      <c r="K331" s="31" t="s">
        <v>18</v>
      </c>
      <c r="L331" s="31" t="s">
        <v>80</v>
      </c>
      <c r="M331" s="31" t="s">
        <v>33</v>
      </c>
      <c r="N331" s="31">
        <v>3</v>
      </c>
      <c r="O331" s="31">
        <v>1353</v>
      </c>
      <c r="P331" s="31">
        <v>1113</v>
      </c>
      <c r="Q331" s="31">
        <v>911</v>
      </c>
      <c r="R331" s="48">
        <v>1.17</v>
      </c>
      <c r="S331" s="48">
        <v>0.96</v>
      </c>
      <c r="T331" s="54">
        <v>0.8</v>
      </c>
      <c r="U331" s="50">
        <v>103.9</v>
      </c>
      <c r="V331" s="50">
        <v>81.7</v>
      </c>
      <c r="W331" s="51">
        <v>69.900000000000006</v>
      </c>
      <c r="X331" s="42">
        <f>IF(Tabela1[[#This Row],[Alta2]]="NA","NA",Tabela1[[#This Row],[Alta2]]/Tabela1[[#This Row],[Alta5]]*Tabela1[[#This Row],[Diâmetro (cm)]]/100)</f>
        <v>4.4999999999999997E-3</v>
      </c>
      <c r="Y331" s="42">
        <f>IF(Tabela1[[#This Row],[Média3]]="NA","NA",Tabela1[[#This Row],[Média3]]/Tabela1[[#This Row],[Média6]]*Tabela1[[#This Row],[Diâmetro (cm)]]/100)</f>
        <v>4.7000000000000002E-3</v>
      </c>
      <c r="Z331" s="42">
        <f>IF(Tabela1[[#This Row],[Baixa4]]="NA","NA",Tabela1[[#This Row],[Baixa4]]/Tabela1[[#This Row],[Baixa7]]*Tabela1[[#This Row],[Diâmetro (cm)]]/100)</f>
        <v>4.5999999999999999E-3</v>
      </c>
      <c r="AA331" s="42">
        <f>IF(Tabela1[[#This Row],[Alta8]]="NA","NA",IF(OR(AD331="",U331=""),"",U331*30/1000))</f>
        <v>3.117</v>
      </c>
      <c r="AB331" s="42">
        <f>IF(Tabela1[[#This Row],[Média9]]="NA","NA",IF(OR(AE331="",V331=""),"",V331*30/1000))</f>
        <v>2.4510000000000001</v>
      </c>
      <c r="AC331" s="42">
        <f>IF(Tabela1[[#This Row],[Baixa10]]="NA","NA",IF(OR(AF331="",W331=""),"",W331*30/1000))</f>
        <v>2.097</v>
      </c>
      <c r="AD331" s="52" t="str">
        <f>IF(Tabela1[[#This Row],[Alta8]]="NA","NA",IF(X331="","",IF(X331&gt;$AD$3,"A",IF(X331&gt;$AD$4,"B",IF(X331&gt;$AD$5,"C","D")))))</f>
        <v>A</v>
      </c>
      <c r="AE331" s="52" t="str">
        <f>IF(Tabela1[[#This Row],[Média9]]="NA","NA",IF(Y331="","",IF(Y331&gt;$AD$3,"A",IF(Y331&gt;$AD$4,"B",IF(Y331&gt;$AD$5,"C","D")))))</f>
        <v>A</v>
      </c>
      <c r="AF331" s="52" t="str">
        <f>IF(Tabela1[[#This Row],[Baixa10]]="NA","NA",IF(Z331="","",IF(Z331&gt;$AD$3,"A",IF(Z331&gt;$AD$4,"B",IF(Z331&gt;$AD$5,"C","D")))))</f>
        <v>A</v>
      </c>
    </row>
    <row r="332" spans="1:32" ht="26.1" customHeight="1" x14ac:dyDescent="0.3">
      <c r="A332" s="46" t="s">
        <v>1251</v>
      </c>
      <c r="B332" s="31" t="s">
        <v>1211</v>
      </c>
      <c r="C332" s="46" t="s">
        <v>229</v>
      </c>
      <c r="D332" s="46" t="s">
        <v>226</v>
      </c>
      <c r="E332" s="46" t="s">
        <v>71</v>
      </c>
      <c r="F332" s="31">
        <v>220</v>
      </c>
      <c r="G332" s="47">
        <v>40</v>
      </c>
      <c r="H332" s="31">
        <v>5</v>
      </c>
      <c r="I332" s="31" t="s">
        <v>128</v>
      </c>
      <c r="J332" s="31" t="s">
        <v>18</v>
      </c>
      <c r="K332" s="31" t="s">
        <v>18</v>
      </c>
      <c r="L332" s="31" t="s">
        <v>80</v>
      </c>
      <c r="M332" s="31" t="s">
        <v>33</v>
      </c>
      <c r="N332" s="31">
        <v>3</v>
      </c>
      <c r="O332" s="31">
        <v>1353</v>
      </c>
      <c r="P332" s="31">
        <v>1113</v>
      </c>
      <c r="Q332" s="31">
        <v>911</v>
      </c>
      <c r="R332" s="48">
        <v>1.17</v>
      </c>
      <c r="S332" s="48">
        <v>0.96</v>
      </c>
      <c r="T332" s="54">
        <v>0.8</v>
      </c>
      <c r="U332" s="50">
        <v>103.9</v>
      </c>
      <c r="V332" s="50">
        <v>81.7</v>
      </c>
      <c r="W332" s="51">
        <v>69.900000000000006</v>
      </c>
      <c r="X332" s="42">
        <f>IF(Tabela1[[#This Row],[Alta2]]="NA","NA",Tabela1[[#This Row],[Alta2]]/Tabela1[[#This Row],[Alta5]]*Tabela1[[#This Row],[Diâmetro (cm)]]/100)</f>
        <v>4.4999999999999997E-3</v>
      </c>
      <c r="Y332" s="42">
        <f>IF(Tabela1[[#This Row],[Média3]]="NA","NA",Tabela1[[#This Row],[Média3]]/Tabela1[[#This Row],[Média6]]*Tabela1[[#This Row],[Diâmetro (cm)]]/100)</f>
        <v>4.7000000000000002E-3</v>
      </c>
      <c r="Z332" s="42">
        <f>IF(Tabela1[[#This Row],[Baixa4]]="NA","NA",Tabela1[[#This Row],[Baixa4]]/Tabela1[[#This Row],[Baixa7]]*Tabela1[[#This Row],[Diâmetro (cm)]]/100)</f>
        <v>4.5999999999999999E-3</v>
      </c>
      <c r="AA332" s="42">
        <f>IF(Tabela1[[#This Row],[Alta8]]="NA","NA",IF(OR(AD332="",U332=""),"",U332*30/1000))</f>
        <v>3.117</v>
      </c>
      <c r="AB332" s="42">
        <f>IF(Tabela1[[#This Row],[Média9]]="NA","NA",IF(OR(AE332="",V332=""),"",V332*30/1000))</f>
        <v>2.4510000000000001</v>
      </c>
      <c r="AC332" s="42">
        <f>IF(Tabela1[[#This Row],[Baixa10]]="NA","NA",IF(OR(AF332="",W332=""),"",W332*30/1000))</f>
        <v>2.097</v>
      </c>
      <c r="AD332" s="52" t="str">
        <f>IF(Tabela1[[#This Row],[Alta8]]="NA","NA",IF(X332="","",IF(X332&gt;$AD$3,"A",IF(X332&gt;$AD$4,"B",IF(X332&gt;$AD$5,"C","D")))))</f>
        <v>A</v>
      </c>
      <c r="AE332" s="52" t="str">
        <f>IF(Tabela1[[#This Row],[Média9]]="NA","NA",IF(Y332="","",IF(Y332&gt;$AD$3,"A",IF(Y332&gt;$AD$4,"B",IF(Y332&gt;$AD$5,"C","D")))))</f>
        <v>A</v>
      </c>
      <c r="AF332" s="52" t="str">
        <f>IF(Tabela1[[#This Row],[Baixa10]]="NA","NA",IF(Z332="","",IF(Z332&gt;$AD$3,"A",IF(Z332&gt;$AD$4,"B",IF(Z332&gt;$AD$5,"C","D")))))</f>
        <v>A</v>
      </c>
    </row>
    <row r="333" spans="1:32" ht="26.1" customHeight="1" x14ac:dyDescent="0.3">
      <c r="A333" s="46" t="s">
        <v>1251</v>
      </c>
      <c r="B333" s="31" t="s">
        <v>1211</v>
      </c>
      <c r="C333" s="46" t="s">
        <v>230</v>
      </c>
      <c r="D333" s="46" t="s">
        <v>226</v>
      </c>
      <c r="E333" s="46" t="s">
        <v>71</v>
      </c>
      <c r="F333" s="31">
        <v>220</v>
      </c>
      <c r="G333" s="47">
        <v>40</v>
      </c>
      <c r="H333" s="31">
        <v>5</v>
      </c>
      <c r="I333" s="31" t="s">
        <v>128</v>
      </c>
      <c r="J333" s="31" t="s">
        <v>18</v>
      </c>
      <c r="K333" s="31" t="s">
        <v>18</v>
      </c>
      <c r="L333" s="31" t="s">
        <v>80</v>
      </c>
      <c r="M333" s="31" t="s">
        <v>33</v>
      </c>
      <c r="N333" s="31">
        <v>3</v>
      </c>
      <c r="O333" s="31">
        <v>1353</v>
      </c>
      <c r="P333" s="31">
        <v>1113</v>
      </c>
      <c r="Q333" s="31">
        <v>911</v>
      </c>
      <c r="R333" s="48">
        <v>1.17</v>
      </c>
      <c r="S333" s="48">
        <v>0.96</v>
      </c>
      <c r="T333" s="54">
        <v>0.8</v>
      </c>
      <c r="U333" s="50">
        <v>103.9</v>
      </c>
      <c r="V333" s="50">
        <v>81.7</v>
      </c>
      <c r="W333" s="51">
        <v>69.900000000000006</v>
      </c>
      <c r="X333" s="42">
        <f>IF(Tabela1[[#This Row],[Alta2]]="NA","NA",Tabela1[[#This Row],[Alta2]]/Tabela1[[#This Row],[Alta5]]*Tabela1[[#This Row],[Diâmetro (cm)]]/100)</f>
        <v>4.4999999999999997E-3</v>
      </c>
      <c r="Y333" s="42">
        <f>IF(Tabela1[[#This Row],[Média3]]="NA","NA",Tabela1[[#This Row],[Média3]]/Tabela1[[#This Row],[Média6]]*Tabela1[[#This Row],[Diâmetro (cm)]]/100)</f>
        <v>4.7000000000000002E-3</v>
      </c>
      <c r="Z333" s="42">
        <f>IF(Tabela1[[#This Row],[Baixa4]]="NA","NA",Tabela1[[#This Row],[Baixa4]]/Tabela1[[#This Row],[Baixa7]]*Tabela1[[#This Row],[Diâmetro (cm)]]/100)</f>
        <v>4.5999999999999999E-3</v>
      </c>
      <c r="AA333" s="42">
        <f>IF(Tabela1[[#This Row],[Alta8]]="NA","NA",IF(OR(AD333="",U333=""),"",U333*30/1000))</f>
        <v>3.117</v>
      </c>
      <c r="AB333" s="42">
        <f>IF(Tabela1[[#This Row],[Média9]]="NA","NA",IF(OR(AE333="",V333=""),"",V333*30/1000))</f>
        <v>2.4510000000000001</v>
      </c>
      <c r="AC333" s="42">
        <f>IF(Tabela1[[#This Row],[Baixa10]]="NA","NA",IF(OR(AF333="",W333=""),"",W333*30/1000))</f>
        <v>2.097</v>
      </c>
      <c r="AD333" s="52" t="str">
        <f>IF(Tabela1[[#This Row],[Alta8]]="NA","NA",IF(X333="","",IF(X333&gt;$AD$3,"A",IF(X333&gt;$AD$4,"B",IF(X333&gt;$AD$5,"C","D")))))</f>
        <v>A</v>
      </c>
      <c r="AE333" s="52" t="str">
        <f>IF(Tabela1[[#This Row],[Média9]]="NA","NA",IF(Y333="","",IF(Y333&gt;$AD$3,"A",IF(Y333&gt;$AD$4,"B",IF(Y333&gt;$AD$5,"C","D")))))</f>
        <v>A</v>
      </c>
      <c r="AF333" s="52" t="str">
        <f>IF(Tabela1[[#This Row],[Baixa10]]="NA","NA",IF(Z333="","",IF(Z333&gt;$AD$3,"A",IF(Z333&gt;$AD$4,"B",IF(Z333&gt;$AD$5,"C","D")))))</f>
        <v>A</v>
      </c>
    </row>
    <row r="334" spans="1:32" ht="26.1" customHeight="1" x14ac:dyDescent="0.3">
      <c r="A334" s="46" t="s">
        <v>1251</v>
      </c>
      <c r="B334" s="31" t="s">
        <v>1211</v>
      </c>
      <c r="C334" s="46" t="s">
        <v>231</v>
      </c>
      <c r="D334" s="46" t="s">
        <v>232</v>
      </c>
      <c r="E334" s="46" t="s">
        <v>25</v>
      </c>
      <c r="F334" s="31">
        <v>127</v>
      </c>
      <c r="G334" s="47">
        <v>40</v>
      </c>
      <c r="H334" s="31">
        <v>5</v>
      </c>
      <c r="I334" s="31" t="s">
        <v>128</v>
      </c>
      <c r="J334" s="31" t="s">
        <v>18</v>
      </c>
      <c r="K334" s="31" t="s">
        <v>18</v>
      </c>
      <c r="L334" s="31" t="s">
        <v>80</v>
      </c>
      <c r="M334" s="31" t="s">
        <v>33</v>
      </c>
      <c r="N334" s="31">
        <v>3</v>
      </c>
      <c r="O334" s="31">
        <v>1297</v>
      </c>
      <c r="P334" s="31">
        <v>1122</v>
      </c>
      <c r="Q334" s="31">
        <v>907</v>
      </c>
      <c r="R334" s="48">
        <v>1.1200000000000001</v>
      </c>
      <c r="S334" s="48">
        <v>0.97</v>
      </c>
      <c r="T334" s="54">
        <v>0.78</v>
      </c>
      <c r="U334" s="50">
        <v>102.8</v>
      </c>
      <c r="V334" s="50">
        <v>85.4</v>
      </c>
      <c r="W334" s="51">
        <v>69.7</v>
      </c>
      <c r="X334" s="42">
        <f>IF(Tabela1[[#This Row],[Alta2]]="NA","NA",Tabela1[[#This Row],[Alta2]]/Tabela1[[#This Row],[Alta5]]*Tabela1[[#This Row],[Diâmetro (cm)]]/100)</f>
        <v>4.4000000000000003E-3</v>
      </c>
      <c r="Y334" s="42">
        <f>IF(Tabela1[[#This Row],[Média3]]="NA","NA",Tabela1[[#This Row],[Média3]]/Tabela1[[#This Row],[Média6]]*Tabela1[[#This Row],[Diâmetro (cm)]]/100)</f>
        <v>4.4999999999999997E-3</v>
      </c>
      <c r="Z334" s="42">
        <f>IF(Tabela1[[#This Row],[Baixa4]]="NA","NA",Tabela1[[#This Row],[Baixa4]]/Tabela1[[#This Row],[Baixa7]]*Tabela1[[#This Row],[Diâmetro (cm)]]/100)</f>
        <v>4.4999999999999997E-3</v>
      </c>
      <c r="AA334" s="42">
        <f>IF(Tabela1[[#This Row],[Alta8]]="NA","NA",IF(OR(AD334="",U334=""),"",U334*30/1000))</f>
        <v>3.0840000000000001</v>
      </c>
      <c r="AB334" s="42">
        <f>IF(Tabela1[[#This Row],[Média9]]="NA","NA",IF(OR(AE334="",V334=""),"",V334*30/1000))</f>
        <v>2.5619999999999998</v>
      </c>
      <c r="AC334" s="42">
        <f>IF(Tabela1[[#This Row],[Baixa10]]="NA","NA",IF(OR(AF334="",W334=""),"",W334*30/1000))</f>
        <v>2.0910000000000002</v>
      </c>
      <c r="AD334" s="52" t="str">
        <f>IF(Tabela1[[#This Row],[Alta8]]="NA","NA",IF(X334="","",IF(X334&gt;$AD$3,"A",IF(X334&gt;$AD$4,"B",IF(X334&gt;$AD$5,"C","D")))))</f>
        <v>A</v>
      </c>
      <c r="AE334" s="52" t="str">
        <f>IF(Tabela1[[#This Row],[Média9]]="NA","NA",IF(Y334="","",IF(Y334&gt;$AD$3,"A",IF(Y334&gt;$AD$4,"B",IF(Y334&gt;$AD$5,"C","D")))))</f>
        <v>A</v>
      </c>
      <c r="AF334" s="52" t="str">
        <f>IF(Tabela1[[#This Row],[Baixa10]]="NA","NA",IF(Z334="","",IF(Z334&gt;$AD$3,"A",IF(Z334&gt;$AD$4,"B",IF(Z334&gt;$AD$5,"C","D")))))</f>
        <v>A</v>
      </c>
    </row>
    <row r="335" spans="1:32" ht="26.1" customHeight="1" x14ac:dyDescent="0.3">
      <c r="A335" s="46" t="s">
        <v>1251</v>
      </c>
      <c r="B335" s="31" t="s">
        <v>1211</v>
      </c>
      <c r="C335" s="46" t="s">
        <v>233</v>
      </c>
      <c r="D335" s="46" t="s">
        <v>232</v>
      </c>
      <c r="E335" s="46" t="s">
        <v>25</v>
      </c>
      <c r="F335" s="31">
        <v>127</v>
      </c>
      <c r="G335" s="47">
        <v>40</v>
      </c>
      <c r="H335" s="31">
        <v>5</v>
      </c>
      <c r="I335" s="31" t="s">
        <v>128</v>
      </c>
      <c r="J335" s="31" t="s">
        <v>18</v>
      </c>
      <c r="K335" s="31" t="s">
        <v>18</v>
      </c>
      <c r="L335" s="31" t="s">
        <v>80</v>
      </c>
      <c r="M335" s="31" t="s">
        <v>33</v>
      </c>
      <c r="N335" s="31">
        <v>3</v>
      </c>
      <c r="O335" s="31">
        <v>1297</v>
      </c>
      <c r="P335" s="31">
        <v>1122</v>
      </c>
      <c r="Q335" s="31">
        <v>907</v>
      </c>
      <c r="R335" s="48">
        <v>1.1200000000000001</v>
      </c>
      <c r="S335" s="48">
        <v>0.97</v>
      </c>
      <c r="T335" s="54">
        <v>0.78</v>
      </c>
      <c r="U335" s="50">
        <v>102.8</v>
      </c>
      <c r="V335" s="50">
        <v>85.4</v>
      </c>
      <c r="W335" s="51">
        <v>69.7</v>
      </c>
      <c r="X335" s="42">
        <f>IF(Tabela1[[#This Row],[Alta2]]="NA","NA",Tabela1[[#This Row],[Alta2]]/Tabela1[[#This Row],[Alta5]]*Tabela1[[#This Row],[Diâmetro (cm)]]/100)</f>
        <v>4.4000000000000003E-3</v>
      </c>
      <c r="Y335" s="42">
        <f>IF(Tabela1[[#This Row],[Média3]]="NA","NA",Tabela1[[#This Row],[Média3]]/Tabela1[[#This Row],[Média6]]*Tabela1[[#This Row],[Diâmetro (cm)]]/100)</f>
        <v>4.4999999999999997E-3</v>
      </c>
      <c r="Z335" s="42">
        <f>IF(Tabela1[[#This Row],[Baixa4]]="NA","NA",Tabela1[[#This Row],[Baixa4]]/Tabela1[[#This Row],[Baixa7]]*Tabela1[[#This Row],[Diâmetro (cm)]]/100)</f>
        <v>4.4999999999999997E-3</v>
      </c>
      <c r="AA335" s="42">
        <f>IF(Tabela1[[#This Row],[Alta8]]="NA","NA",IF(OR(AD335="",U335=""),"",U335*30/1000))</f>
        <v>3.0840000000000001</v>
      </c>
      <c r="AB335" s="42">
        <f>IF(Tabela1[[#This Row],[Média9]]="NA","NA",IF(OR(AE335="",V335=""),"",V335*30/1000))</f>
        <v>2.5619999999999998</v>
      </c>
      <c r="AC335" s="42">
        <f>IF(Tabela1[[#This Row],[Baixa10]]="NA","NA",IF(OR(AF335="",W335=""),"",W335*30/1000))</f>
        <v>2.0910000000000002</v>
      </c>
      <c r="AD335" s="52" t="str">
        <f>IF(Tabela1[[#This Row],[Alta8]]="NA","NA",IF(X335="","",IF(X335&gt;$AD$3,"A",IF(X335&gt;$AD$4,"B",IF(X335&gt;$AD$5,"C","D")))))</f>
        <v>A</v>
      </c>
      <c r="AE335" s="52" t="str">
        <f>IF(Tabela1[[#This Row],[Média9]]="NA","NA",IF(Y335="","",IF(Y335&gt;$AD$3,"A",IF(Y335&gt;$AD$4,"B",IF(Y335&gt;$AD$5,"C","D")))))</f>
        <v>A</v>
      </c>
      <c r="AF335" s="52" t="str">
        <f>IF(Tabela1[[#This Row],[Baixa10]]="NA","NA",IF(Z335="","",IF(Z335&gt;$AD$3,"A",IF(Z335&gt;$AD$4,"B",IF(Z335&gt;$AD$5,"C","D")))))</f>
        <v>A</v>
      </c>
    </row>
    <row r="336" spans="1:32" ht="26.1" customHeight="1" x14ac:dyDescent="0.3">
      <c r="A336" s="46" t="s">
        <v>1251</v>
      </c>
      <c r="B336" s="31" t="s">
        <v>1211</v>
      </c>
      <c r="C336" s="46" t="s">
        <v>234</v>
      </c>
      <c r="D336" s="46" t="s">
        <v>232</v>
      </c>
      <c r="E336" s="46" t="s">
        <v>25</v>
      </c>
      <c r="F336" s="31">
        <v>127</v>
      </c>
      <c r="G336" s="47">
        <v>40</v>
      </c>
      <c r="H336" s="31">
        <v>5</v>
      </c>
      <c r="I336" s="31" t="s">
        <v>128</v>
      </c>
      <c r="J336" s="31" t="s">
        <v>18</v>
      </c>
      <c r="K336" s="31" t="s">
        <v>18</v>
      </c>
      <c r="L336" s="31" t="s">
        <v>80</v>
      </c>
      <c r="M336" s="31" t="s">
        <v>33</v>
      </c>
      <c r="N336" s="31">
        <v>3</v>
      </c>
      <c r="O336" s="31">
        <v>1297</v>
      </c>
      <c r="P336" s="31">
        <v>1122</v>
      </c>
      <c r="Q336" s="31">
        <v>907</v>
      </c>
      <c r="R336" s="48">
        <v>1.1200000000000001</v>
      </c>
      <c r="S336" s="48">
        <v>0.97</v>
      </c>
      <c r="T336" s="54">
        <v>0.78</v>
      </c>
      <c r="U336" s="50">
        <v>102.8</v>
      </c>
      <c r="V336" s="50">
        <v>85.4</v>
      </c>
      <c r="W336" s="51">
        <v>69.7</v>
      </c>
      <c r="X336" s="42">
        <f>IF(Tabela1[[#This Row],[Alta2]]="NA","NA",Tabela1[[#This Row],[Alta2]]/Tabela1[[#This Row],[Alta5]]*Tabela1[[#This Row],[Diâmetro (cm)]]/100)</f>
        <v>4.4000000000000003E-3</v>
      </c>
      <c r="Y336" s="42">
        <f>IF(Tabela1[[#This Row],[Média3]]="NA","NA",Tabela1[[#This Row],[Média3]]/Tabela1[[#This Row],[Média6]]*Tabela1[[#This Row],[Diâmetro (cm)]]/100)</f>
        <v>4.4999999999999997E-3</v>
      </c>
      <c r="Z336" s="42">
        <f>IF(Tabela1[[#This Row],[Baixa4]]="NA","NA",Tabela1[[#This Row],[Baixa4]]/Tabela1[[#This Row],[Baixa7]]*Tabela1[[#This Row],[Diâmetro (cm)]]/100)</f>
        <v>4.4999999999999997E-3</v>
      </c>
      <c r="AA336" s="42">
        <f>IF(Tabela1[[#This Row],[Alta8]]="NA","NA",IF(OR(AD336="",U336=""),"",U336*30/1000))</f>
        <v>3.0840000000000001</v>
      </c>
      <c r="AB336" s="42">
        <f>IF(Tabela1[[#This Row],[Média9]]="NA","NA",IF(OR(AE336="",V336=""),"",V336*30/1000))</f>
        <v>2.5619999999999998</v>
      </c>
      <c r="AC336" s="42">
        <f>IF(Tabela1[[#This Row],[Baixa10]]="NA","NA",IF(OR(AF336="",W336=""),"",W336*30/1000))</f>
        <v>2.0910000000000002</v>
      </c>
      <c r="AD336" s="52" t="str">
        <f>IF(Tabela1[[#This Row],[Alta8]]="NA","NA",IF(X336="","",IF(X336&gt;$AD$3,"A",IF(X336&gt;$AD$4,"B",IF(X336&gt;$AD$5,"C","D")))))</f>
        <v>A</v>
      </c>
      <c r="AE336" s="52" t="str">
        <f>IF(Tabela1[[#This Row],[Média9]]="NA","NA",IF(Y336="","",IF(Y336&gt;$AD$3,"A",IF(Y336&gt;$AD$4,"B",IF(Y336&gt;$AD$5,"C","D")))))</f>
        <v>A</v>
      </c>
      <c r="AF336" s="52" t="str">
        <f>IF(Tabela1[[#This Row],[Baixa10]]="NA","NA",IF(Z336="","",IF(Z336&gt;$AD$3,"A",IF(Z336&gt;$AD$4,"B",IF(Z336&gt;$AD$5,"C","D")))))</f>
        <v>A</v>
      </c>
    </row>
    <row r="337" spans="1:32" ht="26.1" customHeight="1" x14ac:dyDescent="0.3">
      <c r="A337" s="46" t="s">
        <v>1251</v>
      </c>
      <c r="B337" s="31" t="s">
        <v>1211</v>
      </c>
      <c r="C337" s="46" t="s">
        <v>235</v>
      </c>
      <c r="D337" s="46" t="s">
        <v>232</v>
      </c>
      <c r="E337" s="46" t="s">
        <v>25</v>
      </c>
      <c r="F337" s="31">
        <v>127</v>
      </c>
      <c r="G337" s="47">
        <v>40</v>
      </c>
      <c r="H337" s="31">
        <v>5</v>
      </c>
      <c r="I337" s="31" t="s">
        <v>128</v>
      </c>
      <c r="J337" s="31" t="s">
        <v>18</v>
      </c>
      <c r="K337" s="31" t="s">
        <v>18</v>
      </c>
      <c r="L337" s="31" t="s">
        <v>80</v>
      </c>
      <c r="M337" s="31" t="s">
        <v>33</v>
      </c>
      <c r="N337" s="31">
        <v>3</v>
      </c>
      <c r="O337" s="31">
        <v>1297</v>
      </c>
      <c r="P337" s="31">
        <v>1122</v>
      </c>
      <c r="Q337" s="31">
        <v>907</v>
      </c>
      <c r="R337" s="48">
        <v>1.1200000000000001</v>
      </c>
      <c r="S337" s="48">
        <v>0.97</v>
      </c>
      <c r="T337" s="54">
        <v>0.78</v>
      </c>
      <c r="U337" s="50">
        <v>102.8</v>
      </c>
      <c r="V337" s="50">
        <v>85.4</v>
      </c>
      <c r="W337" s="51">
        <v>69.7</v>
      </c>
      <c r="X337" s="42">
        <f>IF(Tabela1[[#This Row],[Alta2]]="NA","NA",Tabela1[[#This Row],[Alta2]]/Tabela1[[#This Row],[Alta5]]*Tabela1[[#This Row],[Diâmetro (cm)]]/100)</f>
        <v>4.4000000000000003E-3</v>
      </c>
      <c r="Y337" s="42">
        <f>IF(Tabela1[[#This Row],[Média3]]="NA","NA",Tabela1[[#This Row],[Média3]]/Tabela1[[#This Row],[Média6]]*Tabela1[[#This Row],[Diâmetro (cm)]]/100)</f>
        <v>4.4999999999999997E-3</v>
      </c>
      <c r="Z337" s="42">
        <f>IF(Tabela1[[#This Row],[Baixa4]]="NA","NA",Tabela1[[#This Row],[Baixa4]]/Tabela1[[#This Row],[Baixa7]]*Tabela1[[#This Row],[Diâmetro (cm)]]/100)</f>
        <v>4.4999999999999997E-3</v>
      </c>
      <c r="AA337" s="42">
        <f>IF(Tabela1[[#This Row],[Alta8]]="NA","NA",IF(OR(AD337="",U337=""),"",U337*30/1000))</f>
        <v>3.0840000000000001</v>
      </c>
      <c r="AB337" s="42">
        <f>IF(Tabela1[[#This Row],[Média9]]="NA","NA",IF(OR(AE337="",V337=""),"",V337*30/1000))</f>
        <v>2.5619999999999998</v>
      </c>
      <c r="AC337" s="42">
        <f>IF(Tabela1[[#This Row],[Baixa10]]="NA","NA",IF(OR(AF337="",W337=""),"",W337*30/1000))</f>
        <v>2.0910000000000002</v>
      </c>
      <c r="AD337" s="52" t="str">
        <f>IF(Tabela1[[#This Row],[Alta8]]="NA","NA",IF(X337="","",IF(X337&gt;$AD$3,"A",IF(X337&gt;$AD$4,"B",IF(X337&gt;$AD$5,"C","D")))))</f>
        <v>A</v>
      </c>
      <c r="AE337" s="52" t="str">
        <f>IF(Tabela1[[#This Row],[Média9]]="NA","NA",IF(Y337="","",IF(Y337&gt;$AD$3,"A",IF(Y337&gt;$AD$4,"B",IF(Y337&gt;$AD$5,"C","D")))))</f>
        <v>A</v>
      </c>
      <c r="AF337" s="52" t="str">
        <f>IF(Tabela1[[#This Row],[Baixa10]]="NA","NA",IF(Z337="","",IF(Z337&gt;$AD$3,"A",IF(Z337&gt;$AD$4,"B",IF(Z337&gt;$AD$5,"C","D")))))</f>
        <v>A</v>
      </c>
    </row>
    <row r="338" spans="1:32" ht="26.1" customHeight="1" x14ac:dyDescent="0.3">
      <c r="A338" s="46" t="s">
        <v>1251</v>
      </c>
      <c r="B338" s="31" t="s">
        <v>1211</v>
      </c>
      <c r="C338" s="46" t="s">
        <v>236</v>
      </c>
      <c r="D338" s="46" t="s">
        <v>232</v>
      </c>
      <c r="E338" s="46" t="s">
        <v>25</v>
      </c>
      <c r="F338" s="31">
        <v>127</v>
      </c>
      <c r="G338" s="47">
        <v>40</v>
      </c>
      <c r="H338" s="31">
        <v>5</v>
      </c>
      <c r="I338" s="31" t="s">
        <v>128</v>
      </c>
      <c r="J338" s="31" t="s">
        <v>18</v>
      </c>
      <c r="K338" s="31" t="s">
        <v>18</v>
      </c>
      <c r="L338" s="31" t="s">
        <v>80</v>
      </c>
      <c r="M338" s="31" t="s">
        <v>33</v>
      </c>
      <c r="N338" s="31">
        <v>3</v>
      </c>
      <c r="O338" s="31">
        <v>1297</v>
      </c>
      <c r="P338" s="31">
        <v>1122</v>
      </c>
      <c r="Q338" s="31">
        <v>907</v>
      </c>
      <c r="R338" s="48">
        <v>1.1200000000000001</v>
      </c>
      <c r="S338" s="48">
        <v>0.97</v>
      </c>
      <c r="T338" s="54">
        <v>0.78</v>
      </c>
      <c r="U338" s="50">
        <v>102.8</v>
      </c>
      <c r="V338" s="50">
        <v>85.4</v>
      </c>
      <c r="W338" s="51">
        <v>69.7</v>
      </c>
      <c r="X338" s="42">
        <f>IF(Tabela1[[#This Row],[Alta2]]="NA","NA",Tabela1[[#This Row],[Alta2]]/Tabela1[[#This Row],[Alta5]]*Tabela1[[#This Row],[Diâmetro (cm)]]/100)</f>
        <v>4.4000000000000003E-3</v>
      </c>
      <c r="Y338" s="42">
        <f>IF(Tabela1[[#This Row],[Média3]]="NA","NA",Tabela1[[#This Row],[Média3]]/Tabela1[[#This Row],[Média6]]*Tabela1[[#This Row],[Diâmetro (cm)]]/100)</f>
        <v>4.4999999999999997E-3</v>
      </c>
      <c r="Z338" s="42">
        <f>IF(Tabela1[[#This Row],[Baixa4]]="NA","NA",Tabela1[[#This Row],[Baixa4]]/Tabela1[[#This Row],[Baixa7]]*Tabela1[[#This Row],[Diâmetro (cm)]]/100)</f>
        <v>4.4999999999999997E-3</v>
      </c>
      <c r="AA338" s="42">
        <f>IF(Tabela1[[#This Row],[Alta8]]="NA","NA",IF(OR(AD338="",U338=""),"",U338*30/1000))</f>
        <v>3.0840000000000001</v>
      </c>
      <c r="AB338" s="42">
        <f>IF(Tabela1[[#This Row],[Média9]]="NA","NA",IF(OR(AE338="",V338=""),"",V338*30/1000))</f>
        <v>2.5619999999999998</v>
      </c>
      <c r="AC338" s="42">
        <f>IF(Tabela1[[#This Row],[Baixa10]]="NA","NA",IF(OR(AF338="",W338=""),"",W338*30/1000))</f>
        <v>2.0910000000000002</v>
      </c>
      <c r="AD338" s="52" t="str">
        <f>IF(Tabela1[[#This Row],[Alta8]]="NA","NA",IF(X338="","",IF(X338&gt;$AD$3,"A",IF(X338&gt;$AD$4,"B",IF(X338&gt;$AD$5,"C","D")))))</f>
        <v>A</v>
      </c>
      <c r="AE338" s="52" t="str">
        <f>IF(Tabela1[[#This Row],[Média9]]="NA","NA",IF(Y338="","",IF(Y338&gt;$AD$3,"A",IF(Y338&gt;$AD$4,"B",IF(Y338&gt;$AD$5,"C","D")))))</f>
        <v>A</v>
      </c>
      <c r="AF338" s="52" t="str">
        <f>IF(Tabela1[[#This Row],[Baixa10]]="NA","NA",IF(Z338="","",IF(Z338&gt;$AD$3,"A",IF(Z338&gt;$AD$4,"B",IF(Z338&gt;$AD$5,"C","D")))))</f>
        <v>A</v>
      </c>
    </row>
    <row r="339" spans="1:32" ht="26.1" customHeight="1" x14ac:dyDescent="0.3">
      <c r="A339" s="46" t="s">
        <v>1251</v>
      </c>
      <c r="B339" s="31" t="s">
        <v>1211</v>
      </c>
      <c r="C339" s="46" t="s">
        <v>237</v>
      </c>
      <c r="D339" s="46" t="s">
        <v>238</v>
      </c>
      <c r="E339" s="46" t="s">
        <v>25</v>
      </c>
      <c r="F339" s="31">
        <v>220</v>
      </c>
      <c r="G339" s="47">
        <v>40</v>
      </c>
      <c r="H339" s="31">
        <v>5</v>
      </c>
      <c r="I339" s="31" t="s">
        <v>128</v>
      </c>
      <c r="J339" s="31" t="s">
        <v>18</v>
      </c>
      <c r="K339" s="31" t="s">
        <v>18</v>
      </c>
      <c r="L339" s="31" t="s">
        <v>80</v>
      </c>
      <c r="M339" s="31" t="s">
        <v>33</v>
      </c>
      <c r="N339" s="31">
        <v>3</v>
      </c>
      <c r="O339" s="31">
        <v>1353</v>
      </c>
      <c r="P339" s="31">
        <v>1113</v>
      </c>
      <c r="Q339" s="31">
        <v>911</v>
      </c>
      <c r="R339" s="48">
        <v>1.17</v>
      </c>
      <c r="S339" s="48">
        <v>0.96</v>
      </c>
      <c r="T339" s="54">
        <v>0.8</v>
      </c>
      <c r="U339" s="50">
        <v>103.9</v>
      </c>
      <c r="V339" s="50">
        <v>81.7</v>
      </c>
      <c r="W339" s="51">
        <v>69.900000000000006</v>
      </c>
      <c r="X339" s="42">
        <f>IF(Tabela1[[#This Row],[Alta2]]="NA","NA",Tabela1[[#This Row],[Alta2]]/Tabela1[[#This Row],[Alta5]]*Tabela1[[#This Row],[Diâmetro (cm)]]/100)</f>
        <v>4.4999999999999997E-3</v>
      </c>
      <c r="Y339" s="42">
        <f>IF(Tabela1[[#This Row],[Média3]]="NA","NA",Tabela1[[#This Row],[Média3]]/Tabela1[[#This Row],[Média6]]*Tabela1[[#This Row],[Diâmetro (cm)]]/100)</f>
        <v>4.7000000000000002E-3</v>
      </c>
      <c r="Z339" s="42">
        <f>IF(Tabela1[[#This Row],[Baixa4]]="NA","NA",Tabela1[[#This Row],[Baixa4]]/Tabela1[[#This Row],[Baixa7]]*Tabela1[[#This Row],[Diâmetro (cm)]]/100)</f>
        <v>4.5999999999999999E-3</v>
      </c>
      <c r="AA339" s="42">
        <f>IF(Tabela1[[#This Row],[Alta8]]="NA","NA",IF(OR(AD339="",U339=""),"",U339*30/1000))</f>
        <v>3.117</v>
      </c>
      <c r="AB339" s="42">
        <f>IF(Tabela1[[#This Row],[Média9]]="NA","NA",IF(OR(AE339="",V339=""),"",V339*30/1000))</f>
        <v>2.4510000000000001</v>
      </c>
      <c r="AC339" s="42">
        <f>IF(Tabela1[[#This Row],[Baixa10]]="NA","NA",IF(OR(AF339="",W339=""),"",W339*30/1000))</f>
        <v>2.097</v>
      </c>
      <c r="AD339" s="52" t="str">
        <f>IF(Tabela1[[#This Row],[Alta8]]="NA","NA",IF(X339="","",IF(X339&gt;$AD$3,"A",IF(X339&gt;$AD$4,"B",IF(X339&gt;$AD$5,"C","D")))))</f>
        <v>A</v>
      </c>
      <c r="AE339" s="52" t="str">
        <f>IF(Tabela1[[#This Row],[Média9]]="NA","NA",IF(Y339="","",IF(Y339&gt;$AD$3,"A",IF(Y339&gt;$AD$4,"B",IF(Y339&gt;$AD$5,"C","D")))))</f>
        <v>A</v>
      </c>
      <c r="AF339" s="52" t="str">
        <f>IF(Tabela1[[#This Row],[Baixa10]]="NA","NA",IF(Z339="","",IF(Z339&gt;$AD$3,"A",IF(Z339&gt;$AD$4,"B",IF(Z339&gt;$AD$5,"C","D")))))</f>
        <v>A</v>
      </c>
    </row>
    <row r="340" spans="1:32" ht="26.1" customHeight="1" x14ac:dyDescent="0.3">
      <c r="A340" s="46" t="s">
        <v>1251</v>
      </c>
      <c r="B340" s="31" t="s">
        <v>1211</v>
      </c>
      <c r="C340" s="46" t="s">
        <v>239</v>
      </c>
      <c r="D340" s="46" t="s">
        <v>238</v>
      </c>
      <c r="E340" s="46" t="s">
        <v>25</v>
      </c>
      <c r="F340" s="31">
        <v>220</v>
      </c>
      <c r="G340" s="47">
        <v>40</v>
      </c>
      <c r="H340" s="31">
        <v>5</v>
      </c>
      <c r="I340" s="31" t="s">
        <v>128</v>
      </c>
      <c r="J340" s="31" t="s">
        <v>18</v>
      </c>
      <c r="K340" s="31" t="s">
        <v>18</v>
      </c>
      <c r="L340" s="31" t="s">
        <v>80</v>
      </c>
      <c r="M340" s="31" t="s">
        <v>33</v>
      </c>
      <c r="N340" s="31">
        <v>3</v>
      </c>
      <c r="O340" s="31">
        <v>1353</v>
      </c>
      <c r="P340" s="31">
        <v>1113</v>
      </c>
      <c r="Q340" s="31">
        <v>911</v>
      </c>
      <c r="R340" s="48">
        <v>1.17</v>
      </c>
      <c r="S340" s="48">
        <v>0.96</v>
      </c>
      <c r="T340" s="54">
        <v>0.8</v>
      </c>
      <c r="U340" s="50">
        <v>103.9</v>
      </c>
      <c r="V340" s="50">
        <v>81.7</v>
      </c>
      <c r="W340" s="51">
        <v>69.900000000000006</v>
      </c>
      <c r="X340" s="42">
        <f>IF(Tabela1[[#This Row],[Alta2]]="NA","NA",Tabela1[[#This Row],[Alta2]]/Tabela1[[#This Row],[Alta5]]*Tabela1[[#This Row],[Diâmetro (cm)]]/100)</f>
        <v>4.4999999999999997E-3</v>
      </c>
      <c r="Y340" s="42">
        <f>IF(Tabela1[[#This Row],[Média3]]="NA","NA",Tabela1[[#This Row],[Média3]]/Tabela1[[#This Row],[Média6]]*Tabela1[[#This Row],[Diâmetro (cm)]]/100)</f>
        <v>4.7000000000000002E-3</v>
      </c>
      <c r="Z340" s="42">
        <f>IF(Tabela1[[#This Row],[Baixa4]]="NA","NA",Tabela1[[#This Row],[Baixa4]]/Tabela1[[#This Row],[Baixa7]]*Tabela1[[#This Row],[Diâmetro (cm)]]/100)</f>
        <v>4.5999999999999999E-3</v>
      </c>
      <c r="AA340" s="42">
        <f>IF(Tabela1[[#This Row],[Alta8]]="NA","NA",IF(OR(AD340="",U340=""),"",U340*30/1000))</f>
        <v>3.117</v>
      </c>
      <c r="AB340" s="42">
        <f>IF(Tabela1[[#This Row],[Média9]]="NA","NA",IF(OR(AE340="",V340=""),"",V340*30/1000))</f>
        <v>2.4510000000000001</v>
      </c>
      <c r="AC340" s="42">
        <f>IF(Tabela1[[#This Row],[Baixa10]]="NA","NA",IF(OR(AF340="",W340=""),"",W340*30/1000))</f>
        <v>2.097</v>
      </c>
      <c r="AD340" s="52" t="str">
        <f>IF(Tabela1[[#This Row],[Alta8]]="NA","NA",IF(X340="","",IF(X340&gt;$AD$3,"A",IF(X340&gt;$AD$4,"B",IF(X340&gt;$AD$5,"C","D")))))</f>
        <v>A</v>
      </c>
      <c r="AE340" s="52" t="str">
        <f>IF(Tabela1[[#This Row],[Média9]]="NA","NA",IF(Y340="","",IF(Y340&gt;$AD$3,"A",IF(Y340&gt;$AD$4,"B",IF(Y340&gt;$AD$5,"C","D")))))</f>
        <v>A</v>
      </c>
      <c r="AF340" s="52" t="str">
        <f>IF(Tabela1[[#This Row],[Baixa10]]="NA","NA",IF(Z340="","",IF(Z340&gt;$AD$3,"A",IF(Z340&gt;$AD$4,"B",IF(Z340&gt;$AD$5,"C","D")))))</f>
        <v>A</v>
      </c>
    </row>
    <row r="341" spans="1:32" ht="26.1" customHeight="1" x14ac:dyDescent="0.3">
      <c r="A341" s="46" t="s">
        <v>1251</v>
      </c>
      <c r="B341" s="31" t="s">
        <v>1211</v>
      </c>
      <c r="C341" s="46" t="s">
        <v>240</v>
      </c>
      <c r="D341" s="46" t="s">
        <v>238</v>
      </c>
      <c r="E341" s="46" t="s">
        <v>25</v>
      </c>
      <c r="F341" s="31">
        <v>220</v>
      </c>
      <c r="G341" s="47">
        <v>40</v>
      </c>
      <c r="H341" s="31">
        <v>5</v>
      </c>
      <c r="I341" s="31" t="s">
        <v>128</v>
      </c>
      <c r="J341" s="31" t="s">
        <v>18</v>
      </c>
      <c r="K341" s="31" t="s">
        <v>18</v>
      </c>
      <c r="L341" s="31" t="s">
        <v>80</v>
      </c>
      <c r="M341" s="31" t="s">
        <v>33</v>
      </c>
      <c r="N341" s="31">
        <v>3</v>
      </c>
      <c r="O341" s="31">
        <v>1353</v>
      </c>
      <c r="P341" s="31">
        <v>1113</v>
      </c>
      <c r="Q341" s="31">
        <v>911</v>
      </c>
      <c r="R341" s="48">
        <v>1.17</v>
      </c>
      <c r="S341" s="48">
        <v>0.96</v>
      </c>
      <c r="T341" s="54">
        <v>0.8</v>
      </c>
      <c r="U341" s="50">
        <v>103.9</v>
      </c>
      <c r="V341" s="50">
        <v>81.7</v>
      </c>
      <c r="W341" s="51">
        <v>69.900000000000006</v>
      </c>
      <c r="X341" s="42">
        <f>IF(Tabela1[[#This Row],[Alta2]]="NA","NA",Tabela1[[#This Row],[Alta2]]/Tabela1[[#This Row],[Alta5]]*Tabela1[[#This Row],[Diâmetro (cm)]]/100)</f>
        <v>4.4999999999999997E-3</v>
      </c>
      <c r="Y341" s="42">
        <f>IF(Tabela1[[#This Row],[Média3]]="NA","NA",Tabela1[[#This Row],[Média3]]/Tabela1[[#This Row],[Média6]]*Tabela1[[#This Row],[Diâmetro (cm)]]/100)</f>
        <v>4.7000000000000002E-3</v>
      </c>
      <c r="Z341" s="42">
        <f>IF(Tabela1[[#This Row],[Baixa4]]="NA","NA",Tabela1[[#This Row],[Baixa4]]/Tabela1[[#This Row],[Baixa7]]*Tabela1[[#This Row],[Diâmetro (cm)]]/100)</f>
        <v>4.5999999999999999E-3</v>
      </c>
      <c r="AA341" s="42">
        <f>IF(Tabela1[[#This Row],[Alta8]]="NA","NA",IF(OR(AD341="",U341=""),"",U341*30/1000))</f>
        <v>3.117</v>
      </c>
      <c r="AB341" s="42">
        <f>IF(Tabela1[[#This Row],[Média9]]="NA","NA",IF(OR(AE341="",V341=""),"",V341*30/1000))</f>
        <v>2.4510000000000001</v>
      </c>
      <c r="AC341" s="42">
        <f>IF(Tabela1[[#This Row],[Baixa10]]="NA","NA",IF(OR(AF341="",W341=""),"",W341*30/1000))</f>
        <v>2.097</v>
      </c>
      <c r="AD341" s="52" t="str">
        <f>IF(Tabela1[[#This Row],[Alta8]]="NA","NA",IF(X341="","",IF(X341&gt;$AD$3,"A",IF(X341&gt;$AD$4,"B",IF(X341&gt;$AD$5,"C","D")))))</f>
        <v>A</v>
      </c>
      <c r="AE341" s="52" t="str">
        <f>IF(Tabela1[[#This Row],[Média9]]="NA","NA",IF(Y341="","",IF(Y341&gt;$AD$3,"A",IF(Y341&gt;$AD$4,"B",IF(Y341&gt;$AD$5,"C","D")))))</f>
        <v>A</v>
      </c>
      <c r="AF341" s="52" t="str">
        <f>IF(Tabela1[[#This Row],[Baixa10]]="NA","NA",IF(Z341="","",IF(Z341&gt;$AD$3,"A",IF(Z341&gt;$AD$4,"B",IF(Z341&gt;$AD$5,"C","D")))))</f>
        <v>A</v>
      </c>
    </row>
    <row r="342" spans="1:32" ht="26.1" customHeight="1" x14ac:dyDescent="0.3">
      <c r="A342" s="46" t="s">
        <v>1251</v>
      </c>
      <c r="B342" s="31" t="s">
        <v>1211</v>
      </c>
      <c r="C342" s="46" t="s">
        <v>241</v>
      </c>
      <c r="D342" s="46" t="s">
        <v>238</v>
      </c>
      <c r="E342" s="46" t="s">
        <v>25</v>
      </c>
      <c r="F342" s="31">
        <v>220</v>
      </c>
      <c r="G342" s="47">
        <v>40</v>
      </c>
      <c r="H342" s="31">
        <v>5</v>
      </c>
      <c r="I342" s="31" t="s">
        <v>128</v>
      </c>
      <c r="J342" s="31" t="s">
        <v>18</v>
      </c>
      <c r="K342" s="31" t="s">
        <v>18</v>
      </c>
      <c r="L342" s="31" t="s">
        <v>80</v>
      </c>
      <c r="M342" s="31" t="s">
        <v>33</v>
      </c>
      <c r="N342" s="31">
        <v>3</v>
      </c>
      <c r="O342" s="31">
        <v>1353</v>
      </c>
      <c r="P342" s="31">
        <v>1113</v>
      </c>
      <c r="Q342" s="31">
        <v>911</v>
      </c>
      <c r="R342" s="48">
        <v>1.17</v>
      </c>
      <c r="S342" s="48">
        <v>0.96</v>
      </c>
      <c r="T342" s="54">
        <v>0.8</v>
      </c>
      <c r="U342" s="50">
        <v>103.9</v>
      </c>
      <c r="V342" s="50">
        <v>81.7</v>
      </c>
      <c r="W342" s="51">
        <v>69.900000000000006</v>
      </c>
      <c r="X342" s="42">
        <f>IF(Tabela1[[#This Row],[Alta2]]="NA","NA",Tabela1[[#This Row],[Alta2]]/Tabela1[[#This Row],[Alta5]]*Tabela1[[#This Row],[Diâmetro (cm)]]/100)</f>
        <v>4.4999999999999997E-3</v>
      </c>
      <c r="Y342" s="42">
        <f>IF(Tabela1[[#This Row],[Média3]]="NA","NA",Tabela1[[#This Row],[Média3]]/Tabela1[[#This Row],[Média6]]*Tabela1[[#This Row],[Diâmetro (cm)]]/100)</f>
        <v>4.7000000000000002E-3</v>
      </c>
      <c r="Z342" s="42">
        <f>IF(Tabela1[[#This Row],[Baixa4]]="NA","NA",Tabela1[[#This Row],[Baixa4]]/Tabela1[[#This Row],[Baixa7]]*Tabela1[[#This Row],[Diâmetro (cm)]]/100)</f>
        <v>4.5999999999999999E-3</v>
      </c>
      <c r="AA342" s="42">
        <f>IF(Tabela1[[#This Row],[Alta8]]="NA","NA",IF(OR(AD342="",U342=""),"",U342*30/1000))</f>
        <v>3.117</v>
      </c>
      <c r="AB342" s="42">
        <f>IF(Tabela1[[#This Row],[Média9]]="NA","NA",IF(OR(AE342="",V342=""),"",V342*30/1000))</f>
        <v>2.4510000000000001</v>
      </c>
      <c r="AC342" s="42">
        <f>IF(Tabela1[[#This Row],[Baixa10]]="NA","NA",IF(OR(AF342="",W342=""),"",W342*30/1000))</f>
        <v>2.097</v>
      </c>
      <c r="AD342" s="52" t="str">
        <f>IF(Tabela1[[#This Row],[Alta8]]="NA","NA",IF(X342="","",IF(X342&gt;$AD$3,"A",IF(X342&gt;$AD$4,"B",IF(X342&gt;$AD$5,"C","D")))))</f>
        <v>A</v>
      </c>
      <c r="AE342" s="52" t="str">
        <f>IF(Tabela1[[#This Row],[Média9]]="NA","NA",IF(Y342="","",IF(Y342&gt;$AD$3,"A",IF(Y342&gt;$AD$4,"B",IF(Y342&gt;$AD$5,"C","D")))))</f>
        <v>A</v>
      </c>
      <c r="AF342" s="52" t="str">
        <f>IF(Tabela1[[#This Row],[Baixa10]]="NA","NA",IF(Z342="","",IF(Z342&gt;$AD$3,"A",IF(Z342&gt;$AD$4,"B",IF(Z342&gt;$AD$5,"C","D")))))</f>
        <v>A</v>
      </c>
    </row>
    <row r="343" spans="1:32" ht="26.1" customHeight="1" x14ac:dyDescent="0.3">
      <c r="A343" s="46" t="s">
        <v>1251</v>
      </c>
      <c r="B343" s="31" t="s">
        <v>1211</v>
      </c>
      <c r="C343" s="46" t="s">
        <v>242</v>
      </c>
      <c r="D343" s="46" t="s">
        <v>238</v>
      </c>
      <c r="E343" s="46" t="s">
        <v>25</v>
      </c>
      <c r="F343" s="31">
        <v>220</v>
      </c>
      <c r="G343" s="47">
        <v>40</v>
      </c>
      <c r="H343" s="31">
        <v>5</v>
      </c>
      <c r="I343" s="31" t="s">
        <v>128</v>
      </c>
      <c r="J343" s="31" t="s">
        <v>18</v>
      </c>
      <c r="K343" s="31" t="s">
        <v>18</v>
      </c>
      <c r="L343" s="31" t="s">
        <v>80</v>
      </c>
      <c r="M343" s="31" t="s">
        <v>33</v>
      </c>
      <c r="N343" s="31">
        <v>3</v>
      </c>
      <c r="O343" s="31">
        <v>1353</v>
      </c>
      <c r="P343" s="31">
        <v>1113</v>
      </c>
      <c r="Q343" s="31">
        <v>911</v>
      </c>
      <c r="R343" s="48">
        <v>1.17</v>
      </c>
      <c r="S343" s="48">
        <v>0.96</v>
      </c>
      <c r="T343" s="54">
        <v>0.8</v>
      </c>
      <c r="U343" s="50">
        <v>103.9</v>
      </c>
      <c r="V343" s="50">
        <v>81.7</v>
      </c>
      <c r="W343" s="51">
        <v>69.900000000000006</v>
      </c>
      <c r="X343" s="42">
        <f>IF(Tabela1[[#This Row],[Alta2]]="NA","NA",Tabela1[[#This Row],[Alta2]]/Tabela1[[#This Row],[Alta5]]*Tabela1[[#This Row],[Diâmetro (cm)]]/100)</f>
        <v>4.4999999999999997E-3</v>
      </c>
      <c r="Y343" s="42">
        <f>IF(Tabela1[[#This Row],[Média3]]="NA","NA",Tabela1[[#This Row],[Média3]]/Tabela1[[#This Row],[Média6]]*Tabela1[[#This Row],[Diâmetro (cm)]]/100)</f>
        <v>4.7000000000000002E-3</v>
      </c>
      <c r="Z343" s="42">
        <f>IF(Tabela1[[#This Row],[Baixa4]]="NA","NA",Tabela1[[#This Row],[Baixa4]]/Tabela1[[#This Row],[Baixa7]]*Tabela1[[#This Row],[Diâmetro (cm)]]/100)</f>
        <v>4.5999999999999999E-3</v>
      </c>
      <c r="AA343" s="42">
        <f>IF(Tabela1[[#This Row],[Alta8]]="NA","NA",IF(OR(AD343="",U343=""),"",U343*30/1000))</f>
        <v>3.117</v>
      </c>
      <c r="AB343" s="42">
        <f>IF(Tabela1[[#This Row],[Média9]]="NA","NA",IF(OR(AE343="",V343=""),"",V343*30/1000))</f>
        <v>2.4510000000000001</v>
      </c>
      <c r="AC343" s="42">
        <f>IF(Tabela1[[#This Row],[Baixa10]]="NA","NA",IF(OR(AF343="",W343=""),"",W343*30/1000))</f>
        <v>2.097</v>
      </c>
      <c r="AD343" s="52" t="str">
        <f>IF(Tabela1[[#This Row],[Alta8]]="NA","NA",IF(X343="","",IF(X343&gt;$AD$3,"A",IF(X343&gt;$AD$4,"B",IF(X343&gt;$AD$5,"C","D")))))</f>
        <v>A</v>
      </c>
      <c r="AE343" s="52" t="str">
        <f>IF(Tabela1[[#This Row],[Média9]]="NA","NA",IF(Y343="","",IF(Y343&gt;$AD$3,"A",IF(Y343&gt;$AD$4,"B",IF(Y343&gt;$AD$5,"C","D")))))</f>
        <v>A</v>
      </c>
      <c r="AF343" s="52" t="str">
        <f>IF(Tabela1[[#This Row],[Baixa10]]="NA","NA",IF(Z343="","",IF(Z343&gt;$AD$3,"A",IF(Z343&gt;$AD$4,"B",IF(Z343&gt;$AD$5,"C","D")))))</f>
        <v>A</v>
      </c>
    </row>
    <row r="344" spans="1:32" ht="26.1" customHeight="1" x14ac:dyDescent="0.3">
      <c r="A344" s="46" t="s">
        <v>1251</v>
      </c>
      <c r="B344" s="31" t="s">
        <v>1211</v>
      </c>
      <c r="C344" s="46" t="s">
        <v>243</v>
      </c>
      <c r="D344" s="46" t="s">
        <v>244</v>
      </c>
      <c r="E344" s="46" t="s">
        <v>26</v>
      </c>
      <c r="F344" s="31">
        <v>127</v>
      </c>
      <c r="G344" s="47">
        <v>40</v>
      </c>
      <c r="H344" s="31">
        <v>5</v>
      </c>
      <c r="I344" s="31" t="s">
        <v>128</v>
      </c>
      <c r="J344" s="31" t="s">
        <v>18</v>
      </c>
      <c r="K344" s="31" t="s">
        <v>18</v>
      </c>
      <c r="L344" s="31" t="s">
        <v>80</v>
      </c>
      <c r="M344" s="31" t="s">
        <v>33</v>
      </c>
      <c r="N344" s="31">
        <v>3</v>
      </c>
      <c r="O344" s="31">
        <v>1297</v>
      </c>
      <c r="P344" s="31">
        <v>1122</v>
      </c>
      <c r="Q344" s="31">
        <v>907</v>
      </c>
      <c r="R344" s="48">
        <v>1.1200000000000001</v>
      </c>
      <c r="S344" s="48">
        <v>0.97</v>
      </c>
      <c r="T344" s="54">
        <v>0.78</v>
      </c>
      <c r="U344" s="50">
        <v>102.8</v>
      </c>
      <c r="V344" s="50">
        <v>85.4</v>
      </c>
      <c r="W344" s="51">
        <v>69.7</v>
      </c>
      <c r="X344" s="42">
        <f>IF(Tabela1[[#This Row],[Alta2]]="NA","NA",Tabela1[[#This Row],[Alta2]]/Tabela1[[#This Row],[Alta5]]*Tabela1[[#This Row],[Diâmetro (cm)]]/100)</f>
        <v>4.4000000000000003E-3</v>
      </c>
      <c r="Y344" s="42">
        <f>IF(Tabela1[[#This Row],[Média3]]="NA","NA",Tabela1[[#This Row],[Média3]]/Tabela1[[#This Row],[Média6]]*Tabela1[[#This Row],[Diâmetro (cm)]]/100)</f>
        <v>4.4999999999999997E-3</v>
      </c>
      <c r="Z344" s="42">
        <f>IF(Tabela1[[#This Row],[Baixa4]]="NA","NA",Tabela1[[#This Row],[Baixa4]]/Tabela1[[#This Row],[Baixa7]]*Tabela1[[#This Row],[Diâmetro (cm)]]/100)</f>
        <v>4.4999999999999997E-3</v>
      </c>
      <c r="AA344" s="42">
        <f>IF(Tabela1[[#This Row],[Alta8]]="NA","NA",IF(OR(AD344="",U344=""),"",U344*30/1000))</f>
        <v>3.0840000000000001</v>
      </c>
      <c r="AB344" s="42">
        <f>IF(Tabela1[[#This Row],[Média9]]="NA","NA",IF(OR(AE344="",V344=""),"",V344*30/1000))</f>
        <v>2.5619999999999998</v>
      </c>
      <c r="AC344" s="42">
        <f>IF(Tabela1[[#This Row],[Baixa10]]="NA","NA",IF(OR(AF344="",W344=""),"",W344*30/1000))</f>
        <v>2.0910000000000002</v>
      </c>
      <c r="AD344" s="52" t="str">
        <f>IF(Tabela1[[#This Row],[Alta8]]="NA","NA",IF(X344="","",IF(X344&gt;$AD$3,"A",IF(X344&gt;$AD$4,"B",IF(X344&gt;$AD$5,"C","D")))))</f>
        <v>A</v>
      </c>
      <c r="AE344" s="52" t="str">
        <f>IF(Tabela1[[#This Row],[Média9]]="NA","NA",IF(Y344="","",IF(Y344&gt;$AD$3,"A",IF(Y344&gt;$AD$4,"B",IF(Y344&gt;$AD$5,"C","D")))))</f>
        <v>A</v>
      </c>
      <c r="AF344" s="52" t="str">
        <f>IF(Tabela1[[#This Row],[Baixa10]]="NA","NA",IF(Z344="","",IF(Z344&gt;$AD$3,"A",IF(Z344&gt;$AD$4,"B",IF(Z344&gt;$AD$5,"C","D")))))</f>
        <v>A</v>
      </c>
    </row>
    <row r="345" spans="1:32" ht="26.1" customHeight="1" x14ac:dyDescent="0.3">
      <c r="A345" s="46" t="s">
        <v>1251</v>
      </c>
      <c r="B345" s="31" t="s">
        <v>1211</v>
      </c>
      <c r="C345" s="46" t="s">
        <v>245</v>
      </c>
      <c r="D345" s="46" t="s">
        <v>244</v>
      </c>
      <c r="E345" s="46" t="s">
        <v>26</v>
      </c>
      <c r="F345" s="31">
        <v>127</v>
      </c>
      <c r="G345" s="47">
        <v>40</v>
      </c>
      <c r="H345" s="31">
        <v>5</v>
      </c>
      <c r="I345" s="31" t="s">
        <v>128</v>
      </c>
      <c r="J345" s="31" t="s">
        <v>18</v>
      </c>
      <c r="K345" s="31" t="s">
        <v>18</v>
      </c>
      <c r="L345" s="31" t="s">
        <v>80</v>
      </c>
      <c r="M345" s="31" t="s">
        <v>33</v>
      </c>
      <c r="N345" s="31">
        <v>3</v>
      </c>
      <c r="O345" s="31">
        <v>1297</v>
      </c>
      <c r="P345" s="31">
        <v>1122</v>
      </c>
      <c r="Q345" s="31">
        <v>907</v>
      </c>
      <c r="R345" s="48">
        <v>1.1200000000000001</v>
      </c>
      <c r="S345" s="48">
        <v>0.97</v>
      </c>
      <c r="T345" s="54">
        <v>0.78</v>
      </c>
      <c r="U345" s="50">
        <v>102.8</v>
      </c>
      <c r="V345" s="50">
        <v>85.4</v>
      </c>
      <c r="W345" s="51">
        <v>69.7</v>
      </c>
      <c r="X345" s="42">
        <f>IF(Tabela1[[#This Row],[Alta2]]="NA","NA",Tabela1[[#This Row],[Alta2]]/Tabela1[[#This Row],[Alta5]]*Tabela1[[#This Row],[Diâmetro (cm)]]/100)</f>
        <v>4.4000000000000003E-3</v>
      </c>
      <c r="Y345" s="42">
        <f>IF(Tabela1[[#This Row],[Média3]]="NA","NA",Tabela1[[#This Row],[Média3]]/Tabela1[[#This Row],[Média6]]*Tabela1[[#This Row],[Diâmetro (cm)]]/100)</f>
        <v>4.4999999999999997E-3</v>
      </c>
      <c r="Z345" s="42">
        <f>IF(Tabela1[[#This Row],[Baixa4]]="NA","NA",Tabela1[[#This Row],[Baixa4]]/Tabela1[[#This Row],[Baixa7]]*Tabela1[[#This Row],[Diâmetro (cm)]]/100)</f>
        <v>4.4999999999999997E-3</v>
      </c>
      <c r="AA345" s="42">
        <f>IF(Tabela1[[#This Row],[Alta8]]="NA","NA",IF(OR(AD345="",U345=""),"",U345*30/1000))</f>
        <v>3.0840000000000001</v>
      </c>
      <c r="AB345" s="42">
        <f>IF(Tabela1[[#This Row],[Média9]]="NA","NA",IF(OR(AE345="",V345=""),"",V345*30/1000))</f>
        <v>2.5619999999999998</v>
      </c>
      <c r="AC345" s="42">
        <f>IF(Tabela1[[#This Row],[Baixa10]]="NA","NA",IF(OR(AF345="",W345=""),"",W345*30/1000))</f>
        <v>2.0910000000000002</v>
      </c>
      <c r="AD345" s="52" t="str">
        <f>IF(Tabela1[[#This Row],[Alta8]]="NA","NA",IF(X345="","",IF(X345&gt;$AD$3,"A",IF(X345&gt;$AD$4,"B",IF(X345&gt;$AD$5,"C","D")))))</f>
        <v>A</v>
      </c>
      <c r="AE345" s="52" t="str">
        <f>IF(Tabela1[[#This Row],[Média9]]="NA","NA",IF(Y345="","",IF(Y345&gt;$AD$3,"A",IF(Y345&gt;$AD$4,"B",IF(Y345&gt;$AD$5,"C","D")))))</f>
        <v>A</v>
      </c>
      <c r="AF345" s="52" t="str">
        <f>IF(Tabela1[[#This Row],[Baixa10]]="NA","NA",IF(Z345="","",IF(Z345&gt;$AD$3,"A",IF(Z345&gt;$AD$4,"B",IF(Z345&gt;$AD$5,"C","D")))))</f>
        <v>A</v>
      </c>
    </row>
    <row r="346" spans="1:32" ht="26.1" customHeight="1" x14ac:dyDescent="0.3">
      <c r="A346" s="46" t="s">
        <v>1251</v>
      </c>
      <c r="B346" s="31" t="s">
        <v>1211</v>
      </c>
      <c r="C346" s="46" t="s">
        <v>246</v>
      </c>
      <c r="D346" s="46" t="s">
        <v>244</v>
      </c>
      <c r="E346" s="46" t="s">
        <v>26</v>
      </c>
      <c r="F346" s="31">
        <v>127</v>
      </c>
      <c r="G346" s="47">
        <v>40</v>
      </c>
      <c r="H346" s="31">
        <v>5</v>
      </c>
      <c r="I346" s="31" t="s">
        <v>128</v>
      </c>
      <c r="J346" s="31" t="s">
        <v>18</v>
      </c>
      <c r="K346" s="31" t="s">
        <v>18</v>
      </c>
      <c r="L346" s="31" t="s">
        <v>80</v>
      </c>
      <c r="M346" s="31" t="s">
        <v>33</v>
      </c>
      <c r="N346" s="31">
        <v>3</v>
      </c>
      <c r="O346" s="31">
        <v>1297</v>
      </c>
      <c r="P346" s="31">
        <v>1122</v>
      </c>
      <c r="Q346" s="31">
        <v>907</v>
      </c>
      <c r="R346" s="48">
        <v>1.1200000000000001</v>
      </c>
      <c r="S346" s="48">
        <v>0.97</v>
      </c>
      <c r="T346" s="54">
        <v>0.78</v>
      </c>
      <c r="U346" s="50">
        <v>102.8</v>
      </c>
      <c r="V346" s="50">
        <v>85.4</v>
      </c>
      <c r="W346" s="51">
        <v>69.7</v>
      </c>
      <c r="X346" s="42">
        <f>IF(Tabela1[[#This Row],[Alta2]]="NA","NA",Tabela1[[#This Row],[Alta2]]/Tabela1[[#This Row],[Alta5]]*Tabela1[[#This Row],[Diâmetro (cm)]]/100)</f>
        <v>4.4000000000000003E-3</v>
      </c>
      <c r="Y346" s="42">
        <f>IF(Tabela1[[#This Row],[Média3]]="NA","NA",Tabela1[[#This Row],[Média3]]/Tabela1[[#This Row],[Média6]]*Tabela1[[#This Row],[Diâmetro (cm)]]/100)</f>
        <v>4.4999999999999997E-3</v>
      </c>
      <c r="Z346" s="42">
        <f>IF(Tabela1[[#This Row],[Baixa4]]="NA","NA",Tabela1[[#This Row],[Baixa4]]/Tabela1[[#This Row],[Baixa7]]*Tabela1[[#This Row],[Diâmetro (cm)]]/100)</f>
        <v>4.4999999999999997E-3</v>
      </c>
      <c r="AA346" s="42">
        <f>IF(Tabela1[[#This Row],[Alta8]]="NA","NA",IF(OR(AD346="",U346=""),"",U346*30/1000))</f>
        <v>3.0840000000000001</v>
      </c>
      <c r="AB346" s="42">
        <f>IF(Tabela1[[#This Row],[Média9]]="NA","NA",IF(OR(AE346="",V346=""),"",V346*30/1000))</f>
        <v>2.5619999999999998</v>
      </c>
      <c r="AC346" s="42">
        <f>IF(Tabela1[[#This Row],[Baixa10]]="NA","NA",IF(OR(AF346="",W346=""),"",W346*30/1000))</f>
        <v>2.0910000000000002</v>
      </c>
      <c r="AD346" s="52" t="str">
        <f>IF(Tabela1[[#This Row],[Alta8]]="NA","NA",IF(X346="","",IF(X346&gt;$AD$3,"A",IF(X346&gt;$AD$4,"B",IF(X346&gt;$AD$5,"C","D")))))</f>
        <v>A</v>
      </c>
      <c r="AE346" s="52" t="str">
        <f>IF(Tabela1[[#This Row],[Média9]]="NA","NA",IF(Y346="","",IF(Y346&gt;$AD$3,"A",IF(Y346&gt;$AD$4,"B",IF(Y346&gt;$AD$5,"C","D")))))</f>
        <v>A</v>
      </c>
      <c r="AF346" s="52" t="str">
        <f>IF(Tabela1[[#This Row],[Baixa10]]="NA","NA",IF(Z346="","",IF(Z346&gt;$AD$3,"A",IF(Z346&gt;$AD$4,"B",IF(Z346&gt;$AD$5,"C","D")))))</f>
        <v>A</v>
      </c>
    </row>
    <row r="347" spans="1:32" ht="26.1" customHeight="1" x14ac:dyDescent="0.3">
      <c r="A347" s="46" t="s">
        <v>1251</v>
      </c>
      <c r="B347" s="31" t="s">
        <v>1211</v>
      </c>
      <c r="C347" s="46" t="s">
        <v>247</v>
      </c>
      <c r="D347" s="46" t="s">
        <v>244</v>
      </c>
      <c r="E347" s="46" t="s">
        <v>26</v>
      </c>
      <c r="F347" s="31">
        <v>127</v>
      </c>
      <c r="G347" s="47">
        <v>40</v>
      </c>
      <c r="H347" s="31">
        <v>5</v>
      </c>
      <c r="I347" s="31" t="s">
        <v>128</v>
      </c>
      <c r="J347" s="31" t="s">
        <v>18</v>
      </c>
      <c r="K347" s="31" t="s">
        <v>18</v>
      </c>
      <c r="L347" s="31" t="s">
        <v>80</v>
      </c>
      <c r="M347" s="31" t="s">
        <v>33</v>
      </c>
      <c r="N347" s="31">
        <v>3</v>
      </c>
      <c r="O347" s="31">
        <v>1297</v>
      </c>
      <c r="P347" s="31">
        <v>1122</v>
      </c>
      <c r="Q347" s="31">
        <v>907</v>
      </c>
      <c r="R347" s="48">
        <v>1.1200000000000001</v>
      </c>
      <c r="S347" s="48">
        <v>0.97</v>
      </c>
      <c r="T347" s="54">
        <v>0.78</v>
      </c>
      <c r="U347" s="50">
        <v>102.8</v>
      </c>
      <c r="V347" s="50">
        <v>85.4</v>
      </c>
      <c r="W347" s="51">
        <v>69.7</v>
      </c>
      <c r="X347" s="42">
        <f>IF(Tabela1[[#This Row],[Alta2]]="NA","NA",Tabela1[[#This Row],[Alta2]]/Tabela1[[#This Row],[Alta5]]*Tabela1[[#This Row],[Diâmetro (cm)]]/100)</f>
        <v>4.4000000000000003E-3</v>
      </c>
      <c r="Y347" s="42">
        <f>IF(Tabela1[[#This Row],[Média3]]="NA","NA",Tabela1[[#This Row],[Média3]]/Tabela1[[#This Row],[Média6]]*Tabela1[[#This Row],[Diâmetro (cm)]]/100)</f>
        <v>4.4999999999999997E-3</v>
      </c>
      <c r="Z347" s="42">
        <f>IF(Tabela1[[#This Row],[Baixa4]]="NA","NA",Tabela1[[#This Row],[Baixa4]]/Tabela1[[#This Row],[Baixa7]]*Tabela1[[#This Row],[Diâmetro (cm)]]/100)</f>
        <v>4.4999999999999997E-3</v>
      </c>
      <c r="AA347" s="42">
        <f>IF(Tabela1[[#This Row],[Alta8]]="NA","NA",IF(OR(AD347="",U347=""),"",U347*30/1000))</f>
        <v>3.0840000000000001</v>
      </c>
      <c r="AB347" s="42">
        <f>IF(Tabela1[[#This Row],[Média9]]="NA","NA",IF(OR(AE347="",V347=""),"",V347*30/1000))</f>
        <v>2.5619999999999998</v>
      </c>
      <c r="AC347" s="42">
        <f>IF(Tabela1[[#This Row],[Baixa10]]="NA","NA",IF(OR(AF347="",W347=""),"",W347*30/1000))</f>
        <v>2.0910000000000002</v>
      </c>
      <c r="AD347" s="52" t="str">
        <f>IF(Tabela1[[#This Row],[Alta8]]="NA","NA",IF(X347="","",IF(X347&gt;$AD$3,"A",IF(X347&gt;$AD$4,"B",IF(X347&gt;$AD$5,"C","D")))))</f>
        <v>A</v>
      </c>
      <c r="AE347" s="52" t="str">
        <f>IF(Tabela1[[#This Row],[Média9]]="NA","NA",IF(Y347="","",IF(Y347&gt;$AD$3,"A",IF(Y347&gt;$AD$4,"B",IF(Y347&gt;$AD$5,"C","D")))))</f>
        <v>A</v>
      </c>
      <c r="AF347" s="52" t="str">
        <f>IF(Tabela1[[#This Row],[Baixa10]]="NA","NA",IF(Z347="","",IF(Z347&gt;$AD$3,"A",IF(Z347&gt;$AD$4,"B",IF(Z347&gt;$AD$5,"C","D")))))</f>
        <v>A</v>
      </c>
    </row>
    <row r="348" spans="1:32" ht="26.1" customHeight="1" x14ac:dyDescent="0.3">
      <c r="A348" s="46" t="s">
        <v>1251</v>
      </c>
      <c r="B348" s="31" t="s">
        <v>1211</v>
      </c>
      <c r="C348" s="46" t="s">
        <v>248</v>
      </c>
      <c r="D348" s="46" t="s">
        <v>244</v>
      </c>
      <c r="E348" s="46" t="s">
        <v>26</v>
      </c>
      <c r="F348" s="31">
        <v>127</v>
      </c>
      <c r="G348" s="47">
        <v>40</v>
      </c>
      <c r="H348" s="31">
        <v>5</v>
      </c>
      <c r="I348" s="31" t="s">
        <v>128</v>
      </c>
      <c r="J348" s="31" t="s">
        <v>18</v>
      </c>
      <c r="K348" s="31" t="s">
        <v>18</v>
      </c>
      <c r="L348" s="31" t="s">
        <v>80</v>
      </c>
      <c r="M348" s="31" t="s">
        <v>33</v>
      </c>
      <c r="N348" s="31">
        <v>3</v>
      </c>
      <c r="O348" s="31">
        <v>1297</v>
      </c>
      <c r="P348" s="31">
        <v>1122</v>
      </c>
      <c r="Q348" s="31">
        <v>907</v>
      </c>
      <c r="R348" s="48">
        <v>1.1200000000000001</v>
      </c>
      <c r="S348" s="48">
        <v>0.97</v>
      </c>
      <c r="T348" s="54">
        <v>0.78</v>
      </c>
      <c r="U348" s="50">
        <v>102.8</v>
      </c>
      <c r="V348" s="50">
        <v>85.4</v>
      </c>
      <c r="W348" s="51">
        <v>69.7</v>
      </c>
      <c r="X348" s="42">
        <f>IF(Tabela1[[#This Row],[Alta2]]="NA","NA",Tabela1[[#This Row],[Alta2]]/Tabela1[[#This Row],[Alta5]]*Tabela1[[#This Row],[Diâmetro (cm)]]/100)</f>
        <v>4.4000000000000003E-3</v>
      </c>
      <c r="Y348" s="42">
        <f>IF(Tabela1[[#This Row],[Média3]]="NA","NA",Tabela1[[#This Row],[Média3]]/Tabela1[[#This Row],[Média6]]*Tabela1[[#This Row],[Diâmetro (cm)]]/100)</f>
        <v>4.4999999999999997E-3</v>
      </c>
      <c r="Z348" s="42">
        <f>IF(Tabela1[[#This Row],[Baixa4]]="NA","NA",Tabela1[[#This Row],[Baixa4]]/Tabela1[[#This Row],[Baixa7]]*Tabela1[[#This Row],[Diâmetro (cm)]]/100)</f>
        <v>4.4999999999999997E-3</v>
      </c>
      <c r="AA348" s="42">
        <f>IF(Tabela1[[#This Row],[Alta8]]="NA","NA",IF(OR(AD348="",U348=""),"",U348*30/1000))</f>
        <v>3.0840000000000001</v>
      </c>
      <c r="AB348" s="42">
        <f>IF(Tabela1[[#This Row],[Média9]]="NA","NA",IF(OR(AE348="",V348=""),"",V348*30/1000))</f>
        <v>2.5619999999999998</v>
      </c>
      <c r="AC348" s="42">
        <f>IF(Tabela1[[#This Row],[Baixa10]]="NA","NA",IF(OR(AF348="",W348=""),"",W348*30/1000))</f>
        <v>2.0910000000000002</v>
      </c>
      <c r="AD348" s="52" t="str">
        <f>IF(Tabela1[[#This Row],[Alta8]]="NA","NA",IF(X348="","",IF(X348&gt;$AD$3,"A",IF(X348&gt;$AD$4,"B",IF(X348&gt;$AD$5,"C","D")))))</f>
        <v>A</v>
      </c>
      <c r="AE348" s="52" t="str">
        <f>IF(Tabela1[[#This Row],[Média9]]="NA","NA",IF(Y348="","",IF(Y348&gt;$AD$3,"A",IF(Y348&gt;$AD$4,"B",IF(Y348&gt;$AD$5,"C","D")))))</f>
        <v>A</v>
      </c>
      <c r="AF348" s="52" t="str">
        <f>IF(Tabela1[[#This Row],[Baixa10]]="NA","NA",IF(Z348="","",IF(Z348&gt;$AD$3,"A",IF(Z348&gt;$AD$4,"B",IF(Z348&gt;$AD$5,"C","D")))))</f>
        <v>A</v>
      </c>
    </row>
    <row r="349" spans="1:32" ht="26.1" customHeight="1" x14ac:dyDescent="0.3">
      <c r="A349" s="46" t="s">
        <v>1251</v>
      </c>
      <c r="B349" s="31" t="s">
        <v>1211</v>
      </c>
      <c r="C349" s="46" t="s">
        <v>249</v>
      </c>
      <c r="D349" s="46" t="s">
        <v>250</v>
      </c>
      <c r="E349" s="46" t="s">
        <v>26</v>
      </c>
      <c r="F349" s="31">
        <v>220</v>
      </c>
      <c r="G349" s="47">
        <v>40</v>
      </c>
      <c r="H349" s="31">
        <v>5</v>
      </c>
      <c r="I349" s="31" t="s">
        <v>128</v>
      </c>
      <c r="J349" s="31" t="s">
        <v>18</v>
      </c>
      <c r="K349" s="31" t="s">
        <v>18</v>
      </c>
      <c r="L349" s="31" t="s">
        <v>80</v>
      </c>
      <c r="M349" s="31" t="s">
        <v>33</v>
      </c>
      <c r="N349" s="31">
        <v>3</v>
      </c>
      <c r="O349" s="31">
        <v>1353</v>
      </c>
      <c r="P349" s="31">
        <v>1113</v>
      </c>
      <c r="Q349" s="31">
        <v>911</v>
      </c>
      <c r="R349" s="48">
        <v>1.17</v>
      </c>
      <c r="S349" s="48">
        <v>0.96</v>
      </c>
      <c r="T349" s="54">
        <v>0.8</v>
      </c>
      <c r="U349" s="50">
        <v>103.9</v>
      </c>
      <c r="V349" s="50">
        <v>81.7</v>
      </c>
      <c r="W349" s="51">
        <v>69.900000000000006</v>
      </c>
      <c r="X349" s="42">
        <f>IF(Tabela1[[#This Row],[Alta2]]="NA","NA",Tabela1[[#This Row],[Alta2]]/Tabela1[[#This Row],[Alta5]]*Tabela1[[#This Row],[Diâmetro (cm)]]/100)</f>
        <v>4.4999999999999997E-3</v>
      </c>
      <c r="Y349" s="42">
        <f>IF(Tabela1[[#This Row],[Média3]]="NA","NA",Tabela1[[#This Row],[Média3]]/Tabela1[[#This Row],[Média6]]*Tabela1[[#This Row],[Diâmetro (cm)]]/100)</f>
        <v>4.7000000000000002E-3</v>
      </c>
      <c r="Z349" s="42">
        <f>IF(Tabela1[[#This Row],[Baixa4]]="NA","NA",Tabela1[[#This Row],[Baixa4]]/Tabela1[[#This Row],[Baixa7]]*Tabela1[[#This Row],[Diâmetro (cm)]]/100)</f>
        <v>4.5999999999999999E-3</v>
      </c>
      <c r="AA349" s="42">
        <f>IF(Tabela1[[#This Row],[Alta8]]="NA","NA",IF(OR(AD349="",U349=""),"",U349*30/1000))</f>
        <v>3.117</v>
      </c>
      <c r="AB349" s="42">
        <f>IF(Tabela1[[#This Row],[Média9]]="NA","NA",IF(OR(AE349="",V349=""),"",V349*30/1000))</f>
        <v>2.4510000000000001</v>
      </c>
      <c r="AC349" s="42">
        <f>IF(Tabela1[[#This Row],[Baixa10]]="NA","NA",IF(OR(AF349="",W349=""),"",W349*30/1000))</f>
        <v>2.097</v>
      </c>
      <c r="AD349" s="52" t="str">
        <f>IF(Tabela1[[#This Row],[Alta8]]="NA","NA",IF(X349="","",IF(X349&gt;$AD$3,"A",IF(X349&gt;$AD$4,"B",IF(X349&gt;$AD$5,"C","D")))))</f>
        <v>A</v>
      </c>
      <c r="AE349" s="52" t="str">
        <f>IF(Tabela1[[#This Row],[Média9]]="NA","NA",IF(Y349="","",IF(Y349&gt;$AD$3,"A",IF(Y349&gt;$AD$4,"B",IF(Y349&gt;$AD$5,"C","D")))))</f>
        <v>A</v>
      </c>
      <c r="AF349" s="52" t="str">
        <f>IF(Tabela1[[#This Row],[Baixa10]]="NA","NA",IF(Z349="","",IF(Z349&gt;$AD$3,"A",IF(Z349&gt;$AD$4,"B",IF(Z349&gt;$AD$5,"C","D")))))</f>
        <v>A</v>
      </c>
    </row>
    <row r="350" spans="1:32" ht="26.1" customHeight="1" x14ac:dyDescent="0.3">
      <c r="A350" s="46" t="s">
        <v>1251</v>
      </c>
      <c r="B350" s="31" t="s">
        <v>1211</v>
      </c>
      <c r="C350" s="46" t="s">
        <v>251</v>
      </c>
      <c r="D350" s="46" t="s">
        <v>250</v>
      </c>
      <c r="E350" s="46" t="s">
        <v>26</v>
      </c>
      <c r="F350" s="31">
        <v>220</v>
      </c>
      <c r="G350" s="47">
        <v>40</v>
      </c>
      <c r="H350" s="31">
        <v>5</v>
      </c>
      <c r="I350" s="31" t="s">
        <v>128</v>
      </c>
      <c r="J350" s="31" t="s">
        <v>18</v>
      </c>
      <c r="K350" s="31" t="s">
        <v>18</v>
      </c>
      <c r="L350" s="31" t="s">
        <v>80</v>
      </c>
      <c r="M350" s="31" t="s">
        <v>33</v>
      </c>
      <c r="N350" s="31">
        <v>3</v>
      </c>
      <c r="O350" s="31">
        <v>1353</v>
      </c>
      <c r="P350" s="31">
        <v>1113</v>
      </c>
      <c r="Q350" s="31">
        <v>911</v>
      </c>
      <c r="R350" s="48">
        <v>1.17</v>
      </c>
      <c r="S350" s="48">
        <v>0.96</v>
      </c>
      <c r="T350" s="54">
        <v>0.8</v>
      </c>
      <c r="U350" s="50">
        <v>103.9</v>
      </c>
      <c r="V350" s="50">
        <v>81.7</v>
      </c>
      <c r="W350" s="51">
        <v>69.900000000000006</v>
      </c>
      <c r="X350" s="42">
        <f>IF(Tabela1[[#This Row],[Alta2]]="NA","NA",Tabela1[[#This Row],[Alta2]]/Tabela1[[#This Row],[Alta5]]*Tabela1[[#This Row],[Diâmetro (cm)]]/100)</f>
        <v>4.4999999999999997E-3</v>
      </c>
      <c r="Y350" s="42">
        <f>IF(Tabela1[[#This Row],[Média3]]="NA","NA",Tabela1[[#This Row],[Média3]]/Tabela1[[#This Row],[Média6]]*Tabela1[[#This Row],[Diâmetro (cm)]]/100)</f>
        <v>4.7000000000000002E-3</v>
      </c>
      <c r="Z350" s="42">
        <f>IF(Tabela1[[#This Row],[Baixa4]]="NA","NA",Tabela1[[#This Row],[Baixa4]]/Tabela1[[#This Row],[Baixa7]]*Tabela1[[#This Row],[Diâmetro (cm)]]/100)</f>
        <v>4.5999999999999999E-3</v>
      </c>
      <c r="AA350" s="42">
        <f>IF(Tabela1[[#This Row],[Alta8]]="NA","NA",IF(OR(AD350="",U350=""),"",U350*30/1000))</f>
        <v>3.117</v>
      </c>
      <c r="AB350" s="42">
        <f>IF(Tabela1[[#This Row],[Média9]]="NA","NA",IF(OR(AE350="",V350=""),"",V350*30/1000))</f>
        <v>2.4510000000000001</v>
      </c>
      <c r="AC350" s="42">
        <f>IF(Tabela1[[#This Row],[Baixa10]]="NA","NA",IF(OR(AF350="",W350=""),"",W350*30/1000))</f>
        <v>2.097</v>
      </c>
      <c r="AD350" s="52" t="str">
        <f>IF(Tabela1[[#This Row],[Alta8]]="NA","NA",IF(X350="","",IF(X350&gt;$AD$3,"A",IF(X350&gt;$AD$4,"B",IF(X350&gt;$AD$5,"C","D")))))</f>
        <v>A</v>
      </c>
      <c r="AE350" s="52" t="str">
        <f>IF(Tabela1[[#This Row],[Média9]]="NA","NA",IF(Y350="","",IF(Y350&gt;$AD$3,"A",IF(Y350&gt;$AD$4,"B",IF(Y350&gt;$AD$5,"C","D")))))</f>
        <v>A</v>
      </c>
      <c r="AF350" s="52" t="str">
        <f>IF(Tabela1[[#This Row],[Baixa10]]="NA","NA",IF(Z350="","",IF(Z350&gt;$AD$3,"A",IF(Z350&gt;$AD$4,"B",IF(Z350&gt;$AD$5,"C","D")))))</f>
        <v>A</v>
      </c>
    </row>
    <row r="351" spans="1:32" ht="26.1" customHeight="1" x14ac:dyDescent="0.3">
      <c r="A351" s="46" t="s">
        <v>1251</v>
      </c>
      <c r="B351" s="31" t="s">
        <v>1211</v>
      </c>
      <c r="C351" s="46" t="s">
        <v>252</v>
      </c>
      <c r="D351" s="46" t="s">
        <v>250</v>
      </c>
      <c r="E351" s="46" t="s">
        <v>26</v>
      </c>
      <c r="F351" s="31">
        <v>220</v>
      </c>
      <c r="G351" s="47">
        <v>40</v>
      </c>
      <c r="H351" s="31">
        <v>5</v>
      </c>
      <c r="I351" s="31" t="s">
        <v>128</v>
      </c>
      <c r="J351" s="31" t="s">
        <v>18</v>
      </c>
      <c r="K351" s="31" t="s">
        <v>18</v>
      </c>
      <c r="L351" s="31" t="s">
        <v>80</v>
      </c>
      <c r="M351" s="31" t="s">
        <v>33</v>
      </c>
      <c r="N351" s="31">
        <v>3</v>
      </c>
      <c r="O351" s="31">
        <v>1353</v>
      </c>
      <c r="P351" s="31">
        <v>1113</v>
      </c>
      <c r="Q351" s="31">
        <v>911</v>
      </c>
      <c r="R351" s="48">
        <v>1.17</v>
      </c>
      <c r="S351" s="48">
        <v>0.96</v>
      </c>
      <c r="T351" s="54">
        <v>0.8</v>
      </c>
      <c r="U351" s="50">
        <v>103.9</v>
      </c>
      <c r="V351" s="50">
        <v>81.7</v>
      </c>
      <c r="W351" s="51">
        <v>69.900000000000006</v>
      </c>
      <c r="X351" s="42">
        <f>IF(Tabela1[[#This Row],[Alta2]]="NA","NA",Tabela1[[#This Row],[Alta2]]/Tabela1[[#This Row],[Alta5]]*Tabela1[[#This Row],[Diâmetro (cm)]]/100)</f>
        <v>4.4999999999999997E-3</v>
      </c>
      <c r="Y351" s="42">
        <f>IF(Tabela1[[#This Row],[Média3]]="NA","NA",Tabela1[[#This Row],[Média3]]/Tabela1[[#This Row],[Média6]]*Tabela1[[#This Row],[Diâmetro (cm)]]/100)</f>
        <v>4.7000000000000002E-3</v>
      </c>
      <c r="Z351" s="42">
        <f>IF(Tabela1[[#This Row],[Baixa4]]="NA","NA",Tabela1[[#This Row],[Baixa4]]/Tabela1[[#This Row],[Baixa7]]*Tabela1[[#This Row],[Diâmetro (cm)]]/100)</f>
        <v>4.5999999999999999E-3</v>
      </c>
      <c r="AA351" s="42">
        <f>IF(Tabela1[[#This Row],[Alta8]]="NA","NA",IF(OR(AD351="",U351=""),"",U351*30/1000))</f>
        <v>3.117</v>
      </c>
      <c r="AB351" s="42">
        <f>IF(Tabela1[[#This Row],[Média9]]="NA","NA",IF(OR(AE351="",V351=""),"",V351*30/1000))</f>
        <v>2.4510000000000001</v>
      </c>
      <c r="AC351" s="42">
        <f>IF(Tabela1[[#This Row],[Baixa10]]="NA","NA",IF(OR(AF351="",W351=""),"",W351*30/1000))</f>
        <v>2.097</v>
      </c>
      <c r="AD351" s="52" t="str">
        <f>IF(Tabela1[[#This Row],[Alta8]]="NA","NA",IF(X351="","",IF(X351&gt;$AD$3,"A",IF(X351&gt;$AD$4,"B",IF(X351&gt;$AD$5,"C","D")))))</f>
        <v>A</v>
      </c>
      <c r="AE351" s="52" t="str">
        <f>IF(Tabela1[[#This Row],[Média9]]="NA","NA",IF(Y351="","",IF(Y351&gt;$AD$3,"A",IF(Y351&gt;$AD$4,"B",IF(Y351&gt;$AD$5,"C","D")))))</f>
        <v>A</v>
      </c>
      <c r="AF351" s="52" t="str">
        <f>IF(Tabela1[[#This Row],[Baixa10]]="NA","NA",IF(Z351="","",IF(Z351&gt;$AD$3,"A",IF(Z351&gt;$AD$4,"B",IF(Z351&gt;$AD$5,"C","D")))))</f>
        <v>A</v>
      </c>
    </row>
    <row r="352" spans="1:32" ht="26.1" customHeight="1" x14ac:dyDescent="0.3">
      <c r="A352" s="46" t="s">
        <v>1251</v>
      </c>
      <c r="B352" s="31" t="s">
        <v>1211</v>
      </c>
      <c r="C352" s="46" t="s">
        <v>253</v>
      </c>
      <c r="D352" s="46" t="s">
        <v>250</v>
      </c>
      <c r="E352" s="46" t="s">
        <v>26</v>
      </c>
      <c r="F352" s="31">
        <v>220</v>
      </c>
      <c r="G352" s="47">
        <v>40</v>
      </c>
      <c r="H352" s="31">
        <v>5</v>
      </c>
      <c r="I352" s="31" t="s">
        <v>128</v>
      </c>
      <c r="J352" s="31" t="s">
        <v>18</v>
      </c>
      <c r="K352" s="31" t="s">
        <v>18</v>
      </c>
      <c r="L352" s="31" t="s">
        <v>80</v>
      </c>
      <c r="M352" s="31" t="s">
        <v>33</v>
      </c>
      <c r="N352" s="31">
        <v>3</v>
      </c>
      <c r="O352" s="31">
        <v>1353</v>
      </c>
      <c r="P352" s="31">
        <v>1113</v>
      </c>
      <c r="Q352" s="31">
        <v>911</v>
      </c>
      <c r="R352" s="48">
        <v>1.17</v>
      </c>
      <c r="S352" s="48">
        <v>0.96</v>
      </c>
      <c r="T352" s="54">
        <v>0.8</v>
      </c>
      <c r="U352" s="50">
        <v>103.9</v>
      </c>
      <c r="V352" s="50">
        <v>81.7</v>
      </c>
      <c r="W352" s="51">
        <v>69.900000000000006</v>
      </c>
      <c r="X352" s="42">
        <f>IF(Tabela1[[#This Row],[Alta2]]="NA","NA",Tabela1[[#This Row],[Alta2]]/Tabela1[[#This Row],[Alta5]]*Tabela1[[#This Row],[Diâmetro (cm)]]/100)</f>
        <v>4.4999999999999997E-3</v>
      </c>
      <c r="Y352" s="42">
        <f>IF(Tabela1[[#This Row],[Média3]]="NA","NA",Tabela1[[#This Row],[Média3]]/Tabela1[[#This Row],[Média6]]*Tabela1[[#This Row],[Diâmetro (cm)]]/100)</f>
        <v>4.7000000000000002E-3</v>
      </c>
      <c r="Z352" s="42">
        <f>IF(Tabela1[[#This Row],[Baixa4]]="NA","NA",Tabela1[[#This Row],[Baixa4]]/Tabela1[[#This Row],[Baixa7]]*Tabela1[[#This Row],[Diâmetro (cm)]]/100)</f>
        <v>4.5999999999999999E-3</v>
      </c>
      <c r="AA352" s="42">
        <f>IF(Tabela1[[#This Row],[Alta8]]="NA","NA",IF(OR(AD352="",U352=""),"",U352*30/1000))</f>
        <v>3.117</v>
      </c>
      <c r="AB352" s="42">
        <f>IF(Tabela1[[#This Row],[Média9]]="NA","NA",IF(OR(AE352="",V352=""),"",V352*30/1000))</f>
        <v>2.4510000000000001</v>
      </c>
      <c r="AC352" s="42">
        <f>IF(Tabela1[[#This Row],[Baixa10]]="NA","NA",IF(OR(AF352="",W352=""),"",W352*30/1000))</f>
        <v>2.097</v>
      </c>
      <c r="AD352" s="52" t="str">
        <f>IF(Tabela1[[#This Row],[Alta8]]="NA","NA",IF(X352="","",IF(X352&gt;$AD$3,"A",IF(X352&gt;$AD$4,"B",IF(X352&gt;$AD$5,"C","D")))))</f>
        <v>A</v>
      </c>
      <c r="AE352" s="52" t="str">
        <f>IF(Tabela1[[#This Row],[Média9]]="NA","NA",IF(Y352="","",IF(Y352&gt;$AD$3,"A",IF(Y352&gt;$AD$4,"B",IF(Y352&gt;$AD$5,"C","D")))))</f>
        <v>A</v>
      </c>
      <c r="AF352" s="52" t="str">
        <f>IF(Tabela1[[#This Row],[Baixa10]]="NA","NA",IF(Z352="","",IF(Z352&gt;$AD$3,"A",IF(Z352&gt;$AD$4,"B",IF(Z352&gt;$AD$5,"C","D")))))</f>
        <v>A</v>
      </c>
    </row>
    <row r="353" spans="1:32" ht="26.1" customHeight="1" x14ac:dyDescent="0.3">
      <c r="A353" s="46" t="s">
        <v>1251</v>
      </c>
      <c r="B353" s="31" t="s">
        <v>1211</v>
      </c>
      <c r="C353" s="46" t="s">
        <v>254</v>
      </c>
      <c r="D353" s="46" t="s">
        <v>250</v>
      </c>
      <c r="E353" s="46" t="s">
        <v>26</v>
      </c>
      <c r="F353" s="31">
        <v>220</v>
      </c>
      <c r="G353" s="47">
        <v>40</v>
      </c>
      <c r="H353" s="31">
        <v>5</v>
      </c>
      <c r="I353" s="31" t="s">
        <v>128</v>
      </c>
      <c r="J353" s="31" t="s">
        <v>18</v>
      </c>
      <c r="K353" s="31" t="s">
        <v>18</v>
      </c>
      <c r="L353" s="31" t="s">
        <v>80</v>
      </c>
      <c r="M353" s="31" t="s">
        <v>33</v>
      </c>
      <c r="N353" s="31">
        <v>3</v>
      </c>
      <c r="O353" s="31">
        <v>1353</v>
      </c>
      <c r="P353" s="31">
        <v>1113</v>
      </c>
      <c r="Q353" s="31">
        <v>911</v>
      </c>
      <c r="R353" s="48">
        <v>1.17</v>
      </c>
      <c r="S353" s="48">
        <v>0.96</v>
      </c>
      <c r="T353" s="54">
        <v>0.8</v>
      </c>
      <c r="U353" s="50">
        <v>103.9</v>
      </c>
      <c r="V353" s="50">
        <v>81.7</v>
      </c>
      <c r="W353" s="51">
        <v>69.900000000000006</v>
      </c>
      <c r="X353" s="42">
        <f>IF(Tabela1[[#This Row],[Alta2]]="NA","NA",Tabela1[[#This Row],[Alta2]]/Tabela1[[#This Row],[Alta5]]*Tabela1[[#This Row],[Diâmetro (cm)]]/100)</f>
        <v>4.4999999999999997E-3</v>
      </c>
      <c r="Y353" s="42">
        <f>IF(Tabela1[[#This Row],[Média3]]="NA","NA",Tabela1[[#This Row],[Média3]]/Tabela1[[#This Row],[Média6]]*Tabela1[[#This Row],[Diâmetro (cm)]]/100)</f>
        <v>4.7000000000000002E-3</v>
      </c>
      <c r="Z353" s="42">
        <f>IF(Tabela1[[#This Row],[Baixa4]]="NA","NA",Tabela1[[#This Row],[Baixa4]]/Tabela1[[#This Row],[Baixa7]]*Tabela1[[#This Row],[Diâmetro (cm)]]/100)</f>
        <v>4.5999999999999999E-3</v>
      </c>
      <c r="AA353" s="42">
        <f>IF(Tabela1[[#This Row],[Alta8]]="NA","NA",IF(OR(AD353="",U353=""),"",U353*30/1000))</f>
        <v>3.117</v>
      </c>
      <c r="AB353" s="42">
        <f>IF(Tabela1[[#This Row],[Média9]]="NA","NA",IF(OR(AE353="",V353=""),"",V353*30/1000))</f>
        <v>2.4510000000000001</v>
      </c>
      <c r="AC353" s="42">
        <f>IF(Tabela1[[#This Row],[Baixa10]]="NA","NA",IF(OR(AF353="",W353=""),"",W353*30/1000))</f>
        <v>2.097</v>
      </c>
      <c r="AD353" s="52" t="str">
        <f>IF(Tabela1[[#This Row],[Alta8]]="NA","NA",IF(X353="","",IF(X353&gt;$AD$3,"A",IF(X353&gt;$AD$4,"B",IF(X353&gt;$AD$5,"C","D")))))</f>
        <v>A</v>
      </c>
      <c r="AE353" s="52" t="str">
        <f>IF(Tabela1[[#This Row],[Média9]]="NA","NA",IF(Y353="","",IF(Y353&gt;$AD$3,"A",IF(Y353&gt;$AD$4,"B",IF(Y353&gt;$AD$5,"C","D")))))</f>
        <v>A</v>
      </c>
      <c r="AF353" s="52" t="str">
        <f>IF(Tabela1[[#This Row],[Baixa10]]="NA","NA",IF(Z353="","",IF(Z353&gt;$AD$3,"A",IF(Z353&gt;$AD$4,"B",IF(Z353&gt;$AD$5,"C","D")))))</f>
        <v>A</v>
      </c>
    </row>
    <row r="354" spans="1:32" ht="26.1" customHeight="1" x14ac:dyDescent="0.3">
      <c r="A354" s="46" t="s">
        <v>1251</v>
      </c>
      <c r="B354" s="31" t="s">
        <v>1211</v>
      </c>
      <c r="C354" s="46" t="s">
        <v>255</v>
      </c>
      <c r="D354" s="46" t="s">
        <v>256</v>
      </c>
      <c r="E354" s="46" t="s">
        <v>27</v>
      </c>
      <c r="F354" s="31">
        <v>127</v>
      </c>
      <c r="G354" s="47">
        <v>40</v>
      </c>
      <c r="H354" s="31">
        <v>5</v>
      </c>
      <c r="I354" s="31" t="s">
        <v>128</v>
      </c>
      <c r="J354" s="31" t="s">
        <v>18</v>
      </c>
      <c r="K354" s="31" t="s">
        <v>18</v>
      </c>
      <c r="L354" s="31" t="s">
        <v>80</v>
      </c>
      <c r="M354" s="31" t="s">
        <v>33</v>
      </c>
      <c r="N354" s="31">
        <v>3</v>
      </c>
      <c r="O354" s="31">
        <v>1297</v>
      </c>
      <c r="P354" s="31">
        <v>1122</v>
      </c>
      <c r="Q354" s="31">
        <v>907</v>
      </c>
      <c r="R354" s="48">
        <v>1.1200000000000001</v>
      </c>
      <c r="S354" s="48">
        <v>0.97</v>
      </c>
      <c r="T354" s="54">
        <v>0.78</v>
      </c>
      <c r="U354" s="50">
        <v>102.8</v>
      </c>
      <c r="V354" s="50">
        <v>85.4</v>
      </c>
      <c r="W354" s="51">
        <v>69.7</v>
      </c>
      <c r="X354" s="42">
        <f>IF(Tabela1[[#This Row],[Alta2]]="NA","NA",Tabela1[[#This Row],[Alta2]]/Tabela1[[#This Row],[Alta5]]*Tabela1[[#This Row],[Diâmetro (cm)]]/100)</f>
        <v>4.4000000000000003E-3</v>
      </c>
      <c r="Y354" s="42">
        <f>IF(Tabela1[[#This Row],[Média3]]="NA","NA",Tabela1[[#This Row],[Média3]]/Tabela1[[#This Row],[Média6]]*Tabela1[[#This Row],[Diâmetro (cm)]]/100)</f>
        <v>4.4999999999999997E-3</v>
      </c>
      <c r="Z354" s="42">
        <f>IF(Tabela1[[#This Row],[Baixa4]]="NA","NA",Tabela1[[#This Row],[Baixa4]]/Tabela1[[#This Row],[Baixa7]]*Tabela1[[#This Row],[Diâmetro (cm)]]/100)</f>
        <v>4.4999999999999997E-3</v>
      </c>
      <c r="AA354" s="42">
        <f>IF(Tabela1[[#This Row],[Alta8]]="NA","NA",IF(OR(AD354="",U354=""),"",U354*30/1000))</f>
        <v>3.0840000000000001</v>
      </c>
      <c r="AB354" s="42">
        <f>IF(Tabela1[[#This Row],[Média9]]="NA","NA",IF(OR(AE354="",V354=""),"",V354*30/1000))</f>
        <v>2.5619999999999998</v>
      </c>
      <c r="AC354" s="42">
        <f>IF(Tabela1[[#This Row],[Baixa10]]="NA","NA",IF(OR(AF354="",W354=""),"",W354*30/1000))</f>
        <v>2.0910000000000002</v>
      </c>
      <c r="AD354" s="52" t="str">
        <f>IF(Tabela1[[#This Row],[Alta8]]="NA","NA",IF(X354="","",IF(X354&gt;$AD$3,"A",IF(X354&gt;$AD$4,"B",IF(X354&gt;$AD$5,"C","D")))))</f>
        <v>A</v>
      </c>
      <c r="AE354" s="52" t="str">
        <f>IF(Tabela1[[#This Row],[Média9]]="NA","NA",IF(Y354="","",IF(Y354&gt;$AD$3,"A",IF(Y354&gt;$AD$4,"B",IF(Y354&gt;$AD$5,"C","D")))))</f>
        <v>A</v>
      </c>
      <c r="AF354" s="52" t="str">
        <f>IF(Tabela1[[#This Row],[Baixa10]]="NA","NA",IF(Z354="","",IF(Z354&gt;$AD$3,"A",IF(Z354&gt;$AD$4,"B",IF(Z354&gt;$AD$5,"C","D")))))</f>
        <v>A</v>
      </c>
    </row>
    <row r="355" spans="1:32" ht="26.1" customHeight="1" x14ac:dyDescent="0.3">
      <c r="A355" s="46" t="s">
        <v>1251</v>
      </c>
      <c r="B355" s="31" t="s">
        <v>1211</v>
      </c>
      <c r="C355" s="46" t="s">
        <v>257</v>
      </c>
      <c r="D355" s="46" t="s">
        <v>256</v>
      </c>
      <c r="E355" s="46" t="s">
        <v>27</v>
      </c>
      <c r="F355" s="31">
        <v>127</v>
      </c>
      <c r="G355" s="47">
        <v>40</v>
      </c>
      <c r="H355" s="31">
        <v>5</v>
      </c>
      <c r="I355" s="31" t="s">
        <v>128</v>
      </c>
      <c r="J355" s="31" t="s">
        <v>18</v>
      </c>
      <c r="K355" s="31" t="s">
        <v>18</v>
      </c>
      <c r="L355" s="31" t="s">
        <v>80</v>
      </c>
      <c r="M355" s="31" t="s">
        <v>33</v>
      </c>
      <c r="N355" s="31">
        <v>3</v>
      </c>
      <c r="O355" s="31">
        <v>1297</v>
      </c>
      <c r="P355" s="31">
        <v>1122</v>
      </c>
      <c r="Q355" s="31">
        <v>907</v>
      </c>
      <c r="R355" s="48">
        <v>1.1200000000000001</v>
      </c>
      <c r="S355" s="48">
        <v>0.97</v>
      </c>
      <c r="T355" s="54">
        <v>0.78</v>
      </c>
      <c r="U355" s="50">
        <v>102.8</v>
      </c>
      <c r="V355" s="50">
        <v>85.4</v>
      </c>
      <c r="W355" s="51">
        <v>69.7</v>
      </c>
      <c r="X355" s="42">
        <f>IF(Tabela1[[#This Row],[Alta2]]="NA","NA",Tabela1[[#This Row],[Alta2]]/Tabela1[[#This Row],[Alta5]]*Tabela1[[#This Row],[Diâmetro (cm)]]/100)</f>
        <v>4.4000000000000003E-3</v>
      </c>
      <c r="Y355" s="42">
        <f>IF(Tabela1[[#This Row],[Média3]]="NA","NA",Tabela1[[#This Row],[Média3]]/Tabela1[[#This Row],[Média6]]*Tabela1[[#This Row],[Diâmetro (cm)]]/100)</f>
        <v>4.4999999999999997E-3</v>
      </c>
      <c r="Z355" s="42">
        <f>IF(Tabela1[[#This Row],[Baixa4]]="NA","NA",Tabela1[[#This Row],[Baixa4]]/Tabela1[[#This Row],[Baixa7]]*Tabela1[[#This Row],[Diâmetro (cm)]]/100)</f>
        <v>4.4999999999999997E-3</v>
      </c>
      <c r="AA355" s="42">
        <f>IF(Tabela1[[#This Row],[Alta8]]="NA","NA",IF(OR(AD355="",U355=""),"",U355*30/1000))</f>
        <v>3.0840000000000001</v>
      </c>
      <c r="AB355" s="42">
        <f>IF(Tabela1[[#This Row],[Média9]]="NA","NA",IF(OR(AE355="",V355=""),"",V355*30/1000))</f>
        <v>2.5619999999999998</v>
      </c>
      <c r="AC355" s="42">
        <f>IF(Tabela1[[#This Row],[Baixa10]]="NA","NA",IF(OR(AF355="",W355=""),"",W355*30/1000))</f>
        <v>2.0910000000000002</v>
      </c>
      <c r="AD355" s="52" t="str">
        <f>IF(Tabela1[[#This Row],[Alta8]]="NA","NA",IF(X355="","",IF(X355&gt;$AD$3,"A",IF(X355&gt;$AD$4,"B",IF(X355&gt;$AD$5,"C","D")))))</f>
        <v>A</v>
      </c>
      <c r="AE355" s="52" t="str">
        <f>IF(Tabela1[[#This Row],[Média9]]="NA","NA",IF(Y355="","",IF(Y355&gt;$AD$3,"A",IF(Y355&gt;$AD$4,"B",IF(Y355&gt;$AD$5,"C","D")))))</f>
        <v>A</v>
      </c>
      <c r="AF355" s="52" t="str">
        <f>IF(Tabela1[[#This Row],[Baixa10]]="NA","NA",IF(Z355="","",IF(Z355&gt;$AD$3,"A",IF(Z355&gt;$AD$4,"B",IF(Z355&gt;$AD$5,"C","D")))))</f>
        <v>A</v>
      </c>
    </row>
    <row r="356" spans="1:32" ht="26.1" customHeight="1" x14ac:dyDescent="0.3">
      <c r="A356" s="46" t="s">
        <v>1251</v>
      </c>
      <c r="B356" s="31" t="s">
        <v>1211</v>
      </c>
      <c r="C356" s="46" t="s">
        <v>258</v>
      </c>
      <c r="D356" s="46" t="s">
        <v>256</v>
      </c>
      <c r="E356" s="46" t="s">
        <v>27</v>
      </c>
      <c r="F356" s="31">
        <v>127</v>
      </c>
      <c r="G356" s="47">
        <v>40</v>
      </c>
      <c r="H356" s="31">
        <v>5</v>
      </c>
      <c r="I356" s="31" t="s">
        <v>128</v>
      </c>
      <c r="J356" s="31" t="s">
        <v>18</v>
      </c>
      <c r="K356" s="31" t="s">
        <v>18</v>
      </c>
      <c r="L356" s="31" t="s">
        <v>80</v>
      </c>
      <c r="M356" s="31" t="s">
        <v>33</v>
      </c>
      <c r="N356" s="31">
        <v>3</v>
      </c>
      <c r="O356" s="31">
        <v>1297</v>
      </c>
      <c r="P356" s="31">
        <v>1122</v>
      </c>
      <c r="Q356" s="31">
        <v>907</v>
      </c>
      <c r="R356" s="48">
        <v>1.1200000000000001</v>
      </c>
      <c r="S356" s="48">
        <v>0.97</v>
      </c>
      <c r="T356" s="54">
        <v>0.78</v>
      </c>
      <c r="U356" s="50">
        <v>102.8</v>
      </c>
      <c r="V356" s="50">
        <v>85.4</v>
      </c>
      <c r="W356" s="51">
        <v>69.7</v>
      </c>
      <c r="X356" s="42">
        <f>IF(Tabela1[[#This Row],[Alta2]]="NA","NA",Tabela1[[#This Row],[Alta2]]/Tabela1[[#This Row],[Alta5]]*Tabela1[[#This Row],[Diâmetro (cm)]]/100)</f>
        <v>4.4000000000000003E-3</v>
      </c>
      <c r="Y356" s="42">
        <f>IF(Tabela1[[#This Row],[Média3]]="NA","NA",Tabela1[[#This Row],[Média3]]/Tabela1[[#This Row],[Média6]]*Tabela1[[#This Row],[Diâmetro (cm)]]/100)</f>
        <v>4.4999999999999997E-3</v>
      </c>
      <c r="Z356" s="42">
        <f>IF(Tabela1[[#This Row],[Baixa4]]="NA","NA",Tabela1[[#This Row],[Baixa4]]/Tabela1[[#This Row],[Baixa7]]*Tabela1[[#This Row],[Diâmetro (cm)]]/100)</f>
        <v>4.4999999999999997E-3</v>
      </c>
      <c r="AA356" s="42">
        <f>IF(Tabela1[[#This Row],[Alta8]]="NA","NA",IF(OR(AD356="",U356=""),"",U356*30/1000))</f>
        <v>3.0840000000000001</v>
      </c>
      <c r="AB356" s="42">
        <f>IF(Tabela1[[#This Row],[Média9]]="NA","NA",IF(OR(AE356="",V356=""),"",V356*30/1000))</f>
        <v>2.5619999999999998</v>
      </c>
      <c r="AC356" s="42">
        <f>IF(Tabela1[[#This Row],[Baixa10]]="NA","NA",IF(OR(AF356="",W356=""),"",W356*30/1000))</f>
        <v>2.0910000000000002</v>
      </c>
      <c r="AD356" s="52" t="str">
        <f>IF(Tabela1[[#This Row],[Alta8]]="NA","NA",IF(X356="","",IF(X356&gt;$AD$3,"A",IF(X356&gt;$AD$4,"B",IF(X356&gt;$AD$5,"C","D")))))</f>
        <v>A</v>
      </c>
      <c r="AE356" s="52" t="str">
        <f>IF(Tabela1[[#This Row],[Média9]]="NA","NA",IF(Y356="","",IF(Y356&gt;$AD$3,"A",IF(Y356&gt;$AD$4,"B",IF(Y356&gt;$AD$5,"C","D")))))</f>
        <v>A</v>
      </c>
      <c r="AF356" s="52" t="str">
        <f>IF(Tabela1[[#This Row],[Baixa10]]="NA","NA",IF(Z356="","",IF(Z356&gt;$AD$3,"A",IF(Z356&gt;$AD$4,"B",IF(Z356&gt;$AD$5,"C","D")))))</f>
        <v>A</v>
      </c>
    </row>
    <row r="357" spans="1:32" ht="26.1" customHeight="1" x14ac:dyDescent="0.3">
      <c r="A357" s="46" t="s">
        <v>1251</v>
      </c>
      <c r="B357" s="31" t="s">
        <v>1211</v>
      </c>
      <c r="C357" s="46" t="s">
        <v>259</v>
      </c>
      <c r="D357" s="46" t="s">
        <v>256</v>
      </c>
      <c r="E357" s="46" t="s">
        <v>27</v>
      </c>
      <c r="F357" s="31">
        <v>127</v>
      </c>
      <c r="G357" s="47">
        <v>40</v>
      </c>
      <c r="H357" s="31">
        <v>5</v>
      </c>
      <c r="I357" s="31" t="s">
        <v>128</v>
      </c>
      <c r="J357" s="31" t="s">
        <v>18</v>
      </c>
      <c r="K357" s="31" t="s">
        <v>18</v>
      </c>
      <c r="L357" s="31" t="s">
        <v>80</v>
      </c>
      <c r="M357" s="31" t="s">
        <v>33</v>
      </c>
      <c r="N357" s="31">
        <v>3</v>
      </c>
      <c r="O357" s="31">
        <v>1297</v>
      </c>
      <c r="P357" s="31">
        <v>1122</v>
      </c>
      <c r="Q357" s="31">
        <v>907</v>
      </c>
      <c r="R357" s="48">
        <v>1.1200000000000001</v>
      </c>
      <c r="S357" s="48">
        <v>0.97</v>
      </c>
      <c r="T357" s="54">
        <v>0.78</v>
      </c>
      <c r="U357" s="50">
        <v>102.8</v>
      </c>
      <c r="V357" s="50">
        <v>85.4</v>
      </c>
      <c r="W357" s="51">
        <v>69.7</v>
      </c>
      <c r="X357" s="42">
        <f>IF(Tabela1[[#This Row],[Alta2]]="NA","NA",Tabela1[[#This Row],[Alta2]]/Tabela1[[#This Row],[Alta5]]*Tabela1[[#This Row],[Diâmetro (cm)]]/100)</f>
        <v>4.4000000000000003E-3</v>
      </c>
      <c r="Y357" s="42">
        <f>IF(Tabela1[[#This Row],[Média3]]="NA","NA",Tabela1[[#This Row],[Média3]]/Tabela1[[#This Row],[Média6]]*Tabela1[[#This Row],[Diâmetro (cm)]]/100)</f>
        <v>4.4999999999999997E-3</v>
      </c>
      <c r="Z357" s="42">
        <f>IF(Tabela1[[#This Row],[Baixa4]]="NA","NA",Tabela1[[#This Row],[Baixa4]]/Tabela1[[#This Row],[Baixa7]]*Tabela1[[#This Row],[Diâmetro (cm)]]/100)</f>
        <v>4.4999999999999997E-3</v>
      </c>
      <c r="AA357" s="42">
        <f>IF(Tabela1[[#This Row],[Alta8]]="NA","NA",IF(OR(AD357="",U357=""),"",U357*30/1000))</f>
        <v>3.0840000000000001</v>
      </c>
      <c r="AB357" s="42">
        <f>IF(Tabela1[[#This Row],[Média9]]="NA","NA",IF(OR(AE357="",V357=""),"",V357*30/1000))</f>
        <v>2.5619999999999998</v>
      </c>
      <c r="AC357" s="42">
        <f>IF(Tabela1[[#This Row],[Baixa10]]="NA","NA",IF(OR(AF357="",W357=""),"",W357*30/1000))</f>
        <v>2.0910000000000002</v>
      </c>
      <c r="AD357" s="52" t="str">
        <f>IF(Tabela1[[#This Row],[Alta8]]="NA","NA",IF(X357="","",IF(X357&gt;$AD$3,"A",IF(X357&gt;$AD$4,"B",IF(X357&gt;$AD$5,"C","D")))))</f>
        <v>A</v>
      </c>
      <c r="AE357" s="52" t="str">
        <f>IF(Tabela1[[#This Row],[Média9]]="NA","NA",IF(Y357="","",IF(Y357&gt;$AD$3,"A",IF(Y357&gt;$AD$4,"B",IF(Y357&gt;$AD$5,"C","D")))))</f>
        <v>A</v>
      </c>
      <c r="AF357" s="52" t="str">
        <f>IF(Tabela1[[#This Row],[Baixa10]]="NA","NA",IF(Z357="","",IF(Z357&gt;$AD$3,"A",IF(Z357&gt;$AD$4,"B",IF(Z357&gt;$AD$5,"C","D")))))</f>
        <v>A</v>
      </c>
    </row>
    <row r="358" spans="1:32" ht="26.1" customHeight="1" x14ac:dyDescent="0.3">
      <c r="A358" s="46" t="s">
        <v>1251</v>
      </c>
      <c r="B358" s="31" t="s">
        <v>1211</v>
      </c>
      <c r="C358" s="46" t="s">
        <v>259</v>
      </c>
      <c r="D358" s="46" t="s">
        <v>256</v>
      </c>
      <c r="E358" s="46" t="s">
        <v>27</v>
      </c>
      <c r="F358" s="31">
        <v>127</v>
      </c>
      <c r="G358" s="47">
        <v>40</v>
      </c>
      <c r="H358" s="31">
        <v>5</v>
      </c>
      <c r="I358" s="31" t="s">
        <v>128</v>
      </c>
      <c r="J358" s="31" t="s">
        <v>18</v>
      </c>
      <c r="K358" s="31" t="s">
        <v>18</v>
      </c>
      <c r="L358" s="31" t="s">
        <v>80</v>
      </c>
      <c r="M358" s="31" t="s">
        <v>33</v>
      </c>
      <c r="N358" s="31">
        <v>3</v>
      </c>
      <c r="O358" s="31">
        <v>1297</v>
      </c>
      <c r="P358" s="31">
        <v>1122</v>
      </c>
      <c r="Q358" s="31">
        <v>907</v>
      </c>
      <c r="R358" s="48">
        <v>1.1200000000000001</v>
      </c>
      <c r="S358" s="48">
        <v>0.97</v>
      </c>
      <c r="T358" s="54">
        <v>0.78</v>
      </c>
      <c r="U358" s="50">
        <v>102.8</v>
      </c>
      <c r="V358" s="50">
        <v>85.4</v>
      </c>
      <c r="W358" s="51">
        <v>69.7</v>
      </c>
      <c r="X358" s="42">
        <f>IF(Tabela1[[#This Row],[Alta2]]="NA","NA",Tabela1[[#This Row],[Alta2]]/Tabela1[[#This Row],[Alta5]]*Tabela1[[#This Row],[Diâmetro (cm)]]/100)</f>
        <v>4.4000000000000003E-3</v>
      </c>
      <c r="Y358" s="42">
        <f>IF(Tabela1[[#This Row],[Média3]]="NA","NA",Tabela1[[#This Row],[Média3]]/Tabela1[[#This Row],[Média6]]*Tabela1[[#This Row],[Diâmetro (cm)]]/100)</f>
        <v>4.4999999999999997E-3</v>
      </c>
      <c r="Z358" s="42">
        <f>IF(Tabela1[[#This Row],[Baixa4]]="NA","NA",Tabela1[[#This Row],[Baixa4]]/Tabela1[[#This Row],[Baixa7]]*Tabela1[[#This Row],[Diâmetro (cm)]]/100)</f>
        <v>4.4999999999999997E-3</v>
      </c>
      <c r="AA358" s="42">
        <f>IF(Tabela1[[#This Row],[Alta8]]="NA","NA",IF(OR(AD358="",U358=""),"",U358*30/1000))</f>
        <v>3.0840000000000001</v>
      </c>
      <c r="AB358" s="42">
        <f>IF(Tabela1[[#This Row],[Média9]]="NA","NA",IF(OR(AE358="",V358=""),"",V358*30/1000))</f>
        <v>2.5619999999999998</v>
      </c>
      <c r="AC358" s="42">
        <f>IF(Tabela1[[#This Row],[Baixa10]]="NA","NA",IF(OR(AF358="",W358=""),"",W358*30/1000))</f>
        <v>2.0910000000000002</v>
      </c>
      <c r="AD358" s="52" t="str">
        <f>IF(Tabela1[[#This Row],[Alta8]]="NA","NA",IF(X358="","",IF(X358&gt;$AD$3,"A",IF(X358&gt;$AD$4,"B",IF(X358&gt;$AD$5,"C","D")))))</f>
        <v>A</v>
      </c>
      <c r="AE358" s="52" t="str">
        <f>IF(Tabela1[[#This Row],[Média9]]="NA","NA",IF(Y358="","",IF(Y358&gt;$AD$3,"A",IF(Y358&gt;$AD$4,"B",IF(Y358&gt;$AD$5,"C","D")))))</f>
        <v>A</v>
      </c>
      <c r="AF358" s="52" t="str">
        <f>IF(Tabela1[[#This Row],[Baixa10]]="NA","NA",IF(Z358="","",IF(Z358&gt;$AD$3,"A",IF(Z358&gt;$AD$4,"B",IF(Z358&gt;$AD$5,"C","D")))))</f>
        <v>A</v>
      </c>
    </row>
    <row r="359" spans="1:32" ht="26.1" customHeight="1" x14ac:dyDescent="0.3">
      <c r="A359" s="46" t="s">
        <v>1251</v>
      </c>
      <c r="B359" s="31" t="s">
        <v>1211</v>
      </c>
      <c r="C359" s="46" t="s">
        <v>260</v>
      </c>
      <c r="D359" s="46" t="s">
        <v>261</v>
      </c>
      <c r="E359" s="46" t="s">
        <v>27</v>
      </c>
      <c r="F359" s="31">
        <v>220</v>
      </c>
      <c r="G359" s="47">
        <v>40</v>
      </c>
      <c r="H359" s="31">
        <v>5</v>
      </c>
      <c r="I359" s="31" t="s">
        <v>128</v>
      </c>
      <c r="J359" s="31" t="s">
        <v>18</v>
      </c>
      <c r="K359" s="31" t="s">
        <v>18</v>
      </c>
      <c r="L359" s="31" t="s">
        <v>80</v>
      </c>
      <c r="M359" s="31" t="s">
        <v>33</v>
      </c>
      <c r="N359" s="31">
        <v>3</v>
      </c>
      <c r="O359" s="31">
        <v>1353</v>
      </c>
      <c r="P359" s="31">
        <v>1113</v>
      </c>
      <c r="Q359" s="31">
        <v>911</v>
      </c>
      <c r="R359" s="48">
        <v>1.17</v>
      </c>
      <c r="S359" s="48">
        <v>0.96</v>
      </c>
      <c r="T359" s="54">
        <v>0.8</v>
      </c>
      <c r="U359" s="50">
        <v>103.9</v>
      </c>
      <c r="V359" s="50">
        <v>81.7</v>
      </c>
      <c r="W359" s="51">
        <v>69.900000000000006</v>
      </c>
      <c r="X359" s="42">
        <f>IF(Tabela1[[#This Row],[Alta2]]="NA","NA",Tabela1[[#This Row],[Alta2]]/Tabela1[[#This Row],[Alta5]]*Tabela1[[#This Row],[Diâmetro (cm)]]/100)</f>
        <v>4.4999999999999997E-3</v>
      </c>
      <c r="Y359" s="42">
        <f>IF(Tabela1[[#This Row],[Média3]]="NA","NA",Tabela1[[#This Row],[Média3]]/Tabela1[[#This Row],[Média6]]*Tabela1[[#This Row],[Diâmetro (cm)]]/100)</f>
        <v>4.7000000000000002E-3</v>
      </c>
      <c r="Z359" s="42">
        <f>IF(Tabela1[[#This Row],[Baixa4]]="NA","NA",Tabela1[[#This Row],[Baixa4]]/Tabela1[[#This Row],[Baixa7]]*Tabela1[[#This Row],[Diâmetro (cm)]]/100)</f>
        <v>4.5999999999999999E-3</v>
      </c>
      <c r="AA359" s="42">
        <f>IF(Tabela1[[#This Row],[Alta8]]="NA","NA",IF(OR(AD359="",U359=""),"",U359*30/1000))</f>
        <v>3.117</v>
      </c>
      <c r="AB359" s="42">
        <f>IF(Tabela1[[#This Row],[Média9]]="NA","NA",IF(OR(AE359="",V359=""),"",V359*30/1000))</f>
        <v>2.4510000000000001</v>
      </c>
      <c r="AC359" s="42">
        <f>IF(Tabela1[[#This Row],[Baixa10]]="NA","NA",IF(OR(AF359="",W359=""),"",W359*30/1000))</f>
        <v>2.097</v>
      </c>
      <c r="AD359" s="52" t="str">
        <f>IF(Tabela1[[#This Row],[Alta8]]="NA","NA",IF(X359="","",IF(X359&gt;$AD$3,"A",IF(X359&gt;$AD$4,"B",IF(X359&gt;$AD$5,"C","D")))))</f>
        <v>A</v>
      </c>
      <c r="AE359" s="52" t="str">
        <f>IF(Tabela1[[#This Row],[Média9]]="NA","NA",IF(Y359="","",IF(Y359&gt;$AD$3,"A",IF(Y359&gt;$AD$4,"B",IF(Y359&gt;$AD$5,"C","D")))))</f>
        <v>A</v>
      </c>
      <c r="AF359" s="52" t="str">
        <f>IF(Tabela1[[#This Row],[Baixa10]]="NA","NA",IF(Z359="","",IF(Z359&gt;$AD$3,"A",IF(Z359&gt;$AD$4,"B",IF(Z359&gt;$AD$5,"C","D")))))</f>
        <v>A</v>
      </c>
    </row>
    <row r="360" spans="1:32" ht="26.1" customHeight="1" x14ac:dyDescent="0.3">
      <c r="A360" s="46" t="s">
        <v>1251</v>
      </c>
      <c r="B360" s="31" t="s">
        <v>1211</v>
      </c>
      <c r="C360" s="46" t="s">
        <v>262</v>
      </c>
      <c r="D360" s="46" t="s">
        <v>261</v>
      </c>
      <c r="E360" s="46" t="s">
        <v>27</v>
      </c>
      <c r="F360" s="31">
        <v>220</v>
      </c>
      <c r="G360" s="47">
        <v>40</v>
      </c>
      <c r="H360" s="31">
        <v>5</v>
      </c>
      <c r="I360" s="31" t="s">
        <v>128</v>
      </c>
      <c r="J360" s="31" t="s">
        <v>18</v>
      </c>
      <c r="K360" s="31" t="s">
        <v>18</v>
      </c>
      <c r="L360" s="31" t="s">
        <v>80</v>
      </c>
      <c r="M360" s="31" t="s">
        <v>33</v>
      </c>
      <c r="N360" s="31">
        <v>3</v>
      </c>
      <c r="O360" s="31">
        <v>1353</v>
      </c>
      <c r="P360" s="31">
        <v>1113</v>
      </c>
      <c r="Q360" s="31">
        <v>911</v>
      </c>
      <c r="R360" s="48">
        <v>1.17</v>
      </c>
      <c r="S360" s="48">
        <v>0.96</v>
      </c>
      <c r="T360" s="54">
        <v>0.8</v>
      </c>
      <c r="U360" s="50">
        <v>103.9</v>
      </c>
      <c r="V360" s="50">
        <v>81.7</v>
      </c>
      <c r="W360" s="51">
        <v>69.900000000000006</v>
      </c>
      <c r="X360" s="42">
        <f>IF(Tabela1[[#This Row],[Alta2]]="NA","NA",Tabela1[[#This Row],[Alta2]]/Tabela1[[#This Row],[Alta5]]*Tabela1[[#This Row],[Diâmetro (cm)]]/100)</f>
        <v>4.4999999999999997E-3</v>
      </c>
      <c r="Y360" s="42">
        <f>IF(Tabela1[[#This Row],[Média3]]="NA","NA",Tabela1[[#This Row],[Média3]]/Tabela1[[#This Row],[Média6]]*Tabela1[[#This Row],[Diâmetro (cm)]]/100)</f>
        <v>4.7000000000000002E-3</v>
      </c>
      <c r="Z360" s="42">
        <f>IF(Tabela1[[#This Row],[Baixa4]]="NA","NA",Tabela1[[#This Row],[Baixa4]]/Tabela1[[#This Row],[Baixa7]]*Tabela1[[#This Row],[Diâmetro (cm)]]/100)</f>
        <v>4.5999999999999999E-3</v>
      </c>
      <c r="AA360" s="42">
        <f>IF(Tabela1[[#This Row],[Alta8]]="NA","NA",IF(OR(AD360="",U360=""),"",U360*30/1000))</f>
        <v>3.117</v>
      </c>
      <c r="AB360" s="42">
        <f>IF(Tabela1[[#This Row],[Média9]]="NA","NA",IF(OR(AE360="",V360=""),"",V360*30/1000))</f>
        <v>2.4510000000000001</v>
      </c>
      <c r="AC360" s="42">
        <f>IF(Tabela1[[#This Row],[Baixa10]]="NA","NA",IF(OR(AF360="",W360=""),"",W360*30/1000))</f>
        <v>2.097</v>
      </c>
      <c r="AD360" s="52" t="str">
        <f>IF(Tabela1[[#This Row],[Alta8]]="NA","NA",IF(X360="","",IF(X360&gt;$AD$3,"A",IF(X360&gt;$AD$4,"B",IF(X360&gt;$AD$5,"C","D")))))</f>
        <v>A</v>
      </c>
      <c r="AE360" s="52" t="str">
        <f>IF(Tabela1[[#This Row],[Média9]]="NA","NA",IF(Y360="","",IF(Y360&gt;$AD$3,"A",IF(Y360&gt;$AD$4,"B",IF(Y360&gt;$AD$5,"C","D")))))</f>
        <v>A</v>
      </c>
      <c r="AF360" s="52" t="str">
        <f>IF(Tabela1[[#This Row],[Baixa10]]="NA","NA",IF(Z360="","",IF(Z360&gt;$AD$3,"A",IF(Z360&gt;$AD$4,"B",IF(Z360&gt;$AD$5,"C","D")))))</f>
        <v>A</v>
      </c>
    </row>
    <row r="361" spans="1:32" ht="26.1" customHeight="1" x14ac:dyDescent="0.3">
      <c r="A361" s="46" t="s">
        <v>1251</v>
      </c>
      <c r="B361" s="31" t="s">
        <v>1211</v>
      </c>
      <c r="C361" s="46" t="s">
        <v>263</v>
      </c>
      <c r="D361" s="46" t="s">
        <v>261</v>
      </c>
      <c r="E361" s="46" t="s">
        <v>27</v>
      </c>
      <c r="F361" s="31">
        <v>220</v>
      </c>
      <c r="G361" s="47">
        <v>40</v>
      </c>
      <c r="H361" s="31">
        <v>5</v>
      </c>
      <c r="I361" s="31" t="s">
        <v>128</v>
      </c>
      <c r="J361" s="31" t="s">
        <v>18</v>
      </c>
      <c r="K361" s="31" t="s">
        <v>18</v>
      </c>
      <c r="L361" s="31" t="s">
        <v>80</v>
      </c>
      <c r="M361" s="31" t="s">
        <v>33</v>
      </c>
      <c r="N361" s="31">
        <v>3</v>
      </c>
      <c r="O361" s="31">
        <v>1353</v>
      </c>
      <c r="P361" s="31">
        <v>1113</v>
      </c>
      <c r="Q361" s="31">
        <v>911</v>
      </c>
      <c r="R361" s="48">
        <v>1.17</v>
      </c>
      <c r="S361" s="48">
        <v>0.96</v>
      </c>
      <c r="T361" s="54">
        <v>0.8</v>
      </c>
      <c r="U361" s="50">
        <v>103.9</v>
      </c>
      <c r="V361" s="50">
        <v>81.7</v>
      </c>
      <c r="W361" s="51">
        <v>69.900000000000006</v>
      </c>
      <c r="X361" s="42">
        <f>IF(Tabela1[[#This Row],[Alta2]]="NA","NA",Tabela1[[#This Row],[Alta2]]/Tabela1[[#This Row],[Alta5]]*Tabela1[[#This Row],[Diâmetro (cm)]]/100)</f>
        <v>4.4999999999999997E-3</v>
      </c>
      <c r="Y361" s="42">
        <f>IF(Tabela1[[#This Row],[Média3]]="NA","NA",Tabela1[[#This Row],[Média3]]/Tabela1[[#This Row],[Média6]]*Tabela1[[#This Row],[Diâmetro (cm)]]/100)</f>
        <v>4.7000000000000002E-3</v>
      </c>
      <c r="Z361" s="42">
        <f>IF(Tabela1[[#This Row],[Baixa4]]="NA","NA",Tabela1[[#This Row],[Baixa4]]/Tabela1[[#This Row],[Baixa7]]*Tabela1[[#This Row],[Diâmetro (cm)]]/100)</f>
        <v>4.5999999999999999E-3</v>
      </c>
      <c r="AA361" s="42">
        <f>IF(Tabela1[[#This Row],[Alta8]]="NA","NA",IF(OR(AD361="",U361=""),"",U361*30/1000))</f>
        <v>3.117</v>
      </c>
      <c r="AB361" s="42">
        <f>IF(Tabela1[[#This Row],[Média9]]="NA","NA",IF(OR(AE361="",V361=""),"",V361*30/1000))</f>
        <v>2.4510000000000001</v>
      </c>
      <c r="AC361" s="42">
        <f>IF(Tabela1[[#This Row],[Baixa10]]="NA","NA",IF(OR(AF361="",W361=""),"",W361*30/1000))</f>
        <v>2.097</v>
      </c>
      <c r="AD361" s="52" t="str">
        <f>IF(Tabela1[[#This Row],[Alta8]]="NA","NA",IF(X361="","",IF(X361&gt;$AD$3,"A",IF(X361&gt;$AD$4,"B",IF(X361&gt;$AD$5,"C","D")))))</f>
        <v>A</v>
      </c>
      <c r="AE361" s="52" t="str">
        <f>IF(Tabela1[[#This Row],[Média9]]="NA","NA",IF(Y361="","",IF(Y361&gt;$AD$3,"A",IF(Y361&gt;$AD$4,"B",IF(Y361&gt;$AD$5,"C","D")))))</f>
        <v>A</v>
      </c>
      <c r="AF361" s="52" t="str">
        <f>IF(Tabela1[[#This Row],[Baixa10]]="NA","NA",IF(Z361="","",IF(Z361&gt;$AD$3,"A",IF(Z361&gt;$AD$4,"B",IF(Z361&gt;$AD$5,"C","D")))))</f>
        <v>A</v>
      </c>
    </row>
    <row r="362" spans="1:32" ht="26.1" customHeight="1" x14ac:dyDescent="0.3">
      <c r="A362" s="46" t="s">
        <v>1251</v>
      </c>
      <c r="B362" s="31" t="s">
        <v>1211</v>
      </c>
      <c r="C362" s="46" t="s">
        <v>264</v>
      </c>
      <c r="D362" s="46" t="s">
        <v>261</v>
      </c>
      <c r="E362" s="46" t="s">
        <v>27</v>
      </c>
      <c r="F362" s="31">
        <v>220</v>
      </c>
      <c r="G362" s="47">
        <v>40</v>
      </c>
      <c r="H362" s="31">
        <v>5</v>
      </c>
      <c r="I362" s="31" t="s">
        <v>128</v>
      </c>
      <c r="J362" s="31" t="s">
        <v>18</v>
      </c>
      <c r="K362" s="31" t="s">
        <v>18</v>
      </c>
      <c r="L362" s="31" t="s">
        <v>80</v>
      </c>
      <c r="M362" s="31" t="s">
        <v>33</v>
      </c>
      <c r="N362" s="31">
        <v>3</v>
      </c>
      <c r="O362" s="31">
        <v>1353</v>
      </c>
      <c r="P362" s="31">
        <v>1113</v>
      </c>
      <c r="Q362" s="31">
        <v>911</v>
      </c>
      <c r="R362" s="48">
        <v>1.17</v>
      </c>
      <c r="S362" s="48">
        <v>0.96</v>
      </c>
      <c r="T362" s="54">
        <v>0.8</v>
      </c>
      <c r="U362" s="50">
        <v>103.9</v>
      </c>
      <c r="V362" s="50">
        <v>81.7</v>
      </c>
      <c r="W362" s="51">
        <v>69.900000000000006</v>
      </c>
      <c r="X362" s="42">
        <f>IF(Tabela1[[#This Row],[Alta2]]="NA","NA",Tabela1[[#This Row],[Alta2]]/Tabela1[[#This Row],[Alta5]]*Tabela1[[#This Row],[Diâmetro (cm)]]/100)</f>
        <v>4.4999999999999997E-3</v>
      </c>
      <c r="Y362" s="42">
        <f>IF(Tabela1[[#This Row],[Média3]]="NA","NA",Tabela1[[#This Row],[Média3]]/Tabela1[[#This Row],[Média6]]*Tabela1[[#This Row],[Diâmetro (cm)]]/100)</f>
        <v>4.7000000000000002E-3</v>
      </c>
      <c r="Z362" s="42">
        <f>IF(Tabela1[[#This Row],[Baixa4]]="NA","NA",Tabela1[[#This Row],[Baixa4]]/Tabela1[[#This Row],[Baixa7]]*Tabela1[[#This Row],[Diâmetro (cm)]]/100)</f>
        <v>4.5999999999999999E-3</v>
      </c>
      <c r="AA362" s="42">
        <f>IF(Tabela1[[#This Row],[Alta8]]="NA","NA",IF(OR(AD362="",U362=""),"",U362*30/1000))</f>
        <v>3.117</v>
      </c>
      <c r="AB362" s="42">
        <f>IF(Tabela1[[#This Row],[Média9]]="NA","NA",IF(OR(AE362="",V362=""),"",V362*30/1000))</f>
        <v>2.4510000000000001</v>
      </c>
      <c r="AC362" s="42">
        <f>IF(Tabela1[[#This Row],[Baixa10]]="NA","NA",IF(OR(AF362="",W362=""),"",W362*30/1000))</f>
        <v>2.097</v>
      </c>
      <c r="AD362" s="52" t="str">
        <f>IF(Tabela1[[#This Row],[Alta8]]="NA","NA",IF(X362="","",IF(X362&gt;$AD$3,"A",IF(X362&gt;$AD$4,"B",IF(X362&gt;$AD$5,"C","D")))))</f>
        <v>A</v>
      </c>
      <c r="AE362" s="52" t="str">
        <f>IF(Tabela1[[#This Row],[Média9]]="NA","NA",IF(Y362="","",IF(Y362&gt;$AD$3,"A",IF(Y362&gt;$AD$4,"B",IF(Y362&gt;$AD$5,"C","D")))))</f>
        <v>A</v>
      </c>
      <c r="AF362" s="52" t="str">
        <f>IF(Tabela1[[#This Row],[Baixa10]]="NA","NA",IF(Z362="","",IF(Z362&gt;$AD$3,"A",IF(Z362&gt;$AD$4,"B",IF(Z362&gt;$AD$5,"C","D")))))</f>
        <v>A</v>
      </c>
    </row>
    <row r="363" spans="1:32" ht="26.1" customHeight="1" x14ac:dyDescent="0.3">
      <c r="A363" s="46" t="s">
        <v>1251</v>
      </c>
      <c r="B363" s="31" t="s">
        <v>1211</v>
      </c>
      <c r="C363" s="46" t="s">
        <v>265</v>
      </c>
      <c r="D363" s="46" t="s">
        <v>261</v>
      </c>
      <c r="E363" s="46" t="s">
        <v>27</v>
      </c>
      <c r="F363" s="31">
        <v>220</v>
      </c>
      <c r="G363" s="47">
        <v>40</v>
      </c>
      <c r="H363" s="31">
        <v>5</v>
      </c>
      <c r="I363" s="31" t="s">
        <v>128</v>
      </c>
      <c r="J363" s="31" t="s">
        <v>18</v>
      </c>
      <c r="K363" s="31" t="s">
        <v>18</v>
      </c>
      <c r="L363" s="31" t="s">
        <v>80</v>
      </c>
      <c r="M363" s="31" t="s">
        <v>33</v>
      </c>
      <c r="N363" s="31">
        <v>3</v>
      </c>
      <c r="O363" s="31">
        <v>1353</v>
      </c>
      <c r="P363" s="31">
        <v>1113</v>
      </c>
      <c r="Q363" s="31">
        <v>911</v>
      </c>
      <c r="R363" s="48">
        <v>1.17</v>
      </c>
      <c r="S363" s="48">
        <v>0.96</v>
      </c>
      <c r="T363" s="54">
        <v>0.8</v>
      </c>
      <c r="U363" s="50">
        <v>103.9</v>
      </c>
      <c r="V363" s="50">
        <v>81.7</v>
      </c>
      <c r="W363" s="51">
        <v>69.900000000000006</v>
      </c>
      <c r="X363" s="42">
        <f>IF(Tabela1[[#This Row],[Alta2]]="NA","NA",Tabela1[[#This Row],[Alta2]]/Tabela1[[#This Row],[Alta5]]*Tabela1[[#This Row],[Diâmetro (cm)]]/100)</f>
        <v>4.4999999999999997E-3</v>
      </c>
      <c r="Y363" s="42">
        <f>IF(Tabela1[[#This Row],[Média3]]="NA","NA",Tabela1[[#This Row],[Média3]]/Tabela1[[#This Row],[Média6]]*Tabela1[[#This Row],[Diâmetro (cm)]]/100)</f>
        <v>4.7000000000000002E-3</v>
      </c>
      <c r="Z363" s="42">
        <f>IF(Tabela1[[#This Row],[Baixa4]]="NA","NA",Tabela1[[#This Row],[Baixa4]]/Tabela1[[#This Row],[Baixa7]]*Tabela1[[#This Row],[Diâmetro (cm)]]/100)</f>
        <v>4.5999999999999999E-3</v>
      </c>
      <c r="AA363" s="42">
        <f>IF(Tabela1[[#This Row],[Alta8]]="NA","NA",IF(OR(AD363="",U363=""),"",U363*30/1000))</f>
        <v>3.117</v>
      </c>
      <c r="AB363" s="42">
        <f>IF(Tabela1[[#This Row],[Média9]]="NA","NA",IF(OR(AE363="",V363=""),"",V363*30/1000))</f>
        <v>2.4510000000000001</v>
      </c>
      <c r="AC363" s="42">
        <f>IF(Tabela1[[#This Row],[Baixa10]]="NA","NA",IF(OR(AF363="",W363=""),"",W363*30/1000))</f>
        <v>2.097</v>
      </c>
      <c r="AD363" s="52" t="str">
        <f>IF(Tabela1[[#This Row],[Alta8]]="NA","NA",IF(X363="","",IF(X363&gt;$AD$3,"A",IF(X363&gt;$AD$4,"B",IF(X363&gt;$AD$5,"C","D")))))</f>
        <v>A</v>
      </c>
      <c r="AE363" s="52" t="str">
        <f>IF(Tabela1[[#This Row],[Média9]]="NA","NA",IF(Y363="","",IF(Y363&gt;$AD$3,"A",IF(Y363&gt;$AD$4,"B",IF(Y363&gt;$AD$5,"C","D")))))</f>
        <v>A</v>
      </c>
      <c r="AF363" s="52" t="str">
        <f>IF(Tabela1[[#This Row],[Baixa10]]="NA","NA",IF(Z363="","",IF(Z363&gt;$AD$3,"A",IF(Z363&gt;$AD$4,"B",IF(Z363&gt;$AD$5,"C","D")))))</f>
        <v>A</v>
      </c>
    </row>
    <row r="364" spans="1:32" ht="26.1" customHeight="1" x14ac:dyDescent="0.3">
      <c r="A364" s="46" t="s">
        <v>1251</v>
      </c>
      <c r="B364" s="31" t="s">
        <v>1211</v>
      </c>
      <c r="C364" s="46" t="s">
        <v>266</v>
      </c>
      <c r="D364" s="46" t="s">
        <v>267</v>
      </c>
      <c r="E364" s="46" t="s">
        <v>71</v>
      </c>
      <c r="F364" s="31">
        <v>127</v>
      </c>
      <c r="G364" s="47">
        <v>40</v>
      </c>
      <c r="H364" s="31">
        <v>3</v>
      </c>
      <c r="I364" s="31" t="s">
        <v>128</v>
      </c>
      <c r="J364" s="31" t="s">
        <v>18</v>
      </c>
      <c r="K364" s="31" t="s">
        <v>18</v>
      </c>
      <c r="L364" s="31" t="s">
        <v>80</v>
      </c>
      <c r="M364" s="31" t="s">
        <v>33</v>
      </c>
      <c r="N364" s="31">
        <v>3</v>
      </c>
      <c r="O364" s="31">
        <v>1500</v>
      </c>
      <c r="P364" s="31">
        <v>1359</v>
      </c>
      <c r="Q364" s="31">
        <v>1209</v>
      </c>
      <c r="R364" s="48">
        <v>0.88</v>
      </c>
      <c r="S364" s="48">
        <v>0.8</v>
      </c>
      <c r="T364" s="54">
        <v>0.72</v>
      </c>
      <c r="U364" s="50">
        <v>47.9</v>
      </c>
      <c r="V364" s="50">
        <v>43.7</v>
      </c>
      <c r="W364" s="51">
        <v>41.1</v>
      </c>
      <c r="X364" s="42">
        <f>IF(Tabela1[[#This Row],[Alta2]]="NA","NA",Tabela1[[#This Row],[Alta2]]/Tabela1[[#This Row],[Alta5]]*Tabela1[[#This Row],[Diâmetro (cm)]]/100)</f>
        <v>7.3000000000000001E-3</v>
      </c>
      <c r="Y364" s="42">
        <f>IF(Tabela1[[#This Row],[Média3]]="NA","NA",Tabela1[[#This Row],[Média3]]/Tabela1[[#This Row],[Média6]]*Tabela1[[#This Row],[Diâmetro (cm)]]/100)</f>
        <v>7.3000000000000001E-3</v>
      </c>
      <c r="Z364" s="42">
        <f>IF(Tabela1[[#This Row],[Baixa4]]="NA","NA",Tabela1[[#This Row],[Baixa4]]/Tabela1[[#This Row],[Baixa7]]*Tabela1[[#This Row],[Diâmetro (cm)]]/100)</f>
        <v>7.0000000000000001E-3</v>
      </c>
      <c r="AA364" s="42">
        <f>IF(Tabela1[[#This Row],[Alta8]]="NA","NA",IF(OR(AD364="",U364=""),"",U364*30/1000))</f>
        <v>1.4370000000000001</v>
      </c>
      <c r="AB364" s="42">
        <f>IF(Tabela1[[#This Row],[Média9]]="NA","NA",IF(OR(AE364="",V364=""),"",V364*30/1000))</f>
        <v>1.3109999999999999</v>
      </c>
      <c r="AC364" s="42">
        <f>IF(Tabela1[[#This Row],[Baixa10]]="NA","NA",IF(OR(AF364="",W364=""),"",W364*30/1000))</f>
        <v>1.2330000000000001</v>
      </c>
      <c r="AD364" s="52" t="str">
        <f>IF(Tabela1[[#This Row],[Alta8]]="NA","NA",IF(X364="","",IF(X364&gt;$AD$3,"A",IF(X364&gt;$AD$4,"B",IF(X364&gt;$AD$5,"C","D")))))</f>
        <v>A</v>
      </c>
      <c r="AE364" s="52" t="str">
        <f>IF(Tabela1[[#This Row],[Média9]]="NA","NA",IF(Y364="","",IF(Y364&gt;$AD$3,"A",IF(Y364&gt;$AD$4,"B",IF(Y364&gt;$AD$5,"C","D")))))</f>
        <v>A</v>
      </c>
      <c r="AF364" s="52" t="str">
        <f>IF(Tabela1[[#This Row],[Baixa10]]="NA","NA",IF(Z364="","",IF(Z364&gt;$AD$3,"A",IF(Z364&gt;$AD$4,"B",IF(Z364&gt;$AD$5,"C","D")))))</f>
        <v>A</v>
      </c>
    </row>
    <row r="365" spans="1:32" ht="26.1" customHeight="1" x14ac:dyDescent="0.3">
      <c r="A365" s="46" t="s">
        <v>1251</v>
      </c>
      <c r="B365" s="31" t="s">
        <v>1211</v>
      </c>
      <c r="C365" s="46" t="s">
        <v>268</v>
      </c>
      <c r="D365" s="46" t="s">
        <v>267</v>
      </c>
      <c r="E365" s="46" t="s">
        <v>71</v>
      </c>
      <c r="F365" s="31">
        <v>127</v>
      </c>
      <c r="G365" s="47">
        <v>40</v>
      </c>
      <c r="H365" s="31">
        <v>3</v>
      </c>
      <c r="I365" s="31" t="s">
        <v>128</v>
      </c>
      <c r="J365" s="31" t="s">
        <v>18</v>
      </c>
      <c r="K365" s="31" t="s">
        <v>18</v>
      </c>
      <c r="L365" s="31" t="s">
        <v>80</v>
      </c>
      <c r="M365" s="31" t="s">
        <v>33</v>
      </c>
      <c r="N365" s="31">
        <v>3</v>
      </c>
      <c r="O365" s="31">
        <v>1500</v>
      </c>
      <c r="P365" s="31">
        <v>1359</v>
      </c>
      <c r="Q365" s="31">
        <v>1209</v>
      </c>
      <c r="R365" s="48">
        <v>0.88</v>
      </c>
      <c r="S365" s="48">
        <v>0.8</v>
      </c>
      <c r="T365" s="54">
        <v>0.72</v>
      </c>
      <c r="U365" s="50">
        <v>47.9</v>
      </c>
      <c r="V365" s="50">
        <v>43.7</v>
      </c>
      <c r="W365" s="51">
        <v>41.1</v>
      </c>
      <c r="X365" s="42">
        <f>IF(Tabela1[[#This Row],[Alta2]]="NA","NA",Tabela1[[#This Row],[Alta2]]/Tabela1[[#This Row],[Alta5]]*Tabela1[[#This Row],[Diâmetro (cm)]]/100)</f>
        <v>7.3000000000000001E-3</v>
      </c>
      <c r="Y365" s="42">
        <f>IF(Tabela1[[#This Row],[Média3]]="NA","NA",Tabela1[[#This Row],[Média3]]/Tabela1[[#This Row],[Média6]]*Tabela1[[#This Row],[Diâmetro (cm)]]/100)</f>
        <v>7.3000000000000001E-3</v>
      </c>
      <c r="Z365" s="42">
        <f>IF(Tabela1[[#This Row],[Baixa4]]="NA","NA",Tabela1[[#This Row],[Baixa4]]/Tabela1[[#This Row],[Baixa7]]*Tabela1[[#This Row],[Diâmetro (cm)]]/100)</f>
        <v>7.0000000000000001E-3</v>
      </c>
      <c r="AA365" s="42">
        <f>IF(Tabela1[[#This Row],[Alta8]]="NA","NA",IF(OR(AD365="",U365=""),"",U365*30/1000))</f>
        <v>1.4370000000000001</v>
      </c>
      <c r="AB365" s="42">
        <f>IF(Tabela1[[#This Row],[Média9]]="NA","NA",IF(OR(AE365="",V365=""),"",V365*30/1000))</f>
        <v>1.3109999999999999</v>
      </c>
      <c r="AC365" s="42">
        <f>IF(Tabela1[[#This Row],[Baixa10]]="NA","NA",IF(OR(AF365="",W365=""),"",W365*30/1000))</f>
        <v>1.2330000000000001</v>
      </c>
      <c r="AD365" s="52" t="str">
        <f>IF(Tabela1[[#This Row],[Alta8]]="NA","NA",IF(X365="","",IF(X365&gt;$AD$3,"A",IF(X365&gt;$AD$4,"B",IF(X365&gt;$AD$5,"C","D")))))</f>
        <v>A</v>
      </c>
      <c r="AE365" s="52" t="str">
        <f>IF(Tabela1[[#This Row],[Média9]]="NA","NA",IF(Y365="","",IF(Y365&gt;$AD$3,"A",IF(Y365&gt;$AD$4,"B",IF(Y365&gt;$AD$5,"C","D")))))</f>
        <v>A</v>
      </c>
      <c r="AF365" s="52" t="str">
        <f>IF(Tabela1[[#This Row],[Baixa10]]="NA","NA",IF(Z365="","",IF(Z365&gt;$AD$3,"A",IF(Z365&gt;$AD$4,"B",IF(Z365&gt;$AD$5,"C","D")))))</f>
        <v>A</v>
      </c>
    </row>
    <row r="366" spans="1:32" ht="26.1" customHeight="1" x14ac:dyDescent="0.3">
      <c r="A366" s="46" t="s">
        <v>1251</v>
      </c>
      <c r="B366" s="31" t="s">
        <v>1211</v>
      </c>
      <c r="C366" s="46" t="s">
        <v>268</v>
      </c>
      <c r="D366" s="46" t="s">
        <v>267</v>
      </c>
      <c r="E366" s="46" t="s">
        <v>71</v>
      </c>
      <c r="F366" s="31">
        <v>127</v>
      </c>
      <c r="G366" s="47">
        <v>40</v>
      </c>
      <c r="H366" s="31">
        <v>3</v>
      </c>
      <c r="I366" s="31" t="s">
        <v>128</v>
      </c>
      <c r="J366" s="31" t="s">
        <v>18</v>
      </c>
      <c r="K366" s="31" t="s">
        <v>18</v>
      </c>
      <c r="L366" s="31" t="s">
        <v>80</v>
      </c>
      <c r="M366" s="31" t="s">
        <v>33</v>
      </c>
      <c r="N366" s="31">
        <v>3</v>
      </c>
      <c r="O366" s="31">
        <v>1500</v>
      </c>
      <c r="P366" s="31">
        <v>1359</v>
      </c>
      <c r="Q366" s="31">
        <v>1209</v>
      </c>
      <c r="R366" s="48">
        <v>0.88</v>
      </c>
      <c r="S366" s="48">
        <v>0.8</v>
      </c>
      <c r="T366" s="54">
        <v>0.72</v>
      </c>
      <c r="U366" s="50">
        <v>47.9</v>
      </c>
      <c r="V366" s="50">
        <v>43.7</v>
      </c>
      <c r="W366" s="51">
        <v>41.1</v>
      </c>
      <c r="X366" s="42">
        <f>IF(Tabela1[[#This Row],[Alta2]]="NA","NA",Tabela1[[#This Row],[Alta2]]/Tabela1[[#This Row],[Alta5]]*Tabela1[[#This Row],[Diâmetro (cm)]]/100)</f>
        <v>7.3000000000000001E-3</v>
      </c>
      <c r="Y366" s="42">
        <f>IF(Tabela1[[#This Row],[Média3]]="NA","NA",Tabela1[[#This Row],[Média3]]/Tabela1[[#This Row],[Média6]]*Tabela1[[#This Row],[Diâmetro (cm)]]/100)</f>
        <v>7.3000000000000001E-3</v>
      </c>
      <c r="Z366" s="42">
        <f>IF(Tabela1[[#This Row],[Baixa4]]="NA","NA",Tabela1[[#This Row],[Baixa4]]/Tabela1[[#This Row],[Baixa7]]*Tabela1[[#This Row],[Diâmetro (cm)]]/100)</f>
        <v>7.0000000000000001E-3</v>
      </c>
      <c r="AA366" s="42">
        <f>IF(Tabela1[[#This Row],[Alta8]]="NA","NA",IF(OR(AD366="",U366=""),"",U366*30/1000))</f>
        <v>1.4370000000000001</v>
      </c>
      <c r="AB366" s="42">
        <f>IF(Tabela1[[#This Row],[Média9]]="NA","NA",IF(OR(AE366="",V366=""),"",V366*30/1000))</f>
        <v>1.3109999999999999</v>
      </c>
      <c r="AC366" s="42">
        <f>IF(Tabela1[[#This Row],[Baixa10]]="NA","NA",IF(OR(AF366="",W366=""),"",W366*30/1000))</f>
        <v>1.2330000000000001</v>
      </c>
      <c r="AD366" s="52" t="str">
        <f>IF(Tabela1[[#This Row],[Alta8]]="NA","NA",IF(X366="","",IF(X366&gt;$AD$3,"A",IF(X366&gt;$AD$4,"B",IF(X366&gt;$AD$5,"C","D")))))</f>
        <v>A</v>
      </c>
      <c r="AE366" s="52" t="str">
        <f>IF(Tabela1[[#This Row],[Média9]]="NA","NA",IF(Y366="","",IF(Y366&gt;$AD$3,"A",IF(Y366&gt;$AD$4,"B",IF(Y366&gt;$AD$5,"C","D")))))</f>
        <v>A</v>
      </c>
      <c r="AF366" s="52" t="str">
        <f>IF(Tabela1[[#This Row],[Baixa10]]="NA","NA",IF(Z366="","",IF(Z366&gt;$AD$3,"A",IF(Z366&gt;$AD$4,"B",IF(Z366&gt;$AD$5,"C","D")))))</f>
        <v>A</v>
      </c>
    </row>
    <row r="367" spans="1:32" ht="26.1" customHeight="1" x14ac:dyDescent="0.3">
      <c r="A367" s="46" t="s">
        <v>1251</v>
      </c>
      <c r="B367" s="31" t="s">
        <v>1211</v>
      </c>
      <c r="C367" s="46" t="s">
        <v>269</v>
      </c>
      <c r="D367" s="46" t="s">
        <v>267</v>
      </c>
      <c r="E367" s="46" t="s">
        <v>71</v>
      </c>
      <c r="F367" s="31">
        <v>127</v>
      </c>
      <c r="G367" s="47">
        <v>40</v>
      </c>
      <c r="H367" s="31">
        <v>3</v>
      </c>
      <c r="I367" s="31" t="s">
        <v>128</v>
      </c>
      <c r="J367" s="31" t="s">
        <v>18</v>
      </c>
      <c r="K367" s="31" t="s">
        <v>18</v>
      </c>
      <c r="L367" s="31" t="s">
        <v>80</v>
      </c>
      <c r="M367" s="31" t="s">
        <v>33</v>
      </c>
      <c r="N367" s="31">
        <v>3</v>
      </c>
      <c r="O367" s="31">
        <v>1500</v>
      </c>
      <c r="P367" s="31">
        <v>1359</v>
      </c>
      <c r="Q367" s="31">
        <v>1209</v>
      </c>
      <c r="R367" s="48">
        <v>0.88</v>
      </c>
      <c r="S367" s="48">
        <v>0.8</v>
      </c>
      <c r="T367" s="54">
        <v>0.72</v>
      </c>
      <c r="U367" s="50">
        <v>47.9</v>
      </c>
      <c r="V367" s="50">
        <v>43.7</v>
      </c>
      <c r="W367" s="51">
        <v>41.1</v>
      </c>
      <c r="X367" s="42">
        <f>IF(Tabela1[[#This Row],[Alta2]]="NA","NA",Tabela1[[#This Row],[Alta2]]/Tabela1[[#This Row],[Alta5]]*Tabela1[[#This Row],[Diâmetro (cm)]]/100)</f>
        <v>7.3000000000000001E-3</v>
      </c>
      <c r="Y367" s="42">
        <f>IF(Tabela1[[#This Row],[Média3]]="NA","NA",Tabela1[[#This Row],[Média3]]/Tabela1[[#This Row],[Média6]]*Tabela1[[#This Row],[Diâmetro (cm)]]/100)</f>
        <v>7.3000000000000001E-3</v>
      </c>
      <c r="Z367" s="42">
        <f>IF(Tabela1[[#This Row],[Baixa4]]="NA","NA",Tabela1[[#This Row],[Baixa4]]/Tabela1[[#This Row],[Baixa7]]*Tabela1[[#This Row],[Diâmetro (cm)]]/100)</f>
        <v>7.0000000000000001E-3</v>
      </c>
      <c r="AA367" s="42">
        <f>IF(Tabela1[[#This Row],[Alta8]]="NA","NA",IF(OR(AD367="",U367=""),"",U367*30/1000))</f>
        <v>1.4370000000000001</v>
      </c>
      <c r="AB367" s="42">
        <f>IF(Tabela1[[#This Row],[Média9]]="NA","NA",IF(OR(AE367="",V367=""),"",V367*30/1000))</f>
        <v>1.3109999999999999</v>
      </c>
      <c r="AC367" s="42">
        <f>IF(Tabela1[[#This Row],[Baixa10]]="NA","NA",IF(OR(AF367="",W367=""),"",W367*30/1000))</f>
        <v>1.2330000000000001</v>
      </c>
      <c r="AD367" s="52" t="str">
        <f>IF(Tabela1[[#This Row],[Alta8]]="NA","NA",IF(X367="","",IF(X367&gt;$AD$3,"A",IF(X367&gt;$AD$4,"B",IF(X367&gt;$AD$5,"C","D")))))</f>
        <v>A</v>
      </c>
      <c r="AE367" s="52" t="str">
        <f>IF(Tabela1[[#This Row],[Média9]]="NA","NA",IF(Y367="","",IF(Y367&gt;$AD$3,"A",IF(Y367&gt;$AD$4,"B",IF(Y367&gt;$AD$5,"C","D")))))</f>
        <v>A</v>
      </c>
      <c r="AF367" s="52" t="str">
        <f>IF(Tabela1[[#This Row],[Baixa10]]="NA","NA",IF(Z367="","",IF(Z367&gt;$AD$3,"A",IF(Z367&gt;$AD$4,"B",IF(Z367&gt;$AD$5,"C","D")))))</f>
        <v>A</v>
      </c>
    </row>
    <row r="368" spans="1:32" ht="26.1" customHeight="1" x14ac:dyDescent="0.3">
      <c r="A368" s="46" t="s">
        <v>1251</v>
      </c>
      <c r="B368" s="31" t="s">
        <v>1211</v>
      </c>
      <c r="C368" s="46" t="s">
        <v>270</v>
      </c>
      <c r="D368" s="46" t="s">
        <v>271</v>
      </c>
      <c r="E368" s="46" t="s">
        <v>71</v>
      </c>
      <c r="F368" s="31">
        <v>220</v>
      </c>
      <c r="G368" s="47">
        <v>40</v>
      </c>
      <c r="H368" s="31">
        <v>3</v>
      </c>
      <c r="I368" s="31" t="s">
        <v>128</v>
      </c>
      <c r="J368" s="31" t="s">
        <v>18</v>
      </c>
      <c r="K368" s="31" t="s">
        <v>18</v>
      </c>
      <c r="L368" s="31" t="s">
        <v>80</v>
      </c>
      <c r="M368" s="31" t="s">
        <v>33</v>
      </c>
      <c r="N368" s="31">
        <v>3</v>
      </c>
      <c r="O368" s="31">
        <v>1500</v>
      </c>
      <c r="P368" s="31">
        <v>1387</v>
      </c>
      <c r="Q368" s="31">
        <v>1252</v>
      </c>
      <c r="R368" s="48">
        <v>0.9</v>
      </c>
      <c r="S368" s="48">
        <v>0.84</v>
      </c>
      <c r="T368" s="54">
        <v>0.76</v>
      </c>
      <c r="U368" s="50">
        <v>49.8</v>
      </c>
      <c r="V368" s="50">
        <v>42.7</v>
      </c>
      <c r="W368" s="51">
        <v>38.5</v>
      </c>
      <c r="X368" s="42">
        <f>IF(Tabela1[[#This Row],[Alta2]]="NA","NA",Tabela1[[#This Row],[Alta2]]/Tabela1[[#This Row],[Alta5]]*Tabela1[[#This Row],[Diâmetro (cm)]]/100)</f>
        <v>7.1999999999999998E-3</v>
      </c>
      <c r="Y368" s="42">
        <f>IF(Tabela1[[#This Row],[Média3]]="NA","NA",Tabela1[[#This Row],[Média3]]/Tabela1[[#This Row],[Média6]]*Tabela1[[#This Row],[Diâmetro (cm)]]/100)</f>
        <v>7.9000000000000008E-3</v>
      </c>
      <c r="Z368" s="42">
        <f>IF(Tabela1[[#This Row],[Baixa4]]="NA","NA",Tabela1[[#This Row],[Baixa4]]/Tabela1[[#This Row],[Baixa7]]*Tabela1[[#This Row],[Diâmetro (cm)]]/100)</f>
        <v>7.9000000000000008E-3</v>
      </c>
      <c r="AA368" s="42">
        <f>IF(Tabela1[[#This Row],[Alta8]]="NA","NA",IF(OR(AD368="",U368=""),"",U368*30/1000))</f>
        <v>1.494</v>
      </c>
      <c r="AB368" s="42">
        <f>IF(Tabela1[[#This Row],[Média9]]="NA","NA",IF(OR(AE368="",V368=""),"",V368*30/1000))</f>
        <v>1.2809999999999999</v>
      </c>
      <c r="AC368" s="42">
        <f>IF(Tabela1[[#This Row],[Baixa10]]="NA","NA",IF(OR(AF368="",W368=""),"",W368*30/1000))</f>
        <v>1.155</v>
      </c>
      <c r="AD368" s="52" t="str">
        <f>IF(Tabela1[[#This Row],[Alta8]]="NA","NA",IF(X368="","",IF(X368&gt;$AD$3,"A",IF(X368&gt;$AD$4,"B",IF(X368&gt;$AD$5,"C","D")))))</f>
        <v>A</v>
      </c>
      <c r="AE368" s="52" t="str">
        <f>IF(Tabela1[[#This Row],[Média9]]="NA","NA",IF(Y368="","",IF(Y368&gt;$AD$3,"A",IF(Y368&gt;$AD$4,"B",IF(Y368&gt;$AD$5,"C","D")))))</f>
        <v>A</v>
      </c>
      <c r="AF368" s="52" t="str">
        <f>IF(Tabela1[[#This Row],[Baixa10]]="NA","NA",IF(Z368="","",IF(Z368&gt;$AD$3,"A",IF(Z368&gt;$AD$4,"B",IF(Z368&gt;$AD$5,"C","D")))))</f>
        <v>A</v>
      </c>
    </row>
    <row r="369" spans="1:32" ht="26.1" customHeight="1" x14ac:dyDescent="0.3">
      <c r="A369" s="46" t="s">
        <v>1251</v>
      </c>
      <c r="B369" s="31" t="s">
        <v>1211</v>
      </c>
      <c r="C369" s="46" t="s">
        <v>272</v>
      </c>
      <c r="D369" s="46" t="s">
        <v>271</v>
      </c>
      <c r="E369" s="46" t="s">
        <v>71</v>
      </c>
      <c r="F369" s="31">
        <v>220</v>
      </c>
      <c r="G369" s="47">
        <v>40</v>
      </c>
      <c r="H369" s="31">
        <v>3</v>
      </c>
      <c r="I369" s="31" t="s">
        <v>128</v>
      </c>
      <c r="J369" s="31" t="s">
        <v>18</v>
      </c>
      <c r="K369" s="31" t="s">
        <v>18</v>
      </c>
      <c r="L369" s="31" t="s">
        <v>80</v>
      </c>
      <c r="M369" s="31" t="s">
        <v>33</v>
      </c>
      <c r="N369" s="31">
        <v>3</v>
      </c>
      <c r="O369" s="31">
        <v>1500</v>
      </c>
      <c r="P369" s="31">
        <v>1387</v>
      </c>
      <c r="Q369" s="31">
        <v>1252</v>
      </c>
      <c r="R369" s="48">
        <v>0.9</v>
      </c>
      <c r="S369" s="48">
        <v>0.84</v>
      </c>
      <c r="T369" s="54">
        <v>0.76</v>
      </c>
      <c r="U369" s="50">
        <v>49.8</v>
      </c>
      <c r="V369" s="50">
        <v>42.7</v>
      </c>
      <c r="W369" s="51">
        <v>38.5</v>
      </c>
      <c r="X369" s="42">
        <f>IF(Tabela1[[#This Row],[Alta2]]="NA","NA",Tabela1[[#This Row],[Alta2]]/Tabela1[[#This Row],[Alta5]]*Tabela1[[#This Row],[Diâmetro (cm)]]/100)</f>
        <v>7.1999999999999998E-3</v>
      </c>
      <c r="Y369" s="42">
        <f>IF(Tabela1[[#This Row],[Média3]]="NA","NA",Tabela1[[#This Row],[Média3]]/Tabela1[[#This Row],[Média6]]*Tabela1[[#This Row],[Diâmetro (cm)]]/100)</f>
        <v>7.9000000000000008E-3</v>
      </c>
      <c r="Z369" s="42">
        <f>IF(Tabela1[[#This Row],[Baixa4]]="NA","NA",Tabela1[[#This Row],[Baixa4]]/Tabela1[[#This Row],[Baixa7]]*Tabela1[[#This Row],[Diâmetro (cm)]]/100)</f>
        <v>7.9000000000000008E-3</v>
      </c>
      <c r="AA369" s="42">
        <f>IF(Tabela1[[#This Row],[Alta8]]="NA","NA",IF(OR(AD369="",U369=""),"",U369*30/1000))</f>
        <v>1.494</v>
      </c>
      <c r="AB369" s="42">
        <f>IF(Tabela1[[#This Row],[Média9]]="NA","NA",IF(OR(AE369="",V369=""),"",V369*30/1000))</f>
        <v>1.2809999999999999</v>
      </c>
      <c r="AC369" s="42">
        <f>IF(Tabela1[[#This Row],[Baixa10]]="NA","NA",IF(OR(AF369="",W369=""),"",W369*30/1000))</f>
        <v>1.155</v>
      </c>
      <c r="AD369" s="52" t="str">
        <f>IF(Tabela1[[#This Row],[Alta8]]="NA","NA",IF(X369="","",IF(X369&gt;$AD$3,"A",IF(X369&gt;$AD$4,"B",IF(X369&gt;$AD$5,"C","D")))))</f>
        <v>A</v>
      </c>
      <c r="AE369" s="52" t="str">
        <f>IF(Tabela1[[#This Row],[Média9]]="NA","NA",IF(Y369="","",IF(Y369&gt;$AD$3,"A",IF(Y369&gt;$AD$4,"B",IF(Y369&gt;$AD$5,"C","D")))))</f>
        <v>A</v>
      </c>
      <c r="AF369" s="52" t="str">
        <f>IF(Tabela1[[#This Row],[Baixa10]]="NA","NA",IF(Z369="","",IF(Z369&gt;$AD$3,"A",IF(Z369&gt;$AD$4,"B",IF(Z369&gt;$AD$5,"C","D")))))</f>
        <v>A</v>
      </c>
    </row>
    <row r="370" spans="1:32" ht="26.1" customHeight="1" x14ac:dyDescent="0.3">
      <c r="A370" s="46" t="s">
        <v>1251</v>
      </c>
      <c r="B370" s="31" t="s">
        <v>1211</v>
      </c>
      <c r="C370" s="46" t="s">
        <v>273</v>
      </c>
      <c r="D370" s="46" t="s">
        <v>271</v>
      </c>
      <c r="E370" s="46" t="s">
        <v>71</v>
      </c>
      <c r="F370" s="31">
        <v>220</v>
      </c>
      <c r="G370" s="47">
        <v>40</v>
      </c>
      <c r="H370" s="31">
        <v>3</v>
      </c>
      <c r="I370" s="31" t="s">
        <v>128</v>
      </c>
      <c r="J370" s="31" t="s">
        <v>18</v>
      </c>
      <c r="K370" s="31" t="s">
        <v>18</v>
      </c>
      <c r="L370" s="31" t="s">
        <v>80</v>
      </c>
      <c r="M370" s="31" t="s">
        <v>33</v>
      </c>
      <c r="N370" s="31">
        <v>3</v>
      </c>
      <c r="O370" s="31">
        <v>1500</v>
      </c>
      <c r="P370" s="31">
        <v>1387</v>
      </c>
      <c r="Q370" s="31">
        <v>1252</v>
      </c>
      <c r="R370" s="48">
        <v>0.9</v>
      </c>
      <c r="S370" s="48">
        <v>0.84</v>
      </c>
      <c r="T370" s="54">
        <v>0.76</v>
      </c>
      <c r="U370" s="50">
        <v>49.8</v>
      </c>
      <c r="V370" s="50">
        <v>42.7</v>
      </c>
      <c r="W370" s="51">
        <v>38.5</v>
      </c>
      <c r="X370" s="42">
        <f>IF(Tabela1[[#This Row],[Alta2]]="NA","NA",Tabela1[[#This Row],[Alta2]]/Tabela1[[#This Row],[Alta5]]*Tabela1[[#This Row],[Diâmetro (cm)]]/100)</f>
        <v>7.1999999999999998E-3</v>
      </c>
      <c r="Y370" s="42">
        <f>IF(Tabela1[[#This Row],[Média3]]="NA","NA",Tabela1[[#This Row],[Média3]]/Tabela1[[#This Row],[Média6]]*Tabela1[[#This Row],[Diâmetro (cm)]]/100)</f>
        <v>7.9000000000000008E-3</v>
      </c>
      <c r="Z370" s="42">
        <f>IF(Tabela1[[#This Row],[Baixa4]]="NA","NA",Tabela1[[#This Row],[Baixa4]]/Tabela1[[#This Row],[Baixa7]]*Tabela1[[#This Row],[Diâmetro (cm)]]/100)</f>
        <v>7.9000000000000008E-3</v>
      </c>
      <c r="AA370" s="42">
        <f>IF(Tabela1[[#This Row],[Alta8]]="NA","NA",IF(OR(AD370="",U370=""),"",U370*30/1000))</f>
        <v>1.494</v>
      </c>
      <c r="AB370" s="42">
        <f>IF(Tabela1[[#This Row],[Média9]]="NA","NA",IF(OR(AE370="",V370=""),"",V370*30/1000))</f>
        <v>1.2809999999999999</v>
      </c>
      <c r="AC370" s="42">
        <f>IF(Tabela1[[#This Row],[Baixa10]]="NA","NA",IF(OR(AF370="",W370=""),"",W370*30/1000))</f>
        <v>1.155</v>
      </c>
      <c r="AD370" s="52" t="str">
        <f>IF(Tabela1[[#This Row],[Alta8]]="NA","NA",IF(X370="","",IF(X370&gt;$AD$3,"A",IF(X370&gt;$AD$4,"B",IF(X370&gt;$AD$5,"C","D")))))</f>
        <v>A</v>
      </c>
      <c r="AE370" s="52" t="str">
        <f>IF(Tabela1[[#This Row],[Média9]]="NA","NA",IF(Y370="","",IF(Y370&gt;$AD$3,"A",IF(Y370&gt;$AD$4,"B",IF(Y370&gt;$AD$5,"C","D")))))</f>
        <v>A</v>
      </c>
      <c r="AF370" s="52" t="str">
        <f>IF(Tabela1[[#This Row],[Baixa10]]="NA","NA",IF(Z370="","",IF(Z370&gt;$AD$3,"A",IF(Z370&gt;$AD$4,"B",IF(Z370&gt;$AD$5,"C","D")))))</f>
        <v>A</v>
      </c>
    </row>
    <row r="371" spans="1:32" ht="26.1" customHeight="1" x14ac:dyDescent="0.3">
      <c r="A371" s="46" t="s">
        <v>1251</v>
      </c>
      <c r="B371" s="31" t="s">
        <v>1211</v>
      </c>
      <c r="C371" s="46" t="s">
        <v>274</v>
      </c>
      <c r="D371" s="46" t="s">
        <v>271</v>
      </c>
      <c r="E371" s="46" t="s">
        <v>71</v>
      </c>
      <c r="F371" s="31">
        <v>220</v>
      </c>
      <c r="G371" s="47">
        <v>40</v>
      </c>
      <c r="H371" s="31">
        <v>3</v>
      </c>
      <c r="I371" s="31" t="s">
        <v>128</v>
      </c>
      <c r="J371" s="31" t="s">
        <v>18</v>
      </c>
      <c r="K371" s="31" t="s">
        <v>18</v>
      </c>
      <c r="L371" s="31" t="s">
        <v>80</v>
      </c>
      <c r="M371" s="31" t="s">
        <v>33</v>
      </c>
      <c r="N371" s="31">
        <v>3</v>
      </c>
      <c r="O371" s="31">
        <v>1500</v>
      </c>
      <c r="P371" s="31">
        <v>1387</v>
      </c>
      <c r="Q371" s="31">
        <v>1252</v>
      </c>
      <c r="R371" s="48">
        <v>0.9</v>
      </c>
      <c r="S371" s="48">
        <v>0.84</v>
      </c>
      <c r="T371" s="54">
        <v>0.76</v>
      </c>
      <c r="U371" s="50">
        <v>49.8</v>
      </c>
      <c r="V371" s="50">
        <v>42.7</v>
      </c>
      <c r="W371" s="51">
        <v>38.5</v>
      </c>
      <c r="X371" s="42">
        <f>IF(Tabela1[[#This Row],[Alta2]]="NA","NA",Tabela1[[#This Row],[Alta2]]/Tabela1[[#This Row],[Alta5]]*Tabela1[[#This Row],[Diâmetro (cm)]]/100)</f>
        <v>7.1999999999999998E-3</v>
      </c>
      <c r="Y371" s="42">
        <f>IF(Tabela1[[#This Row],[Média3]]="NA","NA",Tabela1[[#This Row],[Média3]]/Tabela1[[#This Row],[Média6]]*Tabela1[[#This Row],[Diâmetro (cm)]]/100)</f>
        <v>7.9000000000000008E-3</v>
      </c>
      <c r="Z371" s="42">
        <f>IF(Tabela1[[#This Row],[Baixa4]]="NA","NA",Tabela1[[#This Row],[Baixa4]]/Tabela1[[#This Row],[Baixa7]]*Tabela1[[#This Row],[Diâmetro (cm)]]/100)</f>
        <v>7.9000000000000008E-3</v>
      </c>
      <c r="AA371" s="42">
        <f>IF(Tabela1[[#This Row],[Alta8]]="NA","NA",IF(OR(AD371="",U371=""),"",U371*30/1000))</f>
        <v>1.494</v>
      </c>
      <c r="AB371" s="42">
        <f>IF(Tabela1[[#This Row],[Média9]]="NA","NA",IF(OR(AE371="",V371=""),"",V371*30/1000))</f>
        <v>1.2809999999999999</v>
      </c>
      <c r="AC371" s="42">
        <f>IF(Tabela1[[#This Row],[Baixa10]]="NA","NA",IF(OR(AF371="",W371=""),"",W371*30/1000))</f>
        <v>1.155</v>
      </c>
      <c r="AD371" s="52" t="str">
        <f>IF(Tabela1[[#This Row],[Alta8]]="NA","NA",IF(X371="","",IF(X371&gt;$AD$3,"A",IF(X371&gt;$AD$4,"B",IF(X371&gt;$AD$5,"C","D")))))</f>
        <v>A</v>
      </c>
      <c r="AE371" s="52" t="str">
        <f>IF(Tabela1[[#This Row],[Média9]]="NA","NA",IF(Y371="","",IF(Y371&gt;$AD$3,"A",IF(Y371&gt;$AD$4,"B",IF(Y371&gt;$AD$5,"C","D")))))</f>
        <v>A</v>
      </c>
      <c r="AF371" s="52" t="str">
        <f>IF(Tabela1[[#This Row],[Baixa10]]="NA","NA",IF(Z371="","",IF(Z371&gt;$AD$3,"A",IF(Z371&gt;$AD$4,"B",IF(Z371&gt;$AD$5,"C","D")))))</f>
        <v>A</v>
      </c>
    </row>
    <row r="372" spans="1:32" ht="26.1" customHeight="1" x14ac:dyDescent="0.3">
      <c r="A372" s="46" t="s">
        <v>1251</v>
      </c>
      <c r="B372" s="31" t="s">
        <v>1211</v>
      </c>
      <c r="C372" s="46" t="s">
        <v>275</v>
      </c>
      <c r="D372" s="46" t="s">
        <v>276</v>
      </c>
      <c r="E372" s="46" t="s">
        <v>25</v>
      </c>
      <c r="F372" s="31">
        <v>127</v>
      </c>
      <c r="G372" s="47">
        <v>40</v>
      </c>
      <c r="H372" s="31">
        <v>3</v>
      </c>
      <c r="I372" s="31" t="s">
        <v>128</v>
      </c>
      <c r="J372" s="31" t="s">
        <v>18</v>
      </c>
      <c r="K372" s="31" t="s">
        <v>18</v>
      </c>
      <c r="L372" s="31" t="s">
        <v>80</v>
      </c>
      <c r="M372" s="31" t="s">
        <v>33</v>
      </c>
      <c r="N372" s="31">
        <v>3</v>
      </c>
      <c r="O372" s="31">
        <v>1500</v>
      </c>
      <c r="P372" s="31">
        <v>1359</v>
      </c>
      <c r="Q372" s="31">
        <v>1209</v>
      </c>
      <c r="R372" s="48">
        <v>0.88</v>
      </c>
      <c r="S372" s="48">
        <v>0.8</v>
      </c>
      <c r="T372" s="54">
        <v>0.72</v>
      </c>
      <c r="U372" s="50">
        <v>47.9</v>
      </c>
      <c r="V372" s="50">
        <v>43.7</v>
      </c>
      <c r="W372" s="51">
        <v>41.1</v>
      </c>
      <c r="X372" s="42">
        <f>IF(Tabela1[[#This Row],[Alta2]]="NA","NA",Tabela1[[#This Row],[Alta2]]/Tabela1[[#This Row],[Alta5]]*Tabela1[[#This Row],[Diâmetro (cm)]]/100)</f>
        <v>7.3000000000000001E-3</v>
      </c>
      <c r="Y372" s="42">
        <f>IF(Tabela1[[#This Row],[Média3]]="NA","NA",Tabela1[[#This Row],[Média3]]/Tabela1[[#This Row],[Média6]]*Tabela1[[#This Row],[Diâmetro (cm)]]/100)</f>
        <v>7.3000000000000001E-3</v>
      </c>
      <c r="Z372" s="42">
        <f>IF(Tabela1[[#This Row],[Baixa4]]="NA","NA",Tabela1[[#This Row],[Baixa4]]/Tabela1[[#This Row],[Baixa7]]*Tabela1[[#This Row],[Diâmetro (cm)]]/100)</f>
        <v>7.0000000000000001E-3</v>
      </c>
      <c r="AA372" s="42">
        <f>IF(Tabela1[[#This Row],[Alta8]]="NA","NA",IF(OR(AD372="",U372=""),"",U372*30/1000))</f>
        <v>1.4370000000000001</v>
      </c>
      <c r="AB372" s="42">
        <f>IF(Tabela1[[#This Row],[Média9]]="NA","NA",IF(OR(AE372="",V372=""),"",V372*30/1000))</f>
        <v>1.3109999999999999</v>
      </c>
      <c r="AC372" s="42">
        <f>IF(Tabela1[[#This Row],[Baixa10]]="NA","NA",IF(OR(AF372="",W372=""),"",W372*30/1000))</f>
        <v>1.2330000000000001</v>
      </c>
      <c r="AD372" s="52" t="str">
        <f>IF(Tabela1[[#This Row],[Alta8]]="NA","NA",IF(X372="","",IF(X372&gt;$AD$3,"A",IF(X372&gt;$AD$4,"B",IF(X372&gt;$AD$5,"C","D")))))</f>
        <v>A</v>
      </c>
      <c r="AE372" s="52" t="str">
        <f>IF(Tabela1[[#This Row],[Média9]]="NA","NA",IF(Y372="","",IF(Y372&gt;$AD$3,"A",IF(Y372&gt;$AD$4,"B",IF(Y372&gt;$AD$5,"C","D")))))</f>
        <v>A</v>
      </c>
      <c r="AF372" s="52" t="str">
        <f>IF(Tabela1[[#This Row],[Baixa10]]="NA","NA",IF(Z372="","",IF(Z372&gt;$AD$3,"A",IF(Z372&gt;$AD$4,"B",IF(Z372&gt;$AD$5,"C","D")))))</f>
        <v>A</v>
      </c>
    </row>
    <row r="373" spans="1:32" ht="26.1" customHeight="1" x14ac:dyDescent="0.3">
      <c r="A373" s="46" t="s">
        <v>1251</v>
      </c>
      <c r="B373" s="31" t="s">
        <v>1211</v>
      </c>
      <c r="C373" s="46" t="s">
        <v>277</v>
      </c>
      <c r="D373" s="46" t="s">
        <v>276</v>
      </c>
      <c r="E373" s="46" t="s">
        <v>25</v>
      </c>
      <c r="F373" s="31">
        <v>127</v>
      </c>
      <c r="G373" s="47">
        <v>40</v>
      </c>
      <c r="H373" s="31">
        <v>3</v>
      </c>
      <c r="I373" s="31" t="s">
        <v>128</v>
      </c>
      <c r="J373" s="31" t="s">
        <v>18</v>
      </c>
      <c r="K373" s="31" t="s">
        <v>18</v>
      </c>
      <c r="L373" s="31" t="s">
        <v>80</v>
      </c>
      <c r="M373" s="31" t="s">
        <v>33</v>
      </c>
      <c r="N373" s="31">
        <v>3</v>
      </c>
      <c r="O373" s="31">
        <v>1500</v>
      </c>
      <c r="P373" s="31">
        <v>1359</v>
      </c>
      <c r="Q373" s="31">
        <v>1209</v>
      </c>
      <c r="R373" s="48">
        <v>0.88</v>
      </c>
      <c r="S373" s="48">
        <v>0.8</v>
      </c>
      <c r="T373" s="54">
        <v>0.72</v>
      </c>
      <c r="U373" s="50">
        <v>47.9</v>
      </c>
      <c r="V373" s="50">
        <v>43.7</v>
      </c>
      <c r="W373" s="51">
        <v>41.1</v>
      </c>
      <c r="X373" s="42">
        <f>IF(Tabela1[[#This Row],[Alta2]]="NA","NA",Tabela1[[#This Row],[Alta2]]/Tabela1[[#This Row],[Alta5]]*Tabela1[[#This Row],[Diâmetro (cm)]]/100)</f>
        <v>7.3000000000000001E-3</v>
      </c>
      <c r="Y373" s="42">
        <f>IF(Tabela1[[#This Row],[Média3]]="NA","NA",Tabela1[[#This Row],[Média3]]/Tabela1[[#This Row],[Média6]]*Tabela1[[#This Row],[Diâmetro (cm)]]/100)</f>
        <v>7.3000000000000001E-3</v>
      </c>
      <c r="Z373" s="42">
        <f>IF(Tabela1[[#This Row],[Baixa4]]="NA","NA",Tabela1[[#This Row],[Baixa4]]/Tabela1[[#This Row],[Baixa7]]*Tabela1[[#This Row],[Diâmetro (cm)]]/100)</f>
        <v>7.0000000000000001E-3</v>
      </c>
      <c r="AA373" s="42">
        <f>IF(Tabela1[[#This Row],[Alta8]]="NA","NA",IF(OR(AD373="",U373=""),"",U373*30/1000))</f>
        <v>1.4370000000000001</v>
      </c>
      <c r="AB373" s="42">
        <f>IF(Tabela1[[#This Row],[Média9]]="NA","NA",IF(OR(AE373="",V373=""),"",V373*30/1000))</f>
        <v>1.3109999999999999</v>
      </c>
      <c r="AC373" s="42">
        <f>IF(Tabela1[[#This Row],[Baixa10]]="NA","NA",IF(OR(AF373="",W373=""),"",W373*30/1000))</f>
        <v>1.2330000000000001</v>
      </c>
      <c r="AD373" s="52" t="str">
        <f>IF(Tabela1[[#This Row],[Alta8]]="NA","NA",IF(X373="","",IF(X373&gt;$AD$3,"A",IF(X373&gt;$AD$4,"B",IF(X373&gt;$AD$5,"C","D")))))</f>
        <v>A</v>
      </c>
      <c r="AE373" s="52" t="str">
        <f>IF(Tabela1[[#This Row],[Média9]]="NA","NA",IF(Y373="","",IF(Y373&gt;$AD$3,"A",IF(Y373&gt;$AD$4,"B",IF(Y373&gt;$AD$5,"C","D")))))</f>
        <v>A</v>
      </c>
      <c r="AF373" s="52" t="str">
        <f>IF(Tabela1[[#This Row],[Baixa10]]="NA","NA",IF(Z373="","",IF(Z373&gt;$AD$3,"A",IF(Z373&gt;$AD$4,"B",IF(Z373&gt;$AD$5,"C","D")))))</f>
        <v>A</v>
      </c>
    </row>
    <row r="374" spans="1:32" ht="26.1" customHeight="1" x14ac:dyDescent="0.3">
      <c r="A374" s="46" t="s">
        <v>1251</v>
      </c>
      <c r="B374" s="31" t="s">
        <v>1211</v>
      </c>
      <c r="C374" s="46" t="s">
        <v>278</v>
      </c>
      <c r="D374" s="46" t="s">
        <v>276</v>
      </c>
      <c r="E374" s="46" t="s">
        <v>25</v>
      </c>
      <c r="F374" s="31">
        <v>127</v>
      </c>
      <c r="G374" s="47">
        <v>40</v>
      </c>
      <c r="H374" s="31">
        <v>3</v>
      </c>
      <c r="I374" s="31" t="s">
        <v>128</v>
      </c>
      <c r="J374" s="31" t="s">
        <v>18</v>
      </c>
      <c r="K374" s="31" t="s">
        <v>18</v>
      </c>
      <c r="L374" s="31" t="s">
        <v>80</v>
      </c>
      <c r="M374" s="31" t="s">
        <v>33</v>
      </c>
      <c r="N374" s="31">
        <v>3</v>
      </c>
      <c r="O374" s="31">
        <v>1500</v>
      </c>
      <c r="P374" s="31">
        <v>1359</v>
      </c>
      <c r="Q374" s="31">
        <v>1209</v>
      </c>
      <c r="R374" s="48">
        <v>0.88</v>
      </c>
      <c r="S374" s="48">
        <v>0.8</v>
      </c>
      <c r="T374" s="54">
        <v>0.72</v>
      </c>
      <c r="U374" s="50">
        <v>47.9</v>
      </c>
      <c r="V374" s="50">
        <v>43.7</v>
      </c>
      <c r="W374" s="51">
        <v>41.1</v>
      </c>
      <c r="X374" s="42">
        <f>IF(Tabela1[[#This Row],[Alta2]]="NA","NA",Tabela1[[#This Row],[Alta2]]/Tabela1[[#This Row],[Alta5]]*Tabela1[[#This Row],[Diâmetro (cm)]]/100)</f>
        <v>7.3000000000000001E-3</v>
      </c>
      <c r="Y374" s="42">
        <f>IF(Tabela1[[#This Row],[Média3]]="NA","NA",Tabela1[[#This Row],[Média3]]/Tabela1[[#This Row],[Média6]]*Tabela1[[#This Row],[Diâmetro (cm)]]/100)</f>
        <v>7.3000000000000001E-3</v>
      </c>
      <c r="Z374" s="42">
        <f>IF(Tabela1[[#This Row],[Baixa4]]="NA","NA",Tabela1[[#This Row],[Baixa4]]/Tabela1[[#This Row],[Baixa7]]*Tabela1[[#This Row],[Diâmetro (cm)]]/100)</f>
        <v>7.0000000000000001E-3</v>
      </c>
      <c r="AA374" s="42">
        <f>IF(Tabela1[[#This Row],[Alta8]]="NA","NA",IF(OR(AD374="",U374=""),"",U374*30/1000))</f>
        <v>1.4370000000000001</v>
      </c>
      <c r="AB374" s="42">
        <f>IF(Tabela1[[#This Row],[Média9]]="NA","NA",IF(OR(AE374="",V374=""),"",V374*30/1000))</f>
        <v>1.3109999999999999</v>
      </c>
      <c r="AC374" s="42">
        <f>IF(Tabela1[[#This Row],[Baixa10]]="NA","NA",IF(OR(AF374="",W374=""),"",W374*30/1000))</f>
        <v>1.2330000000000001</v>
      </c>
      <c r="AD374" s="52" t="str">
        <f>IF(Tabela1[[#This Row],[Alta8]]="NA","NA",IF(X374="","",IF(X374&gt;$AD$3,"A",IF(X374&gt;$AD$4,"B",IF(X374&gt;$AD$5,"C","D")))))</f>
        <v>A</v>
      </c>
      <c r="AE374" s="52" t="str">
        <f>IF(Tabela1[[#This Row],[Média9]]="NA","NA",IF(Y374="","",IF(Y374&gt;$AD$3,"A",IF(Y374&gt;$AD$4,"B",IF(Y374&gt;$AD$5,"C","D")))))</f>
        <v>A</v>
      </c>
      <c r="AF374" s="52" t="str">
        <f>IF(Tabela1[[#This Row],[Baixa10]]="NA","NA",IF(Z374="","",IF(Z374&gt;$AD$3,"A",IF(Z374&gt;$AD$4,"B",IF(Z374&gt;$AD$5,"C","D")))))</f>
        <v>A</v>
      </c>
    </row>
    <row r="375" spans="1:32" ht="26.1" customHeight="1" x14ac:dyDescent="0.3">
      <c r="A375" s="46" t="s">
        <v>1251</v>
      </c>
      <c r="B375" s="31" t="s">
        <v>1211</v>
      </c>
      <c r="C375" s="46" t="s">
        <v>279</v>
      </c>
      <c r="D375" s="46" t="s">
        <v>276</v>
      </c>
      <c r="E375" s="46" t="s">
        <v>25</v>
      </c>
      <c r="F375" s="31">
        <v>127</v>
      </c>
      <c r="G375" s="47">
        <v>40</v>
      </c>
      <c r="H375" s="31">
        <v>3</v>
      </c>
      <c r="I375" s="31" t="s">
        <v>128</v>
      </c>
      <c r="J375" s="31" t="s">
        <v>18</v>
      </c>
      <c r="K375" s="31" t="s">
        <v>18</v>
      </c>
      <c r="L375" s="31" t="s">
        <v>80</v>
      </c>
      <c r="M375" s="31" t="s">
        <v>33</v>
      </c>
      <c r="N375" s="31">
        <v>3</v>
      </c>
      <c r="O375" s="31">
        <v>1500</v>
      </c>
      <c r="P375" s="31">
        <v>1359</v>
      </c>
      <c r="Q375" s="31">
        <v>1209</v>
      </c>
      <c r="R375" s="48">
        <v>0.88</v>
      </c>
      <c r="S375" s="48">
        <v>0.8</v>
      </c>
      <c r="T375" s="54">
        <v>0.72</v>
      </c>
      <c r="U375" s="50">
        <v>47.9</v>
      </c>
      <c r="V375" s="50">
        <v>43.7</v>
      </c>
      <c r="W375" s="51">
        <v>41.1</v>
      </c>
      <c r="X375" s="42">
        <f>IF(Tabela1[[#This Row],[Alta2]]="NA","NA",Tabela1[[#This Row],[Alta2]]/Tabela1[[#This Row],[Alta5]]*Tabela1[[#This Row],[Diâmetro (cm)]]/100)</f>
        <v>7.3000000000000001E-3</v>
      </c>
      <c r="Y375" s="42">
        <f>IF(Tabela1[[#This Row],[Média3]]="NA","NA",Tabela1[[#This Row],[Média3]]/Tabela1[[#This Row],[Média6]]*Tabela1[[#This Row],[Diâmetro (cm)]]/100)</f>
        <v>7.3000000000000001E-3</v>
      </c>
      <c r="Z375" s="42">
        <f>IF(Tabela1[[#This Row],[Baixa4]]="NA","NA",Tabela1[[#This Row],[Baixa4]]/Tabela1[[#This Row],[Baixa7]]*Tabela1[[#This Row],[Diâmetro (cm)]]/100)</f>
        <v>7.0000000000000001E-3</v>
      </c>
      <c r="AA375" s="42">
        <f>IF(Tabela1[[#This Row],[Alta8]]="NA","NA",IF(OR(AD375="",U375=""),"",U375*30/1000))</f>
        <v>1.4370000000000001</v>
      </c>
      <c r="AB375" s="42">
        <f>IF(Tabela1[[#This Row],[Média9]]="NA","NA",IF(OR(AE375="",V375=""),"",V375*30/1000))</f>
        <v>1.3109999999999999</v>
      </c>
      <c r="AC375" s="42">
        <f>IF(Tabela1[[#This Row],[Baixa10]]="NA","NA",IF(OR(AF375="",W375=""),"",W375*30/1000))</f>
        <v>1.2330000000000001</v>
      </c>
      <c r="AD375" s="52" t="str">
        <f>IF(Tabela1[[#This Row],[Alta8]]="NA","NA",IF(X375="","",IF(X375&gt;$AD$3,"A",IF(X375&gt;$AD$4,"B",IF(X375&gt;$AD$5,"C","D")))))</f>
        <v>A</v>
      </c>
      <c r="AE375" s="52" t="str">
        <f>IF(Tabela1[[#This Row],[Média9]]="NA","NA",IF(Y375="","",IF(Y375&gt;$AD$3,"A",IF(Y375&gt;$AD$4,"B",IF(Y375&gt;$AD$5,"C","D")))))</f>
        <v>A</v>
      </c>
      <c r="AF375" s="52" t="str">
        <f>IF(Tabela1[[#This Row],[Baixa10]]="NA","NA",IF(Z375="","",IF(Z375&gt;$AD$3,"A",IF(Z375&gt;$AD$4,"B",IF(Z375&gt;$AD$5,"C","D")))))</f>
        <v>A</v>
      </c>
    </row>
    <row r="376" spans="1:32" ht="26.1" customHeight="1" x14ac:dyDescent="0.3">
      <c r="A376" s="46" t="s">
        <v>1251</v>
      </c>
      <c r="B376" s="31" t="s">
        <v>1211</v>
      </c>
      <c r="C376" s="46" t="s">
        <v>280</v>
      </c>
      <c r="D376" s="46" t="s">
        <v>281</v>
      </c>
      <c r="E376" s="46" t="s">
        <v>25</v>
      </c>
      <c r="F376" s="31">
        <v>220</v>
      </c>
      <c r="G376" s="47">
        <v>40</v>
      </c>
      <c r="H376" s="31">
        <v>3</v>
      </c>
      <c r="I376" s="31" t="s">
        <v>128</v>
      </c>
      <c r="J376" s="31" t="s">
        <v>18</v>
      </c>
      <c r="K376" s="31" t="s">
        <v>18</v>
      </c>
      <c r="L376" s="31" t="s">
        <v>80</v>
      </c>
      <c r="M376" s="31" t="s">
        <v>33</v>
      </c>
      <c r="N376" s="31">
        <v>3</v>
      </c>
      <c r="O376" s="31">
        <v>1500</v>
      </c>
      <c r="P376" s="31">
        <v>1387</v>
      </c>
      <c r="Q376" s="31">
        <v>1252</v>
      </c>
      <c r="R376" s="48">
        <v>0.9</v>
      </c>
      <c r="S376" s="48">
        <v>0.84</v>
      </c>
      <c r="T376" s="54">
        <v>0.76</v>
      </c>
      <c r="U376" s="50">
        <v>49.8</v>
      </c>
      <c r="V376" s="50">
        <v>42.7</v>
      </c>
      <c r="W376" s="51">
        <v>38.5</v>
      </c>
      <c r="X376" s="42">
        <f>IF(Tabela1[[#This Row],[Alta2]]="NA","NA",Tabela1[[#This Row],[Alta2]]/Tabela1[[#This Row],[Alta5]]*Tabela1[[#This Row],[Diâmetro (cm)]]/100)</f>
        <v>7.1999999999999998E-3</v>
      </c>
      <c r="Y376" s="42">
        <f>IF(Tabela1[[#This Row],[Média3]]="NA","NA",Tabela1[[#This Row],[Média3]]/Tabela1[[#This Row],[Média6]]*Tabela1[[#This Row],[Diâmetro (cm)]]/100)</f>
        <v>7.9000000000000008E-3</v>
      </c>
      <c r="Z376" s="42">
        <f>IF(Tabela1[[#This Row],[Baixa4]]="NA","NA",Tabela1[[#This Row],[Baixa4]]/Tabela1[[#This Row],[Baixa7]]*Tabela1[[#This Row],[Diâmetro (cm)]]/100)</f>
        <v>7.9000000000000008E-3</v>
      </c>
      <c r="AA376" s="42">
        <f>IF(Tabela1[[#This Row],[Alta8]]="NA","NA",IF(OR(AD376="",U376=""),"",U376*30/1000))</f>
        <v>1.494</v>
      </c>
      <c r="AB376" s="42">
        <f>IF(Tabela1[[#This Row],[Média9]]="NA","NA",IF(OR(AE376="",V376=""),"",V376*30/1000))</f>
        <v>1.2809999999999999</v>
      </c>
      <c r="AC376" s="42">
        <f>IF(Tabela1[[#This Row],[Baixa10]]="NA","NA",IF(OR(AF376="",W376=""),"",W376*30/1000))</f>
        <v>1.155</v>
      </c>
      <c r="AD376" s="52" t="str">
        <f>IF(Tabela1[[#This Row],[Alta8]]="NA","NA",IF(X376="","",IF(X376&gt;$AD$3,"A",IF(X376&gt;$AD$4,"B",IF(X376&gt;$AD$5,"C","D")))))</f>
        <v>A</v>
      </c>
      <c r="AE376" s="52" t="str">
        <f>IF(Tabela1[[#This Row],[Média9]]="NA","NA",IF(Y376="","",IF(Y376&gt;$AD$3,"A",IF(Y376&gt;$AD$4,"B",IF(Y376&gt;$AD$5,"C","D")))))</f>
        <v>A</v>
      </c>
      <c r="AF376" s="52" t="str">
        <f>IF(Tabela1[[#This Row],[Baixa10]]="NA","NA",IF(Z376="","",IF(Z376&gt;$AD$3,"A",IF(Z376&gt;$AD$4,"B",IF(Z376&gt;$AD$5,"C","D")))))</f>
        <v>A</v>
      </c>
    </row>
    <row r="377" spans="1:32" ht="26.1" customHeight="1" x14ac:dyDescent="0.3">
      <c r="A377" s="46" t="s">
        <v>1251</v>
      </c>
      <c r="B377" s="31" t="s">
        <v>1211</v>
      </c>
      <c r="C377" s="46" t="s">
        <v>282</v>
      </c>
      <c r="D377" s="46" t="s">
        <v>281</v>
      </c>
      <c r="E377" s="46" t="s">
        <v>25</v>
      </c>
      <c r="F377" s="31">
        <v>220</v>
      </c>
      <c r="G377" s="47">
        <v>40</v>
      </c>
      <c r="H377" s="31">
        <v>3</v>
      </c>
      <c r="I377" s="31" t="s">
        <v>128</v>
      </c>
      <c r="J377" s="31" t="s">
        <v>18</v>
      </c>
      <c r="K377" s="31" t="s">
        <v>18</v>
      </c>
      <c r="L377" s="31" t="s">
        <v>80</v>
      </c>
      <c r="M377" s="31" t="s">
        <v>33</v>
      </c>
      <c r="N377" s="31">
        <v>3</v>
      </c>
      <c r="O377" s="31">
        <v>1500</v>
      </c>
      <c r="P377" s="31">
        <v>1387</v>
      </c>
      <c r="Q377" s="31">
        <v>1252</v>
      </c>
      <c r="R377" s="48">
        <v>0.9</v>
      </c>
      <c r="S377" s="48">
        <v>0.84</v>
      </c>
      <c r="T377" s="54">
        <v>0.76</v>
      </c>
      <c r="U377" s="50">
        <v>49.8</v>
      </c>
      <c r="V377" s="50">
        <v>42.7</v>
      </c>
      <c r="W377" s="51">
        <v>38.5</v>
      </c>
      <c r="X377" s="42">
        <f>IF(Tabela1[[#This Row],[Alta2]]="NA","NA",Tabela1[[#This Row],[Alta2]]/Tabela1[[#This Row],[Alta5]]*Tabela1[[#This Row],[Diâmetro (cm)]]/100)</f>
        <v>7.1999999999999998E-3</v>
      </c>
      <c r="Y377" s="42">
        <f>IF(Tabela1[[#This Row],[Média3]]="NA","NA",Tabela1[[#This Row],[Média3]]/Tabela1[[#This Row],[Média6]]*Tabela1[[#This Row],[Diâmetro (cm)]]/100)</f>
        <v>7.9000000000000008E-3</v>
      </c>
      <c r="Z377" s="42">
        <f>IF(Tabela1[[#This Row],[Baixa4]]="NA","NA",Tabela1[[#This Row],[Baixa4]]/Tabela1[[#This Row],[Baixa7]]*Tabela1[[#This Row],[Diâmetro (cm)]]/100)</f>
        <v>7.9000000000000008E-3</v>
      </c>
      <c r="AA377" s="42">
        <f>IF(Tabela1[[#This Row],[Alta8]]="NA","NA",IF(OR(AD377="",U377=""),"",U377*30/1000))</f>
        <v>1.494</v>
      </c>
      <c r="AB377" s="42">
        <f>IF(Tabela1[[#This Row],[Média9]]="NA","NA",IF(OR(AE377="",V377=""),"",V377*30/1000))</f>
        <v>1.2809999999999999</v>
      </c>
      <c r="AC377" s="42">
        <f>IF(Tabela1[[#This Row],[Baixa10]]="NA","NA",IF(OR(AF377="",W377=""),"",W377*30/1000))</f>
        <v>1.155</v>
      </c>
      <c r="AD377" s="52" t="str">
        <f>IF(Tabela1[[#This Row],[Alta8]]="NA","NA",IF(X377="","",IF(X377&gt;$AD$3,"A",IF(X377&gt;$AD$4,"B",IF(X377&gt;$AD$5,"C","D")))))</f>
        <v>A</v>
      </c>
      <c r="AE377" s="52" t="str">
        <f>IF(Tabela1[[#This Row],[Média9]]="NA","NA",IF(Y377="","",IF(Y377&gt;$AD$3,"A",IF(Y377&gt;$AD$4,"B",IF(Y377&gt;$AD$5,"C","D")))))</f>
        <v>A</v>
      </c>
      <c r="AF377" s="52" t="str">
        <f>IF(Tabela1[[#This Row],[Baixa10]]="NA","NA",IF(Z377="","",IF(Z377&gt;$AD$3,"A",IF(Z377&gt;$AD$4,"B",IF(Z377&gt;$AD$5,"C","D")))))</f>
        <v>A</v>
      </c>
    </row>
    <row r="378" spans="1:32" ht="26.1" customHeight="1" x14ac:dyDescent="0.3">
      <c r="A378" s="46" t="s">
        <v>1251</v>
      </c>
      <c r="B378" s="31" t="s">
        <v>1211</v>
      </c>
      <c r="C378" s="46" t="s">
        <v>283</v>
      </c>
      <c r="D378" s="46" t="s">
        <v>281</v>
      </c>
      <c r="E378" s="46" t="s">
        <v>25</v>
      </c>
      <c r="F378" s="31">
        <v>220</v>
      </c>
      <c r="G378" s="47">
        <v>40</v>
      </c>
      <c r="H378" s="31">
        <v>3</v>
      </c>
      <c r="I378" s="31" t="s">
        <v>128</v>
      </c>
      <c r="J378" s="31" t="s">
        <v>18</v>
      </c>
      <c r="K378" s="31" t="s">
        <v>18</v>
      </c>
      <c r="L378" s="31" t="s">
        <v>80</v>
      </c>
      <c r="M378" s="31" t="s">
        <v>33</v>
      </c>
      <c r="N378" s="31">
        <v>3</v>
      </c>
      <c r="O378" s="31">
        <v>1500</v>
      </c>
      <c r="P378" s="31">
        <v>1387</v>
      </c>
      <c r="Q378" s="31">
        <v>1252</v>
      </c>
      <c r="R378" s="48">
        <v>0.9</v>
      </c>
      <c r="S378" s="48">
        <v>0.84</v>
      </c>
      <c r="T378" s="54">
        <v>0.76</v>
      </c>
      <c r="U378" s="50">
        <v>49.8</v>
      </c>
      <c r="V378" s="50">
        <v>42.7</v>
      </c>
      <c r="W378" s="51">
        <v>38.5</v>
      </c>
      <c r="X378" s="42">
        <f>IF(Tabela1[[#This Row],[Alta2]]="NA","NA",Tabela1[[#This Row],[Alta2]]/Tabela1[[#This Row],[Alta5]]*Tabela1[[#This Row],[Diâmetro (cm)]]/100)</f>
        <v>7.1999999999999998E-3</v>
      </c>
      <c r="Y378" s="42">
        <f>IF(Tabela1[[#This Row],[Média3]]="NA","NA",Tabela1[[#This Row],[Média3]]/Tabela1[[#This Row],[Média6]]*Tabela1[[#This Row],[Diâmetro (cm)]]/100)</f>
        <v>7.9000000000000008E-3</v>
      </c>
      <c r="Z378" s="42">
        <f>IF(Tabela1[[#This Row],[Baixa4]]="NA","NA",Tabela1[[#This Row],[Baixa4]]/Tabela1[[#This Row],[Baixa7]]*Tabela1[[#This Row],[Diâmetro (cm)]]/100)</f>
        <v>7.9000000000000008E-3</v>
      </c>
      <c r="AA378" s="42">
        <f>IF(Tabela1[[#This Row],[Alta8]]="NA","NA",IF(OR(AD378="",U378=""),"",U378*30/1000))</f>
        <v>1.494</v>
      </c>
      <c r="AB378" s="42">
        <f>IF(Tabela1[[#This Row],[Média9]]="NA","NA",IF(OR(AE378="",V378=""),"",V378*30/1000))</f>
        <v>1.2809999999999999</v>
      </c>
      <c r="AC378" s="42">
        <f>IF(Tabela1[[#This Row],[Baixa10]]="NA","NA",IF(OR(AF378="",W378=""),"",W378*30/1000))</f>
        <v>1.155</v>
      </c>
      <c r="AD378" s="52" t="str">
        <f>IF(Tabela1[[#This Row],[Alta8]]="NA","NA",IF(X378="","",IF(X378&gt;$AD$3,"A",IF(X378&gt;$AD$4,"B",IF(X378&gt;$AD$5,"C","D")))))</f>
        <v>A</v>
      </c>
      <c r="AE378" s="52" t="str">
        <f>IF(Tabela1[[#This Row],[Média9]]="NA","NA",IF(Y378="","",IF(Y378&gt;$AD$3,"A",IF(Y378&gt;$AD$4,"B",IF(Y378&gt;$AD$5,"C","D")))))</f>
        <v>A</v>
      </c>
      <c r="AF378" s="52" t="str">
        <f>IF(Tabela1[[#This Row],[Baixa10]]="NA","NA",IF(Z378="","",IF(Z378&gt;$AD$3,"A",IF(Z378&gt;$AD$4,"B",IF(Z378&gt;$AD$5,"C","D")))))</f>
        <v>A</v>
      </c>
    </row>
    <row r="379" spans="1:32" ht="26.1" customHeight="1" x14ac:dyDescent="0.3">
      <c r="A379" s="46" t="s">
        <v>1251</v>
      </c>
      <c r="B379" s="31" t="s">
        <v>1211</v>
      </c>
      <c r="C379" s="46" t="s">
        <v>283</v>
      </c>
      <c r="D379" s="46" t="s">
        <v>281</v>
      </c>
      <c r="E379" s="46" t="s">
        <v>25</v>
      </c>
      <c r="F379" s="31">
        <v>220</v>
      </c>
      <c r="G379" s="47">
        <v>40</v>
      </c>
      <c r="H379" s="31">
        <v>3</v>
      </c>
      <c r="I379" s="31" t="s">
        <v>128</v>
      </c>
      <c r="J379" s="31" t="s">
        <v>18</v>
      </c>
      <c r="K379" s="31" t="s">
        <v>18</v>
      </c>
      <c r="L379" s="31" t="s">
        <v>80</v>
      </c>
      <c r="M379" s="31" t="s">
        <v>33</v>
      </c>
      <c r="N379" s="31">
        <v>3</v>
      </c>
      <c r="O379" s="31">
        <v>1500</v>
      </c>
      <c r="P379" s="31">
        <v>1387</v>
      </c>
      <c r="Q379" s="31">
        <v>1252</v>
      </c>
      <c r="R379" s="48">
        <v>0.9</v>
      </c>
      <c r="S379" s="48">
        <v>0.84</v>
      </c>
      <c r="T379" s="54">
        <v>0.76</v>
      </c>
      <c r="U379" s="50">
        <v>49.8</v>
      </c>
      <c r="V379" s="50">
        <v>42.7</v>
      </c>
      <c r="W379" s="51">
        <v>38.5</v>
      </c>
      <c r="X379" s="42">
        <f>IF(Tabela1[[#This Row],[Alta2]]="NA","NA",Tabela1[[#This Row],[Alta2]]/Tabela1[[#This Row],[Alta5]]*Tabela1[[#This Row],[Diâmetro (cm)]]/100)</f>
        <v>7.1999999999999998E-3</v>
      </c>
      <c r="Y379" s="42">
        <f>IF(Tabela1[[#This Row],[Média3]]="NA","NA",Tabela1[[#This Row],[Média3]]/Tabela1[[#This Row],[Média6]]*Tabela1[[#This Row],[Diâmetro (cm)]]/100)</f>
        <v>7.9000000000000008E-3</v>
      </c>
      <c r="Z379" s="42">
        <f>IF(Tabela1[[#This Row],[Baixa4]]="NA","NA",Tabela1[[#This Row],[Baixa4]]/Tabela1[[#This Row],[Baixa7]]*Tabela1[[#This Row],[Diâmetro (cm)]]/100)</f>
        <v>7.9000000000000008E-3</v>
      </c>
      <c r="AA379" s="42">
        <f>IF(Tabela1[[#This Row],[Alta8]]="NA","NA",IF(OR(AD379="",U379=""),"",U379*30/1000))</f>
        <v>1.494</v>
      </c>
      <c r="AB379" s="42">
        <f>IF(Tabela1[[#This Row],[Média9]]="NA","NA",IF(OR(AE379="",V379=""),"",V379*30/1000))</f>
        <v>1.2809999999999999</v>
      </c>
      <c r="AC379" s="42">
        <f>IF(Tabela1[[#This Row],[Baixa10]]="NA","NA",IF(OR(AF379="",W379=""),"",W379*30/1000))</f>
        <v>1.155</v>
      </c>
      <c r="AD379" s="52" t="str">
        <f>IF(Tabela1[[#This Row],[Alta8]]="NA","NA",IF(X379="","",IF(X379&gt;$AD$3,"A",IF(X379&gt;$AD$4,"B",IF(X379&gt;$AD$5,"C","D")))))</f>
        <v>A</v>
      </c>
      <c r="AE379" s="52" t="str">
        <f>IF(Tabela1[[#This Row],[Média9]]="NA","NA",IF(Y379="","",IF(Y379&gt;$AD$3,"A",IF(Y379&gt;$AD$4,"B",IF(Y379&gt;$AD$5,"C","D")))))</f>
        <v>A</v>
      </c>
      <c r="AF379" s="52" t="str">
        <f>IF(Tabela1[[#This Row],[Baixa10]]="NA","NA",IF(Z379="","",IF(Z379&gt;$AD$3,"A",IF(Z379&gt;$AD$4,"B",IF(Z379&gt;$AD$5,"C","D")))))</f>
        <v>A</v>
      </c>
    </row>
    <row r="380" spans="1:32" ht="26.1" customHeight="1" x14ac:dyDescent="0.3">
      <c r="A380" s="46" t="s">
        <v>1251</v>
      </c>
      <c r="B380" s="31" t="s">
        <v>1211</v>
      </c>
      <c r="C380" s="46" t="s">
        <v>284</v>
      </c>
      <c r="D380" s="46" t="s">
        <v>285</v>
      </c>
      <c r="E380" s="46" t="s">
        <v>26</v>
      </c>
      <c r="F380" s="31">
        <v>127</v>
      </c>
      <c r="G380" s="47">
        <v>40</v>
      </c>
      <c r="H380" s="31">
        <v>3</v>
      </c>
      <c r="I380" s="31" t="s">
        <v>128</v>
      </c>
      <c r="J380" s="31" t="s">
        <v>18</v>
      </c>
      <c r="K380" s="31" t="s">
        <v>18</v>
      </c>
      <c r="L380" s="31" t="s">
        <v>80</v>
      </c>
      <c r="M380" s="31" t="s">
        <v>33</v>
      </c>
      <c r="N380" s="31">
        <v>3</v>
      </c>
      <c r="O380" s="31">
        <v>1500</v>
      </c>
      <c r="P380" s="31">
        <v>1359</v>
      </c>
      <c r="Q380" s="31">
        <v>1209</v>
      </c>
      <c r="R380" s="48">
        <v>0.88</v>
      </c>
      <c r="S380" s="48">
        <v>0.8</v>
      </c>
      <c r="T380" s="54">
        <v>0.72</v>
      </c>
      <c r="U380" s="50">
        <v>47.9</v>
      </c>
      <c r="V380" s="50">
        <v>43.7</v>
      </c>
      <c r="W380" s="51">
        <v>41.1</v>
      </c>
      <c r="X380" s="42">
        <f>IF(Tabela1[[#This Row],[Alta2]]="NA","NA",Tabela1[[#This Row],[Alta2]]/Tabela1[[#This Row],[Alta5]]*Tabela1[[#This Row],[Diâmetro (cm)]]/100)</f>
        <v>7.3000000000000001E-3</v>
      </c>
      <c r="Y380" s="42">
        <f>IF(Tabela1[[#This Row],[Média3]]="NA","NA",Tabela1[[#This Row],[Média3]]/Tabela1[[#This Row],[Média6]]*Tabela1[[#This Row],[Diâmetro (cm)]]/100)</f>
        <v>7.3000000000000001E-3</v>
      </c>
      <c r="Z380" s="42">
        <f>IF(Tabela1[[#This Row],[Baixa4]]="NA","NA",Tabela1[[#This Row],[Baixa4]]/Tabela1[[#This Row],[Baixa7]]*Tabela1[[#This Row],[Diâmetro (cm)]]/100)</f>
        <v>7.0000000000000001E-3</v>
      </c>
      <c r="AA380" s="42">
        <f>IF(Tabela1[[#This Row],[Alta8]]="NA","NA",IF(OR(AD380="",U380=""),"",U380*30/1000))</f>
        <v>1.4370000000000001</v>
      </c>
      <c r="AB380" s="42">
        <f>IF(Tabela1[[#This Row],[Média9]]="NA","NA",IF(OR(AE380="",V380=""),"",V380*30/1000))</f>
        <v>1.3109999999999999</v>
      </c>
      <c r="AC380" s="42">
        <f>IF(Tabela1[[#This Row],[Baixa10]]="NA","NA",IF(OR(AF380="",W380=""),"",W380*30/1000))</f>
        <v>1.2330000000000001</v>
      </c>
      <c r="AD380" s="52" t="str">
        <f>IF(Tabela1[[#This Row],[Alta8]]="NA","NA",IF(X380="","",IF(X380&gt;$AD$3,"A",IF(X380&gt;$AD$4,"B",IF(X380&gt;$AD$5,"C","D")))))</f>
        <v>A</v>
      </c>
      <c r="AE380" s="52" t="str">
        <f>IF(Tabela1[[#This Row],[Média9]]="NA","NA",IF(Y380="","",IF(Y380&gt;$AD$3,"A",IF(Y380&gt;$AD$4,"B",IF(Y380&gt;$AD$5,"C","D")))))</f>
        <v>A</v>
      </c>
      <c r="AF380" s="52" t="str">
        <f>IF(Tabela1[[#This Row],[Baixa10]]="NA","NA",IF(Z380="","",IF(Z380&gt;$AD$3,"A",IF(Z380&gt;$AD$4,"B",IF(Z380&gt;$AD$5,"C","D")))))</f>
        <v>A</v>
      </c>
    </row>
    <row r="381" spans="1:32" ht="26.1" customHeight="1" x14ac:dyDescent="0.3">
      <c r="A381" s="46" t="s">
        <v>1251</v>
      </c>
      <c r="B381" s="31" t="s">
        <v>1211</v>
      </c>
      <c r="C381" s="46" t="s">
        <v>286</v>
      </c>
      <c r="D381" s="46" t="s">
        <v>285</v>
      </c>
      <c r="E381" s="46" t="s">
        <v>26</v>
      </c>
      <c r="F381" s="31">
        <v>127</v>
      </c>
      <c r="G381" s="47">
        <v>40</v>
      </c>
      <c r="H381" s="31">
        <v>3</v>
      </c>
      <c r="I381" s="31" t="s">
        <v>128</v>
      </c>
      <c r="J381" s="31" t="s">
        <v>18</v>
      </c>
      <c r="K381" s="31" t="s">
        <v>18</v>
      </c>
      <c r="L381" s="31" t="s">
        <v>80</v>
      </c>
      <c r="M381" s="31" t="s">
        <v>33</v>
      </c>
      <c r="N381" s="31">
        <v>3</v>
      </c>
      <c r="O381" s="31">
        <v>1500</v>
      </c>
      <c r="P381" s="31">
        <v>1359</v>
      </c>
      <c r="Q381" s="31">
        <v>1209</v>
      </c>
      <c r="R381" s="48">
        <v>0.88</v>
      </c>
      <c r="S381" s="48">
        <v>0.8</v>
      </c>
      <c r="T381" s="54">
        <v>0.72</v>
      </c>
      <c r="U381" s="50">
        <v>47.9</v>
      </c>
      <c r="V381" s="50">
        <v>43.7</v>
      </c>
      <c r="W381" s="51">
        <v>41.1</v>
      </c>
      <c r="X381" s="42">
        <f>IF(Tabela1[[#This Row],[Alta2]]="NA","NA",Tabela1[[#This Row],[Alta2]]/Tabela1[[#This Row],[Alta5]]*Tabela1[[#This Row],[Diâmetro (cm)]]/100)</f>
        <v>7.3000000000000001E-3</v>
      </c>
      <c r="Y381" s="42">
        <f>IF(Tabela1[[#This Row],[Média3]]="NA","NA",Tabela1[[#This Row],[Média3]]/Tabela1[[#This Row],[Média6]]*Tabela1[[#This Row],[Diâmetro (cm)]]/100)</f>
        <v>7.3000000000000001E-3</v>
      </c>
      <c r="Z381" s="42">
        <f>IF(Tabela1[[#This Row],[Baixa4]]="NA","NA",Tabela1[[#This Row],[Baixa4]]/Tabela1[[#This Row],[Baixa7]]*Tabela1[[#This Row],[Diâmetro (cm)]]/100)</f>
        <v>7.0000000000000001E-3</v>
      </c>
      <c r="AA381" s="42">
        <f>IF(Tabela1[[#This Row],[Alta8]]="NA","NA",IF(OR(AD381="",U381=""),"",U381*30/1000))</f>
        <v>1.4370000000000001</v>
      </c>
      <c r="AB381" s="42">
        <f>IF(Tabela1[[#This Row],[Média9]]="NA","NA",IF(OR(AE381="",V381=""),"",V381*30/1000))</f>
        <v>1.3109999999999999</v>
      </c>
      <c r="AC381" s="42">
        <f>IF(Tabela1[[#This Row],[Baixa10]]="NA","NA",IF(OR(AF381="",W381=""),"",W381*30/1000))</f>
        <v>1.2330000000000001</v>
      </c>
      <c r="AD381" s="52" t="str">
        <f>IF(Tabela1[[#This Row],[Alta8]]="NA","NA",IF(X381="","",IF(X381&gt;$AD$3,"A",IF(X381&gt;$AD$4,"B",IF(X381&gt;$AD$5,"C","D")))))</f>
        <v>A</v>
      </c>
      <c r="AE381" s="52" t="str">
        <f>IF(Tabela1[[#This Row],[Média9]]="NA","NA",IF(Y381="","",IF(Y381&gt;$AD$3,"A",IF(Y381&gt;$AD$4,"B",IF(Y381&gt;$AD$5,"C","D")))))</f>
        <v>A</v>
      </c>
      <c r="AF381" s="52" t="str">
        <f>IF(Tabela1[[#This Row],[Baixa10]]="NA","NA",IF(Z381="","",IF(Z381&gt;$AD$3,"A",IF(Z381&gt;$AD$4,"B",IF(Z381&gt;$AD$5,"C","D")))))</f>
        <v>A</v>
      </c>
    </row>
    <row r="382" spans="1:32" ht="26.1" customHeight="1" x14ac:dyDescent="0.3">
      <c r="A382" s="46" t="s">
        <v>1251</v>
      </c>
      <c r="B382" s="31" t="s">
        <v>1211</v>
      </c>
      <c r="C382" s="46" t="s">
        <v>287</v>
      </c>
      <c r="D382" s="46" t="s">
        <v>285</v>
      </c>
      <c r="E382" s="46" t="s">
        <v>26</v>
      </c>
      <c r="F382" s="31">
        <v>127</v>
      </c>
      <c r="G382" s="47">
        <v>40</v>
      </c>
      <c r="H382" s="31">
        <v>3</v>
      </c>
      <c r="I382" s="31" t="s">
        <v>128</v>
      </c>
      <c r="J382" s="31" t="s">
        <v>18</v>
      </c>
      <c r="K382" s="31" t="s">
        <v>18</v>
      </c>
      <c r="L382" s="31" t="s">
        <v>80</v>
      </c>
      <c r="M382" s="31" t="s">
        <v>33</v>
      </c>
      <c r="N382" s="31">
        <v>3</v>
      </c>
      <c r="O382" s="31">
        <v>1500</v>
      </c>
      <c r="P382" s="31">
        <v>1359</v>
      </c>
      <c r="Q382" s="31">
        <v>1209</v>
      </c>
      <c r="R382" s="48">
        <v>0.88</v>
      </c>
      <c r="S382" s="48">
        <v>0.8</v>
      </c>
      <c r="T382" s="54">
        <v>0.72</v>
      </c>
      <c r="U382" s="50">
        <v>47.9</v>
      </c>
      <c r="V382" s="50">
        <v>43.7</v>
      </c>
      <c r="W382" s="51">
        <v>41.1</v>
      </c>
      <c r="X382" s="42">
        <f>IF(Tabela1[[#This Row],[Alta2]]="NA","NA",Tabela1[[#This Row],[Alta2]]/Tabela1[[#This Row],[Alta5]]*Tabela1[[#This Row],[Diâmetro (cm)]]/100)</f>
        <v>7.3000000000000001E-3</v>
      </c>
      <c r="Y382" s="42">
        <f>IF(Tabela1[[#This Row],[Média3]]="NA","NA",Tabela1[[#This Row],[Média3]]/Tabela1[[#This Row],[Média6]]*Tabela1[[#This Row],[Diâmetro (cm)]]/100)</f>
        <v>7.3000000000000001E-3</v>
      </c>
      <c r="Z382" s="42">
        <f>IF(Tabela1[[#This Row],[Baixa4]]="NA","NA",Tabela1[[#This Row],[Baixa4]]/Tabela1[[#This Row],[Baixa7]]*Tabela1[[#This Row],[Diâmetro (cm)]]/100)</f>
        <v>7.0000000000000001E-3</v>
      </c>
      <c r="AA382" s="42">
        <f>IF(Tabela1[[#This Row],[Alta8]]="NA","NA",IF(OR(AD382="",U382=""),"",U382*30/1000))</f>
        <v>1.4370000000000001</v>
      </c>
      <c r="AB382" s="42">
        <f>IF(Tabela1[[#This Row],[Média9]]="NA","NA",IF(OR(AE382="",V382=""),"",V382*30/1000))</f>
        <v>1.3109999999999999</v>
      </c>
      <c r="AC382" s="42">
        <f>IF(Tabela1[[#This Row],[Baixa10]]="NA","NA",IF(OR(AF382="",W382=""),"",W382*30/1000))</f>
        <v>1.2330000000000001</v>
      </c>
      <c r="AD382" s="52" t="str">
        <f>IF(Tabela1[[#This Row],[Alta8]]="NA","NA",IF(X382="","",IF(X382&gt;$AD$3,"A",IF(X382&gt;$AD$4,"B",IF(X382&gt;$AD$5,"C","D")))))</f>
        <v>A</v>
      </c>
      <c r="AE382" s="52" t="str">
        <f>IF(Tabela1[[#This Row],[Média9]]="NA","NA",IF(Y382="","",IF(Y382&gt;$AD$3,"A",IF(Y382&gt;$AD$4,"B",IF(Y382&gt;$AD$5,"C","D")))))</f>
        <v>A</v>
      </c>
      <c r="AF382" s="52" t="str">
        <f>IF(Tabela1[[#This Row],[Baixa10]]="NA","NA",IF(Z382="","",IF(Z382&gt;$AD$3,"A",IF(Z382&gt;$AD$4,"B",IF(Z382&gt;$AD$5,"C","D")))))</f>
        <v>A</v>
      </c>
    </row>
    <row r="383" spans="1:32" ht="26.1" customHeight="1" x14ac:dyDescent="0.3">
      <c r="A383" s="46" t="s">
        <v>1251</v>
      </c>
      <c r="B383" s="31" t="s">
        <v>1211</v>
      </c>
      <c r="C383" s="46" t="s">
        <v>288</v>
      </c>
      <c r="D383" s="46" t="s">
        <v>285</v>
      </c>
      <c r="E383" s="46" t="s">
        <v>26</v>
      </c>
      <c r="F383" s="31">
        <v>127</v>
      </c>
      <c r="G383" s="47">
        <v>40</v>
      </c>
      <c r="H383" s="31">
        <v>3</v>
      </c>
      <c r="I383" s="31" t="s">
        <v>128</v>
      </c>
      <c r="J383" s="31" t="s">
        <v>18</v>
      </c>
      <c r="K383" s="31" t="s">
        <v>18</v>
      </c>
      <c r="L383" s="31" t="s">
        <v>80</v>
      </c>
      <c r="M383" s="31" t="s">
        <v>33</v>
      </c>
      <c r="N383" s="31">
        <v>3</v>
      </c>
      <c r="O383" s="31">
        <v>1500</v>
      </c>
      <c r="P383" s="31">
        <v>1359</v>
      </c>
      <c r="Q383" s="31">
        <v>1209</v>
      </c>
      <c r="R383" s="48">
        <v>0.88</v>
      </c>
      <c r="S383" s="48">
        <v>0.8</v>
      </c>
      <c r="T383" s="54">
        <v>0.72</v>
      </c>
      <c r="U383" s="50">
        <v>47.9</v>
      </c>
      <c r="V383" s="50">
        <v>43.7</v>
      </c>
      <c r="W383" s="51">
        <v>41.1</v>
      </c>
      <c r="X383" s="42">
        <f>IF(Tabela1[[#This Row],[Alta2]]="NA","NA",Tabela1[[#This Row],[Alta2]]/Tabela1[[#This Row],[Alta5]]*Tabela1[[#This Row],[Diâmetro (cm)]]/100)</f>
        <v>7.3000000000000001E-3</v>
      </c>
      <c r="Y383" s="42">
        <f>IF(Tabela1[[#This Row],[Média3]]="NA","NA",Tabela1[[#This Row],[Média3]]/Tabela1[[#This Row],[Média6]]*Tabela1[[#This Row],[Diâmetro (cm)]]/100)</f>
        <v>7.3000000000000001E-3</v>
      </c>
      <c r="Z383" s="42">
        <f>IF(Tabela1[[#This Row],[Baixa4]]="NA","NA",Tabela1[[#This Row],[Baixa4]]/Tabela1[[#This Row],[Baixa7]]*Tabela1[[#This Row],[Diâmetro (cm)]]/100)</f>
        <v>7.0000000000000001E-3</v>
      </c>
      <c r="AA383" s="42">
        <f>IF(Tabela1[[#This Row],[Alta8]]="NA","NA",IF(OR(AD383="",U383=""),"",U383*30/1000))</f>
        <v>1.4370000000000001</v>
      </c>
      <c r="AB383" s="42">
        <f>IF(Tabela1[[#This Row],[Média9]]="NA","NA",IF(OR(AE383="",V383=""),"",V383*30/1000))</f>
        <v>1.3109999999999999</v>
      </c>
      <c r="AC383" s="42">
        <f>IF(Tabela1[[#This Row],[Baixa10]]="NA","NA",IF(OR(AF383="",W383=""),"",W383*30/1000))</f>
        <v>1.2330000000000001</v>
      </c>
      <c r="AD383" s="52" t="str">
        <f>IF(Tabela1[[#This Row],[Alta8]]="NA","NA",IF(X383="","",IF(X383&gt;$AD$3,"A",IF(X383&gt;$AD$4,"B",IF(X383&gt;$AD$5,"C","D")))))</f>
        <v>A</v>
      </c>
      <c r="AE383" s="52" t="str">
        <f>IF(Tabela1[[#This Row],[Média9]]="NA","NA",IF(Y383="","",IF(Y383&gt;$AD$3,"A",IF(Y383&gt;$AD$4,"B",IF(Y383&gt;$AD$5,"C","D")))))</f>
        <v>A</v>
      </c>
      <c r="AF383" s="52" t="str">
        <f>IF(Tabela1[[#This Row],[Baixa10]]="NA","NA",IF(Z383="","",IF(Z383&gt;$AD$3,"A",IF(Z383&gt;$AD$4,"B",IF(Z383&gt;$AD$5,"C","D")))))</f>
        <v>A</v>
      </c>
    </row>
    <row r="384" spans="1:32" ht="26.1" customHeight="1" x14ac:dyDescent="0.3">
      <c r="A384" s="46" t="s">
        <v>1251</v>
      </c>
      <c r="B384" s="31" t="s">
        <v>1211</v>
      </c>
      <c r="C384" s="46" t="s">
        <v>289</v>
      </c>
      <c r="D384" s="46" t="s">
        <v>290</v>
      </c>
      <c r="E384" s="46" t="s">
        <v>26</v>
      </c>
      <c r="F384" s="31">
        <v>220</v>
      </c>
      <c r="G384" s="47">
        <v>40</v>
      </c>
      <c r="H384" s="31">
        <v>3</v>
      </c>
      <c r="I384" s="31" t="s">
        <v>128</v>
      </c>
      <c r="J384" s="31" t="s">
        <v>18</v>
      </c>
      <c r="K384" s="31" t="s">
        <v>18</v>
      </c>
      <c r="L384" s="31" t="s">
        <v>80</v>
      </c>
      <c r="M384" s="31" t="s">
        <v>33</v>
      </c>
      <c r="N384" s="31">
        <v>3</v>
      </c>
      <c r="O384" s="31">
        <v>1500</v>
      </c>
      <c r="P384" s="31">
        <v>1387</v>
      </c>
      <c r="Q384" s="31">
        <v>1252</v>
      </c>
      <c r="R384" s="48">
        <v>0.9</v>
      </c>
      <c r="S384" s="48">
        <v>0.84</v>
      </c>
      <c r="T384" s="54">
        <v>0.76</v>
      </c>
      <c r="U384" s="50">
        <v>49.8</v>
      </c>
      <c r="V384" s="50">
        <v>42.7</v>
      </c>
      <c r="W384" s="51">
        <v>38.5</v>
      </c>
      <c r="X384" s="42">
        <f>IF(Tabela1[[#This Row],[Alta2]]="NA","NA",Tabela1[[#This Row],[Alta2]]/Tabela1[[#This Row],[Alta5]]*Tabela1[[#This Row],[Diâmetro (cm)]]/100)</f>
        <v>7.1999999999999998E-3</v>
      </c>
      <c r="Y384" s="42">
        <f>IF(Tabela1[[#This Row],[Média3]]="NA","NA",Tabela1[[#This Row],[Média3]]/Tabela1[[#This Row],[Média6]]*Tabela1[[#This Row],[Diâmetro (cm)]]/100)</f>
        <v>7.9000000000000008E-3</v>
      </c>
      <c r="Z384" s="42">
        <f>IF(Tabela1[[#This Row],[Baixa4]]="NA","NA",Tabela1[[#This Row],[Baixa4]]/Tabela1[[#This Row],[Baixa7]]*Tabela1[[#This Row],[Diâmetro (cm)]]/100)</f>
        <v>7.9000000000000008E-3</v>
      </c>
      <c r="AA384" s="42">
        <f>IF(Tabela1[[#This Row],[Alta8]]="NA","NA",IF(OR(AD384="",U384=""),"",U384*30/1000))</f>
        <v>1.494</v>
      </c>
      <c r="AB384" s="42">
        <f>IF(Tabela1[[#This Row],[Média9]]="NA","NA",IF(OR(AE384="",V384=""),"",V384*30/1000))</f>
        <v>1.2809999999999999</v>
      </c>
      <c r="AC384" s="42">
        <f>IF(Tabela1[[#This Row],[Baixa10]]="NA","NA",IF(OR(AF384="",W384=""),"",W384*30/1000))</f>
        <v>1.155</v>
      </c>
      <c r="AD384" s="52" t="str">
        <f>IF(Tabela1[[#This Row],[Alta8]]="NA","NA",IF(X384="","",IF(X384&gt;$AD$3,"A",IF(X384&gt;$AD$4,"B",IF(X384&gt;$AD$5,"C","D")))))</f>
        <v>A</v>
      </c>
      <c r="AE384" s="52" t="str">
        <f>IF(Tabela1[[#This Row],[Média9]]="NA","NA",IF(Y384="","",IF(Y384&gt;$AD$3,"A",IF(Y384&gt;$AD$4,"B",IF(Y384&gt;$AD$5,"C","D")))))</f>
        <v>A</v>
      </c>
      <c r="AF384" s="52" t="str">
        <f>IF(Tabela1[[#This Row],[Baixa10]]="NA","NA",IF(Z384="","",IF(Z384&gt;$AD$3,"A",IF(Z384&gt;$AD$4,"B",IF(Z384&gt;$AD$5,"C","D")))))</f>
        <v>A</v>
      </c>
    </row>
    <row r="385" spans="1:32" ht="26.1" customHeight="1" x14ac:dyDescent="0.3">
      <c r="A385" s="46" t="s">
        <v>1251</v>
      </c>
      <c r="B385" s="31" t="s">
        <v>1211</v>
      </c>
      <c r="C385" s="46" t="s">
        <v>291</v>
      </c>
      <c r="D385" s="46" t="s">
        <v>290</v>
      </c>
      <c r="E385" s="46" t="s">
        <v>26</v>
      </c>
      <c r="F385" s="31">
        <v>220</v>
      </c>
      <c r="G385" s="47">
        <v>40</v>
      </c>
      <c r="H385" s="31">
        <v>3</v>
      </c>
      <c r="I385" s="31" t="s">
        <v>128</v>
      </c>
      <c r="J385" s="31" t="s">
        <v>18</v>
      </c>
      <c r="K385" s="31" t="s">
        <v>18</v>
      </c>
      <c r="L385" s="31" t="s">
        <v>80</v>
      </c>
      <c r="M385" s="31" t="s">
        <v>33</v>
      </c>
      <c r="N385" s="31">
        <v>3</v>
      </c>
      <c r="O385" s="31">
        <v>1500</v>
      </c>
      <c r="P385" s="31">
        <v>1387</v>
      </c>
      <c r="Q385" s="31">
        <v>1252</v>
      </c>
      <c r="R385" s="48">
        <v>0.9</v>
      </c>
      <c r="S385" s="48">
        <v>0.84</v>
      </c>
      <c r="T385" s="54">
        <v>0.76</v>
      </c>
      <c r="U385" s="50">
        <v>49.8</v>
      </c>
      <c r="V385" s="50">
        <v>42.7</v>
      </c>
      <c r="W385" s="51">
        <v>38.5</v>
      </c>
      <c r="X385" s="42">
        <f>IF(Tabela1[[#This Row],[Alta2]]="NA","NA",Tabela1[[#This Row],[Alta2]]/Tabela1[[#This Row],[Alta5]]*Tabela1[[#This Row],[Diâmetro (cm)]]/100)</f>
        <v>7.1999999999999998E-3</v>
      </c>
      <c r="Y385" s="42">
        <f>IF(Tabela1[[#This Row],[Média3]]="NA","NA",Tabela1[[#This Row],[Média3]]/Tabela1[[#This Row],[Média6]]*Tabela1[[#This Row],[Diâmetro (cm)]]/100)</f>
        <v>7.9000000000000008E-3</v>
      </c>
      <c r="Z385" s="42">
        <f>IF(Tabela1[[#This Row],[Baixa4]]="NA","NA",Tabela1[[#This Row],[Baixa4]]/Tabela1[[#This Row],[Baixa7]]*Tabela1[[#This Row],[Diâmetro (cm)]]/100)</f>
        <v>7.9000000000000008E-3</v>
      </c>
      <c r="AA385" s="42">
        <f>IF(Tabela1[[#This Row],[Alta8]]="NA","NA",IF(OR(AD385="",U385=""),"",U385*30/1000))</f>
        <v>1.494</v>
      </c>
      <c r="AB385" s="42">
        <f>IF(Tabela1[[#This Row],[Média9]]="NA","NA",IF(OR(AE385="",V385=""),"",V385*30/1000))</f>
        <v>1.2809999999999999</v>
      </c>
      <c r="AC385" s="42">
        <f>IF(Tabela1[[#This Row],[Baixa10]]="NA","NA",IF(OR(AF385="",W385=""),"",W385*30/1000))</f>
        <v>1.155</v>
      </c>
      <c r="AD385" s="52" t="str">
        <f>IF(Tabela1[[#This Row],[Alta8]]="NA","NA",IF(X385="","",IF(X385&gt;$AD$3,"A",IF(X385&gt;$AD$4,"B",IF(X385&gt;$AD$5,"C","D")))))</f>
        <v>A</v>
      </c>
      <c r="AE385" s="52" t="str">
        <f>IF(Tabela1[[#This Row],[Média9]]="NA","NA",IF(Y385="","",IF(Y385&gt;$AD$3,"A",IF(Y385&gt;$AD$4,"B",IF(Y385&gt;$AD$5,"C","D")))))</f>
        <v>A</v>
      </c>
      <c r="AF385" s="52" t="str">
        <f>IF(Tabela1[[#This Row],[Baixa10]]="NA","NA",IF(Z385="","",IF(Z385&gt;$AD$3,"A",IF(Z385&gt;$AD$4,"B",IF(Z385&gt;$AD$5,"C","D")))))</f>
        <v>A</v>
      </c>
    </row>
    <row r="386" spans="1:32" ht="26.1" customHeight="1" x14ac:dyDescent="0.3">
      <c r="A386" s="46" t="s">
        <v>1251</v>
      </c>
      <c r="B386" s="31" t="s">
        <v>1211</v>
      </c>
      <c r="C386" s="46" t="s">
        <v>292</v>
      </c>
      <c r="D386" s="46" t="s">
        <v>290</v>
      </c>
      <c r="E386" s="46" t="s">
        <v>26</v>
      </c>
      <c r="F386" s="31">
        <v>220</v>
      </c>
      <c r="G386" s="47">
        <v>40</v>
      </c>
      <c r="H386" s="31">
        <v>3</v>
      </c>
      <c r="I386" s="31" t="s">
        <v>128</v>
      </c>
      <c r="J386" s="31" t="s">
        <v>18</v>
      </c>
      <c r="K386" s="31" t="s">
        <v>18</v>
      </c>
      <c r="L386" s="31" t="s">
        <v>80</v>
      </c>
      <c r="M386" s="31" t="s">
        <v>33</v>
      </c>
      <c r="N386" s="31">
        <v>3</v>
      </c>
      <c r="O386" s="31">
        <v>1500</v>
      </c>
      <c r="P386" s="31">
        <v>1387</v>
      </c>
      <c r="Q386" s="31">
        <v>1252</v>
      </c>
      <c r="R386" s="48">
        <v>0.9</v>
      </c>
      <c r="S386" s="48">
        <v>0.84</v>
      </c>
      <c r="T386" s="54">
        <v>0.76</v>
      </c>
      <c r="U386" s="50">
        <v>49.8</v>
      </c>
      <c r="V386" s="50">
        <v>42.7</v>
      </c>
      <c r="W386" s="51">
        <v>38.5</v>
      </c>
      <c r="X386" s="42">
        <f>IF(Tabela1[[#This Row],[Alta2]]="NA","NA",Tabela1[[#This Row],[Alta2]]/Tabela1[[#This Row],[Alta5]]*Tabela1[[#This Row],[Diâmetro (cm)]]/100)</f>
        <v>7.1999999999999998E-3</v>
      </c>
      <c r="Y386" s="42">
        <f>IF(Tabela1[[#This Row],[Média3]]="NA","NA",Tabela1[[#This Row],[Média3]]/Tabela1[[#This Row],[Média6]]*Tabela1[[#This Row],[Diâmetro (cm)]]/100)</f>
        <v>7.9000000000000008E-3</v>
      </c>
      <c r="Z386" s="42">
        <f>IF(Tabela1[[#This Row],[Baixa4]]="NA","NA",Tabela1[[#This Row],[Baixa4]]/Tabela1[[#This Row],[Baixa7]]*Tabela1[[#This Row],[Diâmetro (cm)]]/100)</f>
        <v>7.9000000000000008E-3</v>
      </c>
      <c r="AA386" s="42">
        <f>IF(Tabela1[[#This Row],[Alta8]]="NA","NA",IF(OR(AD386="",U386=""),"",U386*30/1000))</f>
        <v>1.494</v>
      </c>
      <c r="AB386" s="42">
        <f>IF(Tabela1[[#This Row],[Média9]]="NA","NA",IF(OR(AE386="",V386=""),"",V386*30/1000))</f>
        <v>1.2809999999999999</v>
      </c>
      <c r="AC386" s="42">
        <f>IF(Tabela1[[#This Row],[Baixa10]]="NA","NA",IF(OR(AF386="",W386=""),"",W386*30/1000))</f>
        <v>1.155</v>
      </c>
      <c r="AD386" s="52" t="str">
        <f>IF(Tabela1[[#This Row],[Alta8]]="NA","NA",IF(X386="","",IF(X386&gt;$AD$3,"A",IF(X386&gt;$AD$4,"B",IF(X386&gt;$AD$5,"C","D")))))</f>
        <v>A</v>
      </c>
      <c r="AE386" s="52" t="str">
        <f>IF(Tabela1[[#This Row],[Média9]]="NA","NA",IF(Y386="","",IF(Y386&gt;$AD$3,"A",IF(Y386&gt;$AD$4,"B",IF(Y386&gt;$AD$5,"C","D")))))</f>
        <v>A</v>
      </c>
      <c r="AF386" s="52" t="str">
        <f>IF(Tabela1[[#This Row],[Baixa10]]="NA","NA",IF(Z386="","",IF(Z386&gt;$AD$3,"A",IF(Z386&gt;$AD$4,"B",IF(Z386&gt;$AD$5,"C","D")))))</f>
        <v>A</v>
      </c>
    </row>
    <row r="387" spans="1:32" ht="26.1" customHeight="1" x14ac:dyDescent="0.3">
      <c r="A387" s="46" t="s">
        <v>1251</v>
      </c>
      <c r="B387" s="31" t="s">
        <v>1211</v>
      </c>
      <c r="C387" s="46" t="s">
        <v>293</v>
      </c>
      <c r="D387" s="46" t="s">
        <v>290</v>
      </c>
      <c r="E387" s="46" t="s">
        <v>26</v>
      </c>
      <c r="F387" s="31">
        <v>220</v>
      </c>
      <c r="G387" s="47">
        <v>40</v>
      </c>
      <c r="H387" s="31">
        <v>3</v>
      </c>
      <c r="I387" s="31" t="s">
        <v>128</v>
      </c>
      <c r="J387" s="31" t="s">
        <v>18</v>
      </c>
      <c r="K387" s="31" t="s">
        <v>18</v>
      </c>
      <c r="L387" s="31" t="s">
        <v>80</v>
      </c>
      <c r="M387" s="31" t="s">
        <v>33</v>
      </c>
      <c r="N387" s="31">
        <v>3</v>
      </c>
      <c r="O387" s="31">
        <v>1500</v>
      </c>
      <c r="P387" s="31">
        <v>1387</v>
      </c>
      <c r="Q387" s="31">
        <v>1252</v>
      </c>
      <c r="R387" s="48">
        <v>0.9</v>
      </c>
      <c r="S387" s="48">
        <v>0.84</v>
      </c>
      <c r="T387" s="54">
        <v>0.76</v>
      </c>
      <c r="U387" s="50">
        <v>49.8</v>
      </c>
      <c r="V387" s="50">
        <v>42.7</v>
      </c>
      <c r="W387" s="51">
        <v>38.5</v>
      </c>
      <c r="X387" s="42">
        <f>IF(Tabela1[[#This Row],[Alta2]]="NA","NA",Tabela1[[#This Row],[Alta2]]/Tabela1[[#This Row],[Alta5]]*Tabela1[[#This Row],[Diâmetro (cm)]]/100)</f>
        <v>7.1999999999999998E-3</v>
      </c>
      <c r="Y387" s="42">
        <f>IF(Tabela1[[#This Row],[Média3]]="NA","NA",Tabela1[[#This Row],[Média3]]/Tabela1[[#This Row],[Média6]]*Tabela1[[#This Row],[Diâmetro (cm)]]/100)</f>
        <v>7.9000000000000008E-3</v>
      </c>
      <c r="Z387" s="42">
        <f>IF(Tabela1[[#This Row],[Baixa4]]="NA","NA",Tabela1[[#This Row],[Baixa4]]/Tabela1[[#This Row],[Baixa7]]*Tabela1[[#This Row],[Diâmetro (cm)]]/100)</f>
        <v>7.9000000000000008E-3</v>
      </c>
      <c r="AA387" s="42">
        <f>IF(Tabela1[[#This Row],[Alta8]]="NA","NA",IF(OR(AD387="",U387=""),"",U387*30/1000))</f>
        <v>1.494</v>
      </c>
      <c r="AB387" s="42">
        <f>IF(Tabela1[[#This Row],[Média9]]="NA","NA",IF(OR(AE387="",V387=""),"",V387*30/1000))</f>
        <v>1.2809999999999999</v>
      </c>
      <c r="AC387" s="42">
        <f>IF(Tabela1[[#This Row],[Baixa10]]="NA","NA",IF(OR(AF387="",W387=""),"",W387*30/1000))</f>
        <v>1.155</v>
      </c>
      <c r="AD387" s="52" t="str">
        <f>IF(Tabela1[[#This Row],[Alta8]]="NA","NA",IF(X387="","",IF(X387&gt;$AD$3,"A",IF(X387&gt;$AD$4,"B",IF(X387&gt;$AD$5,"C","D")))))</f>
        <v>A</v>
      </c>
      <c r="AE387" s="52" t="str">
        <f>IF(Tabela1[[#This Row],[Média9]]="NA","NA",IF(Y387="","",IF(Y387&gt;$AD$3,"A",IF(Y387&gt;$AD$4,"B",IF(Y387&gt;$AD$5,"C","D")))))</f>
        <v>A</v>
      </c>
      <c r="AF387" s="52" t="str">
        <f>IF(Tabela1[[#This Row],[Baixa10]]="NA","NA",IF(Z387="","",IF(Z387&gt;$AD$3,"A",IF(Z387&gt;$AD$4,"B",IF(Z387&gt;$AD$5,"C","D")))))</f>
        <v>A</v>
      </c>
    </row>
    <row r="388" spans="1:32" ht="26.1" customHeight="1" x14ac:dyDescent="0.3">
      <c r="A388" s="46" t="s">
        <v>1251</v>
      </c>
      <c r="B388" s="31" t="s">
        <v>1211</v>
      </c>
      <c r="C388" s="46" t="s">
        <v>294</v>
      </c>
      <c r="D388" s="46" t="s">
        <v>295</v>
      </c>
      <c r="E388" s="46" t="s">
        <v>27</v>
      </c>
      <c r="F388" s="31">
        <v>127</v>
      </c>
      <c r="G388" s="47">
        <v>40</v>
      </c>
      <c r="H388" s="31">
        <v>3</v>
      </c>
      <c r="I388" s="31" t="s">
        <v>128</v>
      </c>
      <c r="J388" s="31" t="s">
        <v>18</v>
      </c>
      <c r="K388" s="31" t="s">
        <v>18</v>
      </c>
      <c r="L388" s="31" t="s">
        <v>80</v>
      </c>
      <c r="M388" s="31" t="s">
        <v>33</v>
      </c>
      <c r="N388" s="31">
        <v>3</v>
      </c>
      <c r="O388" s="31">
        <v>1500</v>
      </c>
      <c r="P388" s="31">
        <v>1359</v>
      </c>
      <c r="Q388" s="31">
        <v>1209</v>
      </c>
      <c r="R388" s="48">
        <v>0.88</v>
      </c>
      <c r="S388" s="48">
        <v>0.8</v>
      </c>
      <c r="T388" s="54">
        <v>0.72</v>
      </c>
      <c r="U388" s="50">
        <v>47.9</v>
      </c>
      <c r="V388" s="50">
        <v>43.7</v>
      </c>
      <c r="W388" s="51">
        <v>41.1</v>
      </c>
      <c r="X388" s="42">
        <f>IF(Tabela1[[#This Row],[Alta2]]="NA","NA",Tabela1[[#This Row],[Alta2]]/Tabela1[[#This Row],[Alta5]]*Tabela1[[#This Row],[Diâmetro (cm)]]/100)</f>
        <v>7.3000000000000001E-3</v>
      </c>
      <c r="Y388" s="42">
        <f>IF(Tabela1[[#This Row],[Média3]]="NA","NA",Tabela1[[#This Row],[Média3]]/Tabela1[[#This Row],[Média6]]*Tabela1[[#This Row],[Diâmetro (cm)]]/100)</f>
        <v>7.3000000000000001E-3</v>
      </c>
      <c r="Z388" s="42">
        <f>IF(Tabela1[[#This Row],[Baixa4]]="NA","NA",Tabela1[[#This Row],[Baixa4]]/Tabela1[[#This Row],[Baixa7]]*Tabela1[[#This Row],[Diâmetro (cm)]]/100)</f>
        <v>7.0000000000000001E-3</v>
      </c>
      <c r="AA388" s="42">
        <f>IF(Tabela1[[#This Row],[Alta8]]="NA","NA",IF(OR(AD388="",U388=""),"",U388*30/1000))</f>
        <v>1.4370000000000001</v>
      </c>
      <c r="AB388" s="42">
        <f>IF(Tabela1[[#This Row],[Média9]]="NA","NA",IF(OR(AE388="",V388=""),"",V388*30/1000))</f>
        <v>1.3109999999999999</v>
      </c>
      <c r="AC388" s="42">
        <f>IF(Tabela1[[#This Row],[Baixa10]]="NA","NA",IF(OR(AF388="",W388=""),"",W388*30/1000))</f>
        <v>1.2330000000000001</v>
      </c>
      <c r="AD388" s="52" t="str">
        <f>IF(Tabela1[[#This Row],[Alta8]]="NA","NA",IF(X388="","",IF(X388&gt;$AD$3,"A",IF(X388&gt;$AD$4,"B",IF(X388&gt;$AD$5,"C","D")))))</f>
        <v>A</v>
      </c>
      <c r="AE388" s="52" t="str">
        <f>IF(Tabela1[[#This Row],[Média9]]="NA","NA",IF(Y388="","",IF(Y388&gt;$AD$3,"A",IF(Y388&gt;$AD$4,"B",IF(Y388&gt;$AD$5,"C","D")))))</f>
        <v>A</v>
      </c>
      <c r="AF388" s="52" t="str">
        <f>IF(Tabela1[[#This Row],[Baixa10]]="NA","NA",IF(Z388="","",IF(Z388&gt;$AD$3,"A",IF(Z388&gt;$AD$4,"B",IF(Z388&gt;$AD$5,"C","D")))))</f>
        <v>A</v>
      </c>
    </row>
    <row r="389" spans="1:32" ht="26.1" customHeight="1" x14ac:dyDescent="0.3">
      <c r="A389" s="46" t="s">
        <v>1251</v>
      </c>
      <c r="B389" s="31" t="s">
        <v>1211</v>
      </c>
      <c r="C389" s="46" t="s">
        <v>296</v>
      </c>
      <c r="D389" s="46" t="s">
        <v>295</v>
      </c>
      <c r="E389" s="46" t="s">
        <v>27</v>
      </c>
      <c r="F389" s="31">
        <v>127</v>
      </c>
      <c r="G389" s="47">
        <v>40</v>
      </c>
      <c r="H389" s="31">
        <v>3</v>
      </c>
      <c r="I389" s="31" t="s">
        <v>128</v>
      </c>
      <c r="J389" s="31" t="s">
        <v>18</v>
      </c>
      <c r="K389" s="31" t="s">
        <v>18</v>
      </c>
      <c r="L389" s="31" t="s">
        <v>80</v>
      </c>
      <c r="M389" s="31" t="s">
        <v>33</v>
      </c>
      <c r="N389" s="31">
        <v>3</v>
      </c>
      <c r="O389" s="31">
        <v>1500</v>
      </c>
      <c r="P389" s="31">
        <v>1359</v>
      </c>
      <c r="Q389" s="31">
        <v>1209</v>
      </c>
      <c r="R389" s="48">
        <v>0.88</v>
      </c>
      <c r="S389" s="48">
        <v>0.8</v>
      </c>
      <c r="T389" s="54">
        <v>0.72</v>
      </c>
      <c r="U389" s="50">
        <v>47.9</v>
      </c>
      <c r="V389" s="50">
        <v>43.7</v>
      </c>
      <c r="W389" s="51">
        <v>41.1</v>
      </c>
      <c r="X389" s="42">
        <f>IF(Tabela1[[#This Row],[Alta2]]="NA","NA",Tabela1[[#This Row],[Alta2]]/Tabela1[[#This Row],[Alta5]]*Tabela1[[#This Row],[Diâmetro (cm)]]/100)</f>
        <v>7.3000000000000001E-3</v>
      </c>
      <c r="Y389" s="42">
        <f>IF(Tabela1[[#This Row],[Média3]]="NA","NA",Tabela1[[#This Row],[Média3]]/Tabela1[[#This Row],[Média6]]*Tabela1[[#This Row],[Diâmetro (cm)]]/100)</f>
        <v>7.3000000000000001E-3</v>
      </c>
      <c r="Z389" s="42">
        <f>IF(Tabela1[[#This Row],[Baixa4]]="NA","NA",Tabela1[[#This Row],[Baixa4]]/Tabela1[[#This Row],[Baixa7]]*Tabela1[[#This Row],[Diâmetro (cm)]]/100)</f>
        <v>7.0000000000000001E-3</v>
      </c>
      <c r="AA389" s="42">
        <f>IF(Tabela1[[#This Row],[Alta8]]="NA","NA",IF(OR(AD389="",U389=""),"",U389*30/1000))</f>
        <v>1.4370000000000001</v>
      </c>
      <c r="AB389" s="42">
        <f>IF(Tabela1[[#This Row],[Média9]]="NA","NA",IF(OR(AE389="",V389=""),"",V389*30/1000))</f>
        <v>1.3109999999999999</v>
      </c>
      <c r="AC389" s="42">
        <f>IF(Tabela1[[#This Row],[Baixa10]]="NA","NA",IF(OR(AF389="",W389=""),"",W389*30/1000))</f>
        <v>1.2330000000000001</v>
      </c>
      <c r="AD389" s="52" t="str">
        <f>IF(Tabela1[[#This Row],[Alta8]]="NA","NA",IF(X389="","",IF(X389&gt;$AD$3,"A",IF(X389&gt;$AD$4,"B",IF(X389&gt;$AD$5,"C","D")))))</f>
        <v>A</v>
      </c>
      <c r="AE389" s="52" t="str">
        <f>IF(Tabela1[[#This Row],[Média9]]="NA","NA",IF(Y389="","",IF(Y389&gt;$AD$3,"A",IF(Y389&gt;$AD$4,"B",IF(Y389&gt;$AD$5,"C","D")))))</f>
        <v>A</v>
      </c>
      <c r="AF389" s="52" t="str">
        <f>IF(Tabela1[[#This Row],[Baixa10]]="NA","NA",IF(Z389="","",IF(Z389&gt;$AD$3,"A",IF(Z389&gt;$AD$4,"B",IF(Z389&gt;$AD$5,"C","D")))))</f>
        <v>A</v>
      </c>
    </row>
    <row r="390" spans="1:32" ht="26.1" customHeight="1" x14ac:dyDescent="0.3">
      <c r="A390" s="46" t="s">
        <v>1251</v>
      </c>
      <c r="B390" s="31" t="s">
        <v>1211</v>
      </c>
      <c r="C390" s="46" t="s">
        <v>297</v>
      </c>
      <c r="D390" s="46" t="s">
        <v>295</v>
      </c>
      <c r="E390" s="46" t="s">
        <v>27</v>
      </c>
      <c r="F390" s="31">
        <v>127</v>
      </c>
      <c r="G390" s="47">
        <v>40</v>
      </c>
      <c r="H390" s="31">
        <v>3</v>
      </c>
      <c r="I390" s="31" t="s">
        <v>128</v>
      </c>
      <c r="J390" s="31" t="s">
        <v>18</v>
      </c>
      <c r="K390" s="31" t="s">
        <v>18</v>
      </c>
      <c r="L390" s="31" t="s">
        <v>80</v>
      </c>
      <c r="M390" s="31" t="s">
        <v>33</v>
      </c>
      <c r="N390" s="31">
        <v>3</v>
      </c>
      <c r="O390" s="31">
        <v>1500</v>
      </c>
      <c r="P390" s="31">
        <v>1359</v>
      </c>
      <c r="Q390" s="31">
        <v>1209</v>
      </c>
      <c r="R390" s="48">
        <v>0.88</v>
      </c>
      <c r="S390" s="48">
        <v>0.8</v>
      </c>
      <c r="T390" s="54">
        <v>0.72</v>
      </c>
      <c r="U390" s="50">
        <v>47.9</v>
      </c>
      <c r="V390" s="50">
        <v>43.7</v>
      </c>
      <c r="W390" s="51">
        <v>41.1</v>
      </c>
      <c r="X390" s="42">
        <f>IF(Tabela1[[#This Row],[Alta2]]="NA","NA",Tabela1[[#This Row],[Alta2]]/Tabela1[[#This Row],[Alta5]]*Tabela1[[#This Row],[Diâmetro (cm)]]/100)</f>
        <v>7.3000000000000001E-3</v>
      </c>
      <c r="Y390" s="42">
        <f>IF(Tabela1[[#This Row],[Média3]]="NA","NA",Tabela1[[#This Row],[Média3]]/Tabela1[[#This Row],[Média6]]*Tabela1[[#This Row],[Diâmetro (cm)]]/100)</f>
        <v>7.3000000000000001E-3</v>
      </c>
      <c r="Z390" s="42">
        <f>IF(Tabela1[[#This Row],[Baixa4]]="NA","NA",Tabela1[[#This Row],[Baixa4]]/Tabela1[[#This Row],[Baixa7]]*Tabela1[[#This Row],[Diâmetro (cm)]]/100)</f>
        <v>7.0000000000000001E-3</v>
      </c>
      <c r="AA390" s="42">
        <f>IF(Tabela1[[#This Row],[Alta8]]="NA","NA",IF(OR(AD390="",U390=""),"",U390*30/1000))</f>
        <v>1.4370000000000001</v>
      </c>
      <c r="AB390" s="42">
        <f>IF(Tabela1[[#This Row],[Média9]]="NA","NA",IF(OR(AE390="",V390=""),"",V390*30/1000))</f>
        <v>1.3109999999999999</v>
      </c>
      <c r="AC390" s="42">
        <f>IF(Tabela1[[#This Row],[Baixa10]]="NA","NA",IF(OR(AF390="",W390=""),"",W390*30/1000))</f>
        <v>1.2330000000000001</v>
      </c>
      <c r="AD390" s="52" t="str">
        <f>IF(Tabela1[[#This Row],[Alta8]]="NA","NA",IF(X390="","",IF(X390&gt;$AD$3,"A",IF(X390&gt;$AD$4,"B",IF(X390&gt;$AD$5,"C","D")))))</f>
        <v>A</v>
      </c>
      <c r="AE390" s="52" t="str">
        <f>IF(Tabela1[[#This Row],[Média9]]="NA","NA",IF(Y390="","",IF(Y390&gt;$AD$3,"A",IF(Y390&gt;$AD$4,"B",IF(Y390&gt;$AD$5,"C","D")))))</f>
        <v>A</v>
      </c>
      <c r="AF390" s="52" t="str">
        <f>IF(Tabela1[[#This Row],[Baixa10]]="NA","NA",IF(Z390="","",IF(Z390&gt;$AD$3,"A",IF(Z390&gt;$AD$4,"B",IF(Z390&gt;$AD$5,"C","D")))))</f>
        <v>A</v>
      </c>
    </row>
    <row r="391" spans="1:32" ht="26.1" customHeight="1" x14ac:dyDescent="0.3">
      <c r="A391" s="46" t="s">
        <v>1251</v>
      </c>
      <c r="B391" s="31" t="s">
        <v>1211</v>
      </c>
      <c r="C391" s="46" t="s">
        <v>298</v>
      </c>
      <c r="D391" s="46" t="s">
        <v>295</v>
      </c>
      <c r="E391" s="46" t="s">
        <v>27</v>
      </c>
      <c r="F391" s="31">
        <v>127</v>
      </c>
      <c r="G391" s="47">
        <v>40</v>
      </c>
      <c r="H391" s="31">
        <v>3</v>
      </c>
      <c r="I391" s="31" t="s">
        <v>128</v>
      </c>
      <c r="J391" s="31" t="s">
        <v>18</v>
      </c>
      <c r="K391" s="31" t="s">
        <v>18</v>
      </c>
      <c r="L391" s="31" t="s">
        <v>80</v>
      </c>
      <c r="M391" s="31" t="s">
        <v>33</v>
      </c>
      <c r="N391" s="31">
        <v>3</v>
      </c>
      <c r="O391" s="31">
        <v>1500</v>
      </c>
      <c r="P391" s="31">
        <v>1359</v>
      </c>
      <c r="Q391" s="31">
        <v>1209</v>
      </c>
      <c r="R391" s="48">
        <v>0.88</v>
      </c>
      <c r="S391" s="48">
        <v>0.8</v>
      </c>
      <c r="T391" s="54">
        <v>0.72</v>
      </c>
      <c r="U391" s="50">
        <v>47.9</v>
      </c>
      <c r="V391" s="50">
        <v>43.7</v>
      </c>
      <c r="W391" s="51">
        <v>41.1</v>
      </c>
      <c r="X391" s="42">
        <f>IF(Tabela1[[#This Row],[Alta2]]="NA","NA",Tabela1[[#This Row],[Alta2]]/Tabela1[[#This Row],[Alta5]]*Tabela1[[#This Row],[Diâmetro (cm)]]/100)</f>
        <v>7.3000000000000001E-3</v>
      </c>
      <c r="Y391" s="42">
        <f>IF(Tabela1[[#This Row],[Média3]]="NA","NA",Tabela1[[#This Row],[Média3]]/Tabela1[[#This Row],[Média6]]*Tabela1[[#This Row],[Diâmetro (cm)]]/100)</f>
        <v>7.3000000000000001E-3</v>
      </c>
      <c r="Z391" s="42">
        <f>IF(Tabela1[[#This Row],[Baixa4]]="NA","NA",Tabela1[[#This Row],[Baixa4]]/Tabela1[[#This Row],[Baixa7]]*Tabela1[[#This Row],[Diâmetro (cm)]]/100)</f>
        <v>7.0000000000000001E-3</v>
      </c>
      <c r="AA391" s="42">
        <f>IF(Tabela1[[#This Row],[Alta8]]="NA","NA",IF(OR(AD391="",U391=""),"",U391*30/1000))</f>
        <v>1.4370000000000001</v>
      </c>
      <c r="AB391" s="42">
        <f>IF(Tabela1[[#This Row],[Média9]]="NA","NA",IF(OR(AE391="",V391=""),"",V391*30/1000))</f>
        <v>1.3109999999999999</v>
      </c>
      <c r="AC391" s="42">
        <f>IF(Tabela1[[#This Row],[Baixa10]]="NA","NA",IF(OR(AF391="",W391=""),"",W391*30/1000))</f>
        <v>1.2330000000000001</v>
      </c>
      <c r="AD391" s="52" t="str">
        <f>IF(Tabela1[[#This Row],[Alta8]]="NA","NA",IF(X391="","",IF(X391&gt;$AD$3,"A",IF(X391&gt;$AD$4,"B",IF(X391&gt;$AD$5,"C","D")))))</f>
        <v>A</v>
      </c>
      <c r="AE391" s="52" t="str">
        <f>IF(Tabela1[[#This Row],[Média9]]="NA","NA",IF(Y391="","",IF(Y391&gt;$AD$3,"A",IF(Y391&gt;$AD$4,"B",IF(Y391&gt;$AD$5,"C","D")))))</f>
        <v>A</v>
      </c>
      <c r="AF391" s="52" t="str">
        <f>IF(Tabela1[[#This Row],[Baixa10]]="NA","NA",IF(Z391="","",IF(Z391&gt;$AD$3,"A",IF(Z391&gt;$AD$4,"B",IF(Z391&gt;$AD$5,"C","D")))))</f>
        <v>A</v>
      </c>
    </row>
    <row r="392" spans="1:32" ht="26.1" customHeight="1" x14ac:dyDescent="0.3">
      <c r="A392" s="46" t="s">
        <v>1251</v>
      </c>
      <c r="B392" s="31" t="s">
        <v>1211</v>
      </c>
      <c r="C392" s="46" t="s">
        <v>299</v>
      </c>
      <c r="D392" s="46" t="s">
        <v>300</v>
      </c>
      <c r="E392" s="46" t="s">
        <v>27</v>
      </c>
      <c r="F392" s="31">
        <v>220</v>
      </c>
      <c r="G392" s="47">
        <v>40</v>
      </c>
      <c r="H392" s="31">
        <v>3</v>
      </c>
      <c r="I392" s="31" t="s">
        <v>128</v>
      </c>
      <c r="J392" s="31" t="s">
        <v>18</v>
      </c>
      <c r="K392" s="31" t="s">
        <v>18</v>
      </c>
      <c r="L392" s="31" t="s">
        <v>80</v>
      </c>
      <c r="M392" s="31" t="s">
        <v>33</v>
      </c>
      <c r="N392" s="31">
        <v>3</v>
      </c>
      <c r="O392" s="31">
        <v>1500</v>
      </c>
      <c r="P392" s="31">
        <v>1387</v>
      </c>
      <c r="Q392" s="31">
        <v>1252</v>
      </c>
      <c r="R392" s="48">
        <v>0.9</v>
      </c>
      <c r="S392" s="48">
        <v>0.84</v>
      </c>
      <c r="T392" s="54">
        <v>0.76</v>
      </c>
      <c r="U392" s="50">
        <v>49.8</v>
      </c>
      <c r="V392" s="50">
        <v>42.7</v>
      </c>
      <c r="W392" s="51">
        <v>38.5</v>
      </c>
      <c r="X392" s="42">
        <f>IF(Tabela1[[#This Row],[Alta2]]="NA","NA",Tabela1[[#This Row],[Alta2]]/Tabela1[[#This Row],[Alta5]]*Tabela1[[#This Row],[Diâmetro (cm)]]/100)</f>
        <v>7.1999999999999998E-3</v>
      </c>
      <c r="Y392" s="42">
        <f>IF(Tabela1[[#This Row],[Média3]]="NA","NA",Tabela1[[#This Row],[Média3]]/Tabela1[[#This Row],[Média6]]*Tabela1[[#This Row],[Diâmetro (cm)]]/100)</f>
        <v>7.9000000000000008E-3</v>
      </c>
      <c r="Z392" s="42">
        <f>IF(Tabela1[[#This Row],[Baixa4]]="NA","NA",Tabela1[[#This Row],[Baixa4]]/Tabela1[[#This Row],[Baixa7]]*Tabela1[[#This Row],[Diâmetro (cm)]]/100)</f>
        <v>7.9000000000000008E-3</v>
      </c>
      <c r="AA392" s="42">
        <f>IF(Tabela1[[#This Row],[Alta8]]="NA","NA",IF(OR(AD392="",U392=""),"",U392*30/1000))</f>
        <v>1.494</v>
      </c>
      <c r="AB392" s="42">
        <f>IF(Tabela1[[#This Row],[Média9]]="NA","NA",IF(OR(AE392="",V392=""),"",V392*30/1000))</f>
        <v>1.2809999999999999</v>
      </c>
      <c r="AC392" s="42">
        <f>IF(Tabela1[[#This Row],[Baixa10]]="NA","NA",IF(OR(AF392="",W392=""),"",W392*30/1000))</f>
        <v>1.155</v>
      </c>
      <c r="AD392" s="52" t="str">
        <f>IF(Tabela1[[#This Row],[Alta8]]="NA","NA",IF(X392="","",IF(X392&gt;$AD$3,"A",IF(X392&gt;$AD$4,"B",IF(X392&gt;$AD$5,"C","D")))))</f>
        <v>A</v>
      </c>
      <c r="AE392" s="52" t="str">
        <f>IF(Tabela1[[#This Row],[Média9]]="NA","NA",IF(Y392="","",IF(Y392&gt;$AD$3,"A",IF(Y392&gt;$AD$4,"B",IF(Y392&gt;$AD$5,"C","D")))))</f>
        <v>A</v>
      </c>
      <c r="AF392" s="52" t="str">
        <f>IF(Tabela1[[#This Row],[Baixa10]]="NA","NA",IF(Z392="","",IF(Z392&gt;$AD$3,"A",IF(Z392&gt;$AD$4,"B",IF(Z392&gt;$AD$5,"C","D")))))</f>
        <v>A</v>
      </c>
    </row>
    <row r="393" spans="1:32" ht="26.1" customHeight="1" x14ac:dyDescent="0.3">
      <c r="A393" s="46" t="s">
        <v>1251</v>
      </c>
      <c r="B393" s="31" t="s">
        <v>1211</v>
      </c>
      <c r="C393" s="46" t="s">
        <v>301</v>
      </c>
      <c r="D393" s="46" t="s">
        <v>300</v>
      </c>
      <c r="E393" s="46" t="s">
        <v>27</v>
      </c>
      <c r="F393" s="31">
        <v>220</v>
      </c>
      <c r="G393" s="47">
        <v>40</v>
      </c>
      <c r="H393" s="31">
        <v>3</v>
      </c>
      <c r="I393" s="31" t="s">
        <v>128</v>
      </c>
      <c r="J393" s="31" t="s">
        <v>18</v>
      </c>
      <c r="K393" s="31" t="s">
        <v>18</v>
      </c>
      <c r="L393" s="31" t="s">
        <v>80</v>
      </c>
      <c r="M393" s="31" t="s">
        <v>33</v>
      </c>
      <c r="N393" s="31">
        <v>3</v>
      </c>
      <c r="O393" s="31">
        <v>1500</v>
      </c>
      <c r="P393" s="31">
        <v>1387</v>
      </c>
      <c r="Q393" s="31">
        <v>1252</v>
      </c>
      <c r="R393" s="48">
        <v>0.9</v>
      </c>
      <c r="S393" s="48">
        <v>0.84</v>
      </c>
      <c r="T393" s="54">
        <v>0.76</v>
      </c>
      <c r="U393" s="50">
        <v>49.8</v>
      </c>
      <c r="V393" s="50">
        <v>42.7</v>
      </c>
      <c r="W393" s="51">
        <v>38.5</v>
      </c>
      <c r="X393" s="42">
        <f>IF(Tabela1[[#This Row],[Alta2]]="NA","NA",Tabela1[[#This Row],[Alta2]]/Tabela1[[#This Row],[Alta5]]*Tabela1[[#This Row],[Diâmetro (cm)]]/100)</f>
        <v>7.1999999999999998E-3</v>
      </c>
      <c r="Y393" s="42">
        <f>IF(Tabela1[[#This Row],[Média3]]="NA","NA",Tabela1[[#This Row],[Média3]]/Tabela1[[#This Row],[Média6]]*Tabela1[[#This Row],[Diâmetro (cm)]]/100)</f>
        <v>7.9000000000000008E-3</v>
      </c>
      <c r="Z393" s="42">
        <f>IF(Tabela1[[#This Row],[Baixa4]]="NA","NA",Tabela1[[#This Row],[Baixa4]]/Tabela1[[#This Row],[Baixa7]]*Tabela1[[#This Row],[Diâmetro (cm)]]/100)</f>
        <v>7.9000000000000008E-3</v>
      </c>
      <c r="AA393" s="42">
        <f>IF(Tabela1[[#This Row],[Alta8]]="NA","NA",IF(OR(AD393="",U393=""),"",U393*30/1000))</f>
        <v>1.494</v>
      </c>
      <c r="AB393" s="42">
        <f>IF(Tabela1[[#This Row],[Média9]]="NA","NA",IF(OR(AE393="",V393=""),"",V393*30/1000))</f>
        <v>1.2809999999999999</v>
      </c>
      <c r="AC393" s="42">
        <f>IF(Tabela1[[#This Row],[Baixa10]]="NA","NA",IF(OR(AF393="",W393=""),"",W393*30/1000))</f>
        <v>1.155</v>
      </c>
      <c r="AD393" s="52" t="str">
        <f>IF(Tabela1[[#This Row],[Alta8]]="NA","NA",IF(X393="","",IF(X393&gt;$AD$3,"A",IF(X393&gt;$AD$4,"B",IF(X393&gt;$AD$5,"C","D")))))</f>
        <v>A</v>
      </c>
      <c r="AE393" s="52" t="str">
        <f>IF(Tabela1[[#This Row],[Média9]]="NA","NA",IF(Y393="","",IF(Y393&gt;$AD$3,"A",IF(Y393&gt;$AD$4,"B",IF(Y393&gt;$AD$5,"C","D")))))</f>
        <v>A</v>
      </c>
      <c r="AF393" s="52" t="str">
        <f>IF(Tabela1[[#This Row],[Baixa10]]="NA","NA",IF(Z393="","",IF(Z393&gt;$AD$3,"A",IF(Z393&gt;$AD$4,"B",IF(Z393&gt;$AD$5,"C","D")))))</f>
        <v>A</v>
      </c>
    </row>
    <row r="394" spans="1:32" ht="26.1" customHeight="1" x14ac:dyDescent="0.3">
      <c r="A394" s="46" t="s">
        <v>1251</v>
      </c>
      <c r="B394" s="31" t="s">
        <v>1211</v>
      </c>
      <c r="C394" s="46" t="s">
        <v>302</v>
      </c>
      <c r="D394" s="46" t="s">
        <v>300</v>
      </c>
      <c r="E394" s="46" t="s">
        <v>27</v>
      </c>
      <c r="F394" s="31">
        <v>220</v>
      </c>
      <c r="G394" s="47">
        <v>40</v>
      </c>
      <c r="H394" s="31">
        <v>3</v>
      </c>
      <c r="I394" s="31" t="s">
        <v>128</v>
      </c>
      <c r="J394" s="31" t="s">
        <v>18</v>
      </c>
      <c r="K394" s="31" t="s">
        <v>18</v>
      </c>
      <c r="L394" s="31" t="s">
        <v>80</v>
      </c>
      <c r="M394" s="31" t="s">
        <v>33</v>
      </c>
      <c r="N394" s="31">
        <v>3</v>
      </c>
      <c r="O394" s="31">
        <v>1500</v>
      </c>
      <c r="P394" s="31">
        <v>1387</v>
      </c>
      <c r="Q394" s="31">
        <v>1252</v>
      </c>
      <c r="R394" s="48">
        <v>0.9</v>
      </c>
      <c r="S394" s="48">
        <v>0.84</v>
      </c>
      <c r="T394" s="54">
        <v>0.76</v>
      </c>
      <c r="U394" s="50">
        <v>49.8</v>
      </c>
      <c r="V394" s="50">
        <v>42.7</v>
      </c>
      <c r="W394" s="51">
        <v>38.5</v>
      </c>
      <c r="X394" s="42">
        <f>IF(Tabela1[[#This Row],[Alta2]]="NA","NA",Tabela1[[#This Row],[Alta2]]/Tabela1[[#This Row],[Alta5]]*Tabela1[[#This Row],[Diâmetro (cm)]]/100)</f>
        <v>7.1999999999999998E-3</v>
      </c>
      <c r="Y394" s="42">
        <f>IF(Tabela1[[#This Row],[Média3]]="NA","NA",Tabela1[[#This Row],[Média3]]/Tabela1[[#This Row],[Média6]]*Tabela1[[#This Row],[Diâmetro (cm)]]/100)</f>
        <v>7.9000000000000008E-3</v>
      </c>
      <c r="Z394" s="42">
        <f>IF(Tabela1[[#This Row],[Baixa4]]="NA","NA",Tabela1[[#This Row],[Baixa4]]/Tabela1[[#This Row],[Baixa7]]*Tabela1[[#This Row],[Diâmetro (cm)]]/100)</f>
        <v>7.9000000000000008E-3</v>
      </c>
      <c r="AA394" s="42">
        <f>IF(Tabela1[[#This Row],[Alta8]]="NA","NA",IF(OR(AD394="",U394=""),"",U394*30/1000))</f>
        <v>1.494</v>
      </c>
      <c r="AB394" s="42">
        <f>IF(Tabela1[[#This Row],[Média9]]="NA","NA",IF(OR(AE394="",V394=""),"",V394*30/1000))</f>
        <v>1.2809999999999999</v>
      </c>
      <c r="AC394" s="42">
        <f>IF(Tabela1[[#This Row],[Baixa10]]="NA","NA",IF(OR(AF394="",W394=""),"",W394*30/1000))</f>
        <v>1.155</v>
      </c>
      <c r="AD394" s="52" t="str">
        <f>IF(Tabela1[[#This Row],[Alta8]]="NA","NA",IF(X394="","",IF(X394&gt;$AD$3,"A",IF(X394&gt;$AD$4,"B",IF(X394&gt;$AD$5,"C","D")))))</f>
        <v>A</v>
      </c>
      <c r="AE394" s="52" t="str">
        <f>IF(Tabela1[[#This Row],[Média9]]="NA","NA",IF(Y394="","",IF(Y394&gt;$AD$3,"A",IF(Y394&gt;$AD$4,"B",IF(Y394&gt;$AD$5,"C","D")))))</f>
        <v>A</v>
      </c>
      <c r="AF394" s="52" t="str">
        <f>IF(Tabela1[[#This Row],[Baixa10]]="NA","NA",IF(Z394="","",IF(Z394&gt;$AD$3,"A",IF(Z394&gt;$AD$4,"B",IF(Z394&gt;$AD$5,"C","D")))))</f>
        <v>A</v>
      </c>
    </row>
    <row r="395" spans="1:32" ht="26.1" customHeight="1" x14ac:dyDescent="0.3">
      <c r="A395" s="46" t="s">
        <v>1251</v>
      </c>
      <c r="B395" s="31" t="s">
        <v>1211</v>
      </c>
      <c r="C395" s="46" t="s">
        <v>299</v>
      </c>
      <c r="D395" s="46" t="s">
        <v>300</v>
      </c>
      <c r="E395" s="46" t="s">
        <v>27</v>
      </c>
      <c r="F395" s="31">
        <v>220</v>
      </c>
      <c r="G395" s="47">
        <v>40</v>
      </c>
      <c r="H395" s="31">
        <v>3</v>
      </c>
      <c r="I395" s="31" t="s">
        <v>128</v>
      </c>
      <c r="J395" s="31" t="s">
        <v>18</v>
      </c>
      <c r="K395" s="31" t="s">
        <v>18</v>
      </c>
      <c r="L395" s="31" t="s">
        <v>80</v>
      </c>
      <c r="M395" s="31" t="s">
        <v>33</v>
      </c>
      <c r="N395" s="31">
        <v>3</v>
      </c>
      <c r="O395" s="31">
        <v>1500</v>
      </c>
      <c r="P395" s="31">
        <v>1387</v>
      </c>
      <c r="Q395" s="31">
        <v>1252</v>
      </c>
      <c r="R395" s="48">
        <v>0.9</v>
      </c>
      <c r="S395" s="48">
        <v>0.84</v>
      </c>
      <c r="T395" s="54">
        <v>0.76</v>
      </c>
      <c r="U395" s="50">
        <v>49.8</v>
      </c>
      <c r="V395" s="50">
        <v>42.7</v>
      </c>
      <c r="W395" s="51">
        <v>38.5</v>
      </c>
      <c r="X395" s="42">
        <f>IF(Tabela1[[#This Row],[Alta2]]="NA","NA",Tabela1[[#This Row],[Alta2]]/Tabela1[[#This Row],[Alta5]]*Tabela1[[#This Row],[Diâmetro (cm)]]/100)</f>
        <v>7.1999999999999998E-3</v>
      </c>
      <c r="Y395" s="42">
        <f>IF(Tabela1[[#This Row],[Média3]]="NA","NA",Tabela1[[#This Row],[Média3]]/Tabela1[[#This Row],[Média6]]*Tabela1[[#This Row],[Diâmetro (cm)]]/100)</f>
        <v>7.9000000000000008E-3</v>
      </c>
      <c r="Z395" s="42">
        <f>IF(Tabela1[[#This Row],[Baixa4]]="NA","NA",Tabela1[[#This Row],[Baixa4]]/Tabela1[[#This Row],[Baixa7]]*Tabela1[[#This Row],[Diâmetro (cm)]]/100)</f>
        <v>7.9000000000000008E-3</v>
      </c>
      <c r="AA395" s="42">
        <f>IF(Tabela1[[#This Row],[Alta8]]="NA","NA",IF(OR(AD395="",U395=""),"",U395*30/1000))</f>
        <v>1.494</v>
      </c>
      <c r="AB395" s="42">
        <f>IF(Tabela1[[#This Row],[Média9]]="NA","NA",IF(OR(AE395="",V395=""),"",V395*30/1000))</f>
        <v>1.2809999999999999</v>
      </c>
      <c r="AC395" s="42">
        <f>IF(Tabela1[[#This Row],[Baixa10]]="NA","NA",IF(OR(AF395="",W395=""),"",W395*30/1000))</f>
        <v>1.155</v>
      </c>
      <c r="AD395" s="52" t="str">
        <f>IF(Tabela1[[#This Row],[Alta8]]="NA","NA",IF(X395="","",IF(X395&gt;$AD$3,"A",IF(X395&gt;$AD$4,"B",IF(X395&gt;$AD$5,"C","D")))))</f>
        <v>A</v>
      </c>
      <c r="AE395" s="52" t="str">
        <f>IF(Tabela1[[#This Row],[Média9]]="NA","NA",IF(Y395="","",IF(Y395&gt;$AD$3,"A",IF(Y395&gt;$AD$4,"B",IF(Y395&gt;$AD$5,"C","D")))))</f>
        <v>A</v>
      </c>
      <c r="AF395" s="52" t="str">
        <f>IF(Tabela1[[#This Row],[Baixa10]]="NA","NA",IF(Z395="","",IF(Z395&gt;$AD$3,"A",IF(Z395&gt;$AD$4,"B",IF(Z395&gt;$AD$5,"C","D")))))</f>
        <v>A</v>
      </c>
    </row>
    <row r="396" spans="1:32" ht="26.1" customHeight="1" x14ac:dyDescent="0.3">
      <c r="A396" s="46" t="s">
        <v>1261</v>
      </c>
      <c r="B396" s="31" t="s">
        <v>1212</v>
      </c>
      <c r="C396" s="46" t="s">
        <v>106</v>
      </c>
      <c r="D396" s="46" t="s">
        <v>107</v>
      </c>
      <c r="E396" s="46" t="s">
        <v>27</v>
      </c>
      <c r="F396" s="31">
        <v>127</v>
      </c>
      <c r="G396" s="47">
        <v>36</v>
      </c>
      <c r="H396" s="31">
        <v>3</v>
      </c>
      <c r="I396" s="31" t="s">
        <v>85</v>
      </c>
      <c r="J396" s="31" t="s">
        <v>18</v>
      </c>
      <c r="K396" s="31" t="s">
        <v>17</v>
      </c>
      <c r="L396" s="31" t="s">
        <v>86</v>
      </c>
      <c r="M396" s="31" t="s">
        <v>33</v>
      </c>
      <c r="N396" s="31">
        <v>3</v>
      </c>
      <c r="O396" s="31">
        <v>1425.3</v>
      </c>
      <c r="P396" s="31">
        <v>1335</v>
      </c>
      <c r="Q396" s="31">
        <v>1193</v>
      </c>
      <c r="R396" s="53">
        <v>0.59</v>
      </c>
      <c r="S396" s="53">
        <v>0.56999999999999995</v>
      </c>
      <c r="T396" s="53">
        <v>0.56000000000000005</v>
      </c>
      <c r="U396" s="50">
        <v>51.5</v>
      </c>
      <c r="V396" s="50">
        <v>48.7</v>
      </c>
      <c r="W396" s="51">
        <v>46.2</v>
      </c>
      <c r="X396" s="42">
        <f>IF(Tabela1[[#This Row],[Alta2]]="NA","NA",Tabela1[[#This Row],[Alta2]]/Tabela1[[#This Row],[Alta5]]*Tabela1[[#This Row],[Diâmetro (cm)]]/100)</f>
        <v>4.1000000000000003E-3</v>
      </c>
      <c r="Y396" s="42">
        <f>IF(Tabela1[[#This Row],[Média3]]="NA","NA",Tabela1[[#This Row],[Média3]]/Tabela1[[#This Row],[Média6]]*Tabela1[[#This Row],[Diâmetro (cm)]]/100)</f>
        <v>4.1999999999999997E-3</v>
      </c>
      <c r="Z396" s="42">
        <f>IF(Tabela1[[#This Row],[Baixa4]]="NA","NA",Tabela1[[#This Row],[Baixa4]]/Tabela1[[#This Row],[Baixa7]]*Tabela1[[#This Row],[Diâmetro (cm)]]/100)</f>
        <v>4.4000000000000003E-3</v>
      </c>
      <c r="AA396" s="42">
        <f>IF(Tabela1[[#This Row],[Alta8]]="NA","NA",IF(OR(AD396="",U396=""),"",U396*30/1000))</f>
        <v>1.5449999999999999</v>
      </c>
      <c r="AB396" s="42">
        <f>IF(Tabela1[[#This Row],[Média9]]="NA","NA",IF(OR(AE396="",V396=""),"",V396*30/1000))</f>
        <v>1.4610000000000001</v>
      </c>
      <c r="AC396" s="42">
        <f>IF(Tabela1[[#This Row],[Baixa10]]="NA","NA",IF(OR(AF396="",W396=""),"",W396*30/1000))</f>
        <v>1.3859999999999999</v>
      </c>
      <c r="AD396" s="52" t="str">
        <f>IF(Tabela1[[#This Row],[Alta8]]="NA","NA",IF(X396="","",IF(X396&gt;$AD$3,"A",IF(X396&gt;$AD$4,"B",IF(X396&gt;$AD$5,"C","D")))))</f>
        <v>A</v>
      </c>
      <c r="AE396" s="52" t="str">
        <f>IF(Tabela1[[#This Row],[Média9]]="NA","NA",IF(Y396="","",IF(Y396&gt;$AD$3,"A",IF(Y396&gt;$AD$4,"B",IF(Y396&gt;$AD$5,"C","D")))))</f>
        <v>A</v>
      </c>
      <c r="AF396" s="52" t="str">
        <f>IF(Tabela1[[#This Row],[Baixa10]]="NA","NA",IF(Z396="","",IF(Z396&gt;$AD$3,"A",IF(Z396&gt;$AD$4,"B",IF(Z396&gt;$AD$5,"C","D")))))</f>
        <v>A</v>
      </c>
    </row>
    <row r="397" spans="1:32" ht="26.1" customHeight="1" x14ac:dyDescent="0.3">
      <c r="A397" s="46" t="s">
        <v>1261</v>
      </c>
      <c r="B397" s="31" t="s">
        <v>1212</v>
      </c>
      <c r="C397" s="46" t="s">
        <v>108</v>
      </c>
      <c r="D397" s="46" t="s">
        <v>109</v>
      </c>
      <c r="E397" s="46" t="s">
        <v>27</v>
      </c>
      <c r="F397" s="31">
        <v>220</v>
      </c>
      <c r="G397" s="47">
        <v>35</v>
      </c>
      <c r="H397" s="31">
        <v>3</v>
      </c>
      <c r="I397" s="31" t="s">
        <v>85</v>
      </c>
      <c r="J397" s="31" t="s">
        <v>18</v>
      </c>
      <c r="K397" s="31" t="s">
        <v>17</v>
      </c>
      <c r="L397" s="31" t="s">
        <v>86</v>
      </c>
      <c r="M397" s="31" t="s">
        <v>33</v>
      </c>
      <c r="N397" s="31">
        <v>3</v>
      </c>
      <c r="O397" s="31">
        <v>1303.7</v>
      </c>
      <c r="P397" s="31">
        <v>1036</v>
      </c>
      <c r="Q397" s="31">
        <v>876.7</v>
      </c>
      <c r="R397" s="53">
        <v>0.56999999999999995</v>
      </c>
      <c r="S397" s="53">
        <v>0.53</v>
      </c>
      <c r="T397" s="53">
        <v>0.49</v>
      </c>
      <c r="U397" s="50">
        <v>43.4</v>
      </c>
      <c r="V397" s="50">
        <v>36.799999999999997</v>
      </c>
      <c r="W397" s="51">
        <v>32.700000000000003</v>
      </c>
      <c r="X397" s="42">
        <f>IF(Tabela1[[#This Row],[Alta2]]="NA","NA",Tabela1[[#This Row],[Alta2]]/Tabela1[[#This Row],[Alta5]]*Tabela1[[#This Row],[Diâmetro (cm)]]/100)</f>
        <v>4.5999999999999999E-3</v>
      </c>
      <c r="Y397" s="42">
        <f>IF(Tabela1[[#This Row],[Média3]]="NA","NA",Tabela1[[#This Row],[Média3]]/Tabela1[[#This Row],[Média6]]*Tabela1[[#This Row],[Diâmetro (cm)]]/100)</f>
        <v>5.0000000000000001E-3</v>
      </c>
      <c r="Z397" s="42">
        <f>IF(Tabela1[[#This Row],[Baixa4]]="NA","NA",Tabela1[[#This Row],[Baixa4]]/Tabela1[[#This Row],[Baixa7]]*Tabela1[[#This Row],[Diâmetro (cm)]]/100)</f>
        <v>5.1999999999999998E-3</v>
      </c>
      <c r="AA397" s="42">
        <f>IF(Tabela1[[#This Row],[Alta8]]="NA","NA",IF(OR(AD397="",U397=""),"",U397*30/1000))</f>
        <v>1.302</v>
      </c>
      <c r="AB397" s="42">
        <f>IF(Tabela1[[#This Row],[Média9]]="NA","NA",IF(OR(AE397="",V397=""),"",V397*30/1000))</f>
        <v>1.1040000000000001</v>
      </c>
      <c r="AC397" s="42">
        <f>IF(Tabela1[[#This Row],[Baixa10]]="NA","NA",IF(OR(AF397="",W397=""),"",W397*30/1000))</f>
        <v>0.98099999999999998</v>
      </c>
      <c r="AD397" s="52" t="str">
        <f>IF(Tabela1[[#This Row],[Alta8]]="NA","NA",IF(X397="","",IF(X397&gt;$AD$3,"A",IF(X397&gt;$AD$4,"B",IF(X397&gt;$AD$5,"C","D")))))</f>
        <v>A</v>
      </c>
      <c r="AE397" s="52" t="str">
        <f>IF(Tabela1[[#This Row],[Média9]]="NA","NA",IF(Y397="","",IF(Y397&gt;$AD$3,"A",IF(Y397&gt;$AD$4,"B",IF(Y397&gt;$AD$5,"C","D")))))</f>
        <v>A</v>
      </c>
      <c r="AF397" s="52" t="str">
        <f>IF(Tabela1[[#This Row],[Baixa10]]="NA","NA",IF(Z397="","",IF(Z397&gt;$AD$3,"A",IF(Z397&gt;$AD$4,"B",IF(Z397&gt;$AD$5,"C","D")))))</f>
        <v>A</v>
      </c>
    </row>
    <row r="398" spans="1:32" ht="26.1" customHeight="1" x14ac:dyDescent="0.3">
      <c r="A398" s="46" t="s">
        <v>1261</v>
      </c>
      <c r="B398" s="31" t="s">
        <v>1212</v>
      </c>
      <c r="C398" s="46" t="s">
        <v>110</v>
      </c>
      <c r="D398" s="46" t="s">
        <v>111</v>
      </c>
      <c r="E398" s="46" t="s">
        <v>27</v>
      </c>
      <c r="F398" s="31">
        <v>127</v>
      </c>
      <c r="G398" s="47">
        <v>43</v>
      </c>
      <c r="H398" s="31">
        <v>5</v>
      </c>
      <c r="I398" s="31" t="s">
        <v>85</v>
      </c>
      <c r="J398" s="31" t="s">
        <v>18</v>
      </c>
      <c r="K398" s="31" t="s">
        <v>17</v>
      </c>
      <c r="L398" s="31" t="s">
        <v>86</v>
      </c>
      <c r="M398" s="31" t="s">
        <v>33</v>
      </c>
      <c r="N398" s="31">
        <v>3</v>
      </c>
      <c r="O398" s="31">
        <v>1424</v>
      </c>
      <c r="P398" s="31">
        <v>1316</v>
      </c>
      <c r="Q398" s="31">
        <v>1166</v>
      </c>
      <c r="R398" s="53">
        <v>0.86</v>
      </c>
      <c r="S398" s="53">
        <v>0.8</v>
      </c>
      <c r="T398" s="53">
        <v>0.7</v>
      </c>
      <c r="U398" s="50">
        <v>78.7</v>
      </c>
      <c r="V398" s="50">
        <v>70.599999999999994</v>
      </c>
      <c r="W398" s="51">
        <v>66.400000000000006</v>
      </c>
      <c r="X398" s="42">
        <f>IF(Tabela1[[#This Row],[Alta2]]="NA","NA",Tabela1[[#This Row],[Alta2]]/Tabela1[[#This Row],[Alta5]]*Tabela1[[#This Row],[Diâmetro (cm)]]/100)</f>
        <v>4.7000000000000002E-3</v>
      </c>
      <c r="Y398" s="42">
        <f>IF(Tabela1[[#This Row],[Média3]]="NA","NA",Tabela1[[#This Row],[Média3]]/Tabela1[[#This Row],[Média6]]*Tabela1[[#This Row],[Diâmetro (cm)]]/100)</f>
        <v>4.8999999999999998E-3</v>
      </c>
      <c r="Z398" s="42">
        <f>IF(Tabela1[[#This Row],[Baixa4]]="NA","NA",Tabela1[[#This Row],[Baixa4]]/Tabela1[[#This Row],[Baixa7]]*Tabela1[[#This Row],[Diâmetro (cm)]]/100)</f>
        <v>4.4999999999999997E-3</v>
      </c>
      <c r="AA398" s="42">
        <f>IF(Tabela1[[#This Row],[Alta8]]="NA","NA",IF(OR(AD398="",U398=""),"",U398*30/1000))</f>
        <v>2.3610000000000002</v>
      </c>
      <c r="AB398" s="42">
        <f>IF(Tabela1[[#This Row],[Média9]]="NA","NA",IF(OR(AE398="",V398=""),"",V398*30/1000))</f>
        <v>2.1179999999999999</v>
      </c>
      <c r="AC398" s="42">
        <f>IF(Tabela1[[#This Row],[Baixa10]]="NA","NA",IF(OR(AF398="",W398=""),"",W398*30/1000))</f>
        <v>1.992</v>
      </c>
      <c r="AD398" s="52" t="str">
        <f>IF(Tabela1[[#This Row],[Alta8]]="NA","NA",IF(X398="","",IF(X398&gt;$AD$3,"A",IF(X398&gt;$AD$4,"B",IF(X398&gt;$AD$5,"C","D")))))</f>
        <v>A</v>
      </c>
      <c r="AE398" s="52" t="str">
        <f>IF(Tabela1[[#This Row],[Média9]]="NA","NA",IF(Y398="","",IF(Y398&gt;$AD$3,"A",IF(Y398&gt;$AD$4,"B",IF(Y398&gt;$AD$5,"C","D")))))</f>
        <v>A</v>
      </c>
      <c r="AF398" s="52" t="str">
        <f>IF(Tabela1[[#This Row],[Baixa10]]="NA","NA",IF(Z398="","",IF(Z398&gt;$AD$3,"A",IF(Z398&gt;$AD$4,"B",IF(Z398&gt;$AD$5,"C","D")))))</f>
        <v>A</v>
      </c>
    </row>
    <row r="399" spans="1:32" ht="26.1" customHeight="1" x14ac:dyDescent="0.3">
      <c r="A399" s="46" t="s">
        <v>1261</v>
      </c>
      <c r="B399" s="31" t="s">
        <v>1212</v>
      </c>
      <c r="C399" s="46" t="s">
        <v>112</v>
      </c>
      <c r="D399" s="46" t="s">
        <v>113</v>
      </c>
      <c r="E399" s="46" t="s">
        <v>27</v>
      </c>
      <c r="F399" s="31">
        <v>220</v>
      </c>
      <c r="G399" s="47">
        <v>43</v>
      </c>
      <c r="H399" s="31">
        <v>5</v>
      </c>
      <c r="I399" s="31" t="s">
        <v>85</v>
      </c>
      <c r="J399" s="31" t="s">
        <v>18</v>
      </c>
      <c r="K399" s="31" t="s">
        <v>17</v>
      </c>
      <c r="L399" s="31" t="s">
        <v>86</v>
      </c>
      <c r="M399" s="31" t="s">
        <v>33</v>
      </c>
      <c r="N399" s="31">
        <v>3</v>
      </c>
      <c r="O399" s="31">
        <v>1276.3</v>
      </c>
      <c r="P399" s="31">
        <v>1003</v>
      </c>
      <c r="Q399" s="31">
        <v>856.3</v>
      </c>
      <c r="R399" s="53">
        <v>0.78</v>
      </c>
      <c r="S399" s="53">
        <v>0.61</v>
      </c>
      <c r="T399" s="53">
        <v>0.56000000000000005</v>
      </c>
      <c r="U399" s="50">
        <v>67.5</v>
      </c>
      <c r="V399" s="50">
        <v>56.7</v>
      </c>
      <c r="W399" s="51">
        <v>51.9</v>
      </c>
      <c r="X399" s="42">
        <f>IF(Tabela1[[#This Row],[Alta2]]="NA","NA",Tabela1[[#This Row],[Alta2]]/Tabela1[[#This Row],[Alta5]]*Tabela1[[#This Row],[Diâmetro (cm)]]/100)</f>
        <v>5.0000000000000001E-3</v>
      </c>
      <c r="Y399" s="42">
        <f>IF(Tabela1[[#This Row],[Média3]]="NA","NA",Tabela1[[#This Row],[Média3]]/Tabela1[[#This Row],[Média6]]*Tabela1[[#This Row],[Diâmetro (cm)]]/100)</f>
        <v>4.5999999999999999E-3</v>
      </c>
      <c r="Z399" s="42">
        <f>IF(Tabela1[[#This Row],[Baixa4]]="NA","NA",Tabela1[[#This Row],[Baixa4]]/Tabela1[[#This Row],[Baixa7]]*Tabela1[[#This Row],[Diâmetro (cm)]]/100)</f>
        <v>4.5999999999999999E-3</v>
      </c>
      <c r="AA399" s="42">
        <f>IF(Tabela1[[#This Row],[Alta8]]="NA","NA",IF(OR(AD399="",U399=""),"",U399*30/1000))</f>
        <v>2.0249999999999999</v>
      </c>
      <c r="AB399" s="42">
        <f>IF(Tabela1[[#This Row],[Média9]]="NA","NA",IF(OR(AE399="",V399=""),"",V399*30/1000))</f>
        <v>1.7010000000000001</v>
      </c>
      <c r="AC399" s="42">
        <f>IF(Tabela1[[#This Row],[Baixa10]]="NA","NA",IF(OR(AF399="",W399=""),"",W399*30/1000))</f>
        <v>1.5569999999999999</v>
      </c>
      <c r="AD399" s="52" t="str">
        <f>IF(Tabela1[[#This Row],[Alta8]]="NA","NA",IF(X399="","",IF(X399&gt;$AD$3,"A",IF(X399&gt;$AD$4,"B",IF(X399&gt;$AD$5,"C","D")))))</f>
        <v>A</v>
      </c>
      <c r="AE399" s="52" t="str">
        <f>IF(Tabela1[[#This Row],[Média9]]="NA","NA",IF(Y399="","",IF(Y399&gt;$AD$3,"A",IF(Y399&gt;$AD$4,"B",IF(Y399&gt;$AD$5,"C","D")))))</f>
        <v>A</v>
      </c>
      <c r="AF399" s="52" t="str">
        <f>IF(Tabela1[[#This Row],[Baixa10]]="NA","NA",IF(Z399="","",IF(Z399&gt;$AD$3,"A",IF(Z399&gt;$AD$4,"B",IF(Z399&gt;$AD$5,"C","D")))))</f>
        <v>A</v>
      </c>
    </row>
    <row r="400" spans="1:32" ht="26.1" customHeight="1" x14ac:dyDescent="0.3">
      <c r="A400" s="46" t="s">
        <v>1261</v>
      </c>
      <c r="B400" s="31" t="s">
        <v>1212</v>
      </c>
      <c r="C400" s="46" t="s">
        <v>114</v>
      </c>
      <c r="D400" s="46" t="s">
        <v>115</v>
      </c>
      <c r="E400" s="46" t="s">
        <v>27</v>
      </c>
      <c r="F400" s="31">
        <v>127</v>
      </c>
      <c r="G400" s="31">
        <v>42</v>
      </c>
      <c r="H400" s="31">
        <v>3</v>
      </c>
      <c r="I400" s="31" t="s">
        <v>85</v>
      </c>
      <c r="J400" s="31" t="s">
        <v>18</v>
      </c>
      <c r="K400" s="31" t="s">
        <v>17</v>
      </c>
      <c r="L400" s="31" t="s">
        <v>86</v>
      </c>
      <c r="M400" s="31" t="s">
        <v>33</v>
      </c>
      <c r="N400" s="31">
        <v>3</v>
      </c>
      <c r="O400" s="31">
        <v>1424</v>
      </c>
      <c r="P400" s="31">
        <v>1352.3</v>
      </c>
      <c r="Q400" s="31">
        <v>1215.7</v>
      </c>
      <c r="R400" s="53">
        <v>0.78</v>
      </c>
      <c r="S400" s="53">
        <v>0.74</v>
      </c>
      <c r="T400" s="53">
        <v>0.67</v>
      </c>
      <c r="U400" s="50">
        <v>63.3</v>
      </c>
      <c r="V400" s="50">
        <v>60.8</v>
      </c>
      <c r="W400" s="51">
        <v>58.4</v>
      </c>
      <c r="X400" s="42">
        <f>IF(Tabela1[[#This Row],[Alta2]]="NA","NA",Tabela1[[#This Row],[Alta2]]/Tabela1[[#This Row],[Alta5]]*Tabela1[[#This Row],[Diâmetro (cm)]]/100)</f>
        <v>5.1999999999999998E-3</v>
      </c>
      <c r="Y400" s="42">
        <f>IF(Tabela1[[#This Row],[Média3]]="NA","NA",Tabela1[[#This Row],[Média3]]/Tabela1[[#This Row],[Média6]]*Tabela1[[#This Row],[Diâmetro (cm)]]/100)</f>
        <v>5.1000000000000004E-3</v>
      </c>
      <c r="Z400" s="42">
        <f>IF(Tabela1[[#This Row],[Baixa4]]="NA","NA",Tabela1[[#This Row],[Baixa4]]/Tabela1[[#This Row],[Baixa7]]*Tabela1[[#This Row],[Diâmetro (cm)]]/100)</f>
        <v>4.7999999999999996E-3</v>
      </c>
      <c r="AA400" s="42">
        <f>IF(Tabela1[[#This Row],[Alta8]]="NA","NA",IF(OR(AD400="",U400=""),"",U400*30/1000))</f>
        <v>1.899</v>
      </c>
      <c r="AB400" s="42">
        <f>IF(Tabela1[[#This Row],[Média9]]="NA","NA",IF(OR(AE400="",V400=""),"",V400*30/1000))</f>
        <v>1.8240000000000001</v>
      </c>
      <c r="AC400" s="42">
        <f>IF(Tabela1[[#This Row],[Baixa10]]="NA","NA",IF(OR(AF400="",W400=""),"",W400*30/1000))</f>
        <v>1.752</v>
      </c>
      <c r="AD400" s="52" t="str">
        <f>IF(Tabela1[[#This Row],[Alta8]]="NA","NA",IF(X400="","",IF(X400&gt;$AD$3,"A",IF(X400&gt;$AD$4,"B",IF(X400&gt;$AD$5,"C","D")))))</f>
        <v>A</v>
      </c>
      <c r="AE400" s="52" t="str">
        <f>IF(Tabela1[[#This Row],[Média9]]="NA","NA",IF(Y400="","",IF(Y400&gt;$AD$3,"A",IF(Y400&gt;$AD$4,"B",IF(Y400&gt;$AD$5,"C","D")))))</f>
        <v>A</v>
      </c>
      <c r="AF400" s="52" t="str">
        <f>IF(Tabela1[[#This Row],[Baixa10]]="NA","NA",IF(Z400="","",IF(Z400&gt;$AD$3,"A",IF(Z400&gt;$AD$4,"B",IF(Z400&gt;$AD$5,"C","D")))))</f>
        <v>A</v>
      </c>
    </row>
    <row r="401" spans="1:32" ht="26.1" customHeight="1" x14ac:dyDescent="0.3">
      <c r="A401" s="46" t="s">
        <v>1261</v>
      </c>
      <c r="B401" s="31" t="s">
        <v>1212</v>
      </c>
      <c r="C401" s="46" t="s">
        <v>116</v>
      </c>
      <c r="D401" s="46" t="s">
        <v>117</v>
      </c>
      <c r="E401" s="46" t="s">
        <v>27</v>
      </c>
      <c r="F401" s="31">
        <v>220</v>
      </c>
      <c r="G401" s="47">
        <v>42</v>
      </c>
      <c r="H401" s="31">
        <v>3</v>
      </c>
      <c r="I401" s="31" t="s">
        <v>85</v>
      </c>
      <c r="J401" s="31" t="s">
        <v>18</v>
      </c>
      <c r="K401" s="31" t="s">
        <v>17</v>
      </c>
      <c r="L401" s="31" t="s">
        <v>86</v>
      </c>
      <c r="M401" s="31" t="s">
        <v>33</v>
      </c>
      <c r="N401" s="31">
        <v>3</v>
      </c>
      <c r="O401" s="31">
        <v>1360.3</v>
      </c>
      <c r="P401" s="31">
        <v>1004</v>
      </c>
      <c r="Q401" s="31">
        <v>829.3</v>
      </c>
      <c r="R401" s="31">
        <v>0.76</v>
      </c>
      <c r="S401" s="31">
        <v>0.61</v>
      </c>
      <c r="T401" s="31">
        <v>0.56000000000000005</v>
      </c>
      <c r="U401" s="31">
        <v>57.5</v>
      </c>
      <c r="V401" s="31">
        <v>51.4</v>
      </c>
      <c r="W401" s="31">
        <v>50.6</v>
      </c>
      <c r="X401" s="42">
        <f>IF(Tabela1[[#This Row],[Alta2]]="NA","NA",Tabela1[[#This Row],[Alta2]]/Tabela1[[#This Row],[Alta5]]*Tabela1[[#This Row],[Diâmetro (cm)]]/100)</f>
        <v>5.5999999999999999E-3</v>
      </c>
      <c r="Y401" s="42">
        <f>IF(Tabela1[[#This Row],[Média3]]="NA","NA",Tabela1[[#This Row],[Média3]]/Tabela1[[#This Row],[Média6]]*Tabela1[[#This Row],[Diâmetro (cm)]]/100)</f>
        <v>5.0000000000000001E-3</v>
      </c>
      <c r="Z401" s="42">
        <f>IF(Tabela1[[#This Row],[Baixa4]]="NA","NA",Tabela1[[#This Row],[Baixa4]]/Tabela1[[#This Row],[Baixa7]]*Tabela1[[#This Row],[Diâmetro (cm)]]/100)</f>
        <v>4.5999999999999999E-3</v>
      </c>
      <c r="AA401" s="42">
        <f>IF(Tabela1[[#This Row],[Alta8]]="NA","NA",IF(OR(AD401="",U401=""),"",U401*30/1000))</f>
        <v>1.7250000000000001</v>
      </c>
      <c r="AB401" s="42">
        <f>IF(Tabela1[[#This Row],[Média9]]="NA","NA",IF(OR(AE401="",V401=""),"",V401*30/1000))</f>
        <v>1.542</v>
      </c>
      <c r="AC401" s="42">
        <f>IF(Tabela1[[#This Row],[Baixa10]]="NA","NA",IF(OR(AF401="",W401=""),"",W401*30/1000))</f>
        <v>1.518</v>
      </c>
      <c r="AD401" s="52" t="str">
        <f>IF(Tabela1[[#This Row],[Alta8]]="NA","NA",IF(X401="","",IF(X401&gt;$AD$3,"A",IF(X401&gt;$AD$4,"B",IF(X401&gt;$AD$5,"C","D")))))</f>
        <v>A</v>
      </c>
      <c r="AE401" s="52" t="str">
        <f>IF(Tabela1[[#This Row],[Média9]]="NA","NA",IF(Y401="","",IF(Y401&gt;$AD$3,"A",IF(Y401&gt;$AD$4,"B",IF(Y401&gt;$AD$5,"C","D")))))</f>
        <v>A</v>
      </c>
      <c r="AF401" s="52" t="str">
        <f>IF(Tabela1[[#This Row],[Baixa10]]="NA","NA",IF(Z401="","",IF(Z401&gt;$AD$3,"A",IF(Z401&gt;$AD$4,"B",IF(Z401&gt;$AD$5,"C","D")))))</f>
        <v>A</v>
      </c>
    </row>
    <row r="402" spans="1:32" ht="26.1" customHeight="1" x14ac:dyDescent="0.3">
      <c r="A402" s="46" t="s">
        <v>670</v>
      </c>
      <c r="B402" s="31" t="s">
        <v>1213</v>
      </c>
      <c r="C402" s="46" t="s">
        <v>671</v>
      </c>
      <c r="D402" s="46" t="s">
        <v>672</v>
      </c>
      <c r="E402" s="46" t="s">
        <v>25</v>
      </c>
      <c r="F402" s="31">
        <v>127</v>
      </c>
      <c r="G402" s="47">
        <v>42</v>
      </c>
      <c r="H402" s="31">
        <v>6</v>
      </c>
      <c r="I402" s="31" t="s">
        <v>80</v>
      </c>
      <c r="J402" s="31" t="s">
        <v>18</v>
      </c>
      <c r="K402" s="31" t="s">
        <v>18</v>
      </c>
      <c r="L402" s="31" t="s">
        <v>80</v>
      </c>
      <c r="M402" s="31" t="s">
        <v>33</v>
      </c>
      <c r="N402" s="31">
        <v>3</v>
      </c>
      <c r="O402" s="31">
        <v>1662</v>
      </c>
      <c r="P402" s="31">
        <v>1626</v>
      </c>
      <c r="Q402" s="31">
        <v>1587</v>
      </c>
      <c r="R402" s="48">
        <v>0.86</v>
      </c>
      <c r="S402" s="48">
        <v>0.86</v>
      </c>
      <c r="T402" s="49">
        <v>0.84</v>
      </c>
      <c r="U402" s="50">
        <v>97.1</v>
      </c>
      <c r="V402" s="50">
        <v>87.2</v>
      </c>
      <c r="W402" s="51">
        <v>80.430000000000007</v>
      </c>
      <c r="X402" s="42">
        <f>IF(Tabela1[[#This Row],[Alta2]]="NA","NA",Tabela1[[#This Row],[Alta2]]/Tabela1[[#This Row],[Alta5]]*Tabela1[[#This Row],[Diâmetro (cm)]]/100)</f>
        <v>3.7000000000000002E-3</v>
      </c>
      <c r="Y402" s="42">
        <f>IF(Tabela1[[#This Row],[Média3]]="NA","NA",Tabela1[[#This Row],[Média3]]/Tabela1[[#This Row],[Média6]]*Tabela1[[#This Row],[Diâmetro (cm)]]/100)</f>
        <v>4.1000000000000003E-3</v>
      </c>
      <c r="Z402" s="42">
        <f>IF(Tabela1[[#This Row],[Baixa4]]="NA","NA",Tabela1[[#This Row],[Baixa4]]/Tabela1[[#This Row],[Baixa7]]*Tabela1[[#This Row],[Diâmetro (cm)]]/100)</f>
        <v>4.4000000000000003E-3</v>
      </c>
      <c r="AA402" s="42">
        <f>IF(Tabela1[[#This Row],[Alta8]]="NA","NA",IF(OR(AD402="",U402=""),"",U402*30/1000))</f>
        <v>2.9129999999999998</v>
      </c>
      <c r="AB402" s="42">
        <f>IF(Tabela1[[#This Row],[Média9]]="NA","NA",IF(OR(AE402="",V402=""),"",V402*30/1000))</f>
        <v>2.6160000000000001</v>
      </c>
      <c r="AC402" s="42">
        <f>IF(Tabela1[[#This Row],[Baixa10]]="NA","NA",IF(OR(AF402="",W402=""),"",W402*30/1000))</f>
        <v>2.4129</v>
      </c>
      <c r="AD402" s="52" t="str">
        <f>IF(Tabela1[[#This Row],[Alta8]]="NA","NA",IF(X402="","",IF(X402&gt;$AD$3,"A",IF(X402&gt;$AD$4,"B",IF(X402&gt;$AD$5,"C","D")))))</f>
        <v>B</v>
      </c>
      <c r="AE402" s="52" t="str">
        <f>IF(Tabela1[[#This Row],[Média9]]="NA","NA",IF(Y402="","",IF(Y402&gt;$AD$3,"A",IF(Y402&gt;$AD$4,"B",IF(Y402&gt;$AD$5,"C","D")))))</f>
        <v>A</v>
      </c>
      <c r="AF402" s="52" t="str">
        <f>IF(Tabela1[[#This Row],[Baixa10]]="NA","NA",IF(Z402="","",IF(Z402&gt;$AD$3,"A",IF(Z402&gt;$AD$4,"B",IF(Z402&gt;$AD$5,"C","D")))))</f>
        <v>A</v>
      </c>
    </row>
    <row r="403" spans="1:32" ht="26.1" customHeight="1" x14ac:dyDescent="0.3">
      <c r="A403" s="46" t="s">
        <v>670</v>
      </c>
      <c r="B403" s="31" t="s">
        <v>1213</v>
      </c>
      <c r="C403" s="46" t="s">
        <v>673</v>
      </c>
      <c r="D403" s="46" t="s">
        <v>672</v>
      </c>
      <c r="E403" s="46" t="s">
        <v>25</v>
      </c>
      <c r="F403" s="31">
        <v>127</v>
      </c>
      <c r="G403" s="47">
        <v>42</v>
      </c>
      <c r="H403" s="31">
        <v>6</v>
      </c>
      <c r="I403" s="31" t="s">
        <v>80</v>
      </c>
      <c r="J403" s="31" t="s">
        <v>18</v>
      </c>
      <c r="K403" s="31" t="s">
        <v>18</v>
      </c>
      <c r="L403" s="31" t="s">
        <v>80</v>
      </c>
      <c r="M403" s="31" t="s">
        <v>33</v>
      </c>
      <c r="N403" s="31">
        <v>3</v>
      </c>
      <c r="O403" s="31">
        <v>1662</v>
      </c>
      <c r="P403" s="31">
        <v>1626</v>
      </c>
      <c r="Q403" s="31">
        <v>1587</v>
      </c>
      <c r="R403" s="48">
        <v>0.86</v>
      </c>
      <c r="S403" s="48">
        <v>0.86</v>
      </c>
      <c r="T403" s="49">
        <v>0.84</v>
      </c>
      <c r="U403" s="50">
        <v>97.1</v>
      </c>
      <c r="V403" s="50">
        <v>87.2</v>
      </c>
      <c r="W403" s="51">
        <v>80.430000000000007</v>
      </c>
      <c r="X403" s="42">
        <f>IF(Tabela1[[#This Row],[Alta2]]="NA","NA",Tabela1[[#This Row],[Alta2]]/Tabela1[[#This Row],[Alta5]]*Tabela1[[#This Row],[Diâmetro (cm)]]/100)</f>
        <v>3.7000000000000002E-3</v>
      </c>
      <c r="Y403" s="42">
        <f>IF(Tabela1[[#This Row],[Média3]]="NA","NA",Tabela1[[#This Row],[Média3]]/Tabela1[[#This Row],[Média6]]*Tabela1[[#This Row],[Diâmetro (cm)]]/100)</f>
        <v>4.1000000000000003E-3</v>
      </c>
      <c r="Z403" s="42">
        <f>IF(Tabela1[[#This Row],[Baixa4]]="NA","NA",Tabela1[[#This Row],[Baixa4]]/Tabela1[[#This Row],[Baixa7]]*Tabela1[[#This Row],[Diâmetro (cm)]]/100)</f>
        <v>4.4000000000000003E-3</v>
      </c>
      <c r="AA403" s="42">
        <f>IF(Tabela1[[#This Row],[Alta8]]="NA","NA",IF(OR(AD403="",U403=""),"",U403*30/1000))</f>
        <v>2.9129999999999998</v>
      </c>
      <c r="AB403" s="42">
        <f>IF(Tabela1[[#This Row],[Média9]]="NA","NA",IF(OR(AE403="",V403=""),"",V403*30/1000))</f>
        <v>2.6160000000000001</v>
      </c>
      <c r="AC403" s="42">
        <f>IF(Tabela1[[#This Row],[Baixa10]]="NA","NA",IF(OR(AF403="",W403=""),"",W403*30/1000))</f>
        <v>2.4129</v>
      </c>
      <c r="AD403" s="52" t="str">
        <f>IF(Tabela1[[#This Row],[Alta8]]="NA","NA",IF(X403="","",IF(X403&gt;$AD$3,"A",IF(X403&gt;$AD$4,"B",IF(X403&gt;$AD$5,"C","D")))))</f>
        <v>B</v>
      </c>
      <c r="AE403" s="52" t="str">
        <f>IF(Tabela1[[#This Row],[Média9]]="NA","NA",IF(Y403="","",IF(Y403&gt;$AD$3,"A",IF(Y403&gt;$AD$4,"B",IF(Y403&gt;$AD$5,"C","D")))))</f>
        <v>A</v>
      </c>
      <c r="AF403" s="52" t="str">
        <f>IF(Tabela1[[#This Row],[Baixa10]]="NA","NA",IF(Z403="","",IF(Z403&gt;$AD$3,"A",IF(Z403&gt;$AD$4,"B",IF(Z403&gt;$AD$5,"C","D")))))</f>
        <v>A</v>
      </c>
    </row>
    <row r="404" spans="1:32" ht="26.1" customHeight="1" x14ac:dyDescent="0.3">
      <c r="A404" s="46" t="s">
        <v>670</v>
      </c>
      <c r="B404" s="31" t="s">
        <v>1214</v>
      </c>
      <c r="C404" s="46" t="s">
        <v>674</v>
      </c>
      <c r="D404" s="46" t="s">
        <v>672</v>
      </c>
      <c r="E404" s="46" t="s">
        <v>25</v>
      </c>
      <c r="F404" s="31">
        <v>127</v>
      </c>
      <c r="G404" s="47">
        <v>42</v>
      </c>
      <c r="H404" s="31">
        <v>6</v>
      </c>
      <c r="I404" s="31" t="s">
        <v>80</v>
      </c>
      <c r="J404" s="31" t="s">
        <v>18</v>
      </c>
      <c r="K404" s="31" t="s">
        <v>18</v>
      </c>
      <c r="L404" s="31" t="s">
        <v>80</v>
      </c>
      <c r="M404" s="31" t="s">
        <v>33</v>
      </c>
      <c r="N404" s="31">
        <v>3</v>
      </c>
      <c r="O404" s="31">
        <v>1662</v>
      </c>
      <c r="P404" s="31">
        <v>1626</v>
      </c>
      <c r="Q404" s="31">
        <v>1587</v>
      </c>
      <c r="R404" s="48">
        <v>0.88</v>
      </c>
      <c r="S404" s="48">
        <v>0.86</v>
      </c>
      <c r="T404" s="49">
        <v>0.84</v>
      </c>
      <c r="U404" s="50">
        <v>98.77</v>
      </c>
      <c r="V404" s="50">
        <v>87.2</v>
      </c>
      <c r="W404" s="51">
        <v>80.430000000000007</v>
      </c>
      <c r="X404" s="42">
        <f>IF(Tabela1[[#This Row],[Alta2]]="NA","NA",Tabela1[[#This Row],[Alta2]]/Tabela1[[#This Row],[Alta5]]*Tabela1[[#This Row],[Diâmetro (cm)]]/100)</f>
        <v>3.7000000000000002E-3</v>
      </c>
      <c r="Y404" s="42">
        <f>IF(Tabela1[[#This Row],[Média3]]="NA","NA",Tabela1[[#This Row],[Média3]]/Tabela1[[#This Row],[Média6]]*Tabela1[[#This Row],[Diâmetro (cm)]]/100)</f>
        <v>4.1000000000000003E-3</v>
      </c>
      <c r="Z404" s="42">
        <f>IF(Tabela1[[#This Row],[Baixa4]]="NA","NA",Tabela1[[#This Row],[Baixa4]]/Tabela1[[#This Row],[Baixa7]]*Tabela1[[#This Row],[Diâmetro (cm)]]/100)</f>
        <v>4.4000000000000003E-3</v>
      </c>
      <c r="AA404" s="42">
        <f>IF(Tabela1[[#This Row],[Alta8]]="NA","NA",IF(OR(AD404="",U404=""),"",U404*30/1000))</f>
        <v>2.9630999999999998</v>
      </c>
      <c r="AB404" s="42">
        <f>IF(Tabela1[[#This Row],[Média9]]="NA","NA",IF(OR(AE404="",V404=""),"",V404*30/1000))</f>
        <v>2.6160000000000001</v>
      </c>
      <c r="AC404" s="42">
        <f>IF(Tabela1[[#This Row],[Baixa10]]="NA","NA",IF(OR(AF404="",W404=""),"",W404*30/1000))</f>
        <v>2.4129</v>
      </c>
      <c r="AD404" s="52" t="str">
        <f>IF(Tabela1[[#This Row],[Alta8]]="NA","NA",IF(X404="","",IF(X404&gt;$AD$3,"A",IF(X404&gt;$AD$4,"B",IF(X404&gt;$AD$5,"C","D")))))</f>
        <v>B</v>
      </c>
      <c r="AE404" s="52" t="str">
        <f>IF(Tabela1[[#This Row],[Média9]]="NA","NA",IF(Y404="","",IF(Y404&gt;$AD$3,"A",IF(Y404&gt;$AD$4,"B",IF(Y404&gt;$AD$5,"C","D")))))</f>
        <v>A</v>
      </c>
      <c r="AF404" s="52" t="str">
        <f>IF(Tabela1[[#This Row],[Baixa10]]="NA","NA",IF(Z404="","",IF(Z404&gt;$AD$3,"A",IF(Z404&gt;$AD$4,"B",IF(Z404&gt;$AD$5,"C","D")))))</f>
        <v>A</v>
      </c>
    </row>
    <row r="405" spans="1:32" ht="26.1" customHeight="1" x14ac:dyDescent="0.3">
      <c r="A405" s="46" t="s">
        <v>670</v>
      </c>
      <c r="B405" s="31" t="s">
        <v>1213</v>
      </c>
      <c r="C405" s="46" t="s">
        <v>671</v>
      </c>
      <c r="D405" s="46" t="s">
        <v>675</v>
      </c>
      <c r="E405" s="46" t="s">
        <v>25</v>
      </c>
      <c r="F405" s="31">
        <v>220</v>
      </c>
      <c r="G405" s="47">
        <v>42</v>
      </c>
      <c r="H405" s="31">
        <v>6</v>
      </c>
      <c r="I405" s="31" t="s">
        <v>80</v>
      </c>
      <c r="J405" s="31" t="s">
        <v>18</v>
      </c>
      <c r="K405" s="31" t="s">
        <v>18</v>
      </c>
      <c r="L405" s="31" t="s">
        <v>80</v>
      </c>
      <c r="M405" s="31" t="s">
        <v>33</v>
      </c>
      <c r="N405" s="31">
        <v>3</v>
      </c>
      <c r="O405" s="31">
        <v>1632</v>
      </c>
      <c r="P405" s="31">
        <v>1464</v>
      </c>
      <c r="Q405" s="31">
        <v>1246</v>
      </c>
      <c r="R405" s="48">
        <v>0.98</v>
      </c>
      <c r="S405" s="48">
        <v>0.89</v>
      </c>
      <c r="T405" s="49">
        <v>0.77</v>
      </c>
      <c r="U405" s="50">
        <v>104.46</v>
      </c>
      <c r="V405" s="50">
        <v>83.45</v>
      </c>
      <c r="W405" s="51">
        <v>78.569999999999993</v>
      </c>
      <c r="X405" s="42">
        <f>IF(Tabela1[[#This Row],[Alta2]]="NA","NA",Tabela1[[#This Row],[Alta2]]/Tabela1[[#This Row],[Alta5]]*Tabela1[[#This Row],[Diâmetro (cm)]]/100)</f>
        <v>3.8999999999999998E-3</v>
      </c>
      <c r="Y405" s="42">
        <f>IF(Tabela1[[#This Row],[Média3]]="NA","NA",Tabela1[[#This Row],[Média3]]/Tabela1[[#This Row],[Média6]]*Tabela1[[#This Row],[Diâmetro (cm)]]/100)</f>
        <v>4.4999999999999997E-3</v>
      </c>
      <c r="Z405" s="42">
        <f>IF(Tabela1[[#This Row],[Baixa4]]="NA","NA",Tabela1[[#This Row],[Baixa4]]/Tabela1[[#This Row],[Baixa7]]*Tabela1[[#This Row],[Diâmetro (cm)]]/100)</f>
        <v>4.1000000000000003E-3</v>
      </c>
      <c r="AA405" s="42">
        <f>IF(Tabela1[[#This Row],[Alta8]]="NA","NA",IF(OR(AD405="",U405=""),"",U405*30/1000))</f>
        <v>3.1337999999999999</v>
      </c>
      <c r="AB405" s="42">
        <f>IF(Tabela1[[#This Row],[Média9]]="NA","NA",IF(OR(AE405="",V405=""),"",V405*30/1000))</f>
        <v>2.5034999999999998</v>
      </c>
      <c r="AC405" s="42">
        <f>IF(Tabela1[[#This Row],[Baixa10]]="NA","NA",IF(OR(AF405="",W405=""),"",W405*30/1000))</f>
        <v>2.3571</v>
      </c>
      <c r="AD405" s="52" t="str">
        <f>IF(Tabela1[[#This Row],[Alta8]]="NA","NA",IF(X405="","",IF(X405&gt;$AD$3,"A",IF(X405&gt;$AD$4,"B",IF(X405&gt;$AD$5,"C","D")))))</f>
        <v>B</v>
      </c>
      <c r="AE405" s="52" t="str">
        <f>IF(Tabela1[[#This Row],[Média9]]="NA","NA",IF(Y405="","",IF(Y405&gt;$AD$3,"A",IF(Y405&gt;$AD$4,"B",IF(Y405&gt;$AD$5,"C","D")))))</f>
        <v>A</v>
      </c>
      <c r="AF405" s="52" t="str">
        <f>IF(Tabela1[[#This Row],[Baixa10]]="NA","NA",IF(Z405="","",IF(Z405&gt;$AD$3,"A",IF(Z405&gt;$AD$4,"B",IF(Z405&gt;$AD$5,"C","D")))))</f>
        <v>A</v>
      </c>
    </row>
    <row r="406" spans="1:32" ht="26.1" customHeight="1" x14ac:dyDescent="0.3">
      <c r="A406" s="46" t="s">
        <v>670</v>
      </c>
      <c r="B406" s="31" t="s">
        <v>1213</v>
      </c>
      <c r="C406" s="46" t="s">
        <v>673</v>
      </c>
      <c r="D406" s="46" t="s">
        <v>675</v>
      </c>
      <c r="E406" s="46" t="s">
        <v>25</v>
      </c>
      <c r="F406" s="31">
        <v>220</v>
      </c>
      <c r="G406" s="47">
        <v>42</v>
      </c>
      <c r="H406" s="31">
        <v>6</v>
      </c>
      <c r="I406" s="31" t="s">
        <v>80</v>
      </c>
      <c r="J406" s="31" t="s">
        <v>18</v>
      </c>
      <c r="K406" s="31" t="s">
        <v>18</v>
      </c>
      <c r="L406" s="31" t="s">
        <v>80</v>
      </c>
      <c r="M406" s="31" t="s">
        <v>33</v>
      </c>
      <c r="N406" s="31">
        <v>3</v>
      </c>
      <c r="O406" s="31">
        <v>1632</v>
      </c>
      <c r="P406" s="31">
        <v>1464</v>
      </c>
      <c r="Q406" s="31">
        <v>1246</v>
      </c>
      <c r="R406" s="48">
        <v>0.98</v>
      </c>
      <c r="S406" s="48">
        <v>0.89</v>
      </c>
      <c r="T406" s="49">
        <v>0.77</v>
      </c>
      <c r="U406" s="50">
        <v>104.46</v>
      </c>
      <c r="V406" s="50">
        <v>83.45</v>
      </c>
      <c r="W406" s="51">
        <v>78.569999999999993</v>
      </c>
      <c r="X406" s="42">
        <f>IF(Tabela1[[#This Row],[Alta2]]="NA","NA",Tabela1[[#This Row],[Alta2]]/Tabela1[[#This Row],[Alta5]]*Tabela1[[#This Row],[Diâmetro (cm)]]/100)</f>
        <v>3.8999999999999998E-3</v>
      </c>
      <c r="Y406" s="42">
        <f>IF(Tabela1[[#This Row],[Média3]]="NA","NA",Tabela1[[#This Row],[Média3]]/Tabela1[[#This Row],[Média6]]*Tabela1[[#This Row],[Diâmetro (cm)]]/100)</f>
        <v>4.4999999999999997E-3</v>
      </c>
      <c r="Z406" s="42">
        <f>IF(Tabela1[[#This Row],[Baixa4]]="NA","NA",Tabela1[[#This Row],[Baixa4]]/Tabela1[[#This Row],[Baixa7]]*Tabela1[[#This Row],[Diâmetro (cm)]]/100)</f>
        <v>4.1000000000000003E-3</v>
      </c>
      <c r="AA406" s="42">
        <f>IF(Tabela1[[#This Row],[Alta8]]="NA","NA",IF(OR(AD406="",U406=""),"",U406*30/1000))</f>
        <v>3.1337999999999999</v>
      </c>
      <c r="AB406" s="42">
        <f>IF(Tabela1[[#This Row],[Média9]]="NA","NA",IF(OR(AE406="",V406=""),"",V406*30/1000))</f>
        <v>2.5034999999999998</v>
      </c>
      <c r="AC406" s="42">
        <f>IF(Tabela1[[#This Row],[Baixa10]]="NA","NA",IF(OR(AF406="",W406=""),"",W406*30/1000))</f>
        <v>2.3571</v>
      </c>
      <c r="AD406" s="52" t="str">
        <f>IF(Tabela1[[#This Row],[Alta8]]="NA","NA",IF(X406="","",IF(X406&gt;$AD$3,"A",IF(X406&gt;$AD$4,"B",IF(X406&gt;$AD$5,"C","D")))))</f>
        <v>B</v>
      </c>
      <c r="AE406" s="52" t="str">
        <f>IF(Tabela1[[#This Row],[Média9]]="NA","NA",IF(Y406="","",IF(Y406&gt;$AD$3,"A",IF(Y406&gt;$AD$4,"B",IF(Y406&gt;$AD$5,"C","D")))))</f>
        <v>A</v>
      </c>
      <c r="AF406" s="52" t="str">
        <f>IF(Tabela1[[#This Row],[Baixa10]]="NA","NA",IF(Z406="","",IF(Z406&gt;$AD$3,"A",IF(Z406&gt;$AD$4,"B",IF(Z406&gt;$AD$5,"C","D")))))</f>
        <v>A</v>
      </c>
    </row>
    <row r="407" spans="1:32" ht="26.1" customHeight="1" x14ac:dyDescent="0.3">
      <c r="A407" s="46" t="s">
        <v>670</v>
      </c>
      <c r="B407" s="31" t="s">
        <v>1214</v>
      </c>
      <c r="C407" s="46" t="s">
        <v>674</v>
      </c>
      <c r="D407" s="46" t="s">
        <v>675</v>
      </c>
      <c r="E407" s="46" t="s">
        <v>25</v>
      </c>
      <c r="F407" s="31">
        <v>220</v>
      </c>
      <c r="G407" s="47">
        <v>42</v>
      </c>
      <c r="H407" s="31">
        <v>6</v>
      </c>
      <c r="I407" s="31" t="s">
        <v>80</v>
      </c>
      <c r="J407" s="31" t="s">
        <v>18</v>
      </c>
      <c r="K407" s="31" t="s">
        <v>18</v>
      </c>
      <c r="L407" s="31" t="s">
        <v>80</v>
      </c>
      <c r="M407" s="31" t="s">
        <v>33</v>
      </c>
      <c r="N407" s="31">
        <v>3</v>
      </c>
      <c r="O407" s="31">
        <v>1632</v>
      </c>
      <c r="P407" s="31">
        <v>1464</v>
      </c>
      <c r="Q407" s="31">
        <v>1246</v>
      </c>
      <c r="R407" s="48">
        <v>0.9</v>
      </c>
      <c r="S407" s="48">
        <v>0.89</v>
      </c>
      <c r="T407" s="49">
        <v>0.77</v>
      </c>
      <c r="U407" s="50">
        <v>104.46</v>
      </c>
      <c r="V407" s="50">
        <v>83.45</v>
      </c>
      <c r="W407" s="51">
        <v>78.569999999999993</v>
      </c>
      <c r="X407" s="42">
        <f>IF(Tabela1[[#This Row],[Alta2]]="NA","NA",Tabela1[[#This Row],[Alta2]]/Tabela1[[#This Row],[Alta5]]*Tabela1[[#This Row],[Diâmetro (cm)]]/100)</f>
        <v>3.5999999999999999E-3</v>
      </c>
      <c r="Y407" s="42">
        <f>IF(Tabela1[[#This Row],[Média3]]="NA","NA",Tabela1[[#This Row],[Média3]]/Tabela1[[#This Row],[Média6]]*Tabela1[[#This Row],[Diâmetro (cm)]]/100)</f>
        <v>4.4999999999999997E-3</v>
      </c>
      <c r="Z407" s="42">
        <f>IF(Tabela1[[#This Row],[Baixa4]]="NA","NA",Tabela1[[#This Row],[Baixa4]]/Tabela1[[#This Row],[Baixa7]]*Tabela1[[#This Row],[Diâmetro (cm)]]/100)</f>
        <v>4.1000000000000003E-3</v>
      </c>
      <c r="AA407" s="42">
        <f>IF(Tabela1[[#This Row],[Alta8]]="NA","NA",IF(OR(AD407="",U407=""),"",U407*30/1000))</f>
        <v>3.1337999999999999</v>
      </c>
      <c r="AB407" s="42">
        <f>IF(Tabela1[[#This Row],[Média9]]="NA","NA",IF(OR(AE407="",V407=""),"",V407*30/1000))</f>
        <v>2.5034999999999998</v>
      </c>
      <c r="AC407" s="42">
        <f>IF(Tabela1[[#This Row],[Baixa10]]="NA","NA",IF(OR(AF407="",W407=""),"",W407*30/1000))</f>
        <v>2.3571</v>
      </c>
      <c r="AD407" s="52" t="str">
        <f>IF(Tabela1[[#This Row],[Alta8]]="NA","NA",IF(X407="","",IF(X407&gt;$AD$3,"A",IF(X407&gt;$AD$4,"B",IF(X407&gt;$AD$5,"C","D")))))</f>
        <v>B</v>
      </c>
      <c r="AE407" s="52" t="str">
        <f>IF(Tabela1[[#This Row],[Média9]]="NA","NA",IF(Y407="","",IF(Y407&gt;$AD$3,"A",IF(Y407&gt;$AD$4,"B",IF(Y407&gt;$AD$5,"C","D")))))</f>
        <v>A</v>
      </c>
      <c r="AF407" s="52" t="str">
        <f>IF(Tabela1[[#This Row],[Baixa10]]="NA","NA",IF(Z407="","",IF(Z407&gt;$AD$3,"A",IF(Z407&gt;$AD$4,"B",IF(Z407&gt;$AD$5,"C","D")))))</f>
        <v>A</v>
      </c>
    </row>
    <row r="408" spans="1:32" ht="26.1" customHeight="1" x14ac:dyDescent="0.3">
      <c r="A408" s="46" t="s">
        <v>670</v>
      </c>
      <c r="B408" s="31" t="s">
        <v>1213</v>
      </c>
      <c r="C408" s="46" t="s">
        <v>676</v>
      </c>
      <c r="D408" s="46" t="s">
        <v>677</v>
      </c>
      <c r="E408" s="46" t="s">
        <v>27</v>
      </c>
      <c r="F408" s="31">
        <v>127</v>
      </c>
      <c r="G408" s="47">
        <v>40</v>
      </c>
      <c r="H408" s="31">
        <v>6</v>
      </c>
      <c r="I408" s="31" t="s">
        <v>80</v>
      </c>
      <c r="J408" s="31" t="s">
        <v>18</v>
      </c>
      <c r="K408" s="31" t="s">
        <v>18</v>
      </c>
      <c r="L408" s="31" t="s">
        <v>80</v>
      </c>
      <c r="M408" s="31" t="s">
        <v>33</v>
      </c>
      <c r="N408" s="31">
        <v>3</v>
      </c>
      <c r="O408" s="31">
        <v>1492</v>
      </c>
      <c r="P408" s="31">
        <v>1355</v>
      </c>
      <c r="Q408" s="31">
        <v>1175</v>
      </c>
      <c r="R408" s="48">
        <v>1.1000000000000001</v>
      </c>
      <c r="S408" s="48">
        <v>0.95</v>
      </c>
      <c r="T408" s="49">
        <v>0.85</v>
      </c>
      <c r="U408" s="50">
        <v>108</v>
      </c>
      <c r="V408" s="50">
        <v>105.3</v>
      </c>
      <c r="W408" s="51">
        <v>95.9</v>
      </c>
      <c r="X408" s="42">
        <f>IF(Tabela1[[#This Row],[Alta2]]="NA","NA",Tabela1[[#This Row],[Alta2]]/Tabela1[[#This Row],[Alta5]]*Tabela1[[#This Row],[Diâmetro (cm)]]/100)</f>
        <v>4.1000000000000003E-3</v>
      </c>
      <c r="Y408" s="42">
        <f>IF(Tabela1[[#This Row],[Média3]]="NA","NA",Tabela1[[#This Row],[Média3]]/Tabela1[[#This Row],[Média6]]*Tabela1[[#This Row],[Diâmetro (cm)]]/100)</f>
        <v>3.5999999999999999E-3</v>
      </c>
      <c r="Z408" s="42">
        <f>IF(Tabela1[[#This Row],[Baixa4]]="NA","NA",Tabela1[[#This Row],[Baixa4]]/Tabela1[[#This Row],[Baixa7]]*Tabela1[[#This Row],[Diâmetro (cm)]]/100)</f>
        <v>3.5000000000000001E-3</v>
      </c>
      <c r="AA408" s="42">
        <f>IF(Tabela1[[#This Row],[Alta8]]="NA","NA",IF(OR(AD408="",U408=""),"",U408*30/1000))</f>
        <v>3.24</v>
      </c>
      <c r="AB408" s="42">
        <f>IF(Tabela1[[#This Row],[Média9]]="NA","NA",IF(OR(AE408="",V408=""),"",V408*30/1000))</f>
        <v>3.1589999999999998</v>
      </c>
      <c r="AC408" s="42">
        <f>IF(Tabela1[[#This Row],[Baixa10]]="NA","NA",IF(OR(AF408="",W408=""),"",W408*30/1000))</f>
        <v>2.8769999999999998</v>
      </c>
      <c r="AD408" s="52" t="str">
        <f>IF(Tabela1[[#This Row],[Alta8]]="NA","NA",IF(X408="","",IF(X408&gt;$AD$3,"A",IF(X408&gt;$AD$4,"B",IF(X408&gt;$AD$5,"C","D")))))</f>
        <v>A</v>
      </c>
      <c r="AE408" s="52" t="str">
        <f>IF(Tabela1[[#This Row],[Média9]]="NA","NA",IF(Y408="","",IF(Y408&gt;$AD$3,"A",IF(Y408&gt;$AD$4,"B",IF(Y408&gt;$AD$5,"C","D")))))</f>
        <v>B</v>
      </c>
      <c r="AF408" s="52" t="str">
        <f>IF(Tabela1[[#This Row],[Baixa10]]="NA","NA",IF(Z408="","",IF(Z408&gt;$AD$3,"A",IF(Z408&gt;$AD$4,"B",IF(Z408&gt;$AD$5,"C","D")))))</f>
        <v>C</v>
      </c>
    </row>
    <row r="409" spans="1:32" ht="26.1" customHeight="1" x14ac:dyDescent="0.3">
      <c r="A409" s="46" t="s">
        <v>670</v>
      </c>
      <c r="B409" s="31" t="s">
        <v>1214</v>
      </c>
      <c r="C409" s="46" t="s">
        <v>678</v>
      </c>
      <c r="D409" s="46" t="s">
        <v>677</v>
      </c>
      <c r="E409" s="46" t="s">
        <v>27</v>
      </c>
      <c r="F409" s="31">
        <v>127</v>
      </c>
      <c r="G409" s="47">
        <v>40</v>
      </c>
      <c r="H409" s="31">
        <v>6</v>
      </c>
      <c r="I409" s="31" t="s">
        <v>80</v>
      </c>
      <c r="J409" s="31" t="s">
        <v>18</v>
      </c>
      <c r="K409" s="31" t="s">
        <v>18</v>
      </c>
      <c r="L409" s="31" t="s">
        <v>80</v>
      </c>
      <c r="M409" s="31" t="s">
        <v>33</v>
      </c>
      <c r="N409" s="31">
        <v>3</v>
      </c>
      <c r="O409" s="31">
        <v>1402</v>
      </c>
      <c r="P409" s="31">
        <v>1255</v>
      </c>
      <c r="Q409" s="31">
        <v>1007</v>
      </c>
      <c r="R409" s="48">
        <v>1.03</v>
      </c>
      <c r="S409" s="48">
        <v>0.92</v>
      </c>
      <c r="T409" s="49">
        <v>0.71</v>
      </c>
      <c r="U409" s="50">
        <v>116</v>
      </c>
      <c r="V409" s="50">
        <v>89.19</v>
      </c>
      <c r="W409" s="51">
        <v>64.95</v>
      </c>
      <c r="X409" s="42">
        <f>IF(Tabela1[[#This Row],[Alta2]]="NA","NA",Tabela1[[#This Row],[Alta2]]/Tabela1[[#This Row],[Alta5]]*Tabela1[[#This Row],[Diâmetro (cm)]]/100)</f>
        <v>3.5999999999999999E-3</v>
      </c>
      <c r="Y409" s="42">
        <f>IF(Tabela1[[#This Row],[Média3]]="NA","NA",Tabela1[[#This Row],[Média3]]/Tabela1[[#This Row],[Média6]]*Tabela1[[#This Row],[Diâmetro (cm)]]/100)</f>
        <v>4.1000000000000003E-3</v>
      </c>
      <c r="Z409" s="42">
        <f>IF(Tabela1[[#This Row],[Baixa4]]="NA","NA",Tabela1[[#This Row],[Baixa4]]/Tabela1[[#This Row],[Baixa7]]*Tabela1[[#This Row],[Diâmetro (cm)]]/100)</f>
        <v>4.4000000000000003E-3</v>
      </c>
      <c r="AA409" s="42">
        <f>IF(Tabela1[[#This Row],[Alta8]]="NA","NA",IF(OR(AD409="",U409=""),"",U409*30/1000))</f>
        <v>3.48</v>
      </c>
      <c r="AB409" s="42">
        <f>IF(Tabela1[[#This Row],[Média9]]="NA","NA",IF(OR(AE409="",V409=""),"",V409*30/1000))</f>
        <v>2.6757</v>
      </c>
      <c r="AC409" s="42">
        <f>IF(Tabela1[[#This Row],[Baixa10]]="NA","NA",IF(OR(AF409="",W409=""),"",W409*30/1000))</f>
        <v>1.9484999999999999</v>
      </c>
      <c r="AD409" s="52" t="str">
        <f>IF(Tabela1[[#This Row],[Alta8]]="NA","NA",IF(X409="","",IF(X409&gt;$AD$3,"A",IF(X409&gt;$AD$4,"B",IF(X409&gt;$AD$5,"C","D")))))</f>
        <v>B</v>
      </c>
      <c r="AE409" s="52" t="str">
        <f>IF(Tabela1[[#This Row],[Média9]]="NA","NA",IF(Y409="","",IF(Y409&gt;$AD$3,"A",IF(Y409&gt;$AD$4,"B",IF(Y409&gt;$AD$5,"C","D")))))</f>
        <v>A</v>
      </c>
      <c r="AF409" s="52" t="str">
        <f>IF(Tabela1[[#This Row],[Baixa10]]="NA","NA",IF(Z409="","",IF(Z409&gt;$AD$3,"A",IF(Z409&gt;$AD$4,"B",IF(Z409&gt;$AD$5,"C","D")))))</f>
        <v>A</v>
      </c>
    </row>
    <row r="410" spans="1:32" ht="26.1" customHeight="1" x14ac:dyDescent="0.3">
      <c r="A410" s="46" t="s">
        <v>670</v>
      </c>
      <c r="B410" s="31" t="s">
        <v>1213</v>
      </c>
      <c r="C410" s="46" t="s">
        <v>676</v>
      </c>
      <c r="D410" s="46" t="s">
        <v>679</v>
      </c>
      <c r="E410" s="46" t="s">
        <v>27</v>
      </c>
      <c r="F410" s="31">
        <v>220</v>
      </c>
      <c r="G410" s="47">
        <v>40</v>
      </c>
      <c r="H410" s="31">
        <v>6</v>
      </c>
      <c r="I410" s="31" t="s">
        <v>80</v>
      </c>
      <c r="J410" s="31" t="s">
        <v>18</v>
      </c>
      <c r="K410" s="31" t="s">
        <v>18</v>
      </c>
      <c r="L410" s="31" t="s">
        <v>80</v>
      </c>
      <c r="M410" s="31" t="s">
        <v>33</v>
      </c>
      <c r="N410" s="31">
        <v>3</v>
      </c>
      <c r="O410" s="31">
        <v>1557</v>
      </c>
      <c r="P410" s="31">
        <v>1418</v>
      </c>
      <c r="Q410" s="31">
        <v>1291</v>
      </c>
      <c r="R410" s="48">
        <v>1.18</v>
      </c>
      <c r="S410" s="48">
        <v>1.02</v>
      </c>
      <c r="T410" s="49">
        <v>0.9</v>
      </c>
      <c r="U410" s="50">
        <v>114</v>
      </c>
      <c r="V410" s="50">
        <v>107.83</v>
      </c>
      <c r="W410" s="51">
        <v>110.3</v>
      </c>
      <c r="X410" s="42">
        <f>IF(Tabela1[[#This Row],[Alta2]]="NA","NA",Tabela1[[#This Row],[Alta2]]/Tabela1[[#This Row],[Alta5]]*Tabela1[[#This Row],[Diâmetro (cm)]]/100)</f>
        <v>4.1000000000000003E-3</v>
      </c>
      <c r="Y410" s="42">
        <f>IF(Tabela1[[#This Row],[Média3]]="NA","NA",Tabela1[[#This Row],[Média3]]/Tabela1[[#This Row],[Média6]]*Tabela1[[#This Row],[Diâmetro (cm)]]/100)</f>
        <v>3.8E-3</v>
      </c>
      <c r="Z410" s="42">
        <f>IF(Tabela1[[#This Row],[Baixa4]]="NA","NA",Tabela1[[#This Row],[Baixa4]]/Tabela1[[#This Row],[Baixa7]]*Tabela1[[#This Row],[Diâmetro (cm)]]/100)</f>
        <v>3.3E-3</v>
      </c>
      <c r="AA410" s="42">
        <f>IF(Tabela1[[#This Row],[Alta8]]="NA","NA",IF(OR(AD410="",U410=""),"",U410*30/1000))</f>
        <v>3.42</v>
      </c>
      <c r="AB410" s="42">
        <f>IF(Tabela1[[#This Row],[Média9]]="NA","NA",IF(OR(AE410="",V410=""),"",V410*30/1000))</f>
        <v>3.2349000000000001</v>
      </c>
      <c r="AC410" s="42">
        <f>IF(Tabela1[[#This Row],[Baixa10]]="NA","NA",IF(OR(AF410="",W410=""),"",W410*30/1000))</f>
        <v>3.3090000000000002</v>
      </c>
      <c r="AD410" s="52" t="str">
        <f>IF(Tabela1[[#This Row],[Alta8]]="NA","NA",IF(X410="","",IF(X410&gt;$AD$3,"A",IF(X410&gt;$AD$4,"B",IF(X410&gt;$AD$5,"C","D")))))</f>
        <v>A</v>
      </c>
      <c r="AE410" s="52" t="str">
        <f>IF(Tabela1[[#This Row],[Média9]]="NA","NA",IF(Y410="","",IF(Y410&gt;$AD$3,"A",IF(Y410&gt;$AD$4,"B",IF(Y410&gt;$AD$5,"C","D")))))</f>
        <v>B</v>
      </c>
      <c r="AF410" s="52" t="str">
        <f>IF(Tabela1[[#This Row],[Baixa10]]="NA","NA",IF(Z410="","",IF(Z410&gt;$AD$3,"A",IF(Z410&gt;$AD$4,"B",IF(Z410&gt;$AD$5,"C","D")))))</f>
        <v>C</v>
      </c>
    </row>
    <row r="411" spans="1:32" ht="26.1" customHeight="1" x14ac:dyDescent="0.3">
      <c r="A411" s="46" t="s">
        <v>670</v>
      </c>
      <c r="B411" s="31" t="s">
        <v>1214</v>
      </c>
      <c r="C411" s="46" t="s">
        <v>678</v>
      </c>
      <c r="D411" s="46" t="s">
        <v>679</v>
      </c>
      <c r="E411" s="46" t="s">
        <v>27</v>
      </c>
      <c r="F411" s="31">
        <v>220</v>
      </c>
      <c r="G411" s="47">
        <v>40</v>
      </c>
      <c r="H411" s="31">
        <v>6</v>
      </c>
      <c r="I411" s="31" t="s">
        <v>80</v>
      </c>
      <c r="J411" s="31" t="s">
        <v>18</v>
      </c>
      <c r="K411" s="31" t="s">
        <v>18</v>
      </c>
      <c r="L411" s="31" t="s">
        <v>80</v>
      </c>
      <c r="M411" s="31" t="s">
        <v>33</v>
      </c>
      <c r="N411" s="31">
        <v>3</v>
      </c>
      <c r="O411" s="31">
        <v>1478</v>
      </c>
      <c r="P411" s="31">
        <v>1278</v>
      </c>
      <c r="Q411" s="31">
        <v>1079</v>
      </c>
      <c r="R411" s="48">
        <v>1.07</v>
      </c>
      <c r="S411" s="48">
        <v>0.93</v>
      </c>
      <c r="T411" s="49">
        <v>0.78</v>
      </c>
      <c r="U411" s="50">
        <v>119.2</v>
      </c>
      <c r="V411" s="50">
        <v>88.9</v>
      </c>
      <c r="W411" s="51">
        <v>76.89</v>
      </c>
      <c r="X411" s="42">
        <f>IF(Tabela1[[#This Row],[Alta2]]="NA","NA",Tabela1[[#This Row],[Alta2]]/Tabela1[[#This Row],[Alta5]]*Tabela1[[#This Row],[Diâmetro (cm)]]/100)</f>
        <v>3.5999999999999999E-3</v>
      </c>
      <c r="Y411" s="42">
        <f>IF(Tabela1[[#This Row],[Média3]]="NA","NA",Tabela1[[#This Row],[Média3]]/Tabela1[[#This Row],[Média6]]*Tabela1[[#This Row],[Diâmetro (cm)]]/100)</f>
        <v>4.1999999999999997E-3</v>
      </c>
      <c r="Z411" s="42">
        <f>IF(Tabela1[[#This Row],[Baixa4]]="NA","NA",Tabela1[[#This Row],[Baixa4]]/Tabela1[[#This Row],[Baixa7]]*Tabela1[[#This Row],[Diâmetro (cm)]]/100)</f>
        <v>4.1000000000000003E-3</v>
      </c>
      <c r="AA411" s="42">
        <f>IF(Tabela1[[#This Row],[Alta8]]="NA","NA",IF(OR(AD411="",U411=""),"",U411*30/1000))</f>
        <v>3.5760000000000001</v>
      </c>
      <c r="AB411" s="42">
        <f>IF(Tabela1[[#This Row],[Média9]]="NA","NA",IF(OR(AE411="",V411=""),"",V411*30/1000))</f>
        <v>2.6669999999999998</v>
      </c>
      <c r="AC411" s="42">
        <f>IF(Tabela1[[#This Row],[Baixa10]]="NA","NA",IF(OR(AF411="",W411=""),"",W411*30/1000))</f>
        <v>2.3067000000000002</v>
      </c>
      <c r="AD411" s="52" t="str">
        <f>IF(Tabela1[[#This Row],[Alta8]]="NA","NA",IF(X411="","",IF(X411&gt;$AD$3,"A",IF(X411&gt;$AD$4,"B",IF(X411&gt;$AD$5,"C","D")))))</f>
        <v>B</v>
      </c>
      <c r="AE411" s="52" t="str">
        <f>IF(Tabela1[[#This Row],[Média9]]="NA","NA",IF(Y411="","",IF(Y411&gt;$AD$3,"A",IF(Y411&gt;$AD$4,"B",IF(Y411&gt;$AD$5,"C","D")))))</f>
        <v>A</v>
      </c>
      <c r="AF411" s="52" t="str">
        <f>IF(Tabela1[[#This Row],[Baixa10]]="NA","NA",IF(Z411="","",IF(Z411&gt;$AD$3,"A",IF(Z411&gt;$AD$4,"B",IF(Z411&gt;$AD$5,"C","D")))))</f>
        <v>A</v>
      </c>
    </row>
    <row r="412" spans="1:32" ht="26.1" customHeight="1" x14ac:dyDescent="0.3">
      <c r="A412" s="46" t="s">
        <v>670</v>
      </c>
      <c r="B412" s="31" t="s">
        <v>1213</v>
      </c>
      <c r="C412" s="46" t="s">
        <v>680</v>
      </c>
      <c r="D412" s="46" t="s">
        <v>681</v>
      </c>
      <c r="E412" s="46" t="s">
        <v>682</v>
      </c>
      <c r="F412" s="31">
        <v>127</v>
      </c>
      <c r="G412" s="47">
        <v>40</v>
      </c>
      <c r="H412" s="31">
        <v>6</v>
      </c>
      <c r="I412" s="31" t="s">
        <v>80</v>
      </c>
      <c r="J412" s="31" t="s">
        <v>18</v>
      </c>
      <c r="K412" s="31" t="s">
        <v>18</v>
      </c>
      <c r="L412" s="31" t="s">
        <v>80</v>
      </c>
      <c r="M412" s="31" t="s">
        <v>33</v>
      </c>
      <c r="N412" s="31">
        <v>3</v>
      </c>
      <c r="O412" s="31">
        <v>1492</v>
      </c>
      <c r="P412" s="31">
        <v>1376</v>
      </c>
      <c r="Q412" s="31">
        <v>1263</v>
      </c>
      <c r="R412" s="48">
        <v>1.21</v>
      </c>
      <c r="S412" s="48">
        <v>1.1200000000000001</v>
      </c>
      <c r="T412" s="49">
        <v>1.02</v>
      </c>
      <c r="U412" s="50">
        <v>118</v>
      </c>
      <c r="V412" s="50">
        <v>110</v>
      </c>
      <c r="W412" s="51">
        <v>100</v>
      </c>
      <c r="X412" s="42">
        <f>IF(Tabela1[[#This Row],[Alta2]]="NA","NA",Tabela1[[#This Row],[Alta2]]/Tabela1[[#This Row],[Alta5]]*Tabela1[[#This Row],[Diâmetro (cm)]]/100)</f>
        <v>4.1000000000000003E-3</v>
      </c>
      <c r="Y412" s="42">
        <f>IF(Tabela1[[#This Row],[Média3]]="NA","NA",Tabela1[[#This Row],[Média3]]/Tabela1[[#This Row],[Média6]]*Tabela1[[#This Row],[Diâmetro (cm)]]/100)</f>
        <v>4.1000000000000003E-3</v>
      </c>
      <c r="Z412" s="42">
        <f>IF(Tabela1[[#This Row],[Baixa4]]="NA","NA",Tabela1[[#This Row],[Baixa4]]/Tabela1[[#This Row],[Baixa7]]*Tabela1[[#This Row],[Diâmetro (cm)]]/100)</f>
        <v>4.1000000000000003E-3</v>
      </c>
      <c r="AA412" s="42">
        <f>IF(Tabela1[[#This Row],[Alta8]]="NA","NA",IF(OR(AD412="",U412=""),"",U412*30/1000))</f>
        <v>3.54</v>
      </c>
      <c r="AB412" s="42">
        <f>IF(Tabela1[[#This Row],[Média9]]="NA","NA",IF(OR(AE412="",V412=""),"",V412*30/1000))</f>
        <v>3.3</v>
      </c>
      <c r="AC412" s="42">
        <f>IF(Tabela1[[#This Row],[Baixa10]]="NA","NA",IF(OR(AF412="",W412=""),"",W412*30/1000))</f>
        <v>3</v>
      </c>
      <c r="AD412" s="52" t="str">
        <f>IF(Tabela1[[#This Row],[Alta8]]="NA","NA",IF(X412="","",IF(X412&gt;$AD$3,"A",IF(X412&gt;$AD$4,"B",IF(X412&gt;$AD$5,"C","D")))))</f>
        <v>A</v>
      </c>
      <c r="AE412" s="52" t="str">
        <f>IF(Tabela1[[#This Row],[Média9]]="NA","NA",IF(Y412="","",IF(Y412&gt;$AD$3,"A",IF(Y412&gt;$AD$4,"B",IF(Y412&gt;$AD$5,"C","D")))))</f>
        <v>A</v>
      </c>
      <c r="AF412" s="52" t="str">
        <f>IF(Tabela1[[#This Row],[Baixa10]]="NA","NA",IF(Z412="","",IF(Z412&gt;$AD$3,"A",IF(Z412&gt;$AD$4,"B",IF(Z412&gt;$AD$5,"C","D")))))</f>
        <v>A</v>
      </c>
    </row>
    <row r="413" spans="1:32" ht="26.1" customHeight="1" x14ac:dyDescent="0.3">
      <c r="A413" s="46" t="s">
        <v>670</v>
      </c>
      <c r="B413" s="31" t="s">
        <v>1213</v>
      </c>
      <c r="C413" s="46" t="s">
        <v>683</v>
      </c>
      <c r="D413" s="46" t="s">
        <v>681</v>
      </c>
      <c r="E413" s="46" t="s">
        <v>682</v>
      </c>
      <c r="F413" s="31">
        <v>127</v>
      </c>
      <c r="G413" s="47">
        <v>40</v>
      </c>
      <c r="H413" s="31">
        <v>6</v>
      </c>
      <c r="I413" s="31" t="s">
        <v>80</v>
      </c>
      <c r="J413" s="31" t="s">
        <v>18</v>
      </c>
      <c r="K413" s="31" t="s">
        <v>18</v>
      </c>
      <c r="L413" s="31" t="s">
        <v>80</v>
      </c>
      <c r="M413" s="31" t="s">
        <v>33</v>
      </c>
      <c r="N413" s="31">
        <v>3</v>
      </c>
      <c r="O413" s="31">
        <v>1492</v>
      </c>
      <c r="P413" s="31">
        <v>1376</v>
      </c>
      <c r="Q413" s="31">
        <v>1263</v>
      </c>
      <c r="R413" s="48">
        <v>1.21</v>
      </c>
      <c r="S413" s="48">
        <v>1.1200000000000001</v>
      </c>
      <c r="T413" s="49">
        <v>1.02</v>
      </c>
      <c r="U413" s="50">
        <v>118</v>
      </c>
      <c r="V413" s="50">
        <v>110</v>
      </c>
      <c r="W413" s="51">
        <v>100</v>
      </c>
      <c r="X413" s="42">
        <f>IF(Tabela1[[#This Row],[Alta2]]="NA","NA",Tabela1[[#This Row],[Alta2]]/Tabela1[[#This Row],[Alta5]]*Tabela1[[#This Row],[Diâmetro (cm)]]/100)</f>
        <v>4.1000000000000003E-3</v>
      </c>
      <c r="Y413" s="42">
        <f>IF(Tabela1[[#This Row],[Média3]]="NA","NA",Tabela1[[#This Row],[Média3]]/Tabela1[[#This Row],[Média6]]*Tabela1[[#This Row],[Diâmetro (cm)]]/100)</f>
        <v>4.1000000000000003E-3</v>
      </c>
      <c r="Z413" s="42">
        <f>IF(Tabela1[[#This Row],[Baixa4]]="NA","NA",Tabela1[[#This Row],[Baixa4]]/Tabela1[[#This Row],[Baixa7]]*Tabela1[[#This Row],[Diâmetro (cm)]]/100)</f>
        <v>4.1000000000000003E-3</v>
      </c>
      <c r="AA413" s="42">
        <f>IF(Tabela1[[#This Row],[Alta8]]="NA","NA",IF(OR(AD413="",U413=""),"",U413*30/1000))</f>
        <v>3.54</v>
      </c>
      <c r="AB413" s="42">
        <f>IF(Tabela1[[#This Row],[Média9]]="NA","NA",IF(OR(AE413="",V413=""),"",V413*30/1000))</f>
        <v>3.3</v>
      </c>
      <c r="AC413" s="42">
        <f>IF(Tabela1[[#This Row],[Baixa10]]="NA","NA",IF(OR(AF413="",W413=""),"",W413*30/1000))</f>
        <v>3</v>
      </c>
      <c r="AD413" s="52" t="str">
        <f>IF(Tabela1[[#This Row],[Alta8]]="NA","NA",IF(X413="","",IF(X413&gt;$AD$3,"A",IF(X413&gt;$AD$4,"B",IF(X413&gt;$AD$5,"C","D")))))</f>
        <v>A</v>
      </c>
      <c r="AE413" s="52" t="str">
        <f>IF(Tabela1[[#This Row],[Média9]]="NA","NA",IF(Y413="","",IF(Y413&gt;$AD$3,"A",IF(Y413&gt;$AD$4,"B",IF(Y413&gt;$AD$5,"C","D")))))</f>
        <v>A</v>
      </c>
      <c r="AF413" s="52" t="str">
        <f>IF(Tabela1[[#This Row],[Baixa10]]="NA","NA",IF(Z413="","",IF(Z413&gt;$AD$3,"A",IF(Z413&gt;$AD$4,"B",IF(Z413&gt;$AD$5,"C","D")))))</f>
        <v>A</v>
      </c>
    </row>
    <row r="414" spans="1:32" ht="26.1" customHeight="1" x14ac:dyDescent="0.3">
      <c r="A414" s="46" t="s">
        <v>670</v>
      </c>
      <c r="B414" s="31" t="s">
        <v>1213</v>
      </c>
      <c r="C414" s="46" t="s">
        <v>684</v>
      </c>
      <c r="D414" s="46" t="s">
        <v>681</v>
      </c>
      <c r="E414" s="46" t="s">
        <v>682</v>
      </c>
      <c r="F414" s="31">
        <v>127</v>
      </c>
      <c r="G414" s="47">
        <v>40</v>
      </c>
      <c r="H414" s="31">
        <v>6</v>
      </c>
      <c r="I414" s="31" t="s">
        <v>80</v>
      </c>
      <c r="J414" s="31" t="s">
        <v>18</v>
      </c>
      <c r="K414" s="31" t="s">
        <v>18</v>
      </c>
      <c r="L414" s="31" t="s">
        <v>80</v>
      </c>
      <c r="M414" s="31" t="s">
        <v>33</v>
      </c>
      <c r="N414" s="31">
        <v>3</v>
      </c>
      <c r="O414" s="31">
        <v>1492</v>
      </c>
      <c r="P414" s="31">
        <v>1376</v>
      </c>
      <c r="Q414" s="31">
        <v>1263</v>
      </c>
      <c r="R414" s="48">
        <v>1.21</v>
      </c>
      <c r="S414" s="48">
        <v>1.1200000000000001</v>
      </c>
      <c r="T414" s="49">
        <v>1.02</v>
      </c>
      <c r="U414" s="50">
        <v>118</v>
      </c>
      <c r="V414" s="50">
        <v>110</v>
      </c>
      <c r="W414" s="51">
        <v>100.5</v>
      </c>
      <c r="X414" s="42">
        <f>IF(Tabela1[[#This Row],[Alta2]]="NA","NA",Tabela1[[#This Row],[Alta2]]/Tabela1[[#This Row],[Alta5]]*Tabela1[[#This Row],[Diâmetro (cm)]]/100)</f>
        <v>4.1000000000000003E-3</v>
      </c>
      <c r="Y414" s="42">
        <f>IF(Tabela1[[#This Row],[Média3]]="NA","NA",Tabela1[[#This Row],[Média3]]/Tabela1[[#This Row],[Média6]]*Tabela1[[#This Row],[Diâmetro (cm)]]/100)</f>
        <v>4.1000000000000003E-3</v>
      </c>
      <c r="Z414" s="42">
        <f>IF(Tabela1[[#This Row],[Baixa4]]="NA","NA",Tabela1[[#This Row],[Baixa4]]/Tabela1[[#This Row],[Baixa7]]*Tabela1[[#This Row],[Diâmetro (cm)]]/100)</f>
        <v>4.1000000000000003E-3</v>
      </c>
      <c r="AA414" s="42">
        <f>IF(Tabela1[[#This Row],[Alta8]]="NA","NA",IF(OR(AD414="",U414=""),"",U414*30/1000))</f>
        <v>3.54</v>
      </c>
      <c r="AB414" s="42">
        <f>IF(Tabela1[[#This Row],[Média9]]="NA","NA",IF(OR(AE414="",V414=""),"",V414*30/1000))</f>
        <v>3.3</v>
      </c>
      <c r="AC414" s="42">
        <f>IF(Tabela1[[#This Row],[Baixa10]]="NA","NA",IF(OR(AF414="",W414=""),"",W414*30/1000))</f>
        <v>3.0150000000000001</v>
      </c>
      <c r="AD414" s="52" t="str">
        <f>IF(Tabela1[[#This Row],[Alta8]]="NA","NA",IF(X414="","",IF(X414&gt;$AD$3,"A",IF(X414&gt;$AD$4,"B",IF(X414&gt;$AD$5,"C","D")))))</f>
        <v>A</v>
      </c>
      <c r="AE414" s="52" t="str">
        <f>IF(Tabela1[[#This Row],[Média9]]="NA","NA",IF(Y414="","",IF(Y414&gt;$AD$3,"A",IF(Y414&gt;$AD$4,"B",IF(Y414&gt;$AD$5,"C","D")))))</f>
        <v>A</v>
      </c>
      <c r="AF414" s="52" t="str">
        <f>IF(Tabela1[[#This Row],[Baixa10]]="NA","NA",IF(Z414="","",IF(Z414&gt;$AD$3,"A",IF(Z414&gt;$AD$4,"B",IF(Z414&gt;$AD$5,"C","D")))))</f>
        <v>A</v>
      </c>
    </row>
    <row r="415" spans="1:32" ht="26.1" customHeight="1" x14ac:dyDescent="0.3">
      <c r="A415" s="46" t="s">
        <v>670</v>
      </c>
      <c r="B415" s="31" t="s">
        <v>1214</v>
      </c>
      <c r="C415" s="46" t="s">
        <v>685</v>
      </c>
      <c r="D415" s="46" t="s">
        <v>681</v>
      </c>
      <c r="E415" s="46" t="s">
        <v>682</v>
      </c>
      <c r="F415" s="31">
        <v>127</v>
      </c>
      <c r="G415" s="47">
        <v>40</v>
      </c>
      <c r="H415" s="31">
        <v>6</v>
      </c>
      <c r="I415" s="31" t="s">
        <v>80</v>
      </c>
      <c r="J415" s="31" t="s">
        <v>18</v>
      </c>
      <c r="K415" s="31" t="s">
        <v>18</v>
      </c>
      <c r="L415" s="31" t="s">
        <v>80</v>
      </c>
      <c r="M415" s="31" t="s">
        <v>33</v>
      </c>
      <c r="N415" s="31">
        <v>3</v>
      </c>
      <c r="O415" s="31">
        <v>1487</v>
      </c>
      <c r="P415" s="31">
        <v>1231</v>
      </c>
      <c r="Q415" s="31">
        <v>1022</v>
      </c>
      <c r="R415" s="48">
        <v>1.03</v>
      </c>
      <c r="S415" s="48">
        <v>0.92</v>
      </c>
      <c r="T415" s="49">
        <v>0.7</v>
      </c>
      <c r="U415" s="50">
        <v>115.6</v>
      </c>
      <c r="V415" s="50">
        <v>87.62</v>
      </c>
      <c r="W415" s="51">
        <v>62.82</v>
      </c>
      <c r="X415" s="42">
        <f>IF(Tabela1[[#This Row],[Alta2]]="NA","NA",Tabela1[[#This Row],[Alta2]]/Tabela1[[#This Row],[Alta5]]*Tabela1[[#This Row],[Diâmetro (cm)]]/100)</f>
        <v>3.5999999999999999E-3</v>
      </c>
      <c r="Y415" s="42">
        <f>IF(Tabela1[[#This Row],[Média3]]="NA","NA",Tabela1[[#This Row],[Média3]]/Tabela1[[#This Row],[Média6]]*Tabela1[[#This Row],[Diâmetro (cm)]]/100)</f>
        <v>4.1999999999999997E-3</v>
      </c>
      <c r="Z415" s="42">
        <f>IF(Tabela1[[#This Row],[Baixa4]]="NA","NA",Tabela1[[#This Row],[Baixa4]]/Tabela1[[#This Row],[Baixa7]]*Tabela1[[#This Row],[Diâmetro (cm)]]/100)</f>
        <v>4.4999999999999997E-3</v>
      </c>
      <c r="AA415" s="42">
        <f>IF(Tabela1[[#This Row],[Alta8]]="NA","NA",IF(OR(AD415="",U415=""),"",U415*30/1000))</f>
        <v>3.468</v>
      </c>
      <c r="AB415" s="42">
        <f>IF(Tabela1[[#This Row],[Média9]]="NA","NA",IF(OR(AE415="",V415=""),"",V415*30/1000))</f>
        <v>2.6286</v>
      </c>
      <c r="AC415" s="42">
        <f>IF(Tabela1[[#This Row],[Baixa10]]="NA","NA",IF(OR(AF415="",W415=""),"",W415*30/1000))</f>
        <v>1.8846000000000001</v>
      </c>
      <c r="AD415" s="52" t="str">
        <f>IF(Tabela1[[#This Row],[Alta8]]="NA","NA",IF(X415="","",IF(X415&gt;$AD$3,"A",IF(X415&gt;$AD$4,"B",IF(X415&gt;$AD$5,"C","D")))))</f>
        <v>B</v>
      </c>
      <c r="AE415" s="52" t="str">
        <f>IF(Tabela1[[#This Row],[Média9]]="NA","NA",IF(Y415="","",IF(Y415&gt;$AD$3,"A",IF(Y415&gt;$AD$4,"B",IF(Y415&gt;$AD$5,"C","D")))))</f>
        <v>A</v>
      </c>
      <c r="AF415" s="52" t="str">
        <f>IF(Tabela1[[#This Row],[Baixa10]]="NA","NA",IF(Z415="","",IF(Z415&gt;$AD$3,"A",IF(Z415&gt;$AD$4,"B",IF(Z415&gt;$AD$5,"C","D")))))</f>
        <v>A</v>
      </c>
    </row>
    <row r="416" spans="1:32" ht="26.1" customHeight="1" x14ac:dyDescent="0.3">
      <c r="A416" s="46" t="s">
        <v>670</v>
      </c>
      <c r="B416" s="31" t="s">
        <v>1213</v>
      </c>
      <c r="C416" s="46" t="s">
        <v>680</v>
      </c>
      <c r="D416" s="46" t="s">
        <v>686</v>
      </c>
      <c r="E416" s="46" t="s">
        <v>682</v>
      </c>
      <c r="F416" s="31">
        <v>220</v>
      </c>
      <c r="G416" s="47">
        <v>40</v>
      </c>
      <c r="H416" s="31">
        <v>6</v>
      </c>
      <c r="I416" s="31" t="s">
        <v>80</v>
      </c>
      <c r="J416" s="31" t="s">
        <v>18</v>
      </c>
      <c r="K416" s="31" t="s">
        <v>18</v>
      </c>
      <c r="L416" s="31" t="s">
        <v>80</v>
      </c>
      <c r="M416" s="31" t="s">
        <v>33</v>
      </c>
      <c r="N416" s="31">
        <v>3</v>
      </c>
      <c r="O416" s="31">
        <v>1543</v>
      </c>
      <c r="P416" s="31">
        <v>1450</v>
      </c>
      <c r="Q416" s="31">
        <v>1372</v>
      </c>
      <c r="R416" s="48">
        <v>1.21</v>
      </c>
      <c r="S416" s="48">
        <v>1.1000000000000001</v>
      </c>
      <c r="T416" s="49">
        <v>1.03</v>
      </c>
      <c r="U416" s="50">
        <v>118</v>
      </c>
      <c r="V416" s="50">
        <v>108</v>
      </c>
      <c r="W416" s="51">
        <v>100.5</v>
      </c>
      <c r="X416" s="42">
        <f>IF(Tabela1[[#This Row],[Alta2]]="NA","NA",Tabela1[[#This Row],[Alta2]]/Tabela1[[#This Row],[Alta5]]*Tabela1[[#This Row],[Diâmetro (cm)]]/100)</f>
        <v>4.1000000000000003E-3</v>
      </c>
      <c r="Y416" s="42">
        <f>IF(Tabela1[[#This Row],[Média3]]="NA","NA",Tabela1[[#This Row],[Média3]]/Tabela1[[#This Row],[Média6]]*Tabela1[[#This Row],[Diâmetro (cm)]]/100)</f>
        <v>4.1000000000000003E-3</v>
      </c>
      <c r="Z416" s="42">
        <f>IF(Tabela1[[#This Row],[Baixa4]]="NA","NA",Tabela1[[#This Row],[Baixa4]]/Tabela1[[#This Row],[Baixa7]]*Tabela1[[#This Row],[Diâmetro (cm)]]/100)</f>
        <v>4.1000000000000003E-3</v>
      </c>
      <c r="AA416" s="42">
        <f>IF(Tabela1[[#This Row],[Alta8]]="NA","NA",IF(OR(AD416="",U416=""),"",U416*30/1000))</f>
        <v>3.54</v>
      </c>
      <c r="AB416" s="42">
        <f>IF(Tabela1[[#This Row],[Média9]]="NA","NA",IF(OR(AE416="",V416=""),"",V416*30/1000))</f>
        <v>3.24</v>
      </c>
      <c r="AC416" s="42">
        <f>IF(Tabela1[[#This Row],[Baixa10]]="NA","NA",IF(OR(AF416="",W416=""),"",W416*30/1000))</f>
        <v>3.0150000000000001</v>
      </c>
      <c r="AD416" s="52" t="str">
        <f>IF(Tabela1[[#This Row],[Alta8]]="NA","NA",IF(X416="","",IF(X416&gt;$AD$3,"A",IF(X416&gt;$AD$4,"B",IF(X416&gt;$AD$5,"C","D")))))</f>
        <v>A</v>
      </c>
      <c r="AE416" s="52" t="str">
        <f>IF(Tabela1[[#This Row],[Média9]]="NA","NA",IF(Y416="","",IF(Y416&gt;$AD$3,"A",IF(Y416&gt;$AD$4,"B",IF(Y416&gt;$AD$5,"C","D")))))</f>
        <v>A</v>
      </c>
      <c r="AF416" s="52" t="str">
        <f>IF(Tabela1[[#This Row],[Baixa10]]="NA","NA",IF(Z416="","",IF(Z416&gt;$AD$3,"A",IF(Z416&gt;$AD$4,"B",IF(Z416&gt;$AD$5,"C","D")))))</f>
        <v>A</v>
      </c>
    </row>
    <row r="417" spans="1:32" ht="26.1" customHeight="1" x14ac:dyDescent="0.3">
      <c r="A417" s="46" t="s">
        <v>670</v>
      </c>
      <c r="B417" s="31" t="s">
        <v>1213</v>
      </c>
      <c r="C417" s="46" t="s">
        <v>683</v>
      </c>
      <c r="D417" s="46" t="s">
        <v>686</v>
      </c>
      <c r="E417" s="46" t="s">
        <v>682</v>
      </c>
      <c r="F417" s="31">
        <v>220</v>
      </c>
      <c r="G417" s="47">
        <v>40</v>
      </c>
      <c r="H417" s="31">
        <v>6</v>
      </c>
      <c r="I417" s="31" t="s">
        <v>80</v>
      </c>
      <c r="J417" s="31" t="s">
        <v>18</v>
      </c>
      <c r="K417" s="31" t="s">
        <v>18</v>
      </c>
      <c r="L417" s="31" t="s">
        <v>80</v>
      </c>
      <c r="M417" s="31" t="s">
        <v>33</v>
      </c>
      <c r="N417" s="31">
        <v>3</v>
      </c>
      <c r="O417" s="31">
        <v>1543</v>
      </c>
      <c r="P417" s="31">
        <v>1450</v>
      </c>
      <c r="Q417" s="31">
        <v>1372</v>
      </c>
      <c r="R417" s="48">
        <v>1.21</v>
      </c>
      <c r="S417" s="48">
        <v>1.1000000000000001</v>
      </c>
      <c r="T417" s="49">
        <v>1.03</v>
      </c>
      <c r="U417" s="50">
        <v>118</v>
      </c>
      <c r="V417" s="50">
        <v>108</v>
      </c>
      <c r="W417" s="51">
        <v>100.5</v>
      </c>
      <c r="X417" s="42">
        <f>IF(Tabela1[[#This Row],[Alta2]]="NA","NA",Tabela1[[#This Row],[Alta2]]/Tabela1[[#This Row],[Alta5]]*Tabela1[[#This Row],[Diâmetro (cm)]]/100)</f>
        <v>4.1000000000000003E-3</v>
      </c>
      <c r="Y417" s="42">
        <f>IF(Tabela1[[#This Row],[Média3]]="NA","NA",Tabela1[[#This Row],[Média3]]/Tabela1[[#This Row],[Média6]]*Tabela1[[#This Row],[Diâmetro (cm)]]/100)</f>
        <v>4.1000000000000003E-3</v>
      </c>
      <c r="Z417" s="42">
        <f>IF(Tabela1[[#This Row],[Baixa4]]="NA","NA",Tabela1[[#This Row],[Baixa4]]/Tabela1[[#This Row],[Baixa7]]*Tabela1[[#This Row],[Diâmetro (cm)]]/100)</f>
        <v>4.1000000000000003E-3</v>
      </c>
      <c r="AA417" s="42">
        <f>IF(Tabela1[[#This Row],[Alta8]]="NA","NA",IF(OR(AD417="",U417=""),"",U417*30/1000))</f>
        <v>3.54</v>
      </c>
      <c r="AB417" s="42">
        <f>IF(Tabela1[[#This Row],[Média9]]="NA","NA",IF(OR(AE417="",V417=""),"",V417*30/1000))</f>
        <v>3.24</v>
      </c>
      <c r="AC417" s="42">
        <f>IF(Tabela1[[#This Row],[Baixa10]]="NA","NA",IF(OR(AF417="",W417=""),"",W417*30/1000))</f>
        <v>3.0150000000000001</v>
      </c>
      <c r="AD417" s="52" t="str">
        <f>IF(Tabela1[[#This Row],[Alta8]]="NA","NA",IF(X417="","",IF(X417&gt;$AD$3,"A",IF(X417&gt;$AD$4,"B",IF(X417&gt;$AD$5,"C","D")))))</f>
        <v>A</v>
      </c>
      <c r="AE417" s="52" t="str">
        <f>IF(Tabela1[[#This Row],[Média9]]="NA","NA",IF(Y417="","",IF(Y417&gt;$AD$3,"A",IF(Y417&gt;$AD$4,"B",IF(Y417&gt;$AD$5,"C","D")))))</f>
        <v>A</v>
      </c>
      <c r="AF417" s="52" t="str">
        <f>IF(Tabela1[[#This Row],[Baixa10]]="NA","NA",IF(Z417="","",IF(Z417&gt;$AD$3,"A",IF(Z417&gt;$AD$4,"B",IF(Z417&gt;$AD$5,"C","D")))))</f>
        <v>A</v>
      </c>
    </row>
    <row r="418" spans="1:32" ht="26.1" customHeight="1" x14ac:dyDescent="0.3">
      <c r="A418" s="46" t="s">
        <v>670</v>
      </c>
      <c r="B418" s="31" t="s">
        <v>1213</v>
      </c>
      <c r="C418" s="46" t="s">
        <v>684</v>
      </c>
      <c r="D418" s="46" t="s">
        <v>686</v>
      </c>
      <c r="E418" s="46" t="s">
        <v>682</v>
      </c>
      <c r="F418" s="31">
        <v>220</v>
      </c>
      <c r="G418" s="47">
        <v>40</v>
      </c>
      <c r="H418" s="31">
        <v>6</v>
      </c>
      <c r="I418" s="31" t="s">
        <v>80</v>
      </c>
      <c r="J418" s="31" t="s">
        <v>18</v>
      </c>
      <c r="K418" s="31" t="s">
        <v>18</v>
      </c>
      <c r="L418" s="31" t="s">
        <v>80</v>
      </c>
      <c r="M418" s="31" t="s">
        <v>33</v>
      </c>
      <c r="N418" s="31">
        <v>3</v>
      </c>
      <c r="O418" s="31">
        <v>1543</v>
      </c>
      <c r="P418" s="31">
        <v>1450</v>
      </c>
      <c r="Q418" s="31">
        <v>1372</v>
      </c>
      <c r="R418" s="48">
        <v>1.21</v>
      </c>
      <c r="S418" s="48">
        <v>1.1000000000000001</v>
      </c>
      <c r="T418" s="49">
        <v>1.03</v>
      </c>
      <c r="U418" s="50">
        <v>118</v>
      </c>
      <c r="V418" s="50">
        <v>108</v>
      </c>
      <c r="W418" s="51">
        <v>100.5</v>
      </c>
      <c r="X418" s="42">
        <f>IF(Tabela1[[#This Row],[Alta2]]="NA","NA",Tabela1[[#This Row],[Alta2]]/Tabela1[[#This Row],[Alta5]]*Tabela1[[#This Row],[Diâmetro (cm)]]/100)</f>
        <v>4.1000000000000003E-3</v>
      </c>
      <c r="Y418" s="42">
        <f>IF(Tabela1[[#This Row],[Média3]]="NA","NA",Tabela1[[#This Row],[Média3]]/Tabela1[[#This Row],[Média6]]*Tabela1[[#This Row],[Diâmetro (cm)]]/100)</f>
        <v>4.1000000000000003E-3</v>
      </c>
      <c r="Z418" s="42">
        <f>IF(Tabela1[[#This Row],[Baixa4]]="NA","NA",Tabela1[[#This Row],[Baixa4]]/Tabela1[[#This Row],[Baixa7]]*Tabela1[[#This Row],[Diâmetro (cm)]]/100)</f>
        <v>4.1000000000000003E-3</v>
      </c>
      <c r="AA418" s="42">
        <f>IF(Tabela1[[#This Row],[Alta8]]="NA","NA",IF(OR(AD418="",U418=""),"",U418*30/1000))</f>
        <v>3.54</v>
      </c>
      <c r="AB418" s="42">
        <f>IF(Tabela1[[#This Row],[Média9]]="NA","NA",IF(OR(AE418="",V418=""),"",V418*30/1000))</f>
        <v>3.24</v>
      </c>
      <c r="AC418" s="42">
        <f>IF(Tabela1[[#This Row],[Baixa10]]="NA","NA",IF(OR(AF418="",W418=""),"",W418*30/1000))</f>
        <v>3.0150000000000001</v>
      </c>
      <c r="AD418" s="52" t="str">
        <f>IF(Tabela1[[#This Row],[Alta8]]="NA","NA",IF(X418="","",IF(X418&gt;$AD$3,"A",IF(X418&gt;$AD$4,"B",IF(X418&gt;$AD$5,"C","D")))))</f>
        <v>A</v>
      </c>
      <c r="AE418" s="52" t="str">
        <f>IF(Tabela1[[#This Row],[Média9]]="NA","NA",IF(Y418="","",IF(Y418&gt;$AD$3,"A",IF(Y418&gt;$AD$4,"B",IF(Y418&gt;$AD$5,"C","D")))))</f>
        <v>A</v>
      </c>
      <c r="AF418" s="52" t="str">
        <f>IF(Tabela1[[#This Row],[Baixa10]]="NA","NA",IF(Z418="","",IF(Z418&gt;$AD$3,"A",IF(Z418&gt;$AD$4,"B",IF(Z418&gt;$AD$5,"C","D")))))</f>
        <v>A</v>
      </c>
    </row>
    <row r="419" spans="1:32" ht="26.1" customHeight="1" x14ac:dyDescent="0.3">
      <c r="A419" s="46" t="s">
        <v>670</v>
      </c>
      <c r="B419" s="31" t="s">
        <v>1214</v>
      </c>
      <c r="C419" s="46" t="s">
        <v>685</v>
      </c>
      <c r="D419" s="46" t="s">
        <v>686</v>
      </c>
      <c r="E419" s="46" t="s">
        <v>682</v>
      </c>
      <c r="F419" s="31">
        <v>220</v>
      </c>
      <c r="G419" s="47">
        <v>40</v>
      </c>
      <c r="H419" s="31">
        <v>6</v>
      </c>
      <c r="I419" s="31" t="s">
        <v>80</v>
      </c>
      <c r="J419" s="31" t="s">
        <v>18</v>
      </c>
      <c r="K419" s="31" t="s">
        <v>18</v>
      </c>
      <c r="L419" s="31" t="s">
        <v>80</v>
      </c>
      <c r="M419" s="31" t="s">
        <v>33</v>
      </c>
      <c r="N419" s="31">
        <v>3</v>
      </c>
      <c r="O419" s="31">
        <v>1513</v>
      </c>
      <c r="P419" s="31">
        <v>1289</v>
      </c>
      <c r="Q419" s="31">
        <v>1130</v>
      </c>
      <c r="R419" s="48">
        <v>1.1000000000000001</v>
      </c>
      <c r="S419" s="48">
        <v>0.93</v>
      </c>
      <c r="T419" s="49">
        <v>0.76</v>
      </c>
      <c r="U419" s="50">
        <v>119.23</v>
      </c>
      <c r="V419" s="50">
        <v>88.66</v>
      </c>
      <c r="W419" s="51">
        <v>73.59</v>
      </c>
      <c r="X419" s="42">
        <f>IF(Tabela1[[#This Row],[Alta2]]="NA","NA",Tabela1[[#This Row],[Alta2]]/Tabela1[[#This Row],[Alta5]]*Tabela1[[#This Row],[Diâmetro (cm)]]/100)</f>
        <v>3.7000000000000002E-3</v>
      </c>
      <c r="Y419" s="42">
        <f>IF(Tabela1[[#This Row],[Média3]]="NA","NA",Tabela1[[#This Row],[Média3]]/Tabela1[[#This Row],[Média6]]*Tabela1[[#This Row],[Diâmetro (cm)]]/100)</f>
        <v>4.1999999999999997E-3</v>
      </c>
      <c r="Z419" s="42">
        <f>IF(Tabela1[[#This Row],[Baixa4]]="NA","NA",Tabela1[[#This Row],[Baixa4]]/Tabela1[[#This Row],[Baixa7]]*Tabela1[[#This Row],[Diâmetro (cm)]]/100)</f>
        <v>4.1000000000000003E-3</v>
      </c>
      <c r="AA419" s="42">
        <f>IF(Tabela1[[#This Row],[Alta8]]="NA","NA",IF(OR(AD419="",U419=""),"",U419*30/1000))</f>
        <v>3.5769000000000002</v>
      </c>
      <c r="AB419" s="42">
        <f>IF(Tabela1[[#This Row],[Média9]]="NA","NA",IF(OR(AE419="",V419=""),"",V419*30/1000))</f>
        <v>2.6598000000000002</v>
      </c>
      <c r="AC419" s="42">
        <f>IF(Tabela1[[#This Row],[Baixa10]]="NA","NA",IF(OR(AF419="",W419=""),"",W419*30/1000))</f>
        <v>2.2077</v>
      </c>
      <c r="AD419" s="52" t="str">
        <f>IF(Tabela1[[#This Row],[Alta8]]="NA","NA",IF(X419="","",IF(X419&gt;$AD$3,"A",IF(X419&gt;$AD$4,"B",IF(X419&gt;$AD$5,"C","D")))))</f>
        <v>B</v>
      </c>
      <c r="AE419" s="52" t="str">
        <f>IF(Tabela1[[#This Row],[Média9]]="NA","NA",IF(Y419="","",IF(Y419&gt;$AD$3,"A",IF(Y419&gt;$AD$4,"B",IF(Y419&gt;$AD$5,"C","D")))))</f>
        <v>A</v>
      </c>
      <c r="AF419" s="52" t="str">
        <f>IF(Tabela1[[#This Row],[Baixa10]]="NA","NA",IF(Z419="","",IF(Z419&gt;$AD$3,"A",IF(Z419&gt;$AD$4,"B",IF(Z419&gt;$AD$5,"C","D")))))</f>
        <v>A</v>
      </c>
    </row>
    <row r="420" spans="1:32" ht="26.1" customHeight="1" x14ac:dyDescent="0.3">
      <c r="A420" s="46" t="s">
        <v>670</v>
      </c>
      <c r="B420" s="31" t="s">
        <v>1213</v>
      </c>
      <c r="C420" s="46" t="s">
        <v>687</v>
      </c>
      <c r="D420" s="46" t="s">
        <v>688</v>
      </c>
      <c r="E420" s="46" t="s">
        <v>27</v>
      </c>
      <c r="F420" s="31">
        <v>127</v>
      </c>
      <c r="G420" s="47">
        <v>42</v>
      </c>
      <c r="H420" s="31">
        <v>6</v>
      </c>
      <c r="I420" s="31" t="s">
        <v>80</v>
      </c>
      <c r="J420" s="31" t="s">
        <v>18</v>
      </c>
      <c r="K420" s="31" t="s">
        <v>18</v>
      </c>
      <c r="L420" s="31" t="s">
        <v>80</v>
      </c>
      <c r="M420" s="31" t="s">
        <v>33</v>
      </c>
      <c r="N420" s="31">
        <v>3</v>
      </c>
      <c r="O420" s="31">
        <v>1662</v>
      </c>
      <c r="P420" s="31">
        <v>1626</v>
      </c>
      <c r="Q420" s="31">
        <v>1587</v>
      </c>
      <c r="R420" s="48">
        <v>0.89</v>
      </c>
      <c r="S420" s="48">
        <v>0.86</v>
      </c>
      <c r="T420" s="49">
        <v>0.84</v>
      </c>
      <c r="U420" s="50">
        <v>98.77</v>
      </c>
      <c r="V420" s="50">
        <v>87.2</v>
      </c>
      <c r="W420" s="51">
        <v>80.430000000000007</v>
      </c>
      <c r="X420" s="42">
        <f>IF(Tabela1[[#This Row],[Alta2]]="NA","NA",Tabela1[[#This Row],[Alta2]]/Tabela1[[#This Row],[Alta5]]*Tabela1[[#This Row],[Diâmetro (cm)]]/100)</f>
        <v>3.8E-3</v>
      </c>
      <c r="Y420" s="42">
        <f>IF(Tabela1[[#This Row],[Média3]]="NA","NA",Tabela1[[#This Row],[Média3]]/Tabela1[[#This Row],[Média6]]*Tabela1[[#This Row],[Diâmetro (cm)]]/100)</f>
        <v>4.1000000000000003E-3</v>
      </c>
      <c r="Z420" s="42">
        <f>IF(Tabela1[[#This Row],[Baixa4]]="NA","NA",Tabela1[[#This Row],[Baixa4]]/Tabela1[[#This Row],[Baixa7]]*Tabela1[[#This Row],[Diâmetro (cm)]]/100)</f>
        <v>4.4000000000000003E-3</v>
      </c>
      <c r="AA420" s="42">
        <f>IF(Tabela1[[#This Row],[Alta8]]="NA","NA",IF(OR(AD420="",U420=""),"",U420*30/1000))</f>
        <v>2.9630999999999998</v>
      </c>
      <c r="AB420" s="42">
        <f>IF(Tabela1[[#This Row],[Média9]]="NA","NA",IF(OR(AE420="",V420=""),"",V420*30/1000))</f>
        <v>2.6160000000000001</v>
      </c>
      <c r="AC420" s="42">
        <f>IF(Tabela1[[#This Row],[Baixa10]]="NA","NA",IF(OR(AF420="",W420=""),"",W420*30/1000))</f>
        <v>2.4129</v>
      </c>
      <c r="AD420" s="52" t="str">
        <f>IF(Tabela1[[#This Row],[Alta8]]="NA","NA",IF(X420="","",IF(X420&gt;$AD$3,"A",IF(X420&gt;$AD$4,"B",IF(X420&gt;$AD$5,"C","D")))))</f>
        <v>B</v>
      </c>
      <c r="AE420" s="52" t="str">
        <f>IF(Tabela1[[#This Row],[Média9]]="NA","NA",IF(Y420="","",IF(Y420&gt;$AD$3,"A",IF(Y420&gt;$AD$4,"B",IF(Y420&gt;$AD$5,"C","D")))))</f>
        <v>A</v>
      </c>
      <c r="AF420" s="52" t="str">
        <f>IF(Tabela1[[#This Row],[Baixa10]]="NA","NA",IF(Z420="","",IF(Z420&gt;$AD$3,"A",IF(Z420&gt;$AD$4,"B",IF(Z420&gt;$AD$5,"C","D")))))</f>
        <v>A</v>
      </c>
    </row>
    <row r="421" spans="1:32" ht="26.1" customHeight="1" x14ac:dyDescent="0.3">
      <c r="A421" s="46" t="s">
        <v>670</v>
      </c>
      <c r="B421" s="31" t="s">
        <v>1214</v>
      </c>
      <c r="C421" s="46" t="s">
        <v>689</v>
      </c>
      <c r="D421" s="46" t="s">
        <v>688</v>
      </c>
      <c r="E421" s="46" t="s">
        <v>27</v>
      </c>
      <c r="F421" s="31">
        <v>127</v>
      </c>
      <c r="G421" s="47">
        <v>42</v>
      </c>
      <c r="H421" s="31">
        <v>6</v>
      </c>
      <c r="I421" s="31" t="s">
        <v>80</v>
      </c>
      <c r="J421" s="31" t="s">
        <v>18</v>
      </c>
      <c r="K421" s="31" t="s">
        <v>18</v>
      </c>
      <c r="L421" s="31" t="s">
        <v>80</v>
      </c>
      <c r="M421" s="31" t="s">
        <v>33</v>
      </c>
      <c r="N421" s="31">
        <v>3</v>
      </c>
      <c r="O421" s="31">
        <v>1662</v>
      </c>
      <c r="P421" s="31">
        <v>1626</v>
      </c>
      <c r="Q421" s="31">
        <v>1587</v>
      </c>
      <c r="R421" s="48">
        <v>0.89</v>
      </c>
      <c r="S421" s="48">
        <v>0.86</v>
      </c>
      <c r="T421" s="49">
        <v>0.84</v>
      </c>
      <c r="U421" s="50">
        <v>98.77</v>
      </c>
      <c r="V421" s="50">
        <v>87.2</v>
      </c>
      <c r="W421" s="51">
        <v>80.430000000000007</v>
      </c>
      <c r="X421" s="42">
        <f>IF(Tabela1[[#This Row],[Alta2]]="NA","NA",Tabela1[[#This Row],[Alta2]]/Tabela1[[#This Row],[Alta5]]*Tabela1[[#This Row],[Diâmetro (cm)]]/100)</f>
        <v>3.8E-3</v>
      </c>
      <c r="Y421" s="42">
        <f>IF(Tabela1[[#This Row],[Média3]]="NA","NA",Tabela1[[#This Row],[Média3]]/Tabela1[[#This Row],[Média6]]*Tabela1[[#This Row],[Diâmetro (cm)]]/100)</f>
        <v>4.1000000000000003E-3</v>
      </c>
      <c r="Z421" s="42">
        <f>IF(Tabela1[[#This Row],[Baixa4]]="NA","NA",Tabela1[[#This Row],[Baixa4]]/Tabela1[[#This Row],[Baixa7]]*Tabela1[[#This Row],[Diâmetro (cm)]]/100)</f>
        <v>4.4000000000000003E-3</v>
      </c>
      <c r="AA421" s="42">
        <f>IF(Tabela1[[#This Row],[Alta8]]="NA","NA",IF(OR(AD421="",U421=""),"",U421*30/1000))</f>
        <v>2.9630999999999998</v>
      </c>
      <c r="AB421" s="42">
        <f>IF(Tabela1[[#This Row],[Média9]]="NA","NA",IF(OR(AE421="",V421=""),"",V421*30/1000))</f>
        <v>2.6160000000000001</v>
      </c>
      <c r="AC421" s="42">
        <f>IF(Tabela1[[#This Row],[Baixa10]]="NA","NA",IF(OR(AF421="",W421=""),"",W421*30/1000))</f>
        <v>2.4129</v>
      </c>
      <c r="AD421" s="52" t="str">
        <f>IF(Tabela1[[#This Row],[Alta8]]="NA","NA",IF(X421="","",IF(X421&gt;$AD$3,"A",IF(X421&gt;$AD$4,"B",IF(X421&gt;$AD$5,"C","D")))))</f>
        <v>B</v>
      </c>
      <c r="AE421" s="52" t="str">
        <f>IF(Tabela1[[#This Row],[Média9]]="NA","NA",IF(Y421="","",IF(Y421&gt;$AD$3,"A",IF(Y421&gt;$AD$4,"B",IF(Y421&gt;$AD$5,"C","D")))))</f>
        <v>A</v>
      </c>
      <c r="AF421" s="52" t="str">
        <f>IF(Tabela1[[#This Row],[Baixa10]]="NA","NA",IF(Z421="","",IF(Z421&gt;$AD$3,"A",IF(Z421&gt;$AD$4,"B",IF(Z421&gt;$AD$5,"C","D")))))</f>
        <v>A</v>
      </c>
    </row>
    <row r="422" spans="1:32" ht="26.1" customHeight="1" x14ac:dyDescent="0.3">
      <c r="A422" s="46" t="s">
        <v>670</v>
      </c>
      <c r="B422" s="31" t="s">
        <v>1213</v>
      </c>
      <c r="C422" s="46" t="s">
        <v>687</v>
      </c>
      <c r="D422" s="46" t="s">
        <v>690</v>
      </c>
      <c r="E422" s="46" t="s">
        <v>27</v>
      </c>
      <c r="F422" s="31">
        <v>220</v>
      </c>
      <c r="G422" s="47">
        <v>42</v>
      </c>
      <c r="H422" s="31">
        <v>6</v>
      </c>
      <c r="I422" s="31" t="s">
        <v>80</v>
      </c>
      <c r="J422" s="31" t="s">
        <v>18</v>
      </c>
      <c r="K422" s="31" t="s">
        <v>18</v>
      </c>
      <c r="L422" s="31" t="s">
        <v>80</v>
      </c>
      <c r="M422" s="31" t="s">
        <v>33</v>
      </c>
      <c r="N422" s="31">
        <v>3</v>
      </c>
      <c r="O422" s="31">
        <v>1663</v>
      </c>
      <c r="P422" s="31">
        <v>1613</v>
      </c>
      <c r="Q422" s="31">
        <v>1576</v>
      </c>
      <c r="R422" s="48">
        <v>0.88</v>
      </c>
      <c r="S422" s="48">
        <v>0.85</v>
      </c>
      <c r="T422" s="49">
        <v>0.83</v>
      </c>
      <c r="U422" s="50">
        <v>97.2</v>
      </c>
      <c r="V422" s="50">
        <v>84.3</v>
      </c>
      <c r="W422" s="51">
        <v>79.48</v>
      </c>
      <c r="X422" s="42">
        <f>IF(Tabela1[[#This Row],[Alta2]]="NA","NA",Tabela1[[#This Row],[Alta2]]/Tabela1[[#This Row],[Alta5]]*Tabela1[[#This Row],[Diâmetro (cm)]]/100)</f>
        <v>3.8E-3</v>
      </c>
      <c r="Y422" s="42">
        <f>IF(Tabela1[[#This Row],[Média3]]="NA","NA",Tabela1[[#This Row],[Média3]]/Tabela1[[#This Row],[Média6]]*Tabela1[[#This Row],[Diâmetro (cm)]]/100)</f>
        <v>4.1999999999999997E-3</v>
      </c>
      <c r="Z422" s="42">
        <f>IF(Tabela1[[#This Row],[Baixa4]]="NA","NA",Tabela1[[#This Row],[Baixa4]]/Tabela1[[#This Row],[Baixa7]]*Tabela1[[#This Row],[Diâmetro (cm)]]/100)</f>
        <v>4.4000000000000003E-3</v>
      </c>
      <c r="AA422" s="42">
        <f>IF(Tabela1[[#This Row],[Alta8]]="NA","NA",IF(OR(AD422="",U422=""),"",U422*30/1000))</f>
        <v>2.9159999999999999</v>
      </c>
      <c r="AB422" s="42">
        <f>IF(Tabela1[[#This Row],[Média9]]="NA","NA",IF(OR(AE422="",V422=""),"",V422*30/1000))</f>
        <v>2.5289999999999999</v>
      </c>
      <c r="AC422" s="42">
        <f>IF(Tabela1[[#This Row],[Baixa10]]="NA","NA",IF(OR(AF422="",W422=""),"",W422*30/1000))</f>
        <v>2.3843999999999999</v>
      </c>
      <c r="AD422" s="52" t="str">
        <f>IF(Tabela1[[#This Row],[Alta8]]="NA","NA",IF(X422="","",IF(X422&gt;$AD$3,"A",IF(X422&gt;$AD$4,"B",IF(X422&gt;$AD$5,"C","D")))))</f>
        <v>B</v>
      </c>
      <c r="AE422" s="52" t="str">
        <f>IF(Tabela1[[#This Row],[Média9]]="NA","NA",IF(Y422="","",IF(Y422&gt;$AD$3,"A",IF(Y422&gt;$AD$4,"B",IF(Y422&gt;$AD$5,"C","D")))))</f>
        <v>A</v>
      </c>
      <c r="AF422" s="52" t="str">
        <f>IF(Tabela1[[#This Row],[Baixa10]]="NA","NA",IF(Z422="","",IF(Z422&gt;$AD$3,"A",IF(Z422&gt;$AD$4,"B",IF(Z422&gt;$AD$5,"C","D")))))</f>
        <v>A</v>
      </c>
    </row>
    <row r="423" spans="1:32" ht="26.1" customHeight="1" x14ac:dyDescent="0.3">
      <c r="A423" s="46" t="s">
        <v>670</v>
      </c>
      <c r="B423" s="31" t="s">
        <v>1214</v>
      </c>
      <c r="C423" s="46" t="s">
        <v>689</v>
      </c>
      <c r="D423" s="46" t="s">
        <v>690</v>
      </c>
      <c r="E423" s="46" t="s">
        <v>27</v>
      </c>
      <c r="F423" s="31">
        <v>220</v>
      </c>
      <c r="G423" s="47">
        <v>42</v>
      </c>
      <c r="H423" s="31">
        <v>6</v>
      </c>
      <c r="I423" s="31" t="s">
        <v>80</v>
      </c>
      <c r="J423" s="31" t="s">
        <v>18</v>
      </c>
      <c r="K423" s="31" t="s">
        <v>18</v>
      </c>
      <c r="L423" s="31" t="s">
        <v>80</v>
      </c>
      <c r="M423" s="31" t="s">
        <v>33</v>
      </c>
      <c r="N423" s="31">
        <v>3</v>
      </c>
      <c r="O423" s="31">
        <v>1663</v>
      </c>
      <c r="P423" s="31">
        <v>1613</v>
      </c>
      <c r="Q423" s="31">
        <v>1576</v>
      </c>
      <c r="R423" s="48">
        <v>0.88</v>
      </c>
      <c r="S423" s="48">
        <v>0.85</v>
      </c>
      <c r="T423" s="49">
        <v>0.83</v>
      </c>
      <c r="U423" s="50">
        <v>97.2</v>
      </c>
      <c r="V423" s="50">
        <v>84.3</v>
      </c>
      <c r="W423" s="51">
        <v>79.48</v>
      </c>
      <c r="X423" s="42">
        <f>IF(Tabela1[[#This Row],[Alta2]]="NA","NA",Tabela1[[#This Row],[Alta2]]/Tabela1[[#This Row],[Alta5]]*Tabela1[[#This Row],[Diâmetro (cm)]]/100)</f>
        <v>3.8E-3</v>
      </c>
      <c r="Y423" s="42">
        <f>IF(Tabela1[[#This Row],[Média3]]="NA","NA",Tabela1[[#This Row],[Média3]]/Tabela1[[#This Row],[Média6]]*Tabela1[[#This Row],[Diâmetro (cm)]]/100)</f>
        <v>4.1999999999999997E-3</v>
      </c>
      <c r="Z423" s="42">
        <f>IF(Tabela1[[#This Row],[Baixa4]]="NA","NA",Tabela1[[#This Row],[Baixa4]]/Tabela1[[#This Row],[Baixa7]]*Tabela1[[#This Row],[Diâmetro (cm)]]/100)</f>
        <v>4.4000000000000003E-3</v>
      </c>
      <c r="AA423" s="42">
        <f>IF(Tabela1[[#This Row],[Alta8]]="NA","NA",IF(OR(AD423="",U423=""),"",U423*30/1000))</f>
        <v>2.9159999999999999</v>
      </c>
      <c r="AB423" s="42">
        <f>IF(Tabela1[[#This Row],[Média9]]="NA","NA",IF(OR(AE423="",V423=""),"",V423*30/1000))</f>
        <v>2.5289999999999999</v>
      </c>
      <c r="AC423" s="42">
        <f>IF(Tabela1[[#This Row],[Baixa10]]="NA","NA",IF(OR(AF423="",W423=""),"",W423*30/1000))</f>
        <v>2.3843999999999999</v>
      </c>
      <c r="AD423" s="52" t="str">
        <f>IF(Tabela1[[#This Row],[Alta8]]="NA","NA",IF(X423="","",IF(X423&gt;$AD$3,"A",IF(X423&gt;$AD$4,"B",IF(X423&gt;$AD$5,"C","D")))))</f>
        <v>B</v>
      </c>
      <c r="AE423" s="52" t="str">
        <f>IF(Tabela1[[#This Row],[Média9]]="NA","NA",IF(Y423="","",IF(Y423&gt;$AD$3,"A",IF(Y423&gt;$AD$4,"B",IF(Y423&gt;$AD$5,"C","D")))))</f>
        <v>A</v>
      </c>
      <c r="AF423" s="52" t="str">
        <f>IF(Tabela1[[#This Row],[Baixa10]]="NA","NA",IF(Z423="","",IF(Z423&gt;$AD$3,"A",IF(Z423&gt;$AD$4,"B",IF(Z423&gt;$AD$5,"C","D")))))</f>
        <v>A</v>
      </c>
    </row>
    <row r="424" spans="1:32" ht="26.1" customHeight="1" x14ac:dyDescent="0.3">
      <c r="A424" s="46" t="s">
        <v>670</v>
      </c>
      <c r="B424" s="31" t="s">
        <v>1213</v>
      </c>
      <c r="C424" s="46" t="s">
        <v>691</v>
      </c>
      <c r="D424" s="46" t="s">
        <v>692</v>
      </c>
      <c r="E424" s="46" t="s">
        <v>25</v>
      </c>
      <c r="F424" s="31">
        <v>127</v>
      </c>
      <c r="G424" s="47">
        <v>30</v>
      </c>
      <c r="H424" s="31">
        <v>6</v>
      </c>
      <c r="I424" s="31" t="s">
        <v>80</v>
      </c>
      <c r="J424" s="31" t="s">
        <v>18</v>
      </c>
      <c r="K424" s="31" t="s">
        <v>18</v>
      </c>
      <c r="L424" s="31" t="s">
        <v>80</v>
      </c>
      <c r="M424" s="31" t="s">
        <v>33</v>
      </c>
      <c r="N424" s="31">
        <v>3</v>
      </c>
      <c r="O424" s="31">
        <v>1303</v>
      </c>
      <c r="P424" s="31">
        <v>1107</v>
      </c>
      <c r="Q424" s="31">
        <v>965</v>
      </c>
      <c r="R424" s="48">
        <v>0.64</v>
      </c>
      <c r="S424" s="48">
        <v>0.56000000000000005</v>
      </c>
      <c r="T424" s="49">
        <v>0.5</v>
      </c>
      <c r="U424" s="50">
        <v>46.89</v>
      </c>
      <c r="V424" s="50">
        <v>41.26</v>
      </c>
      <c r="W424" s="51">
        <v>36.5</v>
      </c>
      <c r="X424" s="42">
        <f>IF(Tabela1[[#This Row],[Alta2]]="NA","NA",Tabela1[[#This Row],[Alta2]]/Tabela1[[#This Row],[Alta5]]*Tabela1[[#This Row],[Diâmetro (cm)]]/100)</f>
        <v>4.1000000000000003E-3</v>
      </c>
      <c r="Y424" s="42">
        <f>IF(Tabela1[[#This Row],[Média3]]="NA","NA",Tabela1[[#This Row],[Média3]]/Tabela1[[#This Row],[Média6]]*Tabela1[[#This Row],[Diâmetro (cm)]]/100)</f>
        <v>4.1000000000000003E-3</v>
      </c>
      <c r="Z424" s="42">
        <f>IF(Tabela1[[#This Row],[Baixa4]]="NA","NA",Tabela1[[#This Row],[Baixa4]]/Tabela1[[#This Row],[Baixa7]]*Tabela1[[#This Row],[Diâmetro (cm)]]/100)</f>
        <v>4.1000000000000003E-3</v>
      </c>
      <c r="AA424" s="42">
        <f>IF(Tabela1[[#This Row],[Alta8]]="NA","NA",IF(OR(AD424="",U424=""),"",U424*30/1000))</f>
        <v>1.4067000000000001</v>
      </c>
      <c r="AB424" s="42">
        <f>IF(Tabela1[[#This Row],[Média9]]="NA","NA",IF(OR(AE424="",V424=""),"",V424*30/1000))</f>
        <v>1.2378</v>
      </c>
      <c r="AC424" s="42">
        <f>IF(Tabela1[[#This Row],[Baixa10]]="NA","NA",IF(OR(AF424="",W424=""),"",W424*30/1000))</f>
        <v>1.095</v>
      </c>
      <c r="AD424" s="52" t="str">
        <f>IF(Tabela1[[#This Row],[Alta8]]="NA","NA",IF(X424="","",IF(X424&gt;$AD$3,"A",IF(X424&gt;$AD$4,"B",IF(X424&gt;$AD$5,"C","D")))))</f>
        <v>A</v>
      </c>
      <c r="AE424" s="52" t="str">
        <f>IF(Tabela1[[#This Row],[Média9]]="NA","NA",IF(Y424="","",IF(Y424&gt;$AD$3,"A",IF(Y424&gt;$AD$4,"B",IF(Y424&gt;$AD$5,"C","D")))))</f>
        <v>A</v>
      </c>
      <c r="AF424" s="52" t="str">
        <f>IF(Tabela1[[#This Row],[Baixa10]]="NA","NA",IF(Z424="","",IF(Z424&gt;$AD$3,"A",IF(Z424&gt;$AD$4,"B",IF(Z424&gt;$AD$5,"C","D")))))</f>
        <v>A</v>
      </c>
    </row>
    <row r="425" spans="1:32" ht="26.1" customHeight="1" x14ac:dyDescent="0.3">
      <c r="A425" s="46" t="s">
        <v>670</v>
      </c>
      <c r="B425" s="31" t="s">
        <v>1213</v>
      </c>
      <c r="C425" s="46" t="s">
        <v>691</v>
      </c>
      <c r="D425" s="46" t="s">
        <v>693</v>
      </c>
      <c r="E425" s="46" t="s">
        <v>25</v>
      </c>
      <c r="F425" s="31">
        <v>220</v>
      </c>
      <c r="G425" s="47">
        <v>30</v>
      </c>
      <c r="H425" s="31">
        <v>6</v>
      </c>
      <c r="I425" s="31" t="s">
        <v>80</v>
      </c>
      <c r="J425" s="31" t="s">
        <v>18</v>
      </c>
      <c r="K425" s="31" t="s">
        <v>18</v>
      </c>
      <c r="L425" s="31" t="s">
        <v>80</v>
      </c>
      <c r="M425" s="31" t="s">
        <v>33</v>
      </c>
      <c r="N425" s="31">
        <v>3</v>
      </c>
      <c r="O425" s="31">
        <v>1267</v>
      </c>
      <c r="P425" s="31">
        <v>996</v>
      </c>
      <c r="Q425" s="31">
        <v>759</v>
      </c>
      <c r="R425" s="48">
        <v>0.62</v>
      </c>
      <c r="S425" s="48">
        <v>0.49</v>
      </c>
      <c r="T425" s="49">
        <v>0.38</v>
      </c>
      <c r="U425" s="50">
        <v>45.6</v>
      </c>
      <c r="V425" s="50">
        <v>36.1</v>
      </c>
      <c r="W425" s="51">
        <v>32.049999999999997</v>
      </c>
      <c r="X425" s="42">
        <f>IF(Tabela1[[#This Row],[Alta2]]="NA","NA",Tabela1[[#This Row],[Alta2]]/Tabela1[[#This Row],[Alta5]]*Tabela1[[#This Row],[Diâmetro (cm)]]/100)</f>
        <v>4.1000000000000003E-3</v>
      </c>
      <c r="Y425" s="42">
        <f>IF(Tabela1[[#This Row],[Média3]]="NA","NA",Tabela1[[#This Row],[Média3]]/Tabela1[[#This Row],[Média6]]*Tabela1[[#This Row],[Diâmetro (cm)]]/100)</f>
        <v>4.1000000000000003E-3</v>
      </c>
      <c r="Z425" s="42">
        <f>IF(Tabela1[[#This Row],[Baixa4]]="NA","NA",Tabela1[[#This Row],[Baixa4]]/Tabela1[[#This Row],[Baixa7]]*Tabela1[[#This Row],[Diâmetro (cm)]]/100)</f>
        <v>3.5999999999999999E-3</v>
      </c>
      <c r="AA425" s="42">
        <f>IF(Tabela1[[#This Row],[Alta8]]="NA","NA",IF(OR(AD425="",U425=""),"",U425*30/1000))</f>
        <v>1.3680000000000001</v>
      </c>
      <c r="AB425" s="42">
        <f>IF(Tabela1[[#This Row],[Média9]]="NA","NA",IF(OR(AE425="",V425=""),"",V425*30/1000))</f>
        <v>1.083</v>
      </c>
      <c r="AC425" s="42">
        <f>IF(Tabela1[[#This Row],[Baixa10]]="NA","NA",IF(OR(AF425="",W425=""),"",W425*30/1000))</f>
        <v>0.96150000000000002</v>
      </c>
      <c r="AD425" s="52" t="str">
        <f>IF(Tabela1[[#This Row],[Alta8]]="NA","NA",IF(X425="","",IF(X425&gt;$AD$3,"A",IF(X425&gt;$AD$4,"B",IF(X425&gt;$AD$5,"C","D")))))</f>
        <v>A</v>
      </c>
      <c r="AE425" s="52" t="str">
        <f>IF(Tabela1[[#This Row],[Média9]]="NA","NA",IF(Y425="","",IF(Y425&gt;$AD$3,"A",IF(Y425&gt;$AD$4,"B",IF(Y425&gt;$AD$5,"C","D")))))</f>
        <v>A</v>
      </c>
      <c r="AF425" s="52" t="str">
        <f>IF(Tabela1[[#This Row],[Baixa10]]="NA","NA",IF(Z425="","",IF(Z425&gt;$AD$3,"A",IF(Z425&gt;$AD$4,"B",IF(Z425&gt;$AD$5,"C","D")))))</f>
        <v>B</v>
      </c>
    </row>
    <row r="426" spans="1:32" ht="26.1" customHeight="1" x14ac:dyDescent="0.3">
      <c r="A426" s="46" t="s">
        <v>1262</v>
      </c>
      <c r="B426" s="31" t="s">
        <v>1215</v>
      </c>
      <c r="C426" s="46" t="s">
        <v>561</v>
      </c>
      <c r="D426" s="46" t="s">
        <v>562</v>
      </c>
      <c r="E426" s="46" t="s">
        <v>25</v>
      </c>
      <c r="F426" s="31">
        <v>127</v>
      </c>
      <c r="G426" s="47">
        <v>38.200000000000003</v>
      </c>
      <c r="H426" s="31">
        <v>3</v>
      </c>
      <c r="I426" s="31" t="s">
        <v>76</v>
      </c>
      <c r="J426" s="31" t="s">
        <v>18</v>
      </c>
      <c r="K426" s="31" t="s">
        <v>17</v>
      </c>
      <c r="L426" s="31" t="s">
        <v>80</v>
      </c>
      <c r="M426" s="31" t="s">
        <v>9</v>
      </c>
      <c r="N426" s="31" t="s">
        <v>9</v>
      </c>
      <c r="O426" s="31">
        <v>1302</v>
      </c>
      <c r="P426" s="31">
        <v>1188</v>
      </c>
      <c r="Q426" s="31">
        <v>1113</v>
      </c>
      <c r="R426" s="48">
        <v>0.69</v>
      </c>
      <c r="S426" s="48">
        <v>0.64</v>
      </c>
      <c r="T426" s="54">
        <v>0.6</v>
      </c>
      <c r="U426" s="50">
        <v>70.900000000000006</v>
      </c>
      <c r="V426" s="50">
        <v>60.6</v>
      </c>
      <c r="W426" s="51">
        <v>55</v>
      </c>
      <c r="X426" s="42">
        <f>IF(Tabela1[[#This Row],[Alta2]]="NA","NA",Tabela1[[#This Row],[Alta2]]/Tabela1[[#This Row],[Alta5]]*Tabela1[[#This Row],[Diâmetro (cm)]]/100)</f>
        <v>3.7000000000000002E-3</v>
      </c>
      <c r="Y426" s="42">
        <f>IF(Tabela1[[#This Row],[Média3]]="NA","NA",Tabela1[[#This Row],[Média3]]/Tabela1[[#This Row],[Média6]]*Tabela1[[#This Row],[Diâmetro (cm)]]/100)</f>
        <v>4.0000000000000001E-3</v>
      </c>
      <c r="Z426" s="42">
        <f>IF(Tabela1[[#This Row],[Baixa4]]="NA","NA",Tabela1[[#This Row],[Baixa4]]/Tabela1[[#This Row],[Baixa7]]*Tabela1[[#This Row],[Diâmetro (cm)]]/100)</f>
        <v>4.1999999999999997E-3</v>
      </c>
      <c r="AA426" s="42">
        <f>IF(Tabela1[[#This Row],[Alta8]]="NA","NA",IF(OR(AD426="",U426=""),"",U426*30/1000))</f>
        <v>2.1269999999999998</v>
      </c>
      <c r="AB426" s="42">
        <f>IF(Tabela1[[#This Row],[Média9]]="NA","NA",IF(OR(AE426="",V426=""),"",V426*30/1000))</f>
        <v>1.8180000000000001</v>
      </c>
      <c r="AC426" s="42">
        <f>IF(Tabela1[[#This Row],[Baixa10]]="NA","NA",IF(OR(AF426="",W426=""),"",W426*30/1000))</f>
        <v>1.65</v>
      </c>
      <c r="AD426" s="52" t="str">
        <f>IF(Tabela1[[#This Row],[Alta8]]="NA","NA",IF(X426="","",IF(X426&gt;$AD$3,"A",IF(X426&gt;$AD$4,"B",IF(X426&gt;$AD$5,"C","D")))))</f>
        <v>B</v>
      </c>
      <c r="AE426" s="52" t="str">
        <f>IF(Tabela1[[#This Row],[Média9]]="NA","NA",IF(Y426="","",IF(Y426&gt;$AD$3,"A",IF(Y426&gt;$AD$4,"B",IF(Y426&gt;$AD$5,"C","D")))))</f>
        <v>B</v>
      </c>
      <c r="AF426" s="52" t="str">
        <f>IF(Tabela1[[#This Row],[Baixa10]]="NA","NA",IF(Z426="","",IF(Z426&gt;$AD$3,"A",IF(Z426&gt;$AD$4,"B",IF(Z426&gt;$AD$5,"C","D")))))</f>
        <v>A</v>
      </c>
    </row>
    <row r="427" spans="1:32" ht="26.1" customHeight="1" x14ac:dyDescent="0.3">
      <c r="A427" s="46" t="s">
        <v>1262</v>
      </c>
      <c r="B427" s="31" t="s">
        <v>1215</v>
      </c>
      <c r="C427" s="46" t="s">
        <v>563</v>
      </c>
      <c r="D427" s="46" t="s">
        <v>564</v>
      </c>
      <c r="E427" s="46" t="s">
        <v>25</v>
      </c>
      <c r="F427" s="31" t="s">
        <v>1199</v>
      </c>
      <c r="G427" s="47">
        <v>44.5</v>
      </c>
      <c r="H427" s="31">
        <v>3</v>
      </c>
      <c r="I427" s="31" t="s">
        <v>76</v>
      </c>
      <c r="J427" s="31" t="s">
        <v>18</v>
      </c>
      <c r="K427" s="31" t="s">
        <v>17</v>
      </c>
      <c r="L427" s="31" t="s">
        <v>80</v>
      </c>
      <c r="M427" s="31" t="s">
        <v>9</v>
      </c>
      <c r="N427" s="31" t="s">
        <v>9</v>
      </c>
      <c r="O427" s="31">
        <v>1427</v>
      </c>
      <c r="P427" s="31">
        <v>995</v>
      </c>
      <c r="Q427" s="31">
        <v>793</v>
      </c>
      <c r="R427" s="48">
        <v>1.18</v>
      </c>
      <c r="S427" s="48">
        <v>0.83</v>
      </c>
      <c r="T427" s="54">
        <v>0.65</v>
      </c>
      <c r="U427" s="50">
        <v>196.1</v>
      </c>
      <c r="V427" s="50">
        <v>118.2</v>
      </c>
      <c r="W427" s="51">
        <v>77.8</v>
      </c>
      <c r="X427" s="42">
        <f>IF(Tabela1[[#This Row],[Alta2]]="NA","NA",Tabela1[[#This Row],[Alta2]]/Tabela1[[#This Row],[Alta5]]*Tabela1[[#This Row],[Diâmetro (cm)]]/100)</f>
        <v>2.7000000000000001E-3</v>
      </c>
      <c r="Y427" s="42">
        <f>IF(Tabela1[[#This Row],[Média3]]="NA","NA",Tabela1[[#This Row],[Média3]]/Tabela1[[#This Row],[Média6]]*Tabela1[[#This Row],[Diâmetro (cm)]]/100)</f>
        <v>3.0999999999999999E-3</v>
      </c>
      <c r="Z427" s="42">
        <f>IF(Tabela1[[#This Row],[Baixa4]]="NA","NA",Tabela1[[#This Row],[Baixa4]]/Tabela1[[#This Row],[Baixa7]]*Tabela1[[#This Row],[Diâmetro (cm)]]/100)</f>
        <v>3.7000000000000002E-3</v>
      </c>
      <c r="AA427" s="42">
        <f>IF(Tabela1[[#This Row],[Alta8]]="NA","NA",IF(OR(AD427="",U427=""),"",U427*30/1000))</f>
        <v>5.883</v>
      </c>
      <c r="AB427" s="42">
        <f>IF(Tabela1[[#This Row],[Média9]]="NA","NA",IF(OR(AE427="",V427=""),"",V427*30/1000))</f>
        <v>3.5459999999999998</v>
      </c>
      <c r="AC427" s="42">
        <f>IF(Tabela1[[#This Row],[Baixa10]]="NA","NA",IF(OR(AF427="",W427=""),"",W427*30/1000))</f>
        <v>2.3340000000000001</v>
      </c>
      <c r="AD427" s="52" t="str">
        <f>IF(Tabela1[[#This Row],[Alta8]]="NA","NA",IF(X427="","",IF(X427&gt;$AD$3,"A",IF(X427&gt;$AD$4,"B",IF(X427&gt;$AD$5,"C","D")))))</f>
        <v>D</v>
      </c>
      <c r="AE427" s="52" t="str">
        <f>IF(Tabela1[[#This Row],[Média9]]="NA","NA",IF(Y427="","",IF(Y427&gt;$AD$3,"A",IF(Y427&gt;$AD$4,"B",IF(Y427&gt;$AD$5,"C","D")))))</f>
        <v>C</v>
      </c>
      <c r="AF427" s="52" t="str">
        <f>IF(Tabela1[[#This Row],[Baixa10]]="NA","NA",IF(Z427="","",IF(Z427&gt;$AD$3,"A",IF(Z427&gt;$AD$4,"B",IF(Z427&gt;$AD$5,"C","D")))))</f>
        <v>B</v>
      </c>
    </row>
    <row r="428" spans="1:32" ht="26.1" customHeight="1" x14ac:dyDescent="0.3">
      <c r="A428" s="46" t="s">
        <v>1262</v>
      </c>
      <c r="B428" s="31" t="s">
        <v>1215</v>
      </c>
      <c r="C428" s="46" t="s">
        <v>563</v>
      </c>
      <c r="D428" s="46" t="s">
        <v>564</v>
      </c>
      <c r="E428" s="46" t="s">
        <v>25</v>
      </c>
      <c r="F428" s="31" t="s">
        <v>1200</v>
      </c>
      <c r="G428" s="47">
        <v>44.5</v>
      </c>
      <c r="H428" s="31">
        <v>3</v>
      </c>
      <c r="I428" s="31" t="s">
        <v>76</v>
      </c>
      <c r="J428" s="31" t="s">
        <v>18</v>
      </c>
      <c r="K428" s="31" t="s">
        <v>17</v>
      </c>
      <c r="L428" s="31" t="s">
        <v>80</v>
      </c>
      <c r="M428" s="31" t="s">
        <v>9</v>
      </c>
      <c r="N428" s="31" t="s">
        <v>9</v>
      </c>
      <c r="O428" s="31">
        <v>1497</v>
      </c>
      <c r="P428" s="31">
        <v>1052</v>
      </c>
      <c r="Q428" s="31">
        <v>677</v>
      </c>
      <c r="R428" s="48">
        <v>1.24</v>
      </c>
      <c r="S428" s="48">
        <v>0.91</v>
      </c>
      <c r="T428" s="54">
        <v>0.56999999999999995</v>
      </c>
      <c r="U428" s="50">
        <v>252.8</v>
      </c>
      <c r="V428" s="50">
        <v>137.6</v>
      </c>
      <c r="W428" s="51">
        <v>63.8</v>
      </c>
      <c r="X428" s="42">
        <f>IF(Tabela1[[#This Row],[Alta2]]="NA","NA",Tabela1[[#This Row],[Alta2]]/Tabela1[[#This Row],[Alta5]]*Tabela1[[#This Row],[Diâmetro (cm)]]/100)</f>
        <v>2.2000000000000001E-3</v>
      </c>
      <c r="Y428" s="42">
        <f>IF(Tabela1[[#This Row],[Média3]]="NA","NA",Tabela1[[#This Row],[Média3]]/Tabela1[[#This Row],[Média6]]*Tabela1[[#This Row],[Diâmetro (cm)]]/100)</f>
        <v>2.8999999999999998E-3</v>
      </c>
      <c r="Z428" s="42">
        <f>IF(Tabela1[[#This Row],[Baixa4]]="NA","NA",Tabela1[[#This Row],[Baixa4]]/Tabela1[[#This Row],[Baixa7]]*Tabela1[[#This Row],[Diâmetro (cm)]]/100)</f>
        <v>4.0000000000000001E-3</v>
      </c>
      <c r="AA428" s="42">
        <f>IF(Tabela1[[#This Row],[Alta8]]="NA","NA",IF(OR(AD428="",U428=""),"",U428*30/1000))</f>
        <v>7.5839999999999996</v>
      </c>
      <c r="AB428" s="42">
        <f>IF(Tabela1[[#This Row],[Média9]]="NA","NA",IF(OR(AE428="",V428=""),"",V428*30/1000))</f>
        <v>4.1280000000000001</v>
      </c>
      <c r="AC428" s="42">
        <f>IF(Tabela1[[#This Row],[Baixa10]]="NA","NA",IF(OR(AF428="",W428=""),"",W428*30/1000))</f>
        <v>1.9139999999999999</v>
      </c>
      <c r="AD428" s="52" t="str">
        <f>IF(Tabela1[[#This Row],[Alta8]]="NA","NA",IF(X428="","",IF(X428&gt;$AD$3,"A",IF(X428&gt;$AD$4,"B",IF(X428&gt;$AD$5,"C","D")))))</f>
        <v>D</v>
      </c>
      <c r="AE428" s="52" t="str">
        <f>IF(Tabela1[[#This Row],[Média9]]="NA","NA",IF(Y428="","",IF(Y428&gt;$AD$3,"A",IF(Y428&gt;$AD$4,"B",IF(Y428&gt;$AD$5,"C","D")))))</f>
        <v>D</v>
      </c>
      <c r="AF428" s="52" t="str">
        <f>IF(Tabela1[[#This Row],[Baixa10]]="NA","NA",IF(Z428="","",IF(Z428&gt;$AD$3,"A",IF(Z428&gt;$AD$4,"B",IF(Z428&gt;$AD$5,"C","D")))))</f>
        <v>B</v>
      </c>
    </row>
    <row r="429" spans="1:32" ht="26.1" customHeight="1" x14ac:dyDescent="0.3">
      <c r="A429" s="46" t="s">
        <v>1262</v>
      </c>
      <c r="B429" s="31" t="s">
        <v>1215</v>
      </c>
      <c r="C429" s="46" t="s">
        <v>565</v>
      </c>
      <c r="D429" s="46" t="s">
        <v>566</v>
      </c>
      <c r="E429" s="46" t="s">
        <v>25</v>
      </c>
      <c r="F429" s="31">
        <v>127</v>
      </c>
      <c r="G429" s="47">
        <v>38</v>
      </c>
      <c r="H429" s="31">
        <v>3</v>
      </c>
      <c r="I429" s="31" t="s">
        <v>567</v>
      </c>
      <c r="J429" s="31" t="s">
        <v>18</v>
      </c>
      <c r="K429" s="31" t="s">
        <v>18</v>
      </c>
      <c r="L429" s="31" t="s">
        <v>80</v>
      </c>
      <c r="M429" s="31" t="s">
        <v>9</v>
      </c>
      <c r="N429" s="31" t="s">
        <v>9</v>
      </c>
      <c r="O429" s="31">
        <v>1297</v>
      </c>
      <c r="P429" s="31">
        <v>1147</v>
      </c>
      <c r="Q429" s="31">
        <v>1075</v>
      </c>
      <c r="R429" s="48">
        <v>0.64</v>
      </c>
      <c r="S429" s="48">
        <v>0.55000000000000004</v>
      </c>
      <c r="T429" s="54">
        <v>0.53</v>
      </c>
      <c r="U429" s="50">
        <v>84.7</v>
      </c>
      <c r="V429" s="50">
        <v>66.099999999999994</v>
      </c>
      <c r="W429" s="51">
        <v>54.7</v>
      </c>
      <c r="X429" s="42">
        <f>IF(Tabela1[[#This Row],[Alta2]]="NA","NA",Tabela1[[#This Row],[Alta2]]/Tabela1[[#This Row],[Alta5]]*Tabela1[[#This Row],[Diâmetro (cm)]]/100)</f>
        <v>2.8999999999999998E-3</v>
      </c>
      <c r="Y429" s="42">
        <f>IF(Tabela1[[#This Row],[Média3]]="NA","NA",Tabela1[[#This Row],[Média3]]/Tabela1[[#This Row],[Média6]]*Tabela1[[#This Row],[Diâmetro (cm)]]/100)</f>
        <v>3.2000000000000002E-3</v>
      </c>
      <c r="Z429" s="42">
        <f>IF(Tabela1[[#This Row],[Baixa4]]="NA","NA",Tabela1[[#This Row],[Baixa4]]/Tabela1[[#This Row],[Baixa7]]*Tabela1[[#This Row],[Diâmetro (cm)]]/100)</f>
        <v>3.7000000000000002E-3</v>
      </c>
      <c r="AA429" s="42">
        <f>IF(Tabela1[[#This Row],[Alta8]]="NA","NA",IF(OR(AD429="",U429=""),"",U429*30/1000))</f>
        <v>2.5409999999999999</v>
      </c>
      <c r="AB429" s="42">
        <f>IF(Tabela1[[#This Row],[Média9]]="NA","NA",IF(OR(AE429="",V429=""),"",V429*30/1000))</f>
        <v>1.9830000000000001</v>
      </c>
      <c r="AC429" s="42">
        <f>IF(Tabela1[[#This Row],[Baixa10]]="NA","NA",IF(OR(AF429="",W429=""),"",W429*30/1000))</f>
        <v>1.641</v>
      </c>
      <c r="AD429" s="52" t="str">
        <f>IF(Tabela1[[#This Row],[Alta8]]="NA","NA",IF(X429="","",IF(X429&gt;$AD$3,"A",IF(X429&gt;$AD$4,"B",IF(X429&gt;$AD$5,"C","D")))))</f>
        <v>D</v>
      </c>
      <c r="AE429" s="52" t="str">
        <f>IF(Tabela1[[#This Row],[Média9]]="NA","NA",IF(Y429="","",IF(Y429&gt;$AD$3,"A",IF(Y429&gt;$AD$4,"B",IF(Y429&gt;$AD$5,"C","D")))))</f>
        <v>C</v>
      </c>
      <c r="AF429" s="52" t="str">
        <f>IF(Tabela1[[#This Row],[Baixa10]]="NA","NA",IF(Z429="","",IF(Z429&gt;$AD$3,"A",IF(Z429&gt;$AD$4,"B",IF(Z429&gt;$AD$5,"C","D")))))</f>
        <v>B</v>
      </c>
    </row>
    <row r="430" spans="1:32" ht="26.1" customHeight="1" x14ac:dyDescent="0.3">
      <c r="A430" s="46" t="s">
        <v>1262</v>
      </c>
      <c r="B430" s="31" t="s">
        <v>1215</v>
      </c>
      <c r="C430" s="46" t="s">
        <v>568</v>
      </c>
      <c r="D430" s="46" t="s">
        <v>566</v>
      </c>
      <c r="E430" s="46" t="s">
        <v>25</v>
      </c>
      <c r="F430" s="31">
        <v>127</v>
      </c>
      <c r="G430" s="47">
        <v>38</v>
      </c>
      <c r="H430" s="31">
        <v>3</v>
      </c>
      <c r="I430" s="31" t="s">
        <v>567</v>
      </c>
      <c r="J430" s="31" t="s">
        <v>18</v>
      </c>
      <c r="K430" s="31" t="s">
        <v>18</v>
      </c>
      <c r="L430" s="31" t="s">
        <v>80</v>
      </c>
      <c r="M430" s="31" t="s">
        <v>9</v>
      </c>
      <c r="N430" s="31" t="s">
        <v>9</v>
      </c>
      <c r="O430" s="31">
        <v>1297</v>
      </c>
      <c r="P430" s="31">
        <v>1147</v>
      </c>
      <c r="Q430" s="31">
        <v>1075</v>
      </c>
      <c r="R430" s="48">
        <v>0.64</v>
      </c>
      <c r="S430" s="48">
        <v>0.55000000000000004</v>
      </c>
      <c r="T430" s="54">
        <v>0.53</v>
      </c>
      <c r="U430" s="50">
        <v>84.7</v>
      </c>
      <c r="V430" s="50">
        <v>66.099999999999994</v>
      </c>
      <c r="W430" s="51">
        <v>54.7</v>
      </c>
      <c r="X430" s="42">
        <f>IF(Tabela1[[#This Row],[Alta2]]="NA","NA",Tabela1[[#This Row],[Alta2]]/Tabela1[[#This Row],[Alta5]]*Tabela1[[#This Row],[Diâmetro (cm)]]/100)</f>
        <v>2.8999999999999998E-3</v>
      </c>
      <c r="Y430" s="42">
        <f>IF(Tabela1[[#This Row],[Média3]]="NA","NA",Tabela1[[#This Row],[Média3]]/Tabela1[[#This Row],[Média6]]*Tabela1[[#This Row],[Diâmetro (cm)]]/100)</f>
        <v>3.2000000000000002E-3</v>
      </c>
      <c r="Z430" s="42">
        <f>IF(Tabela1[[#This Row],[Baixa4]]="NA","NA",Tabela1[[#This Row],[Baixa4]]/Tabela1[[#This Row],[Baixa7]]*Tabela1[[#This Row],[Diâmetro (cm)]]/100)</f>
        <v>3.7000000000000002E-3</v>
      </c>
      <c r="AA430" s="42">
        <f>IF(Tabela1[[#This Row],[Alta8]]="NA","NA",IF(OR(AD430="",U430=""),"",U430*30/1000))</f>
        <v>2.5409999999999999</v>
      </c>
      <c r="AB430" s="42">
        <f>IF(Tabela1[[#This Row],[Média9]]="NA","NA",IF(OR(AE430="",V430=""),"",V430*30/1000))</f>
        <v>1.9830000000000001</v>
      </c>
      <c r="AC430" s="42">
        <f>IF(Tabela1[[#This Row],[Baixa10]]="NA","NA",IF(OR(AF430="",W430=""),"",W430*30/1000))</f>
        <v>1.641</v>
      </c>
      <c r="AD430" s="52" t="str">
        <f>IF(Tabela1[[#This Row],[Alta8]]="NA","NA",IF(X430="","",IF(X430&gt;$AD$3,"A",IF(X430&gt;$AD$4,"B",IF(X430&gt;$AD$5,"C","D")))))</f>
        <v>D</v>
      </c>
      <c r="AE430" s="52" t="str">
        <f>IF(Tabela1[[#This Row],[Média9]]="NA","NA",IF(Y430="","",IF(Y430&gt;$AD$3,"A",IF(Y430&gt;$AD$4,"B",IF(Y430&gt;$AD$5,"C","D")))))</f>
        <v>C</v>
      </c>
      <c r="AF430" s="52" t="str">
        <f>IF(Tabela1[[#This Row],[Baixa10]]="NA","NA",IF(Z430="","",IF(Z430&gt;$AD$3,"A",IF(Z430&gt;$AD$4,"B",IF(Z430&gt;$AD$5,"C","D")))))</f>
        <v>B</v>
      </c>
    </row>
    <row r="431" spans="1:32" ht="26.1" customHeight="1" x14ac:dyDescent="0.3">
      <c r="A431" s="46" t="s">
        <v>1262</v>
      </c>
      <c r="B431" s="31" t="s">
        <v>1215</v>
      </c>
      <c r="C431" s="46" t="s">
        <v>569</v>
      </c>
      <c r="D431" s="46" t="s">
        <v>570</v>
      </c>
      <c r="E431" s="46" t="s">
        <v>25</v>
      </c>
      <c r="F431" s="31">
        <v>220</v>
      </c>
      <c r="G431" s="47">
        <v>38</v>
      </c>
      <c r="H431" s="31">
        <v>3</v>
      </c>
      <c r="I431" s="31" t="s">
        <v>567</v>
      </c>
      <c r="J431" s="31" t="s">
        <v>18</v>
      </c>
      <c r="K431" s="31" t="s">
        <v>18</v>
      </c>
      <c r="L431" s="31" t="s">
        <v>80</v>
      </c>
      <c r="M431" s="31" t="s">
        <v>9</v>
      </c>
      <c r="N431" s="31" t="s">
        <v>9</v>
      </c>
      <c r="O431" s="31">
        <v>1297</v>
      </c>
      <c r="P431" s="31">
        <v>1147</v>
      </c>
      <c r="Q431" s="31">
        <v>1075</v>
      </c>
      <c r="R431" s="48">
        <v>0.64</v>
      </c>
      <c r="S431" s="48">
        <v>0.55000000000000004</v>
      </c>
      <c r="T431" s="54">
        <v>0.53</v>
      </c>
      <c r="U431" s="50">
        <v>88.5</v>
      </c>
      <c r="V431" s="50">
        <v>67.8</v>
      </c>
      <c r="W431" s="51">
        <v>61.9</v>
      </c>
      <c r="X431" s="42">
        <f>IF(Tabela1[[#This Row],[Alta2]]="NA","NA",Tabela1[[#This Row],[Alta2]]/Tabela1[[#This Row],[Alta5]]*Tabela1[[#This Row],[Diâmetro (cm)]]/100)</f>
        <v>2.7000000000000001E-3</v>
      </c>
      <c r="Y431" s="42">
        <f>IF(Tabela1[[#This Row],[Média3]]="NA","NA",Tabela1[[#This Row],[Média3]]/Tabela1[[#This Row],[Média6]]*Tabela1[[#This Row],[Diâmetro (cm)]]/100)</f>
        <v>3.0999999999999999E-3</v>
      </c>
      <c r="Z431" s="42">
        <f>IF(Tabela1[[#This Row],[Baixa4]]="NA","NA",Tabela1[[#This Row],[Baixa4]]/Tabela1[[#This Row],[Baixa7]]*Tabela1[[#This Row],[Diâmetro (cm)]]/100)</f>
        <v>3.3E-3</v>
      </c>
      <c r="AA431" s="42">
        <f>IF(Tabela1[[#This Row],[Alta8]]="NA","NA",IF(OR(AD431="",U431=""),"",U431*30/1000))</f>
        <v>2.6549999999999998</v>
      </c>
      <c r="AB431" s="42">
        <f>IF(Tabela1[[#This Row],[Média9]]="NA","NA",IF(OR(AE431="",V431=""),"",V431*30/1000))</f>
        <v>2.0339999999999998</v>
      </c>
      <c r="AC431" s="42">
        <f>IF(Tabela1[[#This Row],[Baixa10]]="NA","NA",IF(OR(AF431="",W431=""),"",W431*30/1000))</f>
        <v>1.857</v>
      </c>
      <c r="AD431" s="52" t="str">
        <f>IF(Tabela1[[#This Row],[Alta8]]="NA","NA",IF(X431="","",IF(X431&gt;$AD$3,"A",IF(X431&gt;$AD$4,"B",IF(X431&gt;$AD$5,"C","D")))))</f>
        <v>D</v>
      </c>
      <c r="AE431" s="52" t="str">
        <f>IF(Tabela1[[#This Row],[Média9]]="NA","NA",IF(Y431="","",IF(Y431&gt;$AD$3,"A",IF(Y431&gt;$AD$4,"B",IF(Y431&gt;$AD$5,"C","D")))))</f>
        <v>C</v>
      </c>
      <c r="AF431" s="52" t="str">
        <f>IF(Tabela1[[#This Row],[Baixa10]]="NA","NA",IF(Z431="","",IF(Z431&gt;$AD$3,"A",IF(Z431&gt;$AD$4,"B",IF(Z431&gt;$AD$5,"C","D")))))</f>
        <v>C</v>
      </c>
    </row>
    <row r="432" spans="1:32" ht="26.1" customHeight="1" x14ac:dyDescent="0.3">
      <c r="A432" s="46" t="s">
        <v>1262</v>
      </c>
      <c r="B432" s="31" t="s">
        <v>1215</v>
      </c>
      <c r="C432" s="46" t="s">
        <v>571</v>
      </c>
      <c r="D432" s="46" t="s">
        <v>570</v>
      </c>
      <c r="E432" s="46" t="s">
        <v>25</v>
      </c>
      <c r="F432" s="31">
        <v>220</v>
      </c>
      <c r="G432" s="47">
        <v>38</v>
      </c>
      <c r="H432" s="31">
        <v>3</v>
      </c>
      <c r="I432" s="31" t="s">
        <v>567</v>
      </c>
      <c r="J432" s="31" t="s">
        <v>18</v>
      </c>
      <c r="K432" s="31" t="s">
        <v>18</v>
      </c>
      <c r="L432" s="31" t="s">
        <v>80</v>
      </c>
      <c r="M432" s="31" t="s">
        <v>9</v>
      </c>
      <c r="N432" s="31" t="s">
        <v>9</v>
      </c>
      <c r="O432" s="31">
        <v>1297</v>
      </c>
      <c r="P432" s="31">
        <v>1147</v>
      </c>
      <c r="Q432" s="31">
        <v>1075</v>
      </c>
      <c r="R432" s="48">
        <v>0.64</v>
      </c>
      <c r="S432" s="48">
        <v>0.55000000000000004</v>
      </c>
      <c r="T432" s="54">
        <v>0.53</v>
      </c>
      <c r="U432" s="50">
        <v>88.5</v>
      </c>
      <c r="V432" s="50">
        <v>67.8</v>
      </c>
      <c r="W432" s="51">
        <v>61.9</v>
      </c>
      <c r="X432" s="42">
        <f>IF(Tabela1[[#This Row],[Alta2]]="NA","NA",Tabela1[[#This Row],[Alta2]]/Tabela1[[#This Row],[Alta5]]*Tabela1[[#This Row],[Diâmetro (cm)]]/100)</f>
        <v>2.7000000000000001E-3</v>
      </c>
      <c r="Y432" s="42">
        <f>IF(Tabela1[[#This Row],[Média3]]="NA","NA",Tabela1[[#This Row],[Média3]]/Tabela1[[#This Row],[Média6]]*Tabela1[[#This Row],[Diâmetro (cm)]]/100)</f>
        <v>3.0999999999999999E-3</v>
      </c>
      <c r="Z432" s="42">
        <f>IF(Tabela1[[#This Row],[Baixa4]]="NA","NA",Tabela1[[#This Row],[Baixa4]]/Tabela1[[#This Row],[Baixa7]]*Tabela1[[#This Row],[Diâmetro (cm)]]/100)</f>
        <v>3.3E-3</v>
      </c>
      <c r="AA432" s="42">
        <f>IF(Tabela1[[#This Row],[Alta8]]="NA","NA",IF(OR(AD432="",U432=""),"",U432*30/1000))</f>
        <v>2.6549999999999998</v>
      </c>
      <c r="AB432" s="42">
        <f>IF(Tabela1[[#This Row],[Média9]]="NA","NA",IF(OR(AE432="",V432=""),"",V432*30/1000))</f>
        <v>2.0339999999999998</v>
      </c>
      <c r="AC432" s="42">
        <f>IF(Tabela1[[#This Row],[Baixa10]]="NA","NA",IF(OR(AF432="",W432=""),"",W432*30/1000))</f>
        <v>1.857</v>
      </c>
      <c r="AD432" s="52" t="str">
        <f>IF(Tabela1[[#This Row],[Alta8]]="NA","NA",IF(X432="","",IF(X432&gt;$AD$3,"A",IF(X432&gt;$AD$4,"B",IF(X432&gt;$AD$5,"C","D")))))</f>
        <v>D</v>
      </c>
      <c r="AE432" s="52" t="str">
        <f>IF(Tabela1[[#This Row],[Média9]]="NA","NA",IF(Y432="","",IF(Y432&gt;$AD$3,"A",IF(Y432&gt;$AD$4,"B",IF(Y432&gt;$AD$5,"C","D")))))</f>
        <v>C</v>
      </c>
      <c r="AF432" s="52" t="str">
        <f>IF(Tabela1[[#This Row],[Baixa10]]="NA","NA",IF(Z432="","",IF(Z432&gt;$AD$3,"A",IF(Z432&gt;$AD$4,"B",IF(Z432&gt;$AD$5,"C","D")))))</f>
        <v>C</v>
      </c>
    </row>
    <row r="433" spans="1:32" ht="26.1" customHeight="1" x14ac:dyDescent="0.3">
      <c r="A433" s="46" t="s">
        <v>1262</v>
      </c>
      <c r="B433" s="31" t="s">
        <v>1215</v>
      </c>
      <c r="C433" s="46" t="s">
        <v>572</v>
      </c>
      <c r="D433" s="46" t="s">
        <v>573</v>
      </c>
      <c r="E433" s="46" t="s">
        <v>26</v>
      </c>
      <c r="F433" s="31">
        <v>127</v>
      </c>
      <c r="G433" s="47">
        <v>38.200000000000003</v>
      </c>
      <c r="H433" s="31">
        <v>3</v>
      </c>
      <c r="I433" s="31" t="s">
        <v>567</v>
      </c>
      <c r="J433" s="31" t="s">
        <v>18</v>
      </c>
      <c r="K433" s="31" t="s">
        <v>17</v>
      </c>
      <c r="L433" s="31" t="s">
        <v>80</v>
      </c>
      <c r="M433" s="31" t="s">
        <v>9</v>
      </c>
      <c r="N433" s="31" t="s">
        <v>9</v>
      </c>
      <c r="O433" s="31">
        <v>1297</v>
      </c>
      <c r="P433" s="31">
        <v>1146</v>
      </c>
      <c r="Q433" s="31">
        <v>1088</v>
      </c>
      <c r="R433" s="48">
        <v>0.74</v>
      </c>
      <c r="S433" s="48">
        <v>0.65</v>
      </c>
      <c r="T433" s="54">
        <v>0.62</v>
      </c>
      <c r="U433" s="50">
        <v>71.2</v>
      </c>
      <c r="V433" s="50">
        <v>58.7</v>
      </c>
      <c r="W433" s="51">
        <v>54.1</v>
      </c>
      <c r="X433" s="42">
        <f>IF(Tabela1[[#This Row],[Alta2]]="NA","NA",Tabela1[[#This Row],[Alta2]]/Tabela1[[#This Row],[Alta5]]*Tabela1[[#This Row],[Diâmetro (cm)]]/100)</f>
        <v>4.0000000000000001E-3</v>
      </c>
      <c r="Y433" s="42">
        <f>IF(Tabela1[[#This Row],[Média3]]="NA","NA",Tabela1[[#This Row],[Média3]]/Tabela1[[#This Row],[Média6]]*Tabela1[[#This Row],[Diâmetro (cm)]]/100)</f>
        <v>4.1999999999999997E-3</v>
      </c>
      <c r="Z433" s="42">
        <f>IF(Tabela1[[#This Row],[Baixa4]]="NA","NA",Tabela1[[#This Row],[Baixa4]]/Tabela1[[#This Row],[Baixa7]]*Tabela1[[#This Row],[Diâmetro (cm)]]/100)</f>
        <v>4.4000000000000003E-3</v>
      </c>
      <c r="AA433" s="42">
        <f>IF(Tabela1[[#This Row],[Alta8]]="NA","NA",IF(OR(AD433="",U433=""),"",U433*30/1000))</f>
        <v>2.1360000000000001</v>
      </c>
      <c r="AB433" s="42">
        <f>IF(Tabela1[[#This Row],[Média9]]="NA","NA",IF(OR(AE433="",V433=""),"",V433*30/1000))</f>
        <v>1.7609999999999999</v>
      </c>
      <c r="AC433" s="42">
        <f>IF(Tabela1[[#This Row],[Baixa10]]="NA","NA",IF(OR(AF433="",W433=""),"",W433*30/1000))</f>
        <v>1.623</v>
      </c>
      <c r="AD433" s="52" t="str">
        <f>IF(Tabela1[[#This Row],[Alta8]]="NA","NA",IF(X433="","",IF(X433&gt;$AD$3,"A",IF(X433&gt;$AD$4,"B",IF(X433&gt;$AD$5,"C","D")))))</f>
        <v>B</v>
      </c>
      <c r="AE433" s="52" t="str">
        <f>IF(Tabela1[[#This Row],[Média9]]="NA","NA",IF(Y433="","",IF(Y433&gt;$AD$3,"A",IF(Y433&gt;$AD$4,"B",IF(Y433&gt;$AD$5,"C","D")))))</f>
        <v>A</v>
      </c>
      <c r="AF433" s="52" t="str">
        <f>IF(Tabela1[[#This Row],[Baixa10]]="NA","NA",IF(Z433="","",IF(Z433&gt;$AD$3,"A",IF(Z433&gt;$AD$4,"B",IF(Z433&gt;$AD$5,"C","D")))))</f>
        <v>A</v>
      </c>
    </row>
    <row r="434" spans="1:32" ht="26.1" customHeight="1" x14ac:dyDescent="0.3">
      <c r="A434" s="46" t="s">
        <v>1262</v>
      </c>
      <c r="B434" s="31" t="s">
        <v>1215</v>
      </c>
      <c r="C434" s="46" t="s">
        <v>563</v>
      </c>
      <c r="D434" s="46" t="s">
        <v>574</v>
      </c>
      <c r="E434" s="46" t="s">
        <v>26</v>
      </c>
      <c r="F434" s="31" t="s">
        <v>1199</v>
      </c>
      <c r="G434" s="47">
        <v>44.4</v>
      </c>
      <c r="H434" s="31">
        <v>4</v>
      </c>
      <c r="I434" s="31" t="s">
        <v>567</v>
      </c>
      <c r="J434" s="31" t="s">
        <v>18</v>
      </c>
      <c r="K434" s="31" t="s">
        <v>17</v>
      </c>
      <c r="L434" s="31" t="s">
        <v>80</v>
      </c>
      <c r="M434" s="31" t="s">
        <v>9</v>
      </c>
      <c r="N434" s="31" t="s">
        <v>9</v>
      </c>
      <c r="O434" s="31">
        <v>1421</v>
      </c>
      <c r="P434" s="31">
        <v>838</v>
      </c>
      <c r="Q434" s="31">
        <v>623</v>
      </c>
      <c r="R434" s="48">
        <v>1.1499999999999999</v>
      </c>
      <c r="S434" s="48">
        <v>0.68</v>
      </c>
      <c r="T434" s="54">
        <v>0.51</v>
      </c>
      <c r="U434" s="50">
        <v>194.8</v>
      </c>
      <c r="V434" s="50">
        <v>83.7</v>
      </c>
      <c r="W434" s="51">
        <v>57.5</v>
      </c>
      <c r="X434" s="42">
        <f>IF(Tabela1[[#This Row],[Alta2]]="NA","NA",Tabela1[[#This Row],[Alta2]]/Tabela1[[#This Row],[Alta5]]*Tabela1[[#This Row],[Diâmetro (cm)]]/100)</f>
        <v>2.5999999999999999E-3</v>
      </c>
      <c r="Y434" s="42">
        <f>IF(Tabela1[[#This Row],[Média3]]="NA","NA",Tabela1[[#This Row],[Média3]]/Tabela1[[#This Row],[Média6]]*Tabela1[[#This Row],[Diâmetro (cm)]]/100)</f>
        <v>3.5999999999999999E-3</v>
      </c>
      <c r="Z434" s="42">
        <f>IF(Tabela1[[#This Row],[Baixa4]]="NA","NA",Tabela1[[#This Row],[Baixa4]]/Tabela1[[#This Row],[Baixa7]]*Tabela1[[#This Row],[Diâmetro (cm)]]/100)</f>
        <v>3.8999999999999998E-3</v>
      </c>
      <c r="AA434" s="42">
        <f>IF(Tabela1[[#This Row],[Alta8]]="NA","NA",IF(OR(AD434="",U434=""),"",U434*30/1000))</f>
        <v>5.8440000000000003</v>
      </c>
      <c r="AB434" s="42">
        <f>IF(Tabela1[[#This Row],[Média9]]="NA","NA",IF(OR(AE434="",V434=""),"",V434*30/1000))</f>
        <v>2.5110000000000001</v>
      </c>
      <c r="AC434" s="42">
        <f>IF(Tabela1[[#This Row],[Baixa10]]="NA","NA",IF(OR(AF434="",W434=""),"",W434*30/1000))</f>
        <v>1.7250000000000001</v>
      </c>
      <c r="AD434" s="52" t="str">
        <f>IF(Tabela1[[#This Row],[Alta8]]="NA","NA",IF(X434="","",IF(X434&gt;$AD$3,"A",IF(X434&gt;$AD$4,"B",IF(X434&gt;$AD$5,"C","D")))))</f>
        <v>D</v>
      </c>
      <c r="AE434" s="52" t="str">
        <f>IF(Tabela1[[#This Row],[Média9]]="NA","NA",IF(Y434="","",IF(Y434&gt;$AD$3,"A",IF(Y434&gt;$AD$4,"B",IF(Y434&gt;$AD$5,"C","D")))))</f>
        <v>B</v>
      </c>
      <c r="AF434" s="52" t="str">
        <f>IF(Tabela1[[#This Row],[Baixa10]]="NA","NA",IF(Z434="","",IF(Z434&gt;$AD$3,"A",IF(Z434&gt;$AD$4,"B",IF(Z434&gt;$AD$5,"C","D")))))</f>
        <v>B</v>
      </c>
    </row>
    <row r="435" spans="1:32" ht="26.1" customHeight="1" x14ac:dyDescent="0.3">
      <c r="A435" s="46" t="s">
        <v>1262</v>
      </c>
      <c r="B435" s="31" t="s">
        <v>1215</v>
      </c>
      <c r="C435" s="46" t="s">
        <v>563</v>
      </c>
      <c r="D435" s="46" t="s">
        <v>574</v>
      </c>
      <c r="E435" s="46" t="s">
        <v>26</v>
      </c>
      <c r="F435" s="31" t="s">
        <v>1200</v>
      </c>
      <c r="G435" s="47">
        <v>44.4</v>
      </c>
      <c r="H435" s="31">
        <v>4</v>
      </c>
      <c r="I435" s="31" t="s">
        <v>567</v>
      </c>
      <c r="J435" s="31" t="s">
        <v>18</v>
      </c>
      <c r="K435" s="31" t="s">
        <v>17</v>
      </c>
      <c r="L435" s="31" t="s">
        <v>80</v>
      </c>
      <c r="M435" s="31" t="s">
        <v>9</v>
      </c>
      <c r="N435" s="31" t="s">
        <v>9</v>
      </c>
      <c r="O435" s="31">
        <v>1517</v>
      </c>
      <c r="P435" s="31">
        <v>847</v>
      </c>
      <c r="Q435" s="31">
        <v>548</v>
      </c>
      <c r="R435" s="48">
        <v>1.1100000000000001</v>
      </c>
      <c r="S435" s="48">
        <v>0.56000000000000005</v>
      </c>
      <c r="T435" s="54">
        <v>0.34</v>
      </c>
      <c r="U435" s="50">
        <v>252.6</v>
      </c>
      <c r="V435" s="50">
        <v>71.3</v>
      </c>
      <c r="W435" s="51">
        <v>35.799999999999997</v>
      </c>
      <c r="X435" s="42">
        <f>IF(Tabela1[[#This Row],[Alta2]]="NA","NA",Tabela1[[#This Row],[Alta2]]/Tabela1[[#This Row],[Alta5]]*Tabela1[[#This Row],[Diâmetro (cm)]]/100)</f>
        <v>2E-3</v>
      </c>
      <c r="Y435" s="42">
        <f>IF(Tabela1[[#This Row],[Média3]]="NA","NA",Tabela1[[#This Row],[Média3]]/Tabela1[[#This Row],[Média6]]*Tabela1[[#This Row],[Diâmetro (cm)]]/100)</f>
        <v>3.5000000000000001E-3</v>
      </c>
      <c r="Z435" s="42">
        <f>IF(Tabela1[[#This Row],[Baixa4]]="NA","NA",Tabela1[[#This Row],[Baixa4]]/Tabela1[[#This Row],[Baixa7]]*Tabela1[[#This Row],[Diâmetro (cm)]]/100)</f>
        <v>4.1999999999999997E-3</v>
      </c>
      <c r="AA435" s="42">
        <f>IF(Tabela1[[#This Row],[Alta8]]="NA","NA",IF(OR(AD435="",U435=""),"",U435*30/1000))</f>
        <v>7.5780000000000003</v>
      </c>
      <c r="AB435" s="42">
        <f>IF(Tabela1[[#This Row],[Média9]]="NA","NA",IF(OR(AE435="",V435=""),"",V435*30/1000))</f>
        <v>2.1389999999999998</v>
      </c>
      <c r="AC435" s="42">
        <f>IF(Tabela1[[#This Row],[Baixa10]]="NA","NA",IF(OR(AF435="",W435=""),"",W435*30/1000))</f>
        <v>1.0740000000000001</v>
      </c>
      <c r="AD435" s="52" t="str">
        <f>IF(Tabela1[[#This Row],[Alta8]]="NA","NA",IF(X435="","",IF(X435&gt;$AD$3,"A",IF(X435&gt;$AD$4,"B",IF(X435&gt;$AD$5,"C","D")))))</f>
        <v>D</v>
      </c>
      <c r="AE435" s="52" t="str">
        <f>IF(Tabela1[[#This Row],[Média9]]="NA","NA",IF(Y435="","",IF(Y435&gt;$AD$3,"A",IF(Y435&gt;$AD$4,"B",IF(Y435&gt;$AD$5,"C","D")))))</f>
        <v>C</v>
      </c>
      <c r="AF435" s="52" t="str">
        <f>IF(Tabela1[[#This Row],[Baixa10]]="NA","NA",IF(Z435="","",IF(Z435&gt;$AD$3,"A",IF(Z435&gt;$AD$4,"B",IF(Z435&gt;$AD$5,"C","D")))))</f>
        <v>A</v>
      </c>
    </row>
    <row r="436" spans="1:32" ht="26.1" customHeight="1" x14ac:dyDescent="0.3">
      <c r="A436" s="46" t="s">
        <v>1262</v>
      </c>
      <c r="B436" s="31" t="s">
        <v>1215</v>
      </c>
      <c r="C436" s="46" t="s">
        <v>575</v>
      </c>
      <c r="D436" s="46" t="s">
        <v>576</v>
      </c>
      <c r="E436" s="46" t="s">
        <v>26</v>
      </c>
      <c r="F436" s="31" t="s">
        <v>1199</v>
      </c>
      <c r="G436" s="47">
        <v>44.6</v>
      </c>
      <c r="H436" s="31">
        <v>3</v>
      </c>
      <c r="I436" s="31" t="s">
        <v>76</v>
      </c>
      <c r="J436" s="31" t="s">
        <v>18</v>
      </c>
      <c r="K436" s="31" t="s">
        <v>17</v>
      </c>
      <c r="L436" s="31" t="s">
        <v>80</v>
      </c>
      <c r="M436" s="31" t="s">
        <v>9</v>
      </c>
      <c r="N436" s="31" t="s">
        <v>9</v>
      </c>
      <c r="O436" s="31">
        <v>1289</v>
      </c>
      <c r="P436" s="31">
        <v>698</v>
      </c>
      <c r="Q436" s="31">
        <v>508</v>
      </c>
      <c r="R436" s="48">
        <v>1.08</v>
      </c>
      <c r="S436" s="48">
        <v>0.61</v>
      </c>
      <c r="T436" s="54">
        <v>0.46</v>
      </c>
      <c r="U436" s="50">
        <v>133.30000000000001</v>
      </c>
      <c r="V436" s="50">
        <v>65</v>
      </c>
      <c r="W436" s="51">
        <v>46.5</v>
      </c>
      <c r="X436" s="42">
        <f>IF(Tabela1[[#This Row],[Alta2]]="NA","NA",Tabela1[[#This Row],[Alta2]]/Tabela1[[#This Row],[Alta5]]*Tabela1[[#This Row],[Diâmetro (cm)]]/100)</f>
        <v>3.5999999999999999E-3</v>
      </c>
      <c r="Y436" s="42">
        <f>IF(Tabela1[[#This Row],[Média3]]="NA","NA",Tabela1[[#This Row],[Média3]]/Tabela1[[#This Row],[Média6]]*Tabela1[[#This Row],[Diâmetro (cm)]]/100)</f>
        <v>4.1999999999999997E-3</v>
      </c>
      <c r="Z436" s="42">
        <f>IF(Tabela1[[#This Row],[Baixa4]]="NA","NA",Tabela1[[#This Row],[Baixa4]]/Tabela1[[#This Row],[Baixa7]]*Tabela1[[#This Row],[Diâmetro (cm)]]/100)</f>
        <v>4.4000000000000003E-3</v>
      </c>
      <c r="AA436" s="42">
        <f>IF(Tabela1[[#This Row],[Alta8]]="NA","NA",IF(OR(AD436="",U436=""),"",U436*30/1000))</f>
        <v>3.9990000000000001</v>
      </c>
      <c r="AB436" s="42">
        <f>IF(Tabela1[[#This Row],[Média9]]="NA","NA",IF(OR(AE436="",V436=""),"",V436*30/1000))</f>
        <v>1.95</v>
      </c>
      <c r="AC436" s="42">
        <f>IF(Tabela1[[#This Row],[Baixa10]]="NA","NA",IF(OR(AF436="",W436=""),"",W436*30/1000))</f>
        <v>1.395</v>
      </c>
      <c r="AD436" s="52" t="str">
        <f>IF(Tabela1[[#This Row],[Alta8]]="NA","NA",IF(X436="","",IF(X436&gt;$AD$3,"A",IF(X436&gt;$AD$4,"B",IF(X436&gt;$AD$5,"C","D")))))</f>
        <v>B</v>
      </c>
      <c r="AE436" s="52" t="str">
        <f>IF(Tabela1[[#This Row],[Média9]]="NA","NA",IF(Y436="","",IF(Y436&gt;$AD$3,"A",IF(Y436&gt;$AD$4,"B",IF(Y436&gt;$AD$5,"C","D")))))</f>
        <v>A</v>
      </c>
      <c r="AF436" s="52" t="str">
        <f>IF(Tabela1[[#This Row],[Baixa10]]="NA","NA",IF(Z436="","",IF(Z436&gt;$AD$3,"A",IF(Z436&gt;$AD$4,"B",IF(Z436&gt;$AD$5,"C","D")))))</f>
        <v>A</v>
      </c>
    </row>
    <row r="437" spans="1:32" ht="26.1" customHeight="1" x14ac:dyDescent="0.3">
      <c r="A437" s="46" t="s">
        <v>1262</v>
      </c>
      <c r="B437" s="31" t="s">
        <v>1215</v>
      </c>
      <c r="C437" s="46" t="s">
        <v>575</v>
      </c>
      <c r="D437" s="46" t="s">
        <v>576</v>
      </c>
      <c r="E437" s="46" t="s">
        <v>26</v>
      </c>
      <c r="F437" s="31" t="s">
        <v>1200</v>
      </c>
      <c r="G437" s="47">
        <v>44.6</v>
      </c>
      <c r="H437" s="31">
        <v>3</v>
      </c>
      <c r="I437" s="31" t="s">
        <v>76</v>
      </c>
      <c r="J437" s="31" t="s">
        <v>18</v>
      </c>
      <c r="K437" s="31" t="s">
        <v>17</v>
      </c>
      <c r="L437" s="31" t="s">
        <v>80</v>
      </c>
      <c r="M437" s="31" t="s">
        <v>9</v>
      </c>
      <c r="N437" s="31" t="s">
        <v>9</v>
      </c>
      <c r="O437" s="31">
        <v>1408</v>
      </c>
      <c r="P437" s="31">
        <v>930</v>
      </c>
      <c r="Q437" s="31">
        <v>558</v>
      </c>
      <c r="R437" s="48">
        <v>1.02</v>
      </c>
      <c r="S437" s="48">
        <v>0.64</v>
      </c>
      <c r="T437" s="54">
        <v>0.36</v>
      </c>
      <c r="U437" s="50">
        <v>181.2</v>
      </c>
      <c r="V437" s="50">
        <v>93.4</v>
      </c>
      <c r="W437" s="51">
        <v>35.200000000000003</v>
      </c>
      <c r="X437" s="42">
        <f>IF(Tabela1[[#This Row],[Alta2]]="NA","NA",Tabela1[[#This Row],[Alta2]]/Tabela1[[#This Row],[Alta5]]*Tabela1[[#This Row],[Diâmetro (cm)]]/100)</f>
        <v>2.5000000000000001E-3</v>
      </c>
      <c r="Y437" s="42">
        <f>IF(Tabela1[[#This Row],[Média3]]="NA","NA",Tabela1[[#This Row],[Média3]]/Tabela1[[#This Row],[Média6]]*Tabela1[[#This Row],[Diâmetro (cm)]]/100)</f>
        <v>3.0999999999999999E-3</v>
      </c>
      <c r="Z437" s="42">
        <f>IF(Tabela1[[#This Row],[Baixa4]]="NA","NA",Tabela1[[#This Row],[Baixa4]]/Tabela1[[#This Row],[Baixa7]]*Tabela1[[#This Row],[Diâmetro (cm)]]/100)</f>
        <v>4.5999999999999999E-3</v>
      </c>
      <c r="AA437" s="42">
        <f>IF(Tabela1[[#This Row],[Alta8]]="NA","NA",IF(OR(AD437="",U437=""),"",U437*30/1000))</f>
        <v>5.4359999999999999</v>
      </c>
      <c r="AB437" s="42">
        <f>IF(Tabela1[[#This Row],[Média9]]="NA","NA",IF(OR(AE437="",V437=""),"",V437*30/1000))</f>
        <v>2.802</v>
      </c>
      <c r="AC437" s="42">
        <f>IF(Tabela1[[#This Row],[Baixa10]]="NA","NA",IF(OR(AF437="",W437=""),"",W437*30/1000))</f>
        <v>1.056</v>
      </c>
      <c r="AD437" s="52" t="str">
        <f>IF(Tabela1[[#This Row],[Alta8]]="NA","NA",IF(X437="","",IF(X437&gt;$AD$3,"A",IF(X437&gt;$AD$4,"B",IF(X437&gt;$AD$5,"C","D")))))</f>
        <v>D</v>
      </c>
      <c r="AE437" s="52" t="str">
        <f>IF(Tabela1[[#This Row],[Média9]]="NA","NA",IF(Y437="","",IF(Y437&gt;$AD$3,"A",IF(Y437&gt;$AD$4,"B",IF(Y437&gt;$AD$5,"C","D")))))</f>
        <v>C</v>
      </c>
      <c r="AF437" s="52" t="str">
        <f>IF(Tabela1[[#This Row],[Baixa10]]="NA","NA",IF(Z437="","",IF(Z437&gt;$AD$3,"A",IF(Z437&gt;$AD$4,"B",IF(Z437&gt;$AD$5,"C","D")))))</f>
        <v>A</v>
      </c>
    </row>
    <row r="438" spans="1:32" ht="26.1" customHeight="1" x14ac:dyDescent="0.3">
      <c r="A438" s="46" t="s">
        <v>1262</v>
      </c>
      <c r="B438" s="31" t="s">
        <v>1215</v>
      </c>
      <c r="C438" s="46" t="s">
        <v>577</v>
      </c>
      <c r="D438" s="46" t="s">
        <v>578</v>
      </c>
      <c r="E438" s="46" t="s">
        <v>26</v>
      </c>
      <c r="F438" s="31" t="s">
        <v>1199</v>
      </c>
      <c r="G438" s="47">
        <v>51.5</v>
      </c>
      <c r="H438" s="31">
        <v>3</v>
      </c>
      <c r="I438" s="31" t="s">
        <v>76</v>
      </c>
      <c r="J438" s="31" t="s">
        <v>18</v>
      </c>
      <c r="K438" s="31" t="s">
        <v>17</v>
      </c>
      <c r="L438" s="31" t="s">
        <v>80</v>
      </c>
      <c r="M438" s="31" t="s">
        <v>9</v>
      </c>
      <c r="N438" s="31" t="s">
        <v>9</v>
      </c>
      <c r="O438" s="31">
        <v>1507</v>
      </c>
      <c r="P438" s="31">
        <v>941</v>
      </c>
      <c r="Q438" s="31">
        <v>694</v>
      </c>
      <c r="R438" s="48">
        <v>1.41</v>
      </c>
      <c r="S438" s="48">
        <v>0.91</v>
      </c>
      <c r="T438" s="54">
        <v>0.67</v>
      </c>
      <c r="U438" s="50">
        <v>187.1</v>
      </c>
      <c r="V438" s="50">
        <v>104.7</v>
      </c>
      <c r="W438" s="51">
        <v>69</v>
      </c>
      <c r="X438" s="42">
        <f>IF(Tabela1[[#This Row],[Alta2]]="NA","NA",Tabela1[[#This Row],[Alta2]]/Tabela1[[#This Row],[Alta5]]*Tabela1[[#This Row],[Diâmetro (cm)]]/100)</f>
        <v>3.8999999999999998E-3</v>
      </c>
      <c r="Y438" s="42">
        <f>IF(Tabela1[[#This Row],[Média3]]="NA","NA",Tabela1[[#This Row],[Média3]]/Tabela1[[#This Row],[Média6]]*Tabela1[[#This Row],[Diâmetro (cm)]]/100)</f>
        <v>4.4999999999999997E-3</v>
      </c>
      <c r="Z438" s="42">
        <f>IF(Tabela1[[#This Row],[Baixa4]]="NA","NA",Tabela1[[#This Row],[Baixa4]]/Tabela1[[#This Row],[Baixa7]]*Tabela1[[#This Row],[Diâmetro (cm)]]/100)</f>
        <v>5.0000000000000001E-3</v>
      </c>
      <c r="AA438" s="42">
        <f>IF(Tabela1[[#This Row],[Alta8]]="NA","NA",IF(OR(AD438="",U438=""),"",U438*30/1000))</f>
        <v>5.6130000000000004</v>
      </c>
      <c r="AB438" s="42">
        <f>IF(Tabela1[[#This Row],[Média9]]="NA","NA",IF(OR(AE438="",V438=""),"",V438*30/1000))</f>
        <v>3.141</v>
      </c>
      <c r="AC438" s="42">
        <f>IF(Tabela1[[#This Row],[Baixa10]]="NA","NA",IF(OR(AF438="",W438=""),"",W438*30/1000))</f>
        <v>2.0699999999999998</v>
      </c>
      <c r="AD438" s="52" t="str">
        <f>IF(Tabela1[[#This Row],[Alta8]]="NA","NA",IF(X438="","",IF(X438&gt;$AD$3,"A",IF(X438&gt;$AD$4,"B",IF(X438&gt;$AD$5,"C","D")))))</f>
        <v>B</v>
      </c>
      <c r="AE438" s="52" t="str">
        <f>IF(Tabela1[[#This Row],[Média9]]="NA","NA",IF(Y438="","",IF(Y438&gt;$AD$3,"A",IF(Y438&gt;$AD$4,"B",IF(Y438&gt;$AD$5,"C","D")))))</f>
        <v>A</v>
      </c>
      <c r="AF438" s="52" t="str">
        <f>IF(Tabela1[[#This Row],[Baixa10]]="NA","NA",IF(Z438="","",IF(Z438&gt;$AD$3,"A",IF(Z438&gt;$AD$4,"B",IF(Z438&gt;$AD$5,"C","D")))))</f>
        <v>A</v>
      </c>
    </row>
    <row r="439" spans="1:32" ht="26.1" customHeight="1" x14ac:dyDescent="0.3">
      <c r="A439" s="46" t="s">
        <v>1262</v>
      </c>
      <c r="B439" s="31" t="s">
        <v>1215</v>
      </c>
      <c r="C439" s="46" t="s">
        <v>577</v>
      </c>
      <c r="D439" s="46" t="s">
        <v>578</v>
      </c>
      <c r="E439" s="46" t="s">
        <v>26</v>
      </c>
      <c r="F439" s="31" t="s">
        <v>1200</v>
      </c>
      <c r="G439" s="47">
        <v>51.5</v>
      </c>
      <c r="H439" s="31">
        <v>3</v>
      </c>
      <c r="I439" s="31" t="s">
        <v>76</v>
      </c>
      <c r="J439" s="31" t="s">
        <v>18</v>
      </c>
      <c r="K439" s="31" t="s">
        <v>17</v>
      </c>
      <c r="L439" s="31" t="s">
        <v>80</v>
      </c>
      <c r="M439" s="31" t="s">
        <v>9</v>
      </c>
      <c r="N439" s="31" t="s">
        <v>9</v>
      </c>
      <c r="O439" s="31">
        <v>1564</v>
      </c>
      <c r="P439" s="31">
        <v>903</v>
      </c>
      <c r="Q439" s="31">
        <v>580</v>
      </c>
      <c r="R439" s="48">
        <v>1.25</v>
      </c>
      <c r="S439" s="48">
        <v>0.66</v>
      </c>
      <c r="T439" s="54">
        <v>0.38</v>
      </c>
      <c r="U439" s="50">
        <v>250.3</v>
      </c>
      <c r="V439" s="50">
        <v>78.2</v>
      </c>
      <c r="W439" s="51">
        <v>33.6</v>
      </c>
      <c r="X439" s="42">
        <f>IF(Tabela1[[#This Row],[Alta2]]="NA","NA",Tabela1[[#This Row],[Alta2]]/Tabela1[[#This Row],[Alta5]]*Tabela1[[#This Row],[Diâmetro (cm)]]/100)</f>
        <v>2.5999999999999999E-3</v>
      </c>
      <c r="Y439" s="42">
        <f>IF(Tabela1[[#This Row],[Média3]]="NA","NA",Tabela1[[#This Row],[Média3]]/Tabela1[[#This Row],[Média6]]*Tabela1[[#This Row],[Diâmetro (cm)]]/100)</f>
        <v>4.3E-3</v>
      </c>
      <c r="Z439" s="42">
        <f>IF(Tabela1[[#This Row],[Baixa4]]="NA","NA",Tabela1[[#This Row],[Baixa4]]/Tabela1[[#This Row],[Baixa7]]*Tabela1[[#This Row],[Diâmetro (cm)]]/100)</f>
        <v>5.7999999999999996E-3</v>
      </c>
      <c r="AA439" s="42">
        <f>IF(Tabela1[[#This Row],[Alta8]]="NA","NA",IF(OR(AD439="",U439=""),"",U439*30/1000))</f>
        <v>7.5090000000000003</v>
      </c>
      <c r="AB439" s="42">
        <f>IF(Tabela1[[#This Row],[Média9]]="NA","NA",IF(OR(AE439="",V439=""),"",V439*30/1000))</f>
        <v>2.3460000000000001</v>
      </c>
      <c r="AC439" s="42">
        <f>IF(Tabela1[[#This Row],[Baixa10]]="NA","NA",IF(OR(AF439="",W439=""),"",W439*30/1000))</f>
        <v>1.008</v>
      </c>
      <c r="AD439" s="52" t="str">
        <f>IF(Tabela1[[#This Row],[Alta8]]="NA","NA",IF(X439="","",IF(X439&gt;$AD$3,"A",IF(X439&gt;$AD$4,"B",IF(X439&gt;$AD$5,"C","D")))))</f>
        <v>D</v>
      </c>
      <c r="AE439" s="52" t="str">
        <f>IF(Tabela1[[#This Row],[Média9]]="NA","NA",IF(Y439="","",IF(Y439&gt;$AD$3,"A",IF(Y439&gt;$AD$4,"B",IF(Y439&gt;$AD$5,"C","D")))))</f>
        <v>A</v>
      </c>
      <c r="AF439" s="52" t="str">
        <f>IF(Tabela1[[#This Row],[Baixa10]]="NA","NA",IF(Z439="","",IF(Z439&gt;$AD$3,"A",IF(Z439&gt;$AD$4,"B",IF(Z439&gt;$AD$5,"C","D")))))</f>
        <v>A</v>
      </c>
    </row>
    <row r="440" spans="1:32" ht="26.1" customHeight="1" x14ac:dyDescent="0.3">
      <c r="A440" s="46" t="s">
        <v>1262</v>
      </c>
      <c r="B440" s="31" t="s">
        <v>1215</v>
      </c>
      <c r="C440" s="46" t="s">
        <v>579</v>
      </c>
      <c r="D440" s="46" t="s">
        <v>580</v>
      </c>
      <c r="E440" s="46" t="s">
        <v>26</v>
      </c>
      <c r="F440" s="31" t="s">
        <v>1199</v>
      </c>
      <c r="G440" s="47">
        <v>51.4</v>
      </c>
      <c r="H440" s="31">
        <v>3</v>
      </c>
      <c r="I440" s="31" t="s">
        <v>76</v>
      </c>
      <c r="J440" s="31" t="s">
        <v>18</v>
      </c>
      <c r="K440" s="31" t="s">
        <v>17</v>
      </c>
      <c r="L440" s="31" t="s">
        <v>80</v>
      </c>
      <c r="M440" s="31" t="s">
        <v>9</v>
      </c>
      <c r="N440" s="31" t="s">
        <v>9</v>
      </c>
      <c r="O440" s="31">
        <v>1315</v>
      </c>
      <c r="P440" s="31">
        <v>790</v>
      </c>
      <c r="Q440" s="31">
        <v>668</v>
      </c>
      <c r="R440" s="48">
        <v>1.18</v>
      </c>
      <c r="S440" s="48">
        <v>0.75</v>
      </c>
      <c r="T440" s="54">
        <v>0.63</v>
      </c>
      <c r="U440" s="50">
        <v>129.9</v>
      </c>
      <c r="V440" s="50">
        <v>78.900000000000006</v>
      </c>
      <c r="W440" s="51">
        <v>63.9</v>
      </c>
      <c r="X440" s="42">
        <f>IF(Tabela1[[#This Row],[Alta2]]="NA","NA",Tabela1[[#This Row],[Alta2]]/Tabela1[[#This Row],[Alta5]]*Tabela1[[#This Row],[Diâmetro (cm)]]/100)</f>
        <v>4.7000000000000002E-3</v>
      </c>
      <c r="Y440" s="42">
        <f>IF(Tabela1[[#This Row],[Média3]]="NA","NA",Tabela1[[#This Row],[Média3]]/Tabela1[[#This Row],[Média6]]*Tabela1[[#This Row],[Diâmetro (cm)]]/100)</f>
        <v>4.8999999999999998E-3</v>
      </c>
      <c r="Z440" s="42">
        <f>IF(Tabela1[[#This Row],[Baixa4]]="NA","NA",Tabela1[[#This Row],[Baixa4]]/Tabela1[[#This Row],[Baixa7]]*Tabela1[[#This Row],[Diâmetro (cm)]]/100)</f>
        <v>5.1000000000000004E-3</v>
      </c>
      <c r="AA440" s="42">
        <f>IF(Tabela1[[#This Row],[Alta8]]="NA","NA",IF(OR(AD440="",U440=""),"",U440*30/1000))</f>
        <v>3.8969999999999998</v>
      </c>
      <c r="AB440" s="42">
        <f>IF(Tabela1[[#This Row],[Média9]]="NA","NA",IF(OR(AE440="",V440=""),"",V440*30/1000))</f>
        <v>2.367</v>
      </c>
      <c r="AC440" s="42">
        <f>IF(Tabela1[[#This Row],[Baixa10]]="NA","NA",IF(OR(AF440="",W440=""),"",W440*30/1000))</f>
        <v>1.917</v>
      </c>
      <c r="AD440" s="52" t="str">
        <f>IF(Tabela1[[#This Row],[Alta8]]="NA","NA",IF(X440="","",IF(X440&gt;$AD$3,"A",IF(X440&gt;$AD$4,"B",IF(X440&gt;$AD$5,"C","D")))))</f>
        <v>A</v>
      </c>
      <c r="AE440" s="52" t="str">
        <f>IF(Tabela1[[#This Row],[Média9]]="NA","NA",IF(Y440="","",IF(Y440&gt;$AD$3,"A",IF(Y440&gt;$AD$4,"B",IF(Y440&gt;$AD$5,"C","D")))))</f>
        <v>A</v>
      </c>
      <c r="AF440" s="52" t="str">
        <f>IF(Tabela1[[#This Row],[Baixa10]]="NA","NA",IF(Z440="","",IF(Z440&gt;$AD$3,"A",IF(Z440&gt;$AD$4,"B",IF(Z440&gt;$AD$5,"C","D")))))</f>
        <v>A</v>
      </c>
    </row>
    <row r="441" spans="1:32" ht="26.1" customHeight="1" x14ac:dyDescent="0.3">
      <c r="A441" s="46" t="s">
        <v>1262</v>
      </c>
      <c r="B441" s="31" t="s">
        <v>1215</v>
      </c>
      <c r="C441" s="46" t="s">
        <v>579</v>
      </c>
      <c r="D441" s="46" t="s">
        <v>580</v>
      </c>
      <c r="E441" s="46" t="s">
        <v>26</v>
      </c>
      <c r="F441" s="31" t="s">
        <v>1200</v>
      </c>
      <c r="G441" s="47">
        <v>51.4</v>
      </c>
      <c r="H441" s="31">
        <v>3</v>
      </c>
      <c r="I441" s="31" t="s">
        <v>76</v>
      </c>
      <c r="J441" s="31" t="s">
        <v>18</v>
      </c>
      <c r="K441" s="31" t="s">
        <v>17</v>
      </c>
      <c r="L441" s="31" t="s">
        <v>80</v>
      </c>
      <c r="M441" s="31" t="s">
        <v>9</v>
      </c>
      <c r="N441" s="31" t="s">
        <v>9</v>
      </c>
      <c r="O441" s="31">
        <v>1465</v>
      </c>
      <c r="P441" s="31">
        <v>1287</v>
      </c>
      <c r="Q441" s="31">
        <v>937</v>
      </c>
      <c r="R441" s="48">
        <v>1.0900000000000001</v>
      </c>
      <c r="S441" s="48">
        <v>0.95</v>
      </c>
      <c r="T441" s="54">
        <v>0.68</v>
      </c>
      <c r="U441" s="50">
        <v>180.2</v>
      </c>
      <c r="V441" s="50">
        <v>138.4</v>
      </c>
      <c r="W441" s="51">
        <v>83.2</v>
      </c>
      <c r="X441" s="42">
        <f>IF(Tabela1[[#This Row],[Alta2]]="NA","NA",Tabela1[[#This Row],[Alta2]]/Tabela1[[#This Row],[Alta5]]*Tabela1[[#This Row],[Diâmetro (cm)]]/100)</f>
        <v>3.0999999999999999E-3</v>
      </c>
      <c r="Y441" s="42">
        <f>IF(Tabela1[[#This Row],[Média3]]="NA","NA",Tabela1[[#This Row],[Média3]]/Tabela1[[#This Row],[Média6]]*Tabela1[[#This Row],[Diâmetro (cm)]]/100)</f>
        <v>3.5000000000000001E-3</v>
      </c>
      <c r="Z441" s="42">
        <f>IF(Tabela1[[#This Row],[Baixa4]]="NA","NA",Tabela1[[#This Row],[Baixa4]]/Tabela1[[#This Row],[Baixa7]]*Tabela1[[#This Row],[Diâmetro (cm)]]/100)</f>
        <v>4.1999999999999997E-3</v>
      </c>
      <c r="AA441" s="42">
        <f>IF(Tabela1[[#This Row],[Alta8]]="NA","NA",IF(OR(AD441="",U441=""),"",U441*30/1000))</f>
        <v>5.4059999999999997</v>
      </c>
      <c r="AB441" s="42">
        <f>IF(Tabela1[[#This Row],[Média9]]="NA","NA",IF(OR(AE441="",V441=""),"",V441*30/1000))</f>
        <v>4.1520000000000001</v>
      </c>
      <c r="AC441" s="42">
        <f>IF(Tabela1[[#This Row],[Baixa10]]="NA","NA",IF(OR(AF441="",W441=""),"",W441*30/1000))</f>
        <v>2.496</v>
      </c>
      <c r="AD441" s="52" t="str">
        <f>IF(Tabela1[[#This Row],[Alta8]]="NA","NA",IF(X441="","",IF(X441&gt;$AD$3,"A",IF(X441&gt;$AD$4,"B",IF(X441&gt;$AD$5,"C","D")))))</f>
        <v>C</v>
      </c>
      <c r="AE441" s="52" t="str">
        <f>IF(Tabela1[[#This Row],[Média9]]="NA","NA",IF(Y441="","",IF(Y441&gt;$AD$3,"A",IF(Y441&gt;$AD$4,"B",IF(Y441&gt;$AD$5,"C","D")))))</f>
        <v>C</v>
      </c>
      <c r="AF441" s="52" t="str">
        <f>IF(Tabela1[[#This Row],[Baixa10]]="NA","NA",IF(Z441="","",IF(Z441&gt;$AD$3,"A",IF(Z441&gt;$AD$4,"B",IF(Z441&gt;$AD$5,"C","D")))))</f>
        <v>A</v>
      </c>
    </row>
    <row r="442" spans="1:32" ht="26.1" customHeight="1" x14ac:dyDescent="0.3">
      <c r="A442" s="46" t="s">
        <v>1262</v>
      </c>
      <c r="B442" s="31" t="s">
        <v>1215</v>
      </c>
      <c r="C442" s="46" t="s">
        <v>581</v>
      </c>
      <c r="D442" s="46" t="s">
        <v>582</v>
      </c>
      <c r="E442" s="46" t="s">
        <v>26</v>
      </c>
      <c r="F442" s="31" t="s">
        <v>1199</v>
      </c>
      <c r="G442" s="47">
        <v>51.4</v>
      </c>
      <c r="H442" s="31">
        <v>3</v>
      </c>
      <c r="I442" s="31" t="s">
        <v>76</v>
      </c>
      <c r="J442" s="31" t="s">
        <v>18</v>
      </c>
      <c r="K442" s="31" t="s">
        <v>18</v>
      </c>
      <c r="L442" s="31" t="s">
        <v>80</v>
      </c>
      <c r="M442" s="31" t="s">
        <v>9</v>
      </c>
      <c r="N442" s="31" t="s">
        <v>9</v>
      </c>
      <c r="O442" s="31">
        <v>1263</v>
      </c>
      <c r="P442" s="31">
        <v>885</v>
      </c>
      <c r="Q442" s="31">
        <v>717</v>
      </c>
      <c r="R442" s="48">
        <v>0.9</v>
      </c>
      <c r="S442" s="48">
        <v>0.62</v>
      </c>
      <c r="T442" s="54">
        <v>0.51</v>
      </c>
      <c r="U442" s="50">
        <v>132.69999999999999</v>
      </c>
      <c r="V442" s="50">
        <v>88.2</v>
      </c>
      <c r="W442" s="51">
        <v>74.599999999999994</v>
      </c>
      <c r="X442" s="42">
        <f>IF(Tabela1[[#This Row],[Alta2]]="NA","NA",Tabela1[[#This Row],[Alta2]]/Tabela1[[#This Row],[Alta5]]*Tabela1[[#This Row],[Diâmetro (cm)]]/100)</f>
        <v>3.5000000000000001E-3</v>
      </c>
      <c r="Y442" s="42">
        <f>IF(Tabela1[[#This Row],[Média3]]="NA","NA",Tabela1[[#This Row],[Média3]]/Tabela1[[#This Row],[Média6]]*Tabela1[[#This Row],[Diâmetro (cm)]]/100)</f>
        <v>3.5999999999999999E-3</v>
      </c>
      <c r="Z442" s="42">
        <f>IF(Tabela1[[#This Row],[Baixa4]]="NA","NA",Tabela1[[#This Row],[Baixa4]]/Tabela1[[#This Row],[Baixa7]]*Tabela1[[#This Row],[Diâmetro (cm)]]/100)</f>
        <v>3.5000000000000001E-3</v>
      </c>
      <c r="AA442" s="42">
        <f>IF(Tabela1[[#This Row],[Alta8]]="NA","NA",IF(OR(AD442="",U442=""),"",U442*30/1000))</f>
        <v>3.9809999999999999</v>
      </c>
      <c r="AB442" s="42">
        <f>IF(Tabela1[[#This Row],[Média9]]="NA","NA",IF(OR(AE442="",V442=""),"",V442*30/1000))</f>
        <v>2.6459999999999999</v>
      </c>
      <c r="AC442" s="42">
        <f>IF(Tabela1[[#This Row],[Baixa10]]="NA","NA",IF(OR(AF442="",W442=""),"",W442*30/1000))</f>
        <v>2.238</v>
      </c>
      <c r="AD442" s="52" t="str">
        <f>IF(Tabela1[[#This Row],[Alta8]]="NA","NA",IF(X442="","",IF(X442&gt;$AD$3,"A",IF(X442&gt;$AD$4,"B",IF(X442&gt;$AD$5,"C","D")))))</f>
        <v>C</v>
      </c>
      <c r="AE442" s="52" t="str">
        <f>IF(Tabela1[[#This Row],[Média9]]="NA","NA",IF(Y442="","",IF(Y442&gt;$AD$3,"A",IF(Y442&gt;$AD$4,"B",IF(Y442&gt;$AD$5,"C","D")))))</f>
        <v>B</v>
      </c>
      <c r="AF442" s="52" t="str">
        <f>IF(Tabela1[[#This Row],[Baixa10]]="NA","NA",IF(Z442="","",IF(Z442&gt;$AD$3,"A",IF(Z442&gt;$AD$4,"B",IF(Z442&gt;$AD$5,"C","D")))))</f>
        <v>C</v>
      </c>
    </row>
    <row r="443" spans="1:32" ht="26.1" customHeight="1" x14ac:dyDescent="0.3">
      <c r="A443" s="46" t="s">
        <v>1262</v>
      </c>
      <c r="B443" s="31" t="s">
        <v>1215</v>
      </c>
      <c r="C443" s="46" t="s">
        <v>581</v>
      </c>
      <c r="D443" s="46" t="s">
        <v>582</v>
      </c>
      <c r="E443" s="46" t="s">
        <v>26</v>
      </c>
      <c r="F443" s="31" t="s">
        <v>1200</v>
      </c>
      <c r="G443" s="47">
        <v>51.4</v>
      </c>
      <c r="H443" s="31">
        <v>3</v>
      </c>
      <c r="I443" s="31" t="s">
        <v>76</v>
      </c>
      <c r="J443" s="31" t="s">
        <v>18</v>
      </c>
      <c r="K443" s="31" t="s">
        <v>18</v>
      </c>
      <c r="L443" s="31" t="s">
        <v>80</v>
      </c>
      <c r="M443" s="31" t="s">
        <v>9</v>
      </c>
      <c r="N443" s="31" t="s">
        <v>9</v>
      </c>
      <c r="O443" s="31">
        <v>1378</v>
      </c>
      <c r="P443" s="31">
        <v>1171</v>
      </c>
      <c r="Q443" s="31">
        <v>845</v>
      </c>
      <c r="R443" s="48">
        <v>0.88</v>
      </c>
      <c r="S443" s="48">
        <v>0.7</v>
      </c>
      <c r="T443" s="54">
        <v>0.48</v>
      </c>
      <c r="U443" s="50">
        <v>181.3</v>
      </c>
      <c r="V443" s="50">
        <v>144.4</v>
      </c>
      <c r="W443" s="51">
        <v>73.599999999999994</v>
      </c>
      <c r="X443" s="42">
        <f>IF(Tabela1[[#This Row],[Alta2]]="NA","NA",Tabela1[[#This Row],[Alta2]]/Tabela1[[#This Row],[Alta5]]*Tabela1[[#This Row],[Diâmetro (cm)]]/100)</f>
        <v>2.5000000000000001E-3</v>
      </c>
      <c r="Y443" s="42">
        <f>IF(Tabela1[[#This Row],[Média3]]="NA","NA",Tabela1[[#This Row],[Média3]]/Tabela1[[#This Row],[Média6]]*Tabela1[[#This Row],[Diâmetro (cm)]]/100)</f>
        <v>2.5000000000000001E-3</v>
      </c>
      <c r="Z443" s="42">
        <f>IF(Tabela1[[#This Row],[Baixa4]]="NA","NA",Tabela1[[#This Row],[Baixa4]]/Tabela1[[#This Row],[Baixa7]]*Tabela1[[#This Row],[Diâmetro (cm)]]/100)</f>
        <v>3.3999999999999998E-3</v>
      </c>
      <c r="AA443" s="42">
        <f>IF(Tabela1[[#This Row],[Alta8]]="NA","NA",IF(OR(AD443="",U443=""),"",U443*30/1000))</f>
        <v>5.4390000000000001</v>
      </c>
      <c r="AB443" s="42">
        <f>IF(Tabela1[[#This Row],[Média9]]="NA","NA",IF(OR(AE443="",V443=""),"",V443*30/1000))</f>
        <v>4.3319999999999999</v>
      </c>
      <c r="AC443" s="42">
        <f>IF(Tabela1[[#This Row],[Baixa10]]="NA","NA",IF(OR(AF443="",W443=""),"",W443*30/1000))</f>
        <v>2.2080000000000002</v>
      </c>
      <c r="AD443" s="52" t="str">
        <f>IF(Tabela1[[#This Row],[Alta8]]="NA","NA",IF(X443="","",IF(X443&gt;$AD$3,"A",IF(X443&gt;$AD$4,"B",IF(X443&gt;$AD$5,"C","D")))))</f>
        <v>D</v>
      </c>
      <c r="AE443" s="52" t="str">
        <f>IF(Tabela1[[#This Row],[Média9]]="NA","NA",IF(Y443="","",IF(Y443&gt;$AD$3,"A",IF(Y443&gt;$AD$4,"B",IF(Y443&gt;$AD$5,"C","D")))))</f>
        <v>D</v>
      </c>
      <c r="AF443" s="52" t="str">
        <f>IF(Tabela1[[#This Row],[Baixa10]]="NA","NA",IF(Z443="","",IF(Z443&gt;$AD$3,"A",IF(Z443&gt;$AD$4,"B",IF(Z443&gt;$AD$5,"C","D")))))</f>
        <v>C</v>
      </c>
    </row>
    <row r="444" spans="1:32" ht="26.1" customHeight="1" x14ac:dyDescent="0.3">
      <c r="A444" s="46" t="s">
        <v>1262</v>
      </c>
      <c r="B444" s="31" t="s">
        <v>1215</v>
      </c>
      <c r="C444" s="46" t="s">
        <v>583</v>
      </c>
      <c r="D444" s="46" t="s">
        <v>584</v>
      </c>
      <c r="E444" s="46" t="s">
        <v>26</v>
      </c>
      <c r="F444" s="31" t="s">
        <v>1199</v>
      </c>
      <c r="G444" s="47">
        <v>44.6</v>
      </c>
      <c r="H444" s="31">
        <v>4</v>
      </c>
      <c r="I444" s="31" t="s">
        <v>76</v>
      </c>
      <c r="J444" s="31" t="s">
        <v>18</v>
      </c>
      <c r="K444" s="31" t="s">
        <v>17</v>
      </c>
      <c r="L444" s="31" t="s">
        <v>80</v>
      </c>
      <c r="M444" s="31" t="s">
        <v>9</v>
      </c>
      <c r="N444" s="31" t="s">
        <v>9</v>
      </c>
      <c r="O444" s="31">
        <v>1421</v>
      </c>
      <c r="P444" s="31">
        <v>931</v>
      </c>
      <c r="Q444" s="31">
        <v>649</v>
      </c>
      <c r="R444" s="48">
        <v>1.26</v>
      </c>
      <c r="S444" s="48">
        <v>0.83</v>
      </c>
      <c r="T444" s="54">
        <v>0.59</v>
      </c>
      <c r="U444" s="50">
        <v>194.8</v>
      </c>
      <c r="V444" s="50">
        <v>94.3</v>
      </c>
      <c r="W444" s="51">
        <v>61.6</v>
      </c>
      <c r="X444" s="42">
        <f>IF(Tabela1[[#This Row],[Alta2]]="NA","NA",Tabela1[[#This Row],[Alta2]]/Tabela1[[#This Row],[Alta5]]*Tabela1[[#This Row],[Diâmetro (cm)]]/100)</f>
        <v>2.8999999999999998E-3</v>
      </c>
      <c r="Y444" s="42">
        <f>IF(Tabela1[[#This Row],[Média3]]="NA","NA",Tabela1[[#This Row],[Média3]]/Tabela1[[#This Row],[Média6]]*Tabela1[[#This Row],[Diâmetro (cm)]]/100)</f>
        <v>3.8999999999999998E-3</v>
      </c>
      <c r="Z444" s="42">
        <f>IF(Tabela1[[#This Row],[Baixa4]]="NA","NA",Tabela1[[#This Row],[Baixa4]]/Tabela1[[#This Row],[Baixa7]]*Tabela1[[#This Row],[Diâmetro (cm)]]/100)</f>
        <v>4.3E-3</v>
      </c>
      <c r="AA444" s="42">
        <f>IF(Tabela1[[#This Row],[Alta8]]="NA","NA",IF(OR(AD444="",U444=""),"",U444*30/1000))</f>
        <v>5.8440000000000003</v>
      </c>
      <c r="AB444" s="42">
        <f>IF(Tabela1[[#This Row],[Média9]]="NA","NA",IF(OR(AE444="",V444=""),"",V444*30/1000))</f>
        <v>2.8290000000000002</v>
      </c>
      <c r="AC444" s="42">
        <f>IF(Tabela1[[#This Row],[Baixa10]]="NA","NA",IF(OR(AF444="",W444=""),"",W444*30/1000))</f>
        <v>1.8480000000000001</v>
      </c>
      <c r="AD444" s="52" t="str">
        <f>IF(Tabela1[[#This Row],[Alta8]]="NA","NA",IF(X444="","",IF(X444&gt;$AD$3,"A",IF(X444&gt;$AD$4,"B",IF(X444&gt;$AD$5,"C","D")))))</f>
        <v>D</v>
      </c>
      <c r="AE444" s="52" t="str">
        <f>IF(Tabela1[[#This Row],[Média9]]="NA","NA",IF(Y444="","",IF(Y444&gt;$AD$3,"A",IF(Y444&gt;$AD$4,"B",IF(Y444&gt;$AD$5,"C","D")))))</f>
        <v>B</v>
      </c>
      <c r="AF444" s="52" t="str">
        <f>IF(Tabela1[[#This Row],[Baixa10]]="NA","NA",IF(Z444="","",IF(Z444&gt;$AD$3,"A",IF(Z444&gt;$AD$4,"B",IF(Z444&gt;$AD$5,"C","D")))))</f>
        <v>A</v>
      </c>
    </row>
    <row r="445" spans="1:32" ht="26.1" customHeight="1" x14ac:dyDescent="0.3">
      <c r="A445" s="46" t="s">
        <v>1262</v>
      </c>
      <c r="B445" s="31" t="s">
        <v>1215</v>
      </c>
      <c r="C445" s="46" t="s">
        <v>583</v>
      </c>
      <c r="D445" s="46" t="s">
        <v>584</v>
      </c>
      <c r="E445" s="46" t="s">
        <v>26</v>
      </c>
      <c r="F445" s="31" t="s">
        <v>1200</v>
      </c>
      <c r="G445" s="47">
        <v>44.6</v>
      </c>
      <c r="H445" s="31">
        <v>4</v>
      </c>
      <c r="I445" s="31" t="s">
        <v>76</v>
      </c>
      <c r="J445" s="31" t="s">
        <v>18</v>
      </c>
      <c r="K445" s="31" t="s">
        <v>17</v>
      </c>
      <c r="L445" s="31" t="s">
        <v>80</v>
      </c>
      <c r="M445" s="31" t="s">
        <v>9</v>
      </c>
      <c r="N445" s="31" t="s">
        <v>9</v>
      </c>
      <c r="O445" s="31">
        <v>1502</v>
      </c>
      <c r="P445" s="31">
        <v>1013</v>
      </c>
      <c r="Q445" s="31">
        <v>542</v>
      </c>
      <c r="R445" s="48">
        <v>1.19</v>
      </c>
      <c r="S445" s="48">
        <v>0.76</v>
      </c>
      <c r="T445" s="54">
        <v>0.37</v>
      </c>
      <c r="U445" s="50">
        <v>254.1</v>
      </c>
      <c r="V445" s="50">
        <v>115</v>
      </c>
      <c r="W445" s="51">
        <v>32.299999999999997</v>
      </c>
      <c r="X445" s="42">
        <f>IF(Tabela1[[#This Row],[Alta2]]="NA","NA",Tabela1[[#This Row],[Alta2]]/Tabela1[[#This Row],[Alta5]]*Tabela1[[#This Row],[Diâmetro (cm)]]/100)</f>
        <v>2.0999999999999999E-3</v>
      </c>
      <c r="Y445" s="42">
        <f>IF(Tabela1[[#This Row],[Média3]]="NA","NA",Tabela1[[#This Row],[Média3]]/Tabela1[[#This Row],[Média6]]*Tabela1[[#This Row],[Diâmetro (cm)]]/100)</f>
        <v>2.8999999999999998E-3</v>
      </c>
      <c r="Z445" s="42">
        <f>IF(Tabela1[[#This Row],[Baixa4]]="NA","NA",Tabela1[[#This Row],[Baixa4]]/Tabela1[[#This Row],[Baixa7]]*Tabela1[[#This Row],[Diâmetro (cm)]]/100)</f>
        <v>5.1000000000000004E-3</v>
      </c>
      <c r="AA445" s="42">
        <f>IF(Tabela1[[#This Row],[Alta8]]="NA","NA",IF(OR(AD445="",U445=""),"",U445*30/1000))</f>
        <v>7.6230000000000002</v>
      </c>
      <c r="AB445" s="42">
        <f>IF(Tabela1[[#This Row],[Média9]]="NA","NA",IF(OR(AE445="",V445=""),"",V445*30/1000))</f>
        <v>3.45</v>
      </c>
      <c r="AC445" s="42">
        <f>IF(Tabela1[[#This Row],[Baixa10]]="NA","NA",IF(OR(AF445="",W445=""),"",W445*30/1000))</f>
        <v>0.96899999999999997</v>
      </c>
      <c r="AD445" s="52" t="str">
        <f>IF(Tabela1[[#This Row],[Alta8]]="NA","NA",IF(X445="","",IF(X445&gt;$AD$3,"A",IF(X445&gt;$AD$4,"B",IF(X445&gt;$AD$5,"C","D")))))</f>
        <v>D</v>
      </c>
      <c r="AE445" s="52" t="str">
        <f>IF(Tabela1[[#This Row],[Média9]]="NA","NA",IF(Y445="","",IF(Y445&gt;$AD$3,"A",IF(Y445&gt;$AD$4,"B",IF(Y445&gt;$AD$5,"C","D")))))</f>
        <v>D</v>
      </c>
      <c r="AF445" s="52" t="str">
        <f>IF(Tabela1[[#This Row],[Baixa10]]="NA","NA",IF(Z445="","",IF(Z445&gt;$AD$3,"A",IF(Z445&gt;$AD$4,"B",IF(Z445&gt;$AD$5,"C","D")))))</f>
        <v>A</v>
      </c>
    </row>
    <row r="446" spans="1:32" ht="26.1" customHeight="1" x14ac:dyDescent="0.3">
      <c r="A446" s="46" t="s">
        <v>1262</v>
      </c>
      <c r="B446" s="31" t="s">
        <v>1215</v>
      </c>
      <c r="C446" s="46" t="s">
        <v>585</v>
      </c>
      <c r="D446" s="46" t="s">
        <v>586</v>
      </c>
      <c r="E446" s="46" t="s">
        <v>26</v>
      </c>
      <c r="F446" s="31" t="s">
        <v>1199</v>
      </c>
      <c r="G446" s="47">
        <v>51.5</v>
      </c>
      <c r="H446" s="31">
        <v>3</v>
      </c>
      <c r="I446" s="31" t="s">
        <v>76</v>
      </c>
      <c r="J446" s="31" t="s">
        <v>18</v>
      </c>
      <c r="K446" s="31" t="s">
        <v>17</v>
      </c>
      <c r="L446" s="31" t="s">
        <v>80</v>
      </c>
      <c r="M446" s="31" t="s">
        <v>9</v>
      </c>
      <c r="N446" s="31" t="s">
        <v>9</v>
      </c>
      <c r="O446" s="31">
        <v>1423</v>
      </c>
      <c r="P446" s="31">
        <v>805</v>
      </c>
      <c r="Q446" s="31">
        <v>575</v>
      </c>
      <c r="R446" s="48">
        <v>1.51</v>
      </c>
      <c r="S446" s="48">
        <v>0.91</v>
      </c>
      <c r="T446" s="54">
        <v>0.66</v>
      </c>
      <c r="U446" s="50">
        <v>187.8</v>
      </c>
      <c r="V446" s="50">
        <v>97</v>
      </c>
      <c r="W446" s="51">
        <v>65.5</v>
      </c>
      <c r="X446" s="42">
        <f>IF(Tabela1[[#This Row],[Alta2]]="NA","NA",Tabela1[[#This Row],[Alta2]]/Tabela1[[#This Row],[Alta5]]*Tabela1[[#This Row],[Diâmetro (cm)]]/100)</f>
        <v>4.1000000000000003E-3</v>
      </c>
      <c r="Y446" s="42">
        <f>IF(Tabela1[[#This Row],[Média3]]="NA","NA",Tabela1[[#This Row],[Média3]]/Tabela1[[#This Row],[Média6]]*Tabela1[[#This Row],[Diâmetro (cm)]]/100)</f>
        <v>4.7999999999999996E-3</v>
      </c>
      <c r="Z446" s="42">
        <f>IF(Tabela1[[#This Row],[Baixa4]]="NA","NA",Tabela1[[#This Row],[Baixa4]]/Tabela1[[#This Row],[Baixa7]]*Tabela1[[#This Row],[Diâmetro (cm)]]/100)</f>
        <v>5.1999999999999998E-3</v>
      </c>
      <c r="AA446" s="42">
        <f>IF(Tabela1[[#This Row],[Alta8]]="NA","NA",IF(OR(AD446="",U446=""),"",U446*30/1000))</f>
        <v>5.6340000000000003</v>
      </c>
      <c r="AB446" s="42">
        <f>IF(Tabela1[[#This Row],[Média9]]="NA","NA",IF(OR(AE446="",V446=""),"",V446*30/1000))</f>
        <v>2.91</v>
      </c>
      <c r="AC446" s="42">
        <f>IF(Tabela1[[#This Row],[Baixa10]]="NA","NA",IF(OR(AF446="",W446=""),"",W446*30/1000))</f>
        <v>1.9650000000000001</v>
      </c>
      <c r="AD446" s="52" t="str">
        <f>IF(Tabela1[[#This Row],[Alta8]]="NA","NA",IF(X446="","",IF(X446&gt;$AD$3,"A",IF(X446&gt;$AD$4,"B",IF(X446&gt;$AD$5,"C","D")))))</f>
        <v>A</v>
      </c>
      <c r="AE446" s="52" t="str">
        <f>IF(Tabela1[[#This Row],[Média9]]="NA","NA",IF(Y446="","",IF(Y446&gt;$AD$3,"A",IF(Y446&gt;$AD$4,"B",IF(Y446&gt;$AD$5,"C","D")))))</f>
        <v>A</v>
      </c>
      <c r="AF446" s="52" t="str">
        <f>IF(Tabela1[[#This Row],[Baixa10]]="NA","NA",IF(Z446="","",IF(Z446&gt;$AD$3,"A",IF(Z446&gt;$AD$4,"B",IF(Z446&gt;$AD$5,"C","D")))))</f>
        <v>A</v>
      </c>
    </row>
    <row r="447" spans="1:32" ht="26.1" customHeight="1" x14ac:dyDescent="0.3">
      <c r="A447" s="46" t="s">
        <v>1262</v>
      </c>
      <c r="B447" s="31" t="s">
        <v>1215</v>
      </c>
      <c r="C447" s="46" t="s">
        <v>585</v>
      </c>
      <c r="D447" s="46" t="s">
        <v>586</v>
      </c>
      <c r="E447" s="46" t="s">
        <v>26</v>
      </c>
      <c r="F447" s="31" t="s">
        <v>1200</v>
      </c>
      <c r="G447" s="47">
        <v>51.5</v>
      </c>
      <c r="H447" s="31">
        <v>3</v>
      </c>
      <c r="I447" s="31" t="s">
        <v>76</v>
      </c>
      <c r="J447" s="31" t="s">
        <v>18</v>
      </c>
      <c r="K447" s="31" t="s">
        <v>17</v>
      </c>
      <c r="L447" s="31" t="s">
        <v>80</v>
      </c>
      <c r="M447" s="31" t="s">
        <v>9</v>
      </c>
      <c r="N447" s="31" t="s">
        <v>9</v>
      </c>
      <c r="O447" s="31">
        <v>1521</v>
      </c>
      <c r="P447" s="31">
        <v>844</v>
      </c>
      <c r="Q447" s="31">
        <v>500</v>
      </c>
      <c r="R447" s="48">
        <v>1.58</v>
      </c>
      <c r="S447" s="48">
        <v>0.92</v>
      </c>
      <c r="T447" s="54">
        <v>0.51</v>
      </c>
      <c r="U447" s="50">
        <v>251</v>
      </c>
      <c r="V447" s="50">
        <v>73</v>
      </c>
      <c r="W447" s="51">
        <v>42.8</v>
      </c>
      <c r="X447" s="42">
        <f>IF(Tabela1[[#This Row],[Alta2]]="NA","NA",Tabela1[[#This Row],[Alta2]]/Tabela1[[#This Row],[Alta5]]*Tabela1[[#This Row],[Diâmetro (cm)]]/100)</f>
        <v>3.2000000000000002E-3</v>
      </c>
      <c r="Y447" s="42">
        <f>IF(Tabela1[[#This Row],[Média3]]="NA","NA",Tabela1[[#This Row],[Média3]]/Tabela1[[#This Row],[Média6]]*Tabela1[[#This Row],[Diâmetro (cm)]]/100)</f>
        <v>6.4999999999999997E-3</v>
      </c>
      <c r="Z447" s="42">
        <f>IF(Tabela1[[#This Row],[Baixa4]]="NA","NA",Tabela1[[#This Row],[Baixa4]]/Tabela1[[#This Row],[Baixa7]]*Tabela1[[#This Row],[Diâmetro (cm)]]/100)</f>
        <v>6.1000000000000004E-3</v>
      </c>
      <c r="AA447" s="42">
        <f>IF(Tabela1[[#This Row],[Alta8]]="NA","NA",IF(OR(AD447="",U447=""),"",U447*30/1000))</f>
        <v>7.53</v>
      </c>
      <c r="AB447" s="42">
        <f>IF(Tabela1[[#This Row],[Média9]]="NA","NA",IF(OR(AE447="",V447=""),"",V447*30/1000))</f>
        <v>2.19</v>
      </c>
      <c r="AC447" s="42">
        <f>IF(Tabela1[[#This Row],[Baixa10]]="NA","NA",IF(OR(AF447="",W447=""),"",W447*30/1000))</f>
        <v>1.284</v>
      </c>
      <c r="AD447" s="52" t="str">
        <f>IF(Tabela1[[#This Row],[Alta8]]="NA","NA",IF(X447="","",IF(X447&gt;$AD$3,"A",IF(X447&gt;$AD$4,"B",IF(X447&gt;$AD$5,"C","D")))))</f>
        <v>C</v>
      </c>
      <c r="AE447" s="52" t="str">
        <f>IF(Tabela1[[#This Row],[Média9]]="NA","NA",IF(Y447="","",IF(Y447&gt;$AD$3,"A",IF(Y447&gt;$AD$4,"B",IF(Y447&gt;$AD$5,"C","D")))))</f>
        <v>A</v>
      </c>
      <c r="AF447" s="52" t="str">
        <f>IF(Tabela1[[#This Row],[Baixa10]]="NA","NA",IF(Z447="","",IF(Z447&gt;$AD$3,"A",IF(Z447&gt;$AD$4,"B",IF(Z447&gt;$AD$5,"C","D")))))</f>
        <v>A</v>
      </c>
    </row>
    <row r="448" spans="1:32" ht="26.1" customHeight="1" x14ac:dyDescent="0.3">
      <c r="A448" s="46" t="s">
        <v>1262</v>
      </c>
      <c r="B448" s="31" t="s">
        <v>1215</v>
      </c>
      <c r="C448" s="46" t="s">
        <v>572</v>
      </c>
      <c r="D448" s="46" t="s">
        <v>587</v>
      </c>
      <c r="E448" s="46" t="s">
        <v>27</v>
      </c>
      <c r="F448" s="31">
        <v>127</v>
      </c>
      <c r="G448" s="47">
        <v>38.200000000000003</v>
      </c>
      <c r="H448" s="31">
        <v>3</v>
      </c>
      <c r="I448" s="31" t="s">
        <v>567</v>
      </c>
      <c r="J448" s="31" t="s">
        <v>18</v>
      </c>
      <c r="K448" s="31" t="s">
        <v>17</v>
      </c>
      <c r="L448" s="31" t="s">
        <v>80</v>
      </c>
      <c r="M448" s="31" t="s">
        <v>9</v>
      </c>
      <c r="N448" s="31" t="s">
        <v>9</v>
      </c>
      <c r="O448" s="31">
        <v>1274</v>
      </c>
      <c r="P448" s="31">
        <v>1130</v>
      </c>
      <c r="Q448" s="31">
        <v>1060</v>
      </c>
      <c r="R448" s="48">
        <v>0.7</v>
      </c>
      <c r="S448" s="48">
        <v>0.62</v>
      </c>
      <c r="T448" s="54">
        <v>0.57999999999999996</v>
      </c>
      <c r="U448" s="50">
        <v>72.3</v>
      </c>
      <c r="V448" s="50">
        <v>58.9</v>
      </c>
      <c r="W448" s="51">
        <v>54.5</v>
      </c>
      <c r="X448" s="42">
        <f>IF(Tabela1[[#This Row],[Alta2]]="NA","NA",Tabela1[[#This Row],[Alta2]]/Tabela1[[#This Row],[Alta5]]*Tabela1[[#This Row],[Diâmetro (cm)]]/100)</f>
        <v>3.7000000000000002E-3</v>
      </c>
      <c r="Y448" s="42">
        <f>IF(Tabela1[[#This Row],[Média3]]="NA","NA",Tabela1[[#This Row],[Média3]]/Tabela1[[#This Row],[Média6]]*Tabela1[[#This Row],[Diâmetro (cm)]]/100)</f>
        <v>4.0000000000000001E-3</v>
      </c>
      <c r="Z448" s="42">
        <f>IF(Tabela1[[#This Row],[Baixa4]]="NA","NA",Tabela1[[#This Row],[Baixa4]]/Tabela1[[#This Row],[Baixa7]]*Tabela1[[#This Row],[Diâmetro (cm)]]/100)</f>
        <v>4.1000000000000003E-3</v>
      </c>
      <c r="AA448" s="42">
        <f>IF(Tabela1[[#This Row],[Alta8]]="NA","NA",IF(OR(AD448="",U448=""),"",U448*30/1000))</f>
        <v>2.169</v>
      </c>
      <c r="AB448" s="42">
        <f>IF(Tabela1[[#This Row],[Média9]]="NA","NA",IF(OR(AE448="",V448=""),"",V448*30/1000))</f>
        <v>1.7669999999999999</v>
      </c>
      <c r="AC448" s="42">
        <f>IF(Tabela1[[#This Row],[Baixa10]]="NA","NA",IF(OR(AF448="",W448=""),"",W448*30/1000))</f>
        <v>1.635</v>
      </c>
      <c r="AD448" s="52" t="str">
        <f>IF(Tabela1[[#This Row],[Alta8]]="NA","NA",IF(X448="","",IF(X448&gt;$AD$3,"A",IF(X448&gt;$AD$4,"B",IF(X448&gt;$AD$5,"C","D")))))</f>
        <v>B</v>
      </c>
      <c r="AE448" s="52" t="str">
        <f>IF(Tabela1[[#This Row],[Média9]]="NA","NA",IF(Y448="","",IF(Y448&gt;$AD$3,"A",IF(Y448&gt;$AD$4,"B",IF(Y448&gt;$AD$5,"C","D")))))</f>
        <v>B</v>
      </c>
      <c r="AF448" s="52" t="str">
        <f>IF(Tabela1[[#This Row],[Baixa10]]="NA","NA",IF(Z448="","",IF(Z448&gt;$AD$3,"A",IF(Z448&gt;$AD$4,"B",IF(Z448&gt;$AD$5,"C","D")))))</f>
        <v>A</v>
      </c>
    </row>
    <row r="449" spans="1:32" ht="26.1" customHeight="1" x14ac:dyDescent="0.3">
      <c r="A449" s="46" t="s">
        <v>1262</v>
      </c>
      <c r="B449" s="31" t="s">
        <v>1215</v>
      </c>
      <c r="C449" s="46" t="s">
        <v>563</v>
      </c>
      <c r="D449" s="46" t="s">
        <v>588</v>
      </c>
      <c r="E449" s="46" t="s">
        <v>27</v>
      </c>
      <c r="F449" s="31" t="s">
        <v>1199</v>
      </c>
      <c r="G449" s="47">
        <v>44.5</v>
      </c>
      <c r="H449" s="31">
        <v>4</v>
      </c>
      <c r="I449" s="31" t="s">
        <v>76</v>
      </c>
      <c r="J449" s="31" t="s">
        <v>18</v>
      </c>
      <c r="K449" s="31" t="s">
        <v>17</v>
      </c>
      <c r="L449" s="31" t="s">
        <v>80</v>
      </c>
      <c r="M449" s="31" t="s">
        <v>9</v>
      </c>
      <c r="N449" s="31" t="s">
        <v>9</v>
      </c>
      <c r="O449" s="31">
        <v>1445</v>
      </c>
      <c r="P449" s="31">
        <v>910</v>
      </c>
      <c r="Q449" s="31">
        <v>701</v>
      </c>
      <c r="R449" s="48">
        <v>1.0900000000000001</v>
      </c>
      <c r="S449" s="48">
        <v>0.74</v>
      </c>
      <c r="T449" s="54">
        <v>0.56999999999999995</v>
      </c>
      <c r="U449" s="50">
        <v>195.4</v>
      </c>
      <c r="V449" s="50">
        <v>99.3</v>
      </c>
      <c r="W449" s="51">
        <v>66.8</v>
      </c>
      <c r="X449" s="42">
        <f>IF(Tabela1[[#This Row],[Alta2]]="NA","NA",Tabela1[[#This Row],[Alta2]]/Tabela1[[#This Row],[Alta5]]*Tabela1[[#This Row],[Diâmetro (cm)]]/100)</f>
        <v>2.5000000000000001E-3</v>
      </c>
      <c r="Y449" s="42">
        <f>IF(Tabela1[[#This Row],[Média3]]="NA","NA",Tabela1[[#This Row],[Média3]]/Tabela1[[#This Row],[Média6]]*Tabela1[[#This Row],[Diâmetro (cm)]]/100)</f>
        <v>3.3E-3</v>
      </c>
      <c r="Z449" s="42">
        <f>IF(Tabela1[[#This Row],[Baixa4]]="NA","NA",Tabela1[[#This Row],[Baixa4]]/Tabela1[[#This Row],[Baixa7]]*Tabela1[[#This Row],[Diâmetro (cm)]]/100)</f>
        <v>3.8E-3</v>
      </c>
      <c r="AA449" s="42">
        <f>IF(Tabela1[[#This Row],[Alta8]]="NA","NA",IF(OR(AD449="",U449=""),"",U449*30/1000))</f>
        <v>5.8620000000000001</v>
      </c>
      <c r="AB449" s="42">
        <f>IF(Tabela1[[#This Row],[Média9]]="NA","NA",IF(OR(AE449="",V449=""),"",V449*30/1000))</f>
        <v>2.9790000000000001</v>
      </c>
      <c r="AC449" s="42">
        <f>IF(Tabela1[[#This Row],[Baixa10]]="NA","NA",IF(OR(AF449="",W449=""),"",W449*30/1000))</f>
        <v>2.004</v>
      </c>
      <c r="AD449" s="52" t="str">
        <f>IF(Tabela1[[#This Row],[Alta8]]="NA","NA",IF(X449="","",IF(X449&gt;$AD$3,"A",IF(X449&gt;$AD$4,"B",IF(X449&gt;$AD$5,"C","D")))))</f>
        <v>D</v>
      </c>
      <c r="AE449" s="52" t="str">
        <f>IF(Tabela1[[#This Row],[Média9]]="NA","NA",IF(Y449="","",IF(Y449&gt;$AD$3,"A",IF(Y449&gt;$AD$4,"B",IF(Y449&gt;$AD$5,"C","D")))))</f>
        <v>C</v>
      </c>
      <c r="AF449" s="52" t="str">
        <f>IF(Tabela1[[#This Row],[Baixa10]]="NA","NA",IF(Z449="","",IF(Z449&gt;$AD$3,"A",IF(Z449&gt;$AD$4,"B",IF(Z449&gt;$AD$5,"C","D")))))</f>
        <v>B</v>
      </c>
    </row>
    <row r="450" spans="1:32" ht="26.1" customHeight="1" x14ac:dyDescent="0.3">
      <c r="A450" s="46" t="s">
        <v>1262</v>
      </c>
      <c r="B450" s="31" t="s">
        <v>1215</v>
      </c>
      <c r="C450" s="46" t="s">
        <v>563</v>
      </c>
      <c r="D450" s="46" t="s">
        <v>588</v>
      </c>
      <c r="E450" s="46" t="s">
        <v>27</v>
      </c>
      <c r="F450" s="31" t="s">
        <v>1200</v>
      </c>
      <c r="G450" s="47">
        <v>44.5</v>
      </c>
      <c r="H450" s="31">
        <v>4</v>
      </c>
      <c r="I450" s="31" t="s">
        <v>76</v>
      </c>
      <c r="J450" s="31" t="s">
        <v>18</v>
      </c>
      <c r="K450" s="31" t="s">
        <v>17</v>
      </c>
      <c r="L450" s="31" t="s">
        <v>80</v>
      </c>
      <c r="M450" s="31" t="s">
        <v>9</v>
      </c>
      <c r="N450" s="31" t="s">
        <v>9</v>
      </c>
      <c r="O450" s="31">
        <v>1522</v>
      </c>
      <c r="P450" s="31">
        <v>1090</v>
      </c>
      <c r="Q450" s="31">
        <v>723</v>
      </c>
      <c r="R450" s="48">
        <v>1.18</v>
      </c>
      <c r="S450" s="48">
        <v>0.86</v>
      </c>
      <c r="T450" s="54">
        <v>0.59</v>
      </c>
      <c r="U450" s="50">
        <v>252.9</v>
      </c>
      <c r="V450" s="50">
        <v>121.3</v>
      </c>
      <c r="W450" s="51">
        <v>62.2</v>
      </c>
      <c r="X450" s="42">
        <f>IF(Tabela1[[#This Row],[Alta2]]="NA","NA",Tabela1[[#This Row],[Alta2]]/Tabela1[[#This Row],[Alta5]]*Tabela1[[#This Row],[Diâmetro (cm)]]/100)</f>
        <v>2.0999999999999999E-3</v>
      </c>
      <c r="Y450" s="42">
        <f>IF(Tabela1[[#This Row],[Média3]]="NA","NA",Tabela1[[#This Row],[Média3]]/Tabela1[[#This Row],[Média6]]*Tabela1[[#This Row],[Diâmetro (cm)]]/100)</f>
        <v>3.2000000000000002E-3</v>
      </c>
      <c r="Z450" s="42">
        <f>IF(Tabela1[[#This Row],[Baixa4]]="NA","NA",Tabela1[[#This Row],[Baixa4]]/Tabela1[[#This Row],[Baixa7]]*Tabela1[[#This Row],[Diâmetro (cm)]]/100)</f>
        <v>4.1999999999999997E-3</v>
      </c>
      <c r="AA450" s="42">
        <f>IF(Tabela1[[#This Row],[Alta8]]="NA","NA",IF(OR(AD450="",U450=""),"",U450*30/1000))</f>
        <v>7.5869999999999997</v>
      </c>
      <c r="AB450" s="42">
        <f>IF(Tabela1[[#This Row],[Média9]]="NA","NA",IF(OR(AE450="",V450=""),"",V450*30/1000))</f>
        <v>3.6389999999999998</v>
      </c>
      <c r="AC450" s="42">
        <f>IF(Tabela1[[#This Row],[Baixa10]]="NA","NA",IF(OR(AF450="",W450=""),"",W450*30/1000))</f>
        <v>1.8660000000000001</v>
      </c>
      <c r="AD450" s="52" t="str">
        <f>IF(Tabela1[[#This Row],[Alta8]]="NA","NA",IF(X450="","",IF(X450&gt;$AD$3,"A",IF(X450&gt;$AD$4,"B",IF(X450&gt;$AD$5,"C","D")))))</f>
        <v>D</v>
      </c>
      <c r="AE450" s="52" t="str">
        <f>IF(Tabela1[[#This Row],[Média9]]="NA","NA",IF(Y450="","",IF(Y450&gt;$AD$3,"A",IF(Y450&gt;$AD$4,"B",IF(Y450&gt;$AD$5,"C","D")))))</f>
        <v>C</v>
      </c>
      <c r="AF450" s="52" t="str">
        <f>IF(Tabela1[[#This Row],[Baixa10]]="NA","NA",IF(Z450="","",IF(Z450&gt;$AD$3,"A",IF(Z450&gt;$AD$4,"B",IF(Z450&gt;$AD$5,"C","D")))))</f>
        <v>A</v>
      </c>
    </row>
    <row r="451" spans="1:32" ht="26.1" customHeight="1" x14ac:dyDescent="0.3">
      <c r="A451" s="46" t="s">
        <v>1262</v>
      </c>
      <c r="B451" s="31" t="s">
        <v>1215</v>
      </c>
      <c r="C451" s="46" t="s">
        <v>577</v>
      </c>
      <c r="D451" s="46" t="s">
        <v>589</v>
      </c>
      <c r="E451" s="46" t="s">
        <v>27</v>
      </c>
      <c r="F451" s="31" t="s">
        <v>1199</v>
      </c>
      <c r="G451" s="47">
        <v>51.2</v>
      </c>
      <c r="H451" s="31">
        <v>3</v>
      </c>
      <c r="I451" s="31" t="s">
        <v>76</v>
      </c>
      <c r="J451" s="31" t="s">
        <v>18</v>
      </c>
      <c r="K451" s="31" t="s">
        <v>17</v>
      </c>
      <c r="L451" s="31" t="s">
        <v>80</v>
      </c>
      <c r="M451" s="31" t="s">
        <v>9</v>
      </c>
      <c r="N451" s="31" t="s">
        <v>9</v>
      </c>
      <c r="O451" s="31">
        <v>1494</v>
      </c>
      <c r="P451" s="31">
        <v>1047</v>
      </c>
      <c r="Q451" s="31">
        <v>688</v>
      </c>
      <c r="R451" s="48">
        <v>1.49</v>
      </c>
      <c r="S451" s="48">
        <v>1.02</v>
      </c>
      <c r="T451" s="54">
        <v>0.67</v>
      </c>
      <c r="U451" s="50">
        <v>183.7</v>
      </c>
      <c r="V451" s="50">
        <v>109.9</v>
      </c>
      <c r="W451" s="51">
        <v>69.900000000000006</v>
      </c>
      <c r="X451" s="42">
        <f>IF(Tabela1[[#This Row],[Alta2]]="NA","NA",Tabela1[[#This Row],[Alta2]]/Tabela1[[#This Row],[Alta5]]*Tabela1[[#This Row],[Diâmetro (cm)]]/100)</f>
        <v>4.1999999999999997E-3</v>
      </c>
      <c r="Y451" s="42">
        <f>IF(Tabela1[[#This Row],[Média3]]="NA","NA",Tabela1[[#This Row],[Média3]]/Tabela1[[#This Row],[Média6]]*Tabela1[[#This Row],[Diâmetro (cm)]]/100)</f>
        <v>4.7999999999999996E-3</v>
      </c>
      <c r="Z451" s="42">
        <f>IF(Tabela1[[#This Row],[Baixa4]]="NA","NA",Tabela1[[#This Row],[Baixa4]]/Tabela1[[#This Row],[Baixa7]]*Tabela1[[#This Row],[Diâmetro (cm)]]/100)</f>
        <v>4.8999999999999998E-3</v>
      </c>
      <c r="AA451" s="42">
        <f>IF(Tabela1[[#This Row],[Alta8]]="NA","NA",IF(OR(AD451="",U451=""),"",U451*30/1000))</f>
        <v>5.5110000000000001</v>
      </c>
      <c r="AB451" s="42">
        <f>IF(Tabela1[[#This Row],[Média9]]="NA","NA",IF(OR(AE451="",V451=""),"",V451*30/1000))</f>
        <v>3.2970000000000002</v>
      </c>
      <c r="AC451" s="42">
        <f>IF(Tabela1[[#This Row],[Baixa10]]="NA","NA",IF(OR(AF451="",W451=""),"",W451*30/1000))</f>
        <v>2.097</v>
      </c>
      <c r="AD451" s="52" t="str">
        <f>IF(Tabela1[[#This Row],[Alta8]]="NA","NA",IF(X451="","",IF(X451&gt;$AD$3,"A",IF(X451&gt;$AD$4,"B",IF(X451&gt;$AD$5,"C","D")))))</f>
        <v>A</v>
      </c>
      <c r="AE451" s="52" t="str">
        <f>IF(Tabela1[[#This Row],[Média9]]="NA","NA",IF(Y451="","",IF(Y451&gt;$AD$3,"A",IF(Y451&gt;$AD$4,"B",IF(Y451&gt;$AD$5,"C","D")))))</f>
        <v>A</v>
      </c>
      <c r="AF451" s="52" t="str">
        <f>IF(Tabela1[[#This Row],[Baixa10]]="NA","NA",IF(Z451="","",IF(Z451&gt;$AD$3,"A",IF(Z451&gt;$AD$4,"B",IF(Z451&gt;$AD$5,"C","D")))))</f>
        <v>A</v>
      </c>
    </row>
    <row r="452" spans="1:32" ht="26.1" customHeight="1" x14ac:dyDescent="0.3">
      <c r="A452" s="46" t="s">
        <v>1262</v>
      </c>
      <c r="B452" s="31" t="s">
        <v>1215</v>
      </c>
      <c r="C452" s="46" t="s">
        <v>577</v>
      </c>
      <c r="D452" s="46" t="s">
        <v>589</v>
      </c>
      <c r="E452" s="46" t="s">
        <v>27</v>
      </c>
      <c r="F452" s="31" t="s">
        <v>1200</v>
      </c>
      <c r="G452" s="47">
        <v>51.2</v>
      </c>
      <c r="H452" s="31">
        <v>3</v>
      </c>
      <c r="I452" s="31" t="s">
        <v>76</v>
      </c>
      <c r="J452" s="31" t="s">
        <v>18</v>
      </c>
      <c r="K452" s="31" t="s">
        <v>17</v>
      </c>
      <c r="L452" s="31" t="s">
        <v>80</v>
      </c>
      <c r="M452" s="31" t="s">
        <v>9</v>
      </c>
      <c r="N452" s="31" t="s">
        <v>9</v>
      </c>
      <c r="O452" s="31">
        <v>1562</v>
      </c>
      <c r="P452" s="31">
        <v>1136</v>
      </c>
      <c r="Q452" s="31">
        <v>659</v>
      </c>
      <c r="R452" s="48">
        <v>1.54</v>
      </c>
      <c r="S452" s="48">
        <v>1.07</v>
      </c>
      <c r="T452" s="54">
        <v>0.63</v>
      </c>
      <c r="U452" s="50">
        <v>247.3</v>
      </c>
      <c r="V452" s="50">
        <v>123.3</v>
      </c>
      <c r="W452" s="51">
        <v>64.8</v>
      </c>
      <c r="X452" s="42">
        <f>IF(Tabela1[[#This Row],[Alta2]]="NA","NA",Tabela1[[#This Row],[Alta2]]/Tabela1[[#This Row],[Alta5]]*Tabela1[[#This Row],[Diâmetro (cm)]]/100)</f>
        <v>3.2000000000000002E-3</v>
      </c>
      <c r="Y452" s="42">
        <f>IF(Tabela1[[#This Row],[Média3]]="NA","NA",Tabela1[[#This Row],[Média3]]/Tabela1[[#This Row],[Média6]]*Tabela1[[#This Row],[Diâmetro (cm)]]/100)</f>
        <v>4.4000000000000003E-3</v>
      </c>
      <c r="Z452" s="42">
        <f>IF(Tabela1[[#This Row],[Baixa4]]="NA","NA",Tabela1[[#This Row],[Baixa4]]/Tabela1[[#This Row],[Baixa7]]*Tabela1[[#This Row],[Diâmetro (cm)]]/100)</f>
        <v>5.0000000000000001E-3</v>
      </c>
      <c r="AA452" s="42">
        <f>IF(Tabela1[[#This Row],[Alta8]]="NA","NA",IF(OR(AD452="",U452=""),"",U452*30/1000))</f>
        <v>7.4189999999999996</v>
      </c>
      <c r="AB452" s="42">
        <f>IF(Tabela1[[#This Row],[Média9]]="NA","NA",IF(OR(AE452="",V452=""),"",V452*30/1000))</f>
        <v>3.6989999999999998</v>
      </c>
      <c r="AC452" s="42">
        <f>IF(Tabela1[[#This Row],[Baixa10]]="NA","NA",IF(OR(AF452="",W452=""),"",W452*30/1000))</f>
        <v>1.944</v>
      </c>
      <c r="AD452" s="52" t="str">
        <f>IF(Tabela1[[#This Row],[Alta8]]="NA","NA",IF(X452="","",IF(X452&gt;$AD$3,"A",IF(X452&gt;$AD$4,"B",IF(X452&gt;$AD$5,"C","D")))))</f>
        <v>C</v>
      </c>
      <c r="AE452" s="52" t="str">
        <f>IF(Tabela1[[#This Row],[Média9]]="NA","NA",IF(Y452="","",IF(Y452&gt;$AD$3,"A",IF(Y452&gt;$AD$4,"B",IF(Y452&gt;$AD$5,"C","D")))))</f>
        <v>A</v>
      </c>
      <c r="AF452" s="52" t="str">
        <f>IF(Tabela1[[#This Row],[Baixa10]]="NA","NA",IF(Z452="","",IF(Z452&gt;$AD$3,"A",IF(Z452&gt;$AD$4,"B",IF(Z452&gt;$AD$5,"C","D")))))</f>
        <v>A</v>
      </c>
    </row>
    <row r="453" spans="1:32" ht="26.1" customHeight="1" x14ac:dyDescent="0.3">
      <c r="A453" s="46" t="s">
        <v>1262</v>
      </c>
      <c r="B453" s="31" t="s">
        <v>1215</v>
      </c>
      <c r="C453" s="46" t="s">
        <v>579</v>
      </c>
      <c r="D453" s="46" t="s">
        <v>590</v>
      </c>
      <c r="E453" s="46" t="s">
        <v>27</v>
      </c>
      <c r="F453" s="31" t="s">
        <v>1199</v>
      </c>
      <c r="G453" s="47">
        <v>51.4</v>
      </c>
      <c r="H453" s="31">
        <v>3</v>
      </c>
      <c r="I453" s="31" t="s">
        <v>76</v>
      </c>
      <c r="J453" s="31" t="s">
        <v>18</v>
      </c>
      <c r="K453" s="31" t="s">
        <v>17</v>
      </c>
      <c r="L453" s="31" t="s">
        <v>80</v>
      </c>
      <c r="M453" s="31" t="s">
        <v>9</v>
      </c>
      <c r="N453" s="31" t="s">
        <v>9</v>
      </c>
      <c r="O453" s="31">
        <v>1398</v>
      </c>
      <c r="P453" s="31">
        <v>898</v>
      </c>
      <c r="Q453" s="31">
        <v>665</v>
      </c>
      <c r="R453" s="48">
        <v>1.1599999999999999</v>
      </c>
      <c r="S453" s="48">
        <v>0.79</v>
      </c>
      <c r="T453" s="49">
        <v>0.57999999999999996</v>
      </c>
      <c r="U453" s="50">
        <v>124.8</v>
      </c>
      <c r="V453" s="50">
        <v>80</v>
      </c>
      <c r="W453" s="51">
        <v>54.7</v>
      </c>
      <c r="X453" s="42">
        <f>IF(Tabela1[[#This Row],[Alta2]]="NA","NA",Tabela1[[#This Row],[Alta2]]/Tabela1[[#This Row],[Alta5]]*Tabela1[[#This Row],[Diâmetro (cm)]]/100)</f>
        <v>4.7999999999999996E-3</v>
      </c>
      <c r="Y453" s="42">
        <f>IF(Tabela1[[#This Row],[Média3]]="NA","NA",Tabela1[[#This Row],[Média3]]/Tabela1[[#This Row],[Média6]]*Tabela1[[#This Row],[Diâmetro (cm)]]/100)</f>
        <v>5.1000000000000004E-3</v>
      </c>
      <c r="Z453" s="42">
        <f>IF(Tabela1[[#This Row],[Baixa4]]="NA","NA",Tabela1[[#This Row],[Baixa4]]/Tabela1[[#This Row],[Baixa7]]*Tabela1[[#This Row],[Diâmetro (cm)]]/100)</f>
        <v>5.4999999999999997E-3</v>
      </c>
      <c r="AA453" s="42">
        <f>IF(Tabela1[[#This Row],[Alta8]]="NA","NA",IF(OR(AD453="",U453=""),"",U453*30/1000))</f>
        <v>3.7440000000000002</v>
      </c>
      <c r="AB453" s="42">
        <f>IF(Tabela1[[#This Row],[Média9]]="NA","NA",IF(OR(AE453="",V453=""),"",V453*30/1000))</f>
        <v>2.4</v>
      </c>
      <c r="AC453" s="42">
        <f>IF(Tabela1[[#This Row],[Baixa10]]="NA","NA",IF(OR(AF453="",W453=""),"",W453*30/1000))</f>
        <v>1.641</v>
      </c>
      <c r="AD453" s="52" t="str">
        <f>IF(Tabela1[[#This Row],[Alta8]]="NA","NA",IF(X453="","",IF(X453&gt;$AD$3,"A",IF(X453&gt;$AD$4,"B",IF(X453&gt;$AD$5,"C","D")))))</f>
        <v>A</v>
      </c>
      <c r="AE453" s="52" t="str">
        <f>IF(Tabela1[[#This Row],[Média9]]="NA","NA",IF(Y453="","",IF(Y453&gt;$AD$3,"A",IF(Y453&gt;$AD$4,"B",IF(Y453&gt;$AD$5,"C","D")))))</f>
        <v>A</v>
      </c>
      <c r="AF453" s="52" t="str">
        <f>IF(Tabela1[[#This Row],[Baixa10]]="NA","NA",IF(Z453="","",IF(Z453&gt;$AD$3,"A",IF(Z453&gt;$AD$4,"B",IF(Z453&gt;$AD$5,"C","D")))))</f>
        <v>A</v>
      </c>
    </row>
    <row r="454" spans="1:32" ht="26.1" customHeight="1" x14ac:dyDescent="0.3">
      <c r="A454" s="46" t="s">
        <v>1262</v>
      </c>
      <c r="B454" s="31" t="s">
        <v>1215</v>
      </c>
      <c r="C454" s="46" t="s">
        <v>579</v>
      </c>
      <c r="D454" s="46" t="s">
        <v>590</v>
      </c>
      <c r="E454" s="46" t="s">
        <v>27</v>
      </c>
      <c r="F454" s="31" t="s">
        <v>1200</v>
      </c>
      <c r="G454" s="47">
        <v>51.4</v>
      </c>
      <c r="H454" s="31">
        <v>3</v>
      </c>
      <c r="I454" s="31" t="s">
        <v>76</v>
      </c>
      <c r="J454" s="31" t="s">
        <v>18</v>
      </c>
      <c r="K454" s="31" t="s">
        <v>17</v>
      </c>
      <c r="L454" s="31" t="s">
        <v>80</v>
      </c>
      <c r="M454" s="31" t="s">
        <v>9</v>
      </c>
      <c r="N454" s="31" t="s">
        <v>9</v>
      </c>
      <c r="O454" s="31">
        <v>1506</v>
      </c>
      <c r="P454" s="31">
        <v>1371</v>
      </c>
      <c r="Q454" s="31">
        <v>853</v>
      </c>
      <c r="R454" s="48">
        <v>1.1200000000000001</v>
      </c>
      <c r="S454" s="48">
        <v>1.02</v>
      </c>
      <c r="T454" s="49">
        <v>0.63</v>
      </c>
      <c r="U454" s="50">
        <v>175.9</v>
      </c>
      <c r="V454" s="50">
        <v>146.6</v>
      </c>
      <c r="W454" s="51">
        <v>72.400000000000006</v>
      </c>
      <c r="X454" s="42">
        <f>IF(Tabela1[[#This Row],[Alta2]]="NA","NA",Tabela1[[#This Row],[Alta2]]/Tabela1[[#This Row],[Alta5]]*Tabela1[[#This Row],[Diâmetro (cm)]]/100)</f>
        <v>3.3E-3</v>
      </c>
      <c r="Y454" s="42">
        <f>IF(Tabela1[[#This Row],[Média3]]="NA","NA",Tabela1[[#This Row],[Média3]]/Tabela1[[#This Row],[Média6]]*Tabela1[[#This Row],[Diâmetro (cm)]]/100)</f>
        <v>3.5999999999999999E-3</v>
      </c>
      <c r="Z454" s="42">
        <f>IF(Tabela1[[#This Row],[Baixa4]]="NA","NA",Tabela1[[#This Row],[Baixa4]]/Tabela1[[#This Row],[Baixa7]]*Tabela1[[#This Row],[Diâmetro (cm)]]/100)</f>
        <v>4.4999999999999997E-3</v>
      </c>
      <c r="AA454" s="42">
        <f>IF(Tabela1[[#This Row],[Alta8]]="NA","NA",IF(OR(AD454="",U454=""),"",U454*30/1000))</f>
        <v>5.2770000000000001</v>
      </c>
      <c r="AB454" s="42">
        <f>IF(Tabela1[[#This Row],[Média9]]="NA","NA",IF(OR(AE454="",V454=""),"",V454*30/1000))</f>
        <v>4.3979999999999997</v>
      </c>
      <c r="AC454" s="42">
        <f>IF(Tabela1[[#This Row],[Baixa10]]="NA","NA",IF(OR(AF454="",W454=""),"",W454*30/1000))</f>
        <v>2.1720000000000002</v>
      </c>
      <c r="AD454" s="52" t="str">
        <f>IF(Tabela1[[#This Row],[Alta8]]="NA","NA",IF(X454="","",IF(X454&gt;$AD$3,"A",IF(X454&gt;$AD$4,"B",IF(X454&gt;$AD$5,"C","D")))))</f>
        <v>C</v>
      </c>
      <c r="AE454" s="52" t="str">
        <f>IF(Tabela1[[#This Row],[Média9]]="NA","NA",IF(Y454="","",IF(Y454&gt;$AD$3,"A",IF(Y454&gt;$AD$4,"B",IF(Y454&gt;$AD$5,"C","D")))))</f>
        <v>B</v>
      </c>
      <c r="AF454" s="52" t="str">
        <f>IF(Tabela1[[#This Row],[Baixa10]]="NA","NA",IF(Z454="","",IF(Z454&gt;$AD$3,"A",IF(Z454&gt;$AD$4,"B",IF(Z454&gt;$AD$5,"C","D")))))</f>
        <v>A</v>
      </c>
    </row>
    <row r="455" spans="1:32" ht="26.1" customHeight="1" x14ac:dyDescent="0.3">
      <c r="A455" s="46" t="s">
        <v>1262</v>
      </c>
      <c r="B455" s="31" t="s">
        <v>1215</v>
      </c>
      <c r="C455" s="46" t="s">
        <v>591</v>
      </c>
      <c r="D455" s="46" t="s">
        <v>590</v>
      </c>
      <c r="E455" s="46" t="s">
        <v>27</v>
      </c>
      <c r="F455" s="31" t="s">
        <v>1199</v>
      </c>
      <c r="G455" s="47">
        <v>51.4</v>
      </c>
      <c r="H455" s="31">
        <v>3</v>
      </c>
      <c r="I455" s="31" t="s">
        <v>76</v>
      </c>
      <c r="J455" s="31" t="s">
        <v>18</v>
      </c>
      <c r="K455" s="31" t="s">
        <v>17</v>
      </c>
      <c r="L455" s="31" t="s">
        <v>80</v>
      </c>
      <c r="M455" s="31" t="s">
        <v>9</v>
      </c>
      <c r="N455" s="31" t="s">
        <v>9</v>
      </c>
      <c r="O455" s="31">
        <v>1398</v>
      </c>
      <c r="P455" s="31">
        <v>898</v>
      </c>
      <c r="Q455" s="31">
        <v>665</v>
      </c>
      <c r="R455" s="48">
        <v>1.1599999999999999</v>
      </c>
      <c r="S455" s="48">
        <v>0.79</v>
      </c>
      <c r="T455" s="49">
        <v>0.57999999999999996</v>
      </c>
      <c r="U455" s="50">
        <v>124.8</v>
      </c>
      <c r="V455" s="50">
        <v>80</v>
      </c>
      <c r="W455" s="51">
        <v>54.7</v>
      </c>
      <c r="X455" s="42">
        <f>IF(Tabela1[[#This Row],[Alta2]]="NA","NA",Tabela1[[#This Row],[Alta2]]/Tabela1[[#This Row],[Alta5]]*Tabela1[[#This Row],[Diâmetro (cm)]]/100)</f>
        <v>4.7999999999999996E-3</v>
      </c>
      <c r="Y455" s="42">
        <f>IF(Tabela1[[#This Row],[Média3]]="NA","NA",Tabela1[[#This Row],[Média3]]/Tabela1[[#This Row],[Média6]]*Tabela1[[#This Row],[Diâmetro (cm)]]/100)</f>
        <v>5.1000000000000004E-3</v>
      </c>
      <c r="Z455" s="42">
        <f>IF(Tabela1[[#This Row],[Baixa4]]="NA","NA",Tabela1[[#This Row],[Baixa4]]/Tabela1[[#This Row],[Baixa7]]*Tabela1[[#This Row],[Diâmetro (cm)]]/100)</f>
        <v>5.4999999999999997E-3</v>
      </c>
      <c r="AA455" s="42">
        <f>IF(Tabela1[[#This Row],[Alta8]]="NA","NA",IF(OR(AD455="",U455=""),"",U455*30/1000))</f>
        <v>3.7440000000000002</v>
      </c>
      <c r="AB455" s="42">
        <f>IF(Tabela1[[#This Row],[Média9]]="NA","NA",IF(OR(AE455="",V455=""),"",V455*30/1000))</f>
        <v>2.4</v>
      </c>
      <c r="AC455" s="42">
        <f>IF(Tabela1[[#This Row],[Baixa10]]="NA","NA",IF(OR(AF455="",W455=""),"",W455*30/1000))</f>
        <v>1.641</v>
      </c>
      <c r="AD455" s="52" t="str">
        <f>IF(Tabela1[[#This Row],[Alta8]]="NA","NA",IF(X455="","",IF(X455&gt;$AD$3,"A",IF(X455&gt;$AD$4,"B",IF(X455&gt;$AD$5,"C","D")))))</f>
        <v>A</v>
      </c>
      <c r="AE455" s="52" t="str">
        <f>IF(Tabela1[[#This Row],[Média9]]="NA","NA",IF(Y455="","",IF(Y455&gt;$AD$3,"A",IF(Y455&gt;$AD$4,"B",IF(Y455&gt;$AD$5,"C","D")))))</f>
        <v>A</v>
      </c>
      <c r="AF455" s="52" t="str">
        <f>IF(Tabela1[[#This Row],[Baixa10]]="NA","NA",IF(Z455="","",IF(Z455&gt;$AD$3,"A",IF(Z455&gt;$AD$4,"B",IF(Z455&gt;$AD$5,"C","D")))))</f>
        <v>A</v>
      </c>
    </row>
    <row r="456" spans="1:32" ht="26.1" customHeight="1" x14ac:dyDescent="0.3">
      <c r="A456" s="46" t="s">
        <v>1262</v>
      </c>
      <c r="B456" s="31" t="s">
        <v>1215</v>
      </c>
      <c r="C456" s="46" t="s">
        <v>591</v>
      </c>
      <c r="D456" s="46" t="s">
        <v>590</v>
      </c>
      <c r="E456" s="46" t="s">
        <v>27</v>
      </c>
      <c r="F456" s="31" t="s">
        <v>1200</v>
      </c>
      <c r="G456" s="47">
        <v>51.4</v>
      </c>
      <c r="H456" s="31">
        <v>3</v>
      </c>
      <c r="I456" s="31" t="s">
        <v>76</v>
      </c>
      <c r="J456" s="31" t="s">
        <v>18</v>
      </c>
      <c r="K456" s="31" t="s">
        <v>17</v>
      </c>
      <c r="L456" s="31" t="s">
        <v>80</v>
      </c>
      <c r="M456" s="31" t="s">
        <v>9</v>
      </c>
      <c r="N456" s="31" t="s">
        <v>9</v>
      </c>
      <c r="O456" s="31">
        <v>1506</v>
      </c>
      <c r="P456" s="31">
        <v>1371</v>
      </c>
      <c r="Q456" s="31">
        <v>853</v>
      </c>
      <c r="R456" s="48">
        <v>1.1200000000000001</v>
      </c>
      <c r="S456" s="48">
        <v>1.02</v>
      </c>
      <c r="T456" s="49">
        <v>0.63</v>
      </c>
      <c r="U456" s="50">
        <v>175.9</v>
      </c>
      <c r="V456" s="50">
        <v>146.6</v>
      </c>
      <c r="W456" s="51">
        <v>72.400000000000006</v>
      </c>
      <c r="X456" s="42">
        <f>IF(Tabela1[[#This Row],[Alta2]]="NA","NA",Tabela1[[#This Row],[Alta2]]/Tabela1[[#This Row],[Alta5]]*Tabela1[[#This Row],[Diâmetro (cm)]]/100)</f>
        <v>3.3E-3</v>
      </c>
      <c r="Y456" s="42">
        <f>IF(Tabela1[[#This Row],[Média3]]="NA","NA",Tabela1[[#This Row],[Média3]]/Tabela1[[#This Row],[Média6]]*Tabela1[[#This Row],[Diâmetro (cm)]]/100)</f>
        <v>3.5999999999999999E-3</v>
      </c>
      <c r="Z456" s="42">
        <f>IF(Tabela1[[#This Row],[Baixa4]]="NA","NA",Tabela1[[#This Row],[Baixa4]]/Tabela1[[#This Row],[Baixa7]]*Tabela1[[#This Row],[Diâmetro (cm)]]/100)</f>
        <v>4.4999999999999997E-3</v>
      </c>
      <c r="AA456" s="42">
        <f>IF(Tabela1[[#This Row],[Alta8]]="NA","NA",IF(OR(AD456="",U456=""),"",U456*30/1000))</f>
        <v>5.2770000000000001</v>
      </c>
      <c r="AB456" s="42">
        <f>IF(Tabela1[[#This Row],[Média9]]="NA","NA",IF(OR(AE456="",V456=""),"",V456*30/1000))</f>
        <v>4.3979999999999997</v>
      </c>
      <c r="AC456" s="42">
        <f>IF(Tabela1[[#This Row],[Baixa10]]="NA","NA",IF(OR(AF456="",W456=""),"",W456*30/1000))</f>
        <v>2.1720000000000002</v>
      </c>
      <c r="AD456" s="52" t="str">
        <f>IF(Tabela1[[#This Row],[Alta8]]="NA","NA",IF(X456="","",IF(X456&gt;$AD$3,"A",IF(X456&gt;$AD$4,"B",IF(X456&gt;$AD$5,"C","D")))))</f>
        <v>C</v>
      </c>
      <c r="AE456" s="52" t="str">
        <f>IF(Tabela1[[#This Row],[Média9]]="NA","NA",IF(Y456="","",IF(Y456&gt;$AD$3,"A",IF(Y456&gt;$AD$4,"B",IF(Y456&gt;$AD$5,"C","D")))))</f>
        <v>B</v>
      </c>
      <c r="AF456" s="52" t="str">
        <f>IF(Tabela1[[#This Row],[Baixa10]]="NA","NA",IF(Z456="","",IF(Z456&gt;$AD$3,"A",IF(Z456&gt;$AD$4,"B",IF(Z456&gt;$AD$5,"C","D")))))</f>
        <v>A</v>
      </c>
    </row>
    <row r="457" spans="1:32" ht="26.1" customHeight="1" x14ac:dyDescent="0.3">
      <c r="A457" s="46" t="s">
        <v>1262</v>
      </c>
      <c r="B457" s="31" t="s">
        <v>1215</v>
      </c>
      <c r="C457" s="46" t="s">
        <v>565</v>
      </c>
      <c r="D457" s="46" t="s">
        <v>592</v>
      </c>
      <c r="E457" s="46" t="s">
        <v>27</v>
      </c>
      <c r="F457" s="31">
        <v>127</v>
      </c>
      <c r="G457" s="47">
        <v>38</v>
      </c>
      <c r="H457" s="31">
        <v>3</v>
      </c>
      <c r="I457" s="31" t="s">
        <v>567</v>
      </c>
      <c r="J457" s="31" t="s">
        <v>18</v>
      </c>
      <c r="K457" s="31" t="s">
        <v>18</v>
      </c>
      <c r="L457" s="31" t="s">
        <v>80</v>
      </c>
      <c r="M457" s="31" t="s">
        <v>9</v>
      </c>
      <c r="N457" s="31" t="s">
        <v>9</v>
      </c>
      <c r="O457" s="31">
        <v>1297</v>
      </c>
      <c r="P457" s="31">
        <v>1122</v>
      </c>
      <c r="Q457" s="31">
        <v>1072</v>
      </c>
      <c r="R457" s="48">
        <v>0.61</v>
      </c>
      <c r="S457" s="48">
        <v>0.53</v>
      </c>
      <c r="T457" s="49">
        <v>0.51</v>
      </c>
      <c r="U457" s="50">
        <v>72.7</v>
      </c>
      <c r="V457" s="50">
        <v>56.5</v>
      </c>
      <c r="W457" s="51">
        <v>51</v>
      </c>
      <c r="X457" s="42">
        <f>IF(Tabela1[[#This Row],[Alta2]]="NA","NA",Tabela1[[#This Row],[Alta2]]/Tabela1[[#This Row],[Alta5]]*Tabela1[[#This Row],[Diâmetro (cm)]]/100)</f>
        <v>3.2000000000000002E-3</v>
      </c>
      <c r="Y457" s="42">
        <f>IF(Tabela1[[#This Row],[Média3]]="NA","NA",Tabela1[[#This Row],[Média3]]/Tabela1[[#This Row],[Média6]]*Tabela1[[#This Row],[Diâmetro (cm)]]/100)</f>
        <v>3.5999999999999999E-3</v>
      </c>
      <c r="Z457" s="42">
        <f>IF(Tabela1[[#This Row],[Baixa4]]="NA","NA",Tabela1[[#This Row],[Baixa4]]/Tabela1[[#This Row],[Baixa7]]*Tabela1[[#This Row],[Diâmetro (cm)]]/100)</f>
        <v>3.8E-3</v>
      </c>
      <c r="AA457" s="42">
        <f>IF(Tabela1[[#This Row],[Alta8]]="NA","NA",IF(OR(AD457="",U457=""),"",U457*30/1000))</f>
        <v>2.181</v>
      </c>
      <c r="AB457" s="42">
        <f>IF(Tabela1[[#This Row],[Média9]]="NA","NA",IF(OR(AE457="",V457=""),"",V457*30/1000))</f>
        <v>1.6950000000000001</v>
      </c>
      <c r="AC457" s="42">
        <f>IF(Tabela1[[#This Row],[Baixa10]]="NA","NA",IF(OR(AF457="",W457=""),"",W457*30/1000))</f>
        <v>1.53</v>
      </c>
      <c r="AD457" s="52" t="str">
        <f>IF(Tabela1[[#This Row],[Alta8]]="NA","NA",IF(X457="","",IF(X457&gt;$AD$3,"A",IF(X457&gt;$AD$4,"B",IF(X457&gt;$AD$5,"C","D")))))</f>
        <v>C</v>
      </c>
      <c r="AE457" s="52" t="str">
        <f>IF(Tabela1[[#This Row],[Média9]]="NA","NA",IF(Y457="","",IF(Y457&gt;$AD$3,"A",IF(Y457&gt;$AD$4,"B",IF(Y457&gt;$AD$5,"C","D")))))</f>
        <v>B</v>
      </c>
      <c r="AF457" s="52" t="str">
        <f>IF(Tabela1[[#This Row],[Baixa10]]="NA","NA",IF(Z457="","",IF(Z457&gt;$AD$3,"A",IF(Z457&gt;$AD$4,"B",IF(Z457&gt;$AD$5,"C","D")))))</f>
        <v>B</v>
      </c>
    </row>
    <row r="458" spans="1:32" ht="26.1" customHeight="1" x14ac:dyDescent="0.3">
      <c r="A458" s="46" t="s">
        <v>1262</v>
      </c>
      <c r="B458" s="31" t="s">
        <v>1215</v>
      </c>
      <c r="C458" s="46" t="s">
        <v>569</v>
      </c>
      <c r="D458" s="46" t="s">
        <v>593</v>
      </c>
      <c r="E458" s="46" t="s">
        <v>27</v>
      </c>
      <c r="F458" s="31">
        <v>220</v>
      </c>
      <c r="G458" s="47">
        <v>38</v>
      </c>
      <c r="H458" s="31">
        <v>3</v>
      </c>
      <c r="I458" s="31" t="s">
        <v>76</v>
      </c>
      <c r="J458" s="31" t="s">
        <v>18</v>
      </c>
      <c r="K458" s="31" t="s">
        <v>18</v>
      </c>
      <c r="L458" s="31" t="s">
        <v>80</v>
      </c>
      <c r="M458" s="31" t="s">
        <v>9</v>
      </c>
      <c r="N458" s="31" t="s">
        <v>9</v>
      </c>
      <c r="O458" s="31">
        <v>1209</v>
      </c>
      <c r="P458" s="31">
        <v>1023</v>
      </c>
      <c r="Q458" s="31">
        <v>905</v>
      </c>
      <c r="R458" s="48">
        <v>0.59</v>
      </c>
      <c r="S458" s="48">
        <v>0.51</v>
      </c>
      <c r="T458" s="49">
        <v>0.46</v>
      </c>
      <c r="U458" s="50">
        <v>88.3</v>
      </c>
      <c r="V458" s="50">
        <v>62.9</v>
      </c>
      <c r="W458" s="51">
        <v>52.5</v>
      </c>
      <c r="X458" s="42">
        <f>IF(Tabela1[[#This Row],[Alta2]]="NA","NA",Tabela1[[#This Row],[Alta2]]/Tabela1[[#This Row],[Alta5]]*Tabela1[[#This Row],[Diâmetro (cm)]]/100)</f>
        <v>2.5000000000000001E-3</v>
      </c>
      <c r="Y458" s="42">
        <f>IF(Tabela1[[#This Row],[Média3]]="NA","NA",Tabela1[[#This Row],[Média3]]/Tabela1[[#This Row],[Média6]]*Tabela1[[#This Row],[Diâmetro (cm)]]/100)</f>
        <v>3.0999999999999999E-3</v>
      </c>
      <c r="Z458" s="42">
        <f>IF(Tabela1[[#This Row],[Baixa4]]="NA","NA",Tabela1[[#This Row],[Baixa4]]/Tabela1[[#This Row],[Baixa7]]*Tabela1[[#This Row],[Diâmetro (cm)]]/100)</f>
        <v>3.3E-3</v>
      </c>
      <c r="AA458" s="42">
        <f>IF(Tabela1[[#This Row],[Alta8]]="NA","NA",IF(OR(AD458="",U458=""),"",U458*30/1000))</f>
        <v>2.649</v>
      </c>
      <c r="AB458" s="42">
        <f>IF(Tabela1[[#This Row],[Média9]]="NA","NA",IF(OR(AE458="",V458=""),"",V458*30/1000))</f>
        <v>1.887</v>
      </c>
      <c r="AC458" s="42">
        <f>IF(Tabela1[[#This Row],[Baixa10]]="NA","NA",IF(OR(AF458="",W458=""),"",W458*30/1000))</f>
        <v>1.575</v>
      </c>
      <c r="AD458" s="52" t="str">
        <f>IF(Tabela1[[#This Row],[Alta8]]="NA","NA",IF(X458="","",IF(X458&gt;$AD$3,"A",IF(X458&gt;$AD$4,"B",IF(X458&gt;$AD$5,"C","D")))))</f>
        <v>D</v>
      </c>
      <c r="AE458" s="52" t="str">
        <f>IF(Tabela1[[#This Row],[Média9]]="NA","NA",IF(Y458="","",IF(Y458&gt;$AD$3,"A",IF(Y458&gt;$AD$4,"B",IF(Y458&gt;$AD$5,"C","D")))))</f>
        <v>C</v>
      </c>
      <c r="AF458" s="52" t="str">
        <f>IF(Tabela1[[#This Row],[Baixa10]]="NA","NA",IF(Z458="","",IF(Z458&gt;$AD$3,"A",IF(Z458&gt;$AD$4,"B",IF(Z458&gt;$AD$5,"C","D")))))</f>
        <v>C</v>
      </c>
    </row>
    <row r="459" spans="1:32" ht="26.1" customHeight="1" x14ac:dyDescent="0.3">
      <c r="A459" s="46" t="s">
        <v>1262</v>
      </c>
      <c r="B459" s="31" t="s">
        <v>1215</v>
      </c>
      <c r="C459" s="46" t="s">
        <v>581</v>
      </c>
      <c r="D459" s="46" t="s">
        <v>594</v>
      </c>
      <c r="E459" s="46" t="s">
        <v>27</v>
      </c>
      <c r="F459" s="31" t="s">
        <v>1199</v>
      </c>
      <c r="G459" s="47">
        <v>51.4</v>
      </c>
      <c r="H459" s="31">
        <v>3</v>
      </c>
      <c r="I459" s="31" t="s">
        <v>76</v>
      </c>
      <c r="J459" s="31" t="s">
        <v>18</v>
      </c>
      <c r="K459" s="31" t="s">
        <v>18</v>
      </c>
      <c r="L459" s="31" t="s">
        <v>80</v>
      </c>
      <c r="M459" s="31" t="s">
        <v>9</v>
      </c>
      <c r="N459" s="31" t="s">
        <v>9</v>
      </c>
      <c r="O459" s="31">
        <v>1388</v>
      </c>
      <c r="P459" s="31">
        <v>941</v>
      </c>
      <c r="Q459" s="31">
        <v>684</v>
      </c>
      <c r="R459" s="48">
        <v>0.92</v>
      </c>
      <c r="S459" s="48">
        <v>0.64</v>
      </c>
      <c r="T459" s="49">
        <v>0.47</v>
      </c>
      <c r="U459" s="50">
        <v>130.19999999999999</v>
      </c>
      <c r="V459" s="50">
        <v>86.7</v>
      </c>
      <c r="W459" s="51">
        <v>60.2</v>
      </c>
      <c r="X459" s="42">
        <f>IF(Tabela1[[#This Row],[Alta2]]="NA","NA",Tabela1[[#This Row],[Alta2]]/Tabela1[[#This Row],[Alta5]]*Tabela1[[#This Row],[Diâmetro (cm)]]/100)</f>
        <v>3.5999999999999999E-3</v>
      </c>
      <c r="Y459" s="42">
        <f>IF(Tabela1[[#This Row],[Média3]]="NA","NA",Tabela1[[#This Row],[Média3]]/Tabela1[[#This Row],[Média6]]*Tabela1[[#This Row],[Diâmetro (cm)]]/100)</f>
        <v>3.8E-3</v>
      </c>
      <c r="Z459" s="42">
        <f>IF(Tabela1[[#This Row],[Baixa4]]="NA","NA",Tabela1[[#This Row],[Baixa4]]/Tabela1[[#This Row],[Baixa7]]*Tabela1[[#This Row],[Diâmetro (cm)]]/100)</f>
        <v>4.0000000000000001E-3</v>
      </c>
      <c r="AA459" s="42">
        <f>IF(Tabela1[[#This Row],[Alta8]]="NA","NA",IF(OR(AD459="",U459=""),"",U459*30/1000))</f>
        <v>3.9060000000000001</v>
      </c>
      <c r="AB459" s="42">
        <f>IF(Tabela1[[#This Row],[Média9]]="NA","NA",IF(OR(AE459="",V459=""),"",V459*30/1000))</f>
        <v>2.601</v>
      </c>
      <c r="AC459" s="42">
        <f>IF(Tabela1[[#This Row],[Baixa10]]="NA","NA",IF(OR(AF459="",W459=""),"",W459*30/1000))</f>
        <v>1.806</v>
      </c>
      <c r="AD459" s="52" t="str">
        <f>IF(Tabela1[[#This Row],[Alta8]]="NA","NA",IF(X459="","",IF(X459&gt;$AD$3,"A",IF(X459&gt;$AD$4,"B",IF(X459&gt;$AD$5,"C","D")))))</f>
        <v>B</v>
      </c>
      <c r="AE459" s="52" t="str">
        <f>IF(Tabela1[[#This Row],[Média9]]="NA","NA",IF(Y459="","",IF(Y459&gt;$AD$3,"A",IF(Y459&gt;$AD$4,"B",IF(Y459&gt;$AD$5,"C","D")))))</f>
        <v>B</v>
      </c>
      <c r="AF459" s="52" t="str">
        <f>IF(Tabela1[[#This Row],[Baixa10]]="NA","NA",IF(Z459="","",IF(Z459&gt;$AD$3,"A",IF(Z459&gt;$AD$4,"B",IF(Z459&gt;$AD$5,"C","D")))))</f>
        <v>B</v>
      </c>
    </row>
    <row r="460" spans="1:32" ht="26.1" customHeight="1" x14ac:dyDescent="0.3">
      <c r="A460" s="46" t="s">
        <v>1262</v>
      </c>
      <c r="B460" s="31" t="s">
        <v>1215</v>
      </c>
      <c r="C460" s="46" t="s">
        <v>581</v>
      </c>
      <c r="D460" s="46" t="s">
        <v>594</v>
      </c>
      <c r="E460" s="46" t="s">
        <v>27</v>
      </c>
      <c r="F460" s="31" t="s">
        <v>1200</v>
      </c>
      <c r="G460" s="47">
        <v>51.4</v>
      </c>
      <c r="H460" s="31">
        <v>3</v>
      </c>
      <c r="I460" s="31" t="s">
        <v>76</v>
      </c>
      <c r="J460" s="31" t="s">
        <v>18</v>
      </c>
      <c r="K460" s="31" t="s">
        <v>18</v>
      </c>
      <c r="L460" s="31" t="s">
        <v>80</v>
      </c>
      <c r="M460" s="31" t="s">
        <v>9</v>
      </c>
      <c r="N460" s="31" t="s">
        <v>9</v>
      </c>
      <c r="O460" s="31">
        <v>1499</v>
      </c>
      <c r="P460" s="31">
        <v>1428</v>
      </c>
      <c r="Q460" s="31">
        <v>823</v>
      </c>
      <c r="R460" s="48">
        <v>0.93</v>
      </c>
      <c r="S460" s="48">
        <v>0.88</v>
      </c>
      <c r="T460" s="49">
        <v>0.52</v>
      </c>
      <c r="U460" s="50">
        <v>178.3</v>
      </c>
      <c r="V460" s="50">
        <v>154.5</v>
      </c>
      <c r="W460" s="51">
        <v>72.400000000000006</v>
      </c>
      <c r="X460" s="42">
        <f>IF(Tabela1[[#This Row],[Alta2]]="NA","NA",Tabela1[[#This Row],[Alta2]]/Tabela1[[#This Row],[Alta5]]*Tabela1[[#This Row],[Diâmetro (cm)]]/100)</f>
        <v>2.7000000000000001E-3</v>
      </c>
      <c r="Y460" s="42">
        <f>IF(Tabela1[[#This Row],[Média3]]="NA","NA",Tabela1[[#This Row],[Média3]]/Tabela1[[#This Row],[Média6]]*Tabela1[[#This Row],[Diâmetro (cm)]]/100)</f>
        <v>2.8999999999999998E-3</v>
      </c>
      <c r="Z460" s="42">
        <f>IF(Tabela1[[#This Row],[Baixa4]]="NA","NA",Tabela1[[#This Row],[Baixa4]]/Tabela1[[#This Row],[Baixa7]]*Tabela1[[#This Row],[Diâmetro (cm)]]/100)</f>
        <v>3.7000000000000002E-3</v>
      </c>
      <c r="AA460" s="42">
        <f>IF(Tabela1[[#This Row],[Alta8]]="NA","NA",IF(OR(AD460="",U460=""),"",U460*30/1000))</f>
        <v>5.3490000000000002</v>
      </c>
      <c r="AB460" s="42">
        <f>IF(Tabela1[[#This Row],[Média9]]="NA","NA",IF(OR(AE460="",V460=""),"",V460*30/1000))</f>
        <v>4.6349999999999998</v>
      </c>
      <c r="AC460" s="42">
        <f>IF(Tabela1[[#This Row],[Baixa10]]="NA","NA",IF(OR(AF460="",W460=""),"",W460*30/1000))</f>
        <v>2.1720000000000002</v>
      </c>
      <c r="AD460" s="52" t="str">
        <f>IF(Tabela1[[#This Row],[Alta8]]="NA","NA",IF(X460="","",IF(X460&gt;$AD$3,"A",IF(X460&gt;$AD$4,"B",IF(X460&gt;$AD$5,"C","D")))))</f>
        <v>D</v>
      </c>
      <c r="AE460" s="52" t="str">
        <f>IF(Tabela1[[#This Row],[Média9]]="NA","NA",IF(Y460="","",IF(Y460&gt;$AD$3,"A",IF(Y460&gt;$AD$4,"B",IF(Y460&gt;$AD$5,"C","D")))))</f>
        <v>D</v>
      </c>
      <c r="AF460" s="52" t="str">
        <f>IF(Tabela1[[#This Row],[Baixa10]]="NA","NA",IF(Z460="","",IF(Z460&gt;$AD$3,"A",IF(Z460&gt;$AD$4,"B",IF(Z460&gt;$AD$5,"C","D")))))</f>
        <v>B</v>
      </c>
    </row>
    <row r="461" spans="1:32" ht="26.1" customHeight="1" x14ac:dyDescent="0.3">
      <c r="A461" s="46" t="s">
        <v>1262</v>
      </c>
      <c r="B461" s="31" t="s">
        <v>1215</v>
      </c>
      <c r="C461" s="46" t="s">
        <v>595</v>
      </c>
      <c r="D461" s="46" t="s">
        <v>596</v>
      </c>
      <c r="E461" s="46" t="s">
        <v>26</v>
      </c>
      <c r="F461" s="31" t="s">
        <v>1199</v>
      </c>
      <c r="G461" s="47">
        <v>51.4</v>
      </c>
      <c r="H461" s="31">
        <v>3</v>
      </c>
      <c r="I461" s="31" t="s">
        <v>76</v>
      </c>
      <c r="J461" s="31" t="s">
        <v>18</v>
      </c>
      <c r="K461" s="31" t="s">
        <v>17</v>
      </c>
      <c r="L461" s="31" t="s">
        <v>80</v>
      </c>
      <c r="M461" s="31" t="s">
        <v>9</v>
      </c>
      <c r="N461" s="31" t="s">
        <v>9</v>
      </c>
      <c r="O461" s="31">
        <v>1387</v>
      </c>
      <c r="P461" s="31">
        <v>1007</v>
      </c>
      <c r="Q461" s="31">
        <v>507</v>
      </c>
      <c r="R461" s="48">
        <v>1.1100000000000001</v>
      </c>
      <c r="S461" s="48">
        <v>0.84</v>
      </c>
      <c r="T461" s="49">
        <v>0.45</v>
      </c>
      <c r="U461" s="50">
        <v>132.26</v>
      </c>
      <c r="V461" s="50">
        <v>96.32</v>
      </c>
      <c r="W461" s="51">
        <v>48.03</v>
      </c>
      <c r="X461" s="42">
        <f>IF(Tabela1[[#This Row],[Alta2]]="NA","NA",Tabela1[[#This Row],[Alta2]]/Tabela1[[#This Row],[Alta5]]*Tabela1[[#This Row],[Diâmetro (cm)]]/100)</f>
        <v>4.3E-3</v>
      </c>
      <c r="Y461" s="42">
        <f>IF(Tabela1[[#This Row],[Média3]]="NA","NA",Tabela1[[#This Row],[Média3]]/Tabela1[[#This Row],[Média6]]*Tabela1[[#This Row],[Diâmetro (cm)]]/100)</f>
        <v>4.4999999999999997E-3</v>
      </c>
      <c r="Z461" s="42">
        <f>IF(Tabela1[[#This Row],[Baixa4]]="NA","NA",Tabela1[[#This Row],[Baixa4]]/Tabela1[[#This Row],[Baixa7]]*Tabela1[[#This Row],[Diâmetro (cm)]]/100)</f>
        <v>4.7999999999999996E-3</v>
      </c>
      <c r="AA461" s="42">
        <f>IF(Tabela1[[#This Row],[Alta8]]="NA","NA",IF(OR(AD461="",U461=""),"",U461*30/1000))</f>
        <v>3.9678</v>
      </c>
      <c r="AB461" s="42">
        <f>IF(Tabela1[[#This Row],[Média9]]="NA","NA",IF(OR(AE461="",V461=""),"",V461*30/1000))</f>
        <v>2.8896000000000002</v>
      </c>
      <c r="AC461" s="42">
        <f>IF(Tabela1[[#This Row],[Baixa10]]="NA","NA",IF(OR(AF461="",W461=""),"",W461*30/1000))</f>
        <v>1.4409000000000001</v>
      </c>
      <c r="AD461" s="52" t="str">
        <f>IF(Tabela1[[#This Row],[Alta8]]="NA","NA",IF(X461="","",IF(X461&gt;$AD$3,"A",IF(X461&gt;$AD$4,"B",IF(X461&gt;$AD$5,"C","D")))))</f>
        <v>A</v>
      </c>
      <c r="AE461" s="52" t="str">
        <f>IF(Tabela1[[#This Row],[Média9]]="NA","NA",IF(Y461="","",IF(Y461&gt;$AD$3,"A",IF(Y461&gt;$AD$4,"B",IF(Y461&gt;$AD$5,"C","D")))))</f>
        <v>A</v>
      </c>
      <c r="AF461" s="52" t="str">
        <f>IF(Tabela1[[#This Row],[Baixa10]]="NA","NA",IF(Z461="","",IF(Z461&gt;$AD$3,"A",IF(Z461&gt;$AD$4,"B",IF(Z461&gt;$AD$5,"C","D")))))</f>
        <v>A</v>
      </c>
    </row>
    <row r="462" spans="1:32" ht="26.1" customHeight="1" x14ac:dyDescent="0.3">
      <c r="A462" s="46" t="s">
        <v>1262</v>
      </c>
      <c r="B462" s="31" t="s">
        <v>1215</v>
      </c>
      <c r="C462" s="46" t="s">
        <v>595</v>
      </c>
      <c r="D462" s="46" t="s">
        <v>596</v>
      </c>
      <c r="E462" s="46" t="s">
        <v>26</v>
      </c>
      <c r="F462" s="31" t="s">
        <v>1200</v>
      </c>
      <c r="G462" s="47">
        <v>51.4</v>
      </c>
      <c r="H462" s="31">
        <v>3</v>
      </c>
      <c r="I462" s="31" t="s">
        <v>76</v>
      </c>
      <c r="J462" s="31" t="s">
        <v>18</v>
      </c>
      <c r="K462" s="31" t="s">
        <v>17</v>
      </c>
      <c r="L462" s="31" t="s">
        <v>80</v>
      </c>
      <c r="M462" s="31" t="s">
        <v>9</v>
      </c>
      <c r="N462" s="31" t="s">
        <v>9</v>
      </c>
      <c r="O462" s="31">
        <v>1479</v>
      </c>
      <c r="P462" s="31">
        <v>1378</v>
      </c>
      <c r="Q462" s="31">
        <v>466</v>
      </c>
      <c r="R462" s="48">
        <v>1.1599999999999999</v>
      </c>
      <c r="S462" s="48">
        <v>1.1200000000000001</v>
      </c>
      <c r="T462" s="49">
        <v>0.34</v>
      </c>
      <c r="U462" s="50">
        <v>173.06</v>
      </c>
      <c r="V462" s="50">
        <v>164.06</v>
      </c>
      <c r="W462" s="51">
        <v>31.92</v>
      </c>
      <c r="X462" s="42">
        <f>IF(Tabela1[[#This Row],[Alta2]]="NA","NA",Tabela1[[#This Row],[Alta2]]/Tabela1[[#This Row],[Alta5]]*Tabela1[[#This Row],[Diâmetro (cm)]]/100)</f>
        <v>3.3999999999999998E-3</v>
      </c>
      <c r="Y462" s="42">
        <f>IF(Tabela1[[#This Row],[Média3]]="NA","NA",Tabela1[[#This Row],[Média3]]/Tabela1[[#This Row],[Média6]]*Tabela1[[#This Row],[Diâmetro (cm)]]/100)</f>
        <v>3.5000000000000001E-3</v>
      </c>
      <c r="Z462" s="42">
        <f>IF(Tabela1[[#This Row],[Baixa4]]="NA","NA",Tabela1[[#This Row],[Baixa4]]/Tabela1[[#This Row],[Baixa7]]*Tabela1[[#This Row],[Diâmetro (cm)]]/100)</f>
        <v>5.4999999999999997E-3</v>
      </c>
      <c r="AA462" s="42">
        <f>IF(Tabela1[[#This Row],[Alta8]]="NA","NA",IF(OR(AD462="",U462=""),"",U462*30/1000))</f>
        <v>5.1917999999999997</v>
      </c>
      <c r="AB462" s="42">
        <f>IF(Tabela1[[#This Row],[Média9]]="NA","NA",IF(OR(AE462="",V462=""),"",V462*30/1000))</f>
        <v>4.9218000000000002</v>
      </c>
      <c r="AC462" s="42">
        <f>IF(Tabela1[[#This Row],[Baixa10]]="NA","NA",IF(OR(AF462="",W462=""),"",W462*30/1000))</f>
        <v>0.95760000000000001</v>
      </c>
      <c r="AD462" s="52" t="str">
        <f>IF(Tabela1[[#This Row],[Alta8]]="NA","NA",IF(X462="","",IF(X462&gt;$AD$3,"A",IF(X462&gt;$AD$4,"B",IF(X462&gt;$AD$5,"C","D")))))</f>
        <v>C</v>
      </c>
      <c r="AE462" s="52" t="str">
        <f>IF(Tabela1[[#This Row],[Média9]]="NA","NA",IF(Y462="","",IF(Y462&gt;$AD$3,"A",IF(Y462&gt;$AD$4,"B",IF(Y462&gt;$AD$5,"C","D")))))</f>
        <v>C</v>
      </c>
      <c r="AF462" s="52" t="str">
        <f>IF(Tabela1[[#This Row],[Baixa10]]="NA","NA",IF(Z462="","",IF(Z462&gt;$AD$3,"A",IF(Z462&gt;$AD$4,"B",IF(Z462&gt;$AD$5,"C","D")))))</f>
        <v>A</v>
      </c>
    </row>
    <row r="463" spans="1:32" ht="26.1" customHeight="1" x14ac:dyDescent="0.3">
      <c r="A463" s="46" t="s">
        <v>1262</v>
      </c>
      <c r="B463" s="31" t="s">
        <v>1215</v>
      </c>
      <c r="C463" s="46" t="s">
        <v>597</v>
      </c>
      <c r="D463" s="46" t="s">
        <v>596</v>
      </c>
      <c r="E463" s="46" t="s">
        <v>26</v>
      </c>
      <c r="F463" s="31" t="s">
        <v>1199</v>
      </c>
      <c r="G463" s="47">
        <v>51.4</v>
      </c>
      <c r="H463" s="31">
        <v>3</v>
      </c>
      <c r="I463" s="31" t="s">
        <v>76</v>
      </c>
      <c r="J463" s="31" t="s">
        <v>18</v>
      </c>
      <c r="K463" s="31" t="s">
        <v>17</v>
      </c>
      <c r="L463" s="31" t="s">
        <v>80</v>
      </c>
      <c r="M463" s="31" t="s">
        <v>9</v>
      </c>
      <c r="N463" s="31" t="s">
        <v>9</v>
      </c>
      <c r="O463" s="31">
        <v>1387</v>
      </c>
      <c r="P463" s="31">
        <v>1007</v>
      </c>
      <c r="Q463" s="31">
        <v>507</v>
      </c>
      <c r="R463" s="48">
        <v>1.1100000000000001</v>
      </c>
      <c r="S463" s="48">
        <v>0.84</v>
      </c>
      <c r="T463" s="49">
        <v>0.45</v>
      </c>
      <c r="U463" s="50">
        <v>132.26</v>
      </c>
      <c r="V463" s="50">
        <v>96.32</v>
      </c>
      <c r="W463" s="51">
        <v>48.03</v>
      </c>
      <c r="X463" s="42">
        <f>IF(Tabela1[[#This Row],[Alta2]]="NA","NA",Tabela1[[#This Row],[Alta2]]/Tabela1[[#This Row],[Alta5]]*Tabela1[[#This Row],[Diâmetro (cm)]]/100)</f>
        <v>4.3E-3</v>
      </c>
      <c r="Y463" s="42">
        <f>IF(Tabela1[[#This Row],[Média3]]="NA","NA",Tabela1[[#This Row],[Média3]]/Tabela1[[#This Row],[Média6]]*Tabela1[[#This Row],[Diâmetro (cm)]]/100)</f>
        <v>4.4999999999999997E-3</v>
      </c>
      <c r="Z463" s="42">
        <f>IF(Tabela1[[#This Row],[Baixa4]]="NA","NA",Tabela1[[#This Row],[Baixa4]]/Tabela1[[#This Row],[Baixa7]]*Tabela1[[#This Row],[Diâmetro (cm)]]/100)</f>
        <v>4.7999999999999996E-3</v>
      </c>
      <c r="AA463" s="42">
        <f>IF(Tabela1[[#This Row],[Alta8]]="NA","NA",IF(OR(AD463="",U463=""),"",U463*30/1000))</f>
        <v>3.9678</v>
      </c>
      <c r="AB463" s="42">
        <f>IF(Tabela1[[#This Row],[Média9]]="NA","NA",IF(OR(AE463="",V463=""),"",V463*30/1000))</f>
        <v>2.8896000000000002</v>
      </c>
      <c r="AC463" s="42">
        <f>IF(Tabela1[[#This Row],[Baixa10]]="NA","NA",IF(OR(AF463="",W463=""),"",W463*30/1000))</f>
        <v>1.4409000000000001</v>
      </c>
      <c r="AD463" s="52" t="str">
        <f>IF(Tabela1[[#This Row],[Alta8]]="NA","NA",IF(X463="","",IF(X463&gt;$AD$3,"A",IF(X463&gt;$AD$4,"B",IF(X463&gt;$AD$5,"C","D")))))</f>
        <v>A</v>
      </c>
      <c r="AE463" s="52" t="str">
        <f>IF(Tabela1[[#This Row],[Média9]]="NA","NA",IF(Y463="","",IF(Y463&gt;$AD$3,"A",IF(Y463&gt;$AD$4,"B",IF(Y463&gt;$AD$5,"C","D")))))</f>
        <v>A</v>
      </c>
      <c r="AF463" s="52" t="str">
        <f>IF(Tabela1[[#This Row],[Baixa10]]="NA","NA",IF(Z463="","",IF(Z463&gt;$AD$3,"A",IF(Z463&gt;$AD$4,"B",IF(Z463&gt;$AD$5,"C","D")))))</f>
        <v>A</v>
      </c>
    </row>
    <row r="464" spans="1:32" ht="26.1" customHeight="1" x14ac:dyDescent="0.3">
      <c r="A464" s="46" t="s">
        <v>1262</v>
      </c>
      <c r="B464" s="31" t="s">
        <v>1215</v>
      </c>
      <c r="C464" s="46" t="s">
        <v>597</v>
      </c>
      <c r="D464" s="46" t="s">
        <v>596</v>
      </c>
      <c r="E464" s="46" t="s">
        <v>26</v>
      </c>
      <c r="F464" s="31" t="s">
        <v>1200</v>
      </c>
      <c r="G464" s="47">
        <v>51.4</v>
      </c>
      <c r="H464" s="31">
        <v>3</v>
      </c>
      <c r="I464" s="31" t="s">
        <v>76</v>
      </c>
      <c r="J464" s="31" t="s">
        <v>18</v>
      </c>
      <c r="K464" s="31" t="s">
        <v>17</v>
      </c>
      <c r="L464" s="31" t="s">
        <v>80</v>
      </c>
      <c r="M464" s="31" t="s">
        <v>9</v>
      </c>
      <c r="N464" s="31" t="s">
        <v>9</v>
      </c>
      <c r="O464" s="31">
        <v>1479</v>
      </c>
      <c r="P464" s="31">
        <v>1378</v>
      </c>
      <c r="Q464" s="31">
        <v>466</v>
      </c>
      <c r="R464" s="48">
        <v>1.1599999999999999</v>
      </c>
      <c r="S464" s="48">
        <v>1.1200000000000001</v>
      </c>
      <c r="T464" s="49">
        <v>0.34</v>
      </c>
      <c r="U464" s="50">
        <v>173.06</v>
      </c>
      <c r="V464" s="50">
        <v>164.06</v>
      </c>
      <c r="W464" s="51">
        <v>31.92</v>
      </c>
      <c r="X464" s="42">
        <f>IF(Tabela1[[#This Row],[Alta2]]="NA","NA",Tabela1[[#This Row],[Alta2]]/Tabela1[[#This Row],[Alta5]]*Tabela1[[#This Row],[Diâmetro (cm)]]/100)</f>
        <v>3.3999999999999998E-3</v>
      </c>
      <c r="Y464" s="42">
        <f>IF(Tabela1[[#This Row],[Média3]]="NA","NA",Tabela1[[#This Row],[Média3]]/Tabela1[[#This Row],[Média6]]*Tabela1[[#This Row],[Diâmetro (cm)]]/100)</f>
        <v>3.5000000000000001E-3</v>
      </c>
      <c r="Z464" s="42">
        <f>IF(Tabela1[[#This Row],[Baixa4]]="NA","NA",Tabela1[[#This Row],[Baixa4]]/Tabela1[[#This Row],[Baixa7]]*Tabela1[[#This Row],[Diâmetro (cm)]]/100)</f>
        <v>5.4999999999999997E-3</v>
      </c>
      <c r="AA464" s="42">
        <f>IF(Tabela1[[#This Row],[Alta8]]="NA","NA",IF(OR(AD464="",U464=""),"",U464*30/1000))</f>
        <v>5.1917999999999997</v>
      </c>
      <c r="AB464" s="42">
        <f>IF(Tabela1[[#This Row],[Média9]]="NA","NA",IF(OR(AE464="",V464=""),"",V464*30/1000))</f>
        <v>4.9218000000000002</v>
      </c>
      <c r="AC464" s="42">
        <f>IF(Tabela1[[#This Row],[Baixa10]]="NA","NA",IF(OR(AF464="",W464=""),"",W464*30/1000))</f>
        <v>0.95760000000000001</v>
      </c>
      <c r="AD464" s="52" t="str">
        <f>IF(Tabela1[[#This Row],[Alta8]]="NA","NA",IF(X464="","",IF(X464&gt;$AD$3,"A",IF(X464&gt;$AD$4,"B",IF(X464&gt;$AD$5,"C","D")))))</f>
        <v>C</v>
      </c>
      <c r="AE464" s="52" t="str">
        <f>IF(Tabela1[[#This Row],[Média9]]="NA","NA",IF(Y464="","",IF(Y464&gt;$AD$3,"A",IF(Y464&gt;$AD$4,"B",IF(Y464&gt;$AD$5,"C","D")))))</f>
        <v>C</v>
      </c>
      <c r="AF464" s="52" t="str">
        <f>IF(Tabela1[[#This Row],[Baixa10]]="NA","NA",IF(Z464="","",IF(Z464&gt;$AD$3,"A",IF(Z464&gt;$AD$4,"B",IF(Z464&gt;$AD$5,"C","D")))))</f>
        <v>A</v>
      </c>
    </row>
    <row r="465" spans="1:32" ht="26.1" customHeight="1" x14ac:dyDescent="0.3">
      <c r="A465" s="46" t="s">
        <v>1262</v>
      </c>
      <c r="B465" s="31" t="s">
        <v>1215</v>
      </c>
      <c r="C465" s="46" t="s">
        <v>575</v>
      </c>
      <c r="D465" s="46" t="s">
        <v>598</v>
      </c>
      <c r="E465" s="46" t="s">
        <v>25</v>
      </c>
      <c r="F465" s="31" t="s">
        <v>1199</v>
      </c>
      <c r="G465" s="47">
        <v>42.4</v>
      </c>
      <c r="H465" s="31">
        <v>6</v>
      </c>
      <c r="I465" s="31" t="s">
        <v>76</v>
      </c>
      <c r="J465" s="31" t="s">
        <v>18</v>
      </c>
      <c r="K465" s="31" t="s">
        <v>17</v>
      </c>
      <c r="L465" s="31" t="s">
        <v>80</v>
      </c>
      <c r="M465" s="31" t="s">
        <v>9</v>
      </c>
      <c r="N465" s="31" t="s">
        <v>9</v>
      </c>
      <c r="O465" s="31">
        <v>1388</v>
      </c>
      <c r="P465" s="31">
        <v>874</v>
      </c>
      <c r="Q465" s="31">
        <v>616</v>
      </c>
      <c r="R465" s="48">
        <v>1.04</v>
      </c>
      <c r="S465" s="48">
        <v>0.7</v>
      </c>
      <c r="T465" s="49">
        <v>0.52</v>
      </c>
      <c r="U465" s="50">
        <v>126.2</v>
      </c>
      <c r="V465" s="50">
        <v>75.5</v>
      </c>
      <c r="W465" s="51">
        <v>50.1</v>
      </c>
      <c r="X465" s="42">
        <f>IF(Tabela1[[#This Row],[Alta2]]="NA","NA",Tabela1[[#This Row],[Alta2]]/Tabela1[[#This Row],[Alta5]]*Tabela1[[#This Row],[Diâmetro (cm)]]/100)</f>
        <v>3.5000000000000001E-3</v>
      </c>
      <c r="Y465" s="42">
        <f>IF(Tabela1[[#This Row],[Média3]]="NA","NA",Tabela1[[#This Row],[Média3]]/Tabela1[[#This Row],[Média6]]*Tabela1[[#This Row],[Diâmetro (cm)]]/100)</f>
        <v>3.8999999999999998E-3</v>
      </c>
      <c r="Z465" s="42">
        <f>IF(Tabela1[[#This Row],[Baixa4]]="NA","NA",Tabela1[[#This Row],[Baixa4]]/Tabela1[[#This Row],[Baixa7]]*Tabela1[[#This Row],[Diâmetro (cm)]]/100)</f>
        <v>4.4000000000000003E-3</v>
      </c>
      <c r="AA465" s="42">
        <f>IF(Tabela1[[#This Row],[Alta8]]="NA","NA",IF(OR(AD465="",U465=""),"",U465*30/1000))</f>
        <v>3.786</v>
      </c>
      <c r="AB465" s="42">
        <f>IF(Tabela1[[#This Row],[Média9]]="NA","NA",IF(OR(AE465="",V465=""),"",V465*30/1000))</f>
        <v>2.2650000000000001</v>
      </c>
      <c r="AC465" s="42">
        <f>IF(Tabela1[[#This Row],[Baixa10]]="NA","NA",IF(OR(AF465="",W465=""),"",W465*30/1000))</f>
        <v>1.5029999999999999</v>
      </c>
      <c r="AD465" s="52" t="str">
        <f>IF(Tabela1[[#This Row],[Alta8]]="NA","NA",IF(X465="","",IF(X465&gt;$AD$3,"A",IF(X465&gt;$AD$4,"B",IF(X465&gt;$AD$5,"C","D")))))</f>
        <v>C</v>
      </c>
      <c r="AE465" s="52" t="str">
        <f>IF(Tabela1[[#This Row],[Média9]]="NA","NA",IF(Y465="","",IF(Y465&gt;$AD$3,"A",IF(Y465&gt;$AD$4,"B",IF(Y465&gt;$AD$5,"C","D")))))</f>
        <v>B</v>
      </c>
      <c r="AF465" s="52" t="str">
        <f>IF(Tabela1[[#This Row],[Baixa10]]="NA","NA",IF(Z465="","",IF(Z465&gt;$AD$3,"A",IF(Z465&gt;$AD$4,"B",IF(Z465&gt;$AD$5,"C","D")))))</f>
        <v>A</v>
      </c>
    </row>
    <row r="466" spans="1:32" ht="26.1" customHeight="1" x14ac:dyDescent="0.3">
      <c r="A466" s="46" t="s">
        <v>1262</v>
      </c>
      <c r="B466" s="31" t="s">
        <v>1215</v>
      </c>
      <c r="C466" s="46" t="s">
        <v>575</v>
      </c>
      <c r="D466" s="46" t="s">
        <v>598</v>
      </c>
      <c r="E466" s="46" t="s">
        <v>25</v>
      </c>
      <c r="F466" s="31" t="s">
        <v>1200</v>
      </c>
      <c r="G466" s="47">
        <v>42.4</v>
      </c>
      <c r="H466" s="31">
        <v>6</v>
      </c>
      <c r="I466" s="31" t="s">
        <v>76</v>
      </c>
      <c r="J466" s="31" t="s">
        <v>18</v>
      </c>
      <c r="K466" s="31" t="s">
        <v>17</v>
      </c>
      <c r="L466" s="31" t="s">
        <v>80</v>
      </c>
      <c r="M466" s="31" t="s">
        <v>9</v>
      </c>
      <c r="N466" s="31" t="s">
        <v>9</v>
      </c>
      <c r="O466" s="31">
        <v>1494</v>
      </c>
      <c r="P466" s="31">
        <v>1420</v>
      </c>
      <c r="Q466" s="31">
        <v>990</v>
      </c>
      <c r="R466" s="48">
        <v>1.02</v>
      </c>
      <c r="S466" s="48">
        <v>0.98</v>
      </c>
      <c r="T466" s="49">
        <v>0.71</v>
      </c>
      <c r="U466" s="50">
        <v>154.19999999999999</v>
      </c>
      <c r="V466" s="50">
        <v>145.30000000000001</v>
      </c>
      <c r="W466" s="51">
        <v>94.3</v>
      </c>
      <c r="X466" s="42">
        <f>IF(Tabela1[[#This Row],[Alta2]]="NA","NA",Tabela1[[#This Row],[Alta2]]/Tabela1[[#This Row],[Alta5]]*Tabela1[[#This Row],[Diâmetro (cm)]]/100)</f>
        <v>2.8E-3</v>
      </c>
      <c r="Y466" s="42">
        <f>IF(Tabela1[[#This Row],[Média3]]="NA","NA",Tabela1[[#This Row],[Média3]]/Tabela1[[#This Row],[Média6]]*Tabela1[[#This Row],[Diâmetro (cm)]]/100)</f>
        <v>2.8999999999999998E-3</v>
      </c>
      <c r="Z466" s="42">
        <f>IF(Tabela1[[#This Row],[Baixa4]]="NA","NA",Tabela1[[#This Row],[Baixa4]]/Tabela1[[#This Row],[Baixa7]]*Tabela1[[#This Row],[Diâmetro (cm)]]/100)</f>
        <v>3.2000000000000002E-3</v>
      </c>
      <c r="AA466" s="42">
        <f>IF(Tabela1[[#This Row],[Alta8]]="NA","NA",IF(OR(AD466="",U466=""),"",U466*30/1000))</f>
        <v>4.6260000000000003</v>
      </c>
      <c r="AB466" s="42">
        <f>IF(Tabela1[[#This Row],[Média9]]="NA","NA",IF(OR(AE466="",V466=""),"",V466*30/1000))</f>
        <v>4.359</v>
      </c>
      <c r="AC466" s="42">
        <f>IF(Tabela1[[#This Row],[Baixa10]]="NA","NA",IF(OR(AF466="",W466=""),"",W466*30/1000))</f>
        <v>2.8290000000000002</v>
      </c>
      <c r="AD466" s="52" t="str">
        <f>IF(Tabela1[[#This Row],[Alta8]]="NA","NA",IF(X466="","",IF(X466&gt;$AD$3,"A",IF(X466&gt;$AD$4,"B",IF(X466&gt;$AD$5,"C","D")))))</f>
        <v>D</v>
      </c>
      <c r="AE466" s="52" t="str">
        <f>IF(Tabela1[[#This Row],[Média9]]="NA","NA",IF(Y466="","",IF(Y466&gt;$AD$3,"A",IF(Y466&gt;$AD$4,"B",IF(Y466&gt;$AD$5,"C","D")))))</f>
        <v>D</v>
      </c>
      <c r="AF466" s="52" t="str">
        <f>IF(Tabela1[[#This Row],[Baixa10]]="NA","NA",IF(Z466="","",IF(Z466&gt;$AD$3,"A",IF(Z466&gt;$AD$4,"B",IF(Z466&gt;$AD$5,"C","D")))))</f>
        <v>C</v>
      </c>
    </row>
    <row r="467" spans="1:32" ht="26.1" customHeight="1" x14ac:dyDescent="0.3">
      <c r="A467" s="46" t="s">
        <v>1262</v>
      </c>
      <c r="B467" s="31" t="s">
        <v>1215</v>
      </c>
      <c r="C467" s="46" t="s">
        <v>575</v>
      </c>
      <c r="D467" s="46" t="s">
        <v>599</v>
      </c>
      <c r="E467" s="46" t="s">
        <v>26</v>
      </c>
      <c r="F467" s="31" t="s">
        <v>1199</v>
      </c>
      <c r="G467" s="47">
        <v>42.4</v>
      </c>
      <c r="H467" s="31">
        <v>6</v>
      </c>
      <c r="I467" s="31" t="s">
        <v>76</v>
      </c>
      <c r="J467" s="31" t="s">
        <v>18</v>
      </c>
      <c r="K467" s="31" t="s">
        <v>17</v>
      </c>
      <c r="L467" s="31" t="s">
        <v>80</v>
      </c>
      <c r="M467" s="31" t="s">
        <v>9</v>
      </c>
      <c r="N467" s="31" t="s">
        <v>9</v>
      </c>
      <c r="O467" s="31">
        <v>1380</v>
      </c>
      <c r="P467" s="31">
        <v>885</v>
      </c>
      <c r="Q467" s="31">
        <v>604</v>
      </c>
      <c r="R467" s="48">
        <v>0.98</v>
      </c>
      <c r="S467" s="48">
        <v>0.65</v>
      </c>
      <c r="T467" s="49">
        <v>0.46</v>
      </c>
      <c r="U467" s="50">
        <v>126.5</v>
      </c>
      <c r="V467" s="50">
        <v>74.599999999999994</v>
      </c>
      <c r="W467" s="51">
        <v>50</v>
      </c>
      <c r="X467" s="42">
        <f>IF(Tabela1[[#This Row],[Alta2]]="NA","NA",Tabela1[[#This Row],[Alta2]]/Tabela1[[#This Row],[Alta5]]*Tabela1[[#This Row],[Diâmetro (cm)]]/100)</f>
        <v>3.3E-3</v>
      </c>
      <c r="Y467" s="42">
        <f>IF(Tabela1[[#This Row],[Média3]]="NA","NA",Tabela1[[#This Row],[Média3]]/Tabela1[[#This Row],[Média6]]*Tabela1[[#This Row],[Diâmetro (cm)]]/100)</f>
        <v>3.7000000000000002E-3</v>
      </c>
      <c r="Z467" s="42">
        <f>IF(Tabela1[[#This Row],[Baixa4]]="NA","NA",Tabela1[[#This Row],[Baixa4]]/Tabela1[[#This Row],[Baixa7]]*Tabela1[[#This Row],[Diâmetro (cm)]]/100)</f>
        <v>3.8999999999999998E-3</v>
      </c>
      <c r="AA467" s="42">
        <f>IF(Tabela1[[#This Row],[Alta8]]="NA","NA",IF(OR(AD467="",U467=""),"",U467*30/1000))</f>
        <v>3.7949999999999999</v>
      </c>
      <c r="AB467" s="42">
        <f>IF(Tabela1[[#This Row],[Média9]]="NA","NA",IF(OR(AE467="",V467=""),"",V467*30/1000))</f>
        <v>2.238</v>
      </c>
      <c r="AC467" s="42">
        <f>IF(Tabela1[[#This Row],[Baixa10]]="NA","NA",IF(OR(AF467="",W467=""),"",W467*30/1000))</f>
        <v>1.5</v>
      </c>
      <c r="AD467" s="52" t="str">
        <f>IF(Tabela1[[#This Row],[Alta8]]="NA","NA",IF(X467="","",IF(X467&gt;$AD$3,"A",IF(X467&gt;$AD$4,"B",IF(X467&gt;$AD$5,"C","D")))))</f>
        <v>C</v>
      </c>
      <c r="AE467" s="52" t="str">
        <f>IF(Tabela1[[#This Row],[Média9]]="NA","NA",IF(Y467="","",IF(Y467&gt;$AD$3,"A",IF(Y467&gt;$AD$4,"B",IF(Y467&gt;$AD$5,"C","D")))))</f>
        <v>B</v>
      </c>
      <c r="AF467" s="52" t="str">
        <f>IF(Tabela1[[#This Row],[Baixa10]]="NA","NA",IF(Z467="","",IF(Z467&gt;$AD$3,"A",IF(Z467&gt;$AD$4,"B",IF(Z467&gt;$AD$5,"C","D")))))</f>
        <v>B</v>
      </c>
    </row>
    <row r="468" spans="1:32" ht="26.1" customHeight="1" x14ac:dyDescent="0.3">
      <c r="A468" s="46" t="s">
        <v>1262</v>
      </c>
      <c r="B468" s="31" t="s">
        <v>1215</v>
      </c>
      <c r="C468" s="46" t="s">
        <v>575</v>
      </c>
      <c r="D468" s="46" t="s">
        <v>599</v>
      </c>
      <c r="E468" s="46" t="s">
        <v>26</v>
      </c>
      <c r="F468" s="31" t="s">
        <v>1200</v>
      </c>
      <c r="G468" s="47">
        <v>42.4</v>
      </c>
      <c r="H468" s="31">
        <v>6</v>
      </c>
      <c r="I468" s="31" t="s">
        <v>76</v>
      </c>
      <c r="J468" s="31" t="s">
        <v>18</v>
      </c>
      <c r="K468" s="31" t="s">
        <v>17</v>
      </c>
      <c r="L468" s="31" t="s">
        <v>80</v>
      </c>
      <c r="M468" s="31" t="s">
        <v>9</v>
      </c>
      <c r="N468" s="31" t="s">
        <v>9</v>
      </c>
      <c r="O468" s="31">
        <v>1492</v>
      </c>
      <c r="P468" s="31">
        <v>1410</v>
      </c>
      <c r="Q468" s="31">
        <v>929</v>
      </c>
      <c r="R468" s="48">
        <v>0.95</v>
      </c>
      <c r="S468" s="48">
        <v>0.9</v>
      </c>
      <c r="T468" s="49">
        <v>0.59</v>
      </c>
      <c r="U468" s="50">
        <v>154.5</v>
      </c>
      <c r="V468" s="50">
        <v>140.80000000000001</v>
      </c>
      <c r="W468" s="51">
        <v>65.7</v>
      </c>
      <c r="X468" s="42">
        <f>IF(Tabela1[[#This Row],[Alta2]]="NA","NA",Tabela1[[#This Row],[Alta2]]/Tabela1[[#This Row],[Alta5]]*Tabela1[[#This Row],[Diâmetro (cm)]]/100)</f>
        <v>2.5999999999999999E-3</v>
      </c>
      <c r="Y468" s="42">
        <f>IF(Tabela1[[#This Row],[Média3]]="NA","NA",Tabela1[[#This Row],[Média3]]/Tabela1[[#This Row],[Média6]]*Tabela1[[#This Row],[Diâmetro (cm)]]/100)</f>
        <v>2.7000000000000001E-3</v>
      </c>
      <c r="Z468" s="42">
        <f>IF(Tabela1[[#This Row],[Baixa4]]="NA","NA",Tabela1[[#This Row],[Baixa4]]/Tabela1[[#This Row],[Baixa7]]*Tabela1[[#This Row],[Diâmetro (cm)]]/100)</f>
        <v>3.8E-3</v>
      </c>
      <c r="AA468" s="42">
        <f>IF(Tabela1[[#This Row],[Alta8]]="NA","NA",IF(OR(AD468="",U468=""),"",U468*30/1000))</f>
        <v>4.6349999999999998</v>
      </c>
      <c r="AB468" s="42">
        <f>IF(Tabela1[[#This Row],[Média9]]="NA","NA",IF(OR(AE468="",V468=""),"",V468*30/1000))</f>
        <v>4.2240000000000002</v>
      </c>
      <c r="AC468" s="42">
        <f>IF(Tabela1[[#This Row],[Baixa10]]="NA","NA",IF(OR(AF468="",W468=""),"",W468*30/1000))</f>
        <v>1.9710000000000001</v>
      </c>
      <c r="AD468" s="52" t="str">
        <f>IF(Tabela1[[#This Row],[Alta8]]="NA","NA",IF(X468="","",IF(X468&gt;$AD$3,"A",IF(X468&gt;$AD$4,"B",IF(X468&gt;$AD$5,"C","D")))))</f>
        <v>D</v>
      </c>
      <c r="AE468" s="52" t="str">
        <f>IF(Tabela1[[#This Row],[Média9]]="NA","NA",IF(Y468="","",IF(Y468&gt;$AD$3,"A",IF(Y468&gt;$AD$4,"B",IF(Y468&gt;$AD$5,"C","D")))))</f>
        <v>D</v>
      </c>
      <c r="AF468" s="52" t="str">
        <f>IF(Tabela1[[#This Row],[Baixa10]]="NA","NA",IF(Z468="","",IF(Z468&gt;$AD$3,"A",IF(Z468&gt;$AD$4,"B",IF(Z468&gt;$AD$5,"C","D")))))</f>
        <v>B</v>
      </c>
    </row>
    <row r="469" spans="1:32" ht="26.1" customHeight="1" x14ac:dyDescent="0.3">
      <c r="A469" s="46" t="s">
        <v>1262</v>
      </c>
      <c r="B469" s="31" t="s">
        <v>1215</v>
      </c>
      <c r="C469" s="46" t="s">
        <v>600</v>
      </c>
      <c r="D469" s="46" t="s">
        <v>599</v>
      </c>
      <c r="E469" s="46" t="s">
        <v>26</v>
      </c>
      <c r="F469" s="31" t="s">
        <v>1199</v>
      </c>
      <c r="G469" s="47">
        <v>42.4</v>
      </c>
      <c r="H469" s="31">
        <v>6</v>
      </c>
      <c r="I469" s="31" t="s">
        <v>76</v>
      </c>
      <c r="J469" s="31" t="s">
        <v>18</v>
      </c>
      <c r="K469" s="31" t="s">
        <v>17</v>
      </c>
      <c r="L469" s="31" t="s">
        <v>80</v>
      </c>
      <c r="M469" s="31" t="s">
        <v>9</v>
      </c>
      <c r="N469" s="31" t="s">
        <v>9</v>
      </c>
      <c r="O469" s="31">
        <v>1359</v>
      </c>
      <c r="P469" s="31">
        <v>808</v>
      </c>
      <c r="Q469" s="31">
        <v>558</v>
      </c>
      <c r="R469" s="48">
        <v>1.08</v>
      </c>
      <c r="S469" s="48">
        <v>0.67</v>
      </c>
      <c r="T469" s="49">
        <v>0.49</v>
      </c>
      <c r="U469" s="50">
        <v>125.8</v>
      </c>
      <c r="V469" s="50">
        <v>76.2</v>
      </c>
      <c r="W469" s="51">
        <v>48.8</v>
      </c>
      <c r="X469" s="42">
        <f>IF(Tabela1[[#This Row],[Alta2]]="NA","NA",Tabela1[[#This Row],[Alta2]]/Tabela1[[#This Row],[Alta5]]*Tabela1[[#This Row],[Diâmetro (cm)]]/100)</f>
        <v>3.5999999999999999E-3</v>
      </c>
      <c r="Y469" s="42">
        <f>IF(Tabela1[[#This Row],[Média3]]="NA","NA",Tabela1[[#This Row],[Média3]]/Tabela1[[#This Row],[Média6]]*Tabela1[[#This Row],[Diâmetro (cm)]]/100)</f>
        <v>3.7000000000000002E-3</v>
      </c>
      <c r="Z469" s="42">
        <f>IF(Tabela1[[#This Row],[Baixa4]]="NA","NA",Tabela1[[#This Row],[Baixa4]]/Tabela1[[#This Row],[Baixa7]]*Tabela1[[#This Row],[Diâmetro (cm)]]/100)</f>
        <v>4.3E-3</v>
      </c>
      <c r="AA469" s="42">
        <f>IF(Tabela1[[#This Row],[Alta8]]="NA","NA",IF(OR(AD469="",U469=""),"",U469*30/1000))</f>
        <v>3.774</v>
      </c>
      <c r="AB469" s="42">
        <f>IF(Tabela1[[#This Row],[Média9]]="NA","NA",IF(OR(AE469="",V469=""),"",V469*30/1000))</f>
        <v>2.286</v>
      </c>
      <c r="AC469" s="42">
        <f>IF(Tabela1[[#This Row],[Baixa10]]="NA","NA",IF(OR(AF469="",W469=""),"",W469*30/1000))</f>
        <v>1.464</v>
      </c>
      <c r="AD469" s="52" t="str">
        <f>IF(Tabela1[[#This Row],[Alta8]]="NA","NA",IF(X469="","",IF(X469&gt;$AD$3,"A",IF(X469&gt;$AD$4,"B",IF(X469&gt;$AD$5,"C","D")))))</f>
        <v>B</v>
      </c>
      <c r="AE469" s="52" t="str">
        <f>IF(Tabela1[[#This Row],[Média9]]="NA","NA",IF(Y469="","",IF(Y469&gt;$AD$3,"A",IF(Y469&gt;$AD$4,"B",IF(Y469&gt;$AD$5,"C","D")))))</f>
        <v>B</v>
      </c>
      <c r="AF469" s="52" t="str">
        <f>IF(Tabela1[[#This Row],[Baixa10]]="NA","NA",IF(Z469="","",IF(Z469&gt;$AD$3,"A",IF(Z469&gt;$AD$4,"B",IF(Z469&gt;$AD$5,"C","D")))))</f>
        <v>A</v>
      </c>
    </row>
    <row r="470" spans="1:32" ht="26.1" customHeight="1" x14ac:dyDescent="0.3">
      <c r="A470" s="46" t="s">
        <v>1262</v>
      </c>
      <c r="B470" s="31" t="s">
        <v>1215</v>
      </c>
      <c r="C470" s="46" t="s">
        <v>600</v>
      </c>
      <c r="D470" s="46" t="s">
        <v>599</v>
      </c>
      <c r="E470" s="46" t="s">
        <v>26</v>
      </c>
      <c r="F470" s="31" t="s">
        <v>1200</v>
      </c>
      <c r="G470" s="47">
        <v>42.4</v>
      </c>
      <c r="H470" s="31">
        <v>6</v>
      </c>
      <c r="I470" s="31" t="s">
        <v>76</v>
      </c>
      <c r="J470" s="31" t="s">
        <v>18</v>
      </c>
      <c r="K470" s="31" t="s">
        <v>17</v>
      </c>
      <c r="L470" s="31" t="s">
        <v>80</v>
      </c>
      <c r="M470" s="31" t="s">
        <v>9</v>
      </c>
      <c r="N470" s="31" t="s">
        <v>9</v>
      </c>
      <c r="O470" s="31">
        <v>1463</v>
      </c>
      <c r="P470" s="31">
        <v>1354</v>
      </c>
      <c r="Q470" s="31">
        <v>880</v>
      </c>
      <c r="R470" s="48">
        <v>1.07</v>
      </c>
      <c r="S470" s="48">
        <v>0.99</v>
      </c>
      <c r="T470" s="49">
        <v>0.64</v>
      </c>
      <c r="U470" s="50">
        <v>156.19999999999999</v>
      </c>
      <c r="V470" s="50">
        <v>145.9</v>
      </c>
      <c r="W470" s="51">
        <v>76.2</v>
      </c>
      <c r="X470" s="42">
        <f>IF(Tabela1[[#This Row],[Alta2]]="NA","NA",Tabela1[[#This Row],[Alta2]]/Tabela1[[#This Row],[Alta5]]*Tabela1[[#This Row],[Diâmetro (cm)]]/100)</f>
        <v>2.8999999999999998E-3</v>
      </c>
      <c r="Y470" s="42">
        <f>IF(Tabela1[[#This Row],[Média3]]="NA","NA",Tabela1[[#This Row],[Média3]]/Tabela1[[#This Row],[Média6]]*Tabela1[[#This Row],[Diâmetro (cm)]]/100)</f>
        <v>2.8999999999999998E-3</v>
      </c>
      <c r="Z470" s="42">
        <f>IF(Tabela1[[#This Row],[Baixa4]]="NA","NA",Tabela1[[#This Row],[Baixa4]]/Tabela1[[#This Row],[Baixa7]]*Tabela1[[#This Row],[Diâmetro (cm)]]/100)</f>
        <v>3.5999999999999999E-3</v>
      </c>
      <c r="AA470" s="42">
        <f>IF(Tabela1[[#This Row],[Alta8]]="NA","NA",IF(OR(AD470="",U470=""),"",U470*30/1000))</f>
        <v>4.6859999999999999</v>
      </c>
      <c r="AB470" s="42">
        <f>IF(Tabela1[[#This Row],[Média9]]="NA","NA",IF(OR(AE470="",V470=""),"",V470*30/1000))</f>
        <v>4.3769999999999998</v>
      </c>
      <c r="AC470" s="42">
        <f>IF(Tabela1[[#This Row],[Baixa10]]="NA","NA",IF(OR(AF470="",W470=""),"",W470*30/1000))</f>
        <v>2.286</v>
      </c>
      <c r="AD470" s="52" t="str">
        <f>IF(Tabela1[[#This Row],[Alta8]]="NA","NA",IF(X470="","",IF(X470&gt;$AD$3,"A",IF(X470&gt;$AD$4,"B",IF(X470&gt;$AD$5,"C","D")))))</f>
        <v>D</v>
      </c>
      <c r="AE470" s="52" t="str">
        <f>IF(Tabela1[[#This Row],[Média9]]="NA","NA",IF(Y470="","",IF(Y470&gt;$AD$3,"A",IF(Y470&gt;$AD$4,"B",IF(Y470&gt;$AD$5,"C","D")))))</f>
        <v>D</v>
      </c>
      <c r="AF470" s="52" t="str">
        <f>IF(Tabela1[[#This Row],[Baixa10]]="NA","NA",IF(Z470="","",IF(Z470&gt;$AD$3,"A",IF(Z470&gt;$AD$4,"B",IF(Z470&gt;$AD$5,"C","D")))))</f>
        <v>B</v>
      </c>
    </row>
    <row r="471" spans="1:32" ht="26.1" customHeight="1" x14ac:dyDescent="0.3">
      <c r="A471" s="46" t="s">
        <v>1262</v>
      </c>
      <c r="B471" s="31" t="s">
        <v>1215</v>
      </c>
      <c r="C471" s="46" t="s">
        <v>575</v>
      </c>
      <c r="D471" s="46" t="s">
        <v>601</v>
      </c>
      <c r="E471" s="46" t="s">
        <v>27</v>
      </c>
      <c r="F471" s="31" t="s">
        <v>1199</v>
      </c>
      <c r="G471" s="47">
        <v>42.4</v>
      </c>
      <c r="H471" s="31">
        <v>6</v>
      </c>
      <c r="I471" s="31" t="s">
        <v>76</v>
      </c>
      <c r="J471" s="31" t="s">
        <v>18</v>
      </c>
      <c r="K471" s="31" t="s">
        <v>17</v>
      </c>
      <c r="L471" s="31" t="s">
        <v>80</v>
      </c>
      <c r="M471" s="31" t="s">
        <v>9</v>
      </c>
      <c r="N471" s="31" t="s">
        <v>9</v>
      </c>
      <c r="O471" s="31">
        <v>1342</v>
      </c>
      <c r="P471" s="31">
        <v>920</v>
      </c>
      <c r="Q471" s="31">
        <v>678</v>
      </c>
      <c r="R471" s="48">
        <v>0.83</v>
      </c>
      <c r="S471" s="48">
        <v>0.55000000000000004</v>
      </c>
      <c r="T471" s="49">
        <v>0.4</v>
      </c>
      <c r="U471" s="50">
        <v>127.3</v>
      </c>
      <c r="V471" s="50">
        <v>73.3</v>
      </c>
      <c r="W471" s="51">
        <v>43.3</v>
      </c>
      <c r="X471" s="42">
        <f>IF(Tabela1[[#This Row],[Alta2]]="NA","NA",Tabela1[[#This Row],[Alta2]]/Tabela1[[#This Row],[Alta5]]*Tabela1[[#This Row],[Diâmetro (cm)]]/100)</f>
        <v>2.8E-3</v>
      </c>
      <c r="Y471" s="42">
        <f>IF(Tabela1[[#This Row],[Média3]]="NA","NA",Tabela1[[#This Row],[Média3]]/Tabela1[[#This Row],[Média6]]*Tabela1[[#This Row],[Diâmetro (cm)]]/100)</f>
        <v>3.2000000000000002E-3</v>
      </c>
      <c r="Z471" s="42">
        <f>IF(Tabela1[[#This Row],[Baixa4]]="NA","NA",Tabela1[[#This Row],[Baixa4]]/Tabela1[[#This Row],[Baixa7]]*Tabela1[[#This Row],[Diâmetro (cm)]]/100)</f>
        <v>3.8999999999999998E-3</v>
      </c>
      <c r="AA471" s="42">
        <f>IF(Tabela1[[#This Row],[Alta8]]="NA","NA",IF(OR(AD471="",U471=""),"",U471*30/1000))</f>
        <v>3.819</v>
      </c>
      <c r="AB471" s="42">
        <f>IF(Tabela1[[#This Row],[Média9]]="NA","NA",IF(OR(AE471="",V471=""),"",V471*30/1000))</f>
        <v>2.1989999999999998</v>
      </c>
      <c r="AC471" s="42">
        <f>IF(Tabela1[[#This Row],[Baixa10]]="NA","NA",IF(OR(AF471="",W471=""),"",W471*30/1000))</f>
        <v>1.2989999999999999</v>
      </c>
      <c r="AD471" s="52" t="str">
        <f>IF(Tabela1[[#This Row],[Alta8]]="NA","NA",IF(X471="","",IF(X471&gt;$AD$3,"A",IF(X471&gt;$AD$4,"B",IF(X471&gt;$AD$5,"C","D")))))</f>
        <v>D</v>
      </c>
      <c r="AE471" s="52" t="str">
        <f>IF(Tabela1[[#This Row],[Média9]]="NA","NA",IF(Y471="","",IF(Y471&gt;$AD$3,"A",IF(Y471&gt;$AD$4,"B",IF(Y471&gt;$AD$5,"C","D")))))</f>
        <v>C</v>
      </c>
      <c r="AF471" s="52" t="str">
        <f>IF(Tabela1[[#This Row],[Baixa10]]="NA","NA",IF(Z471="","",IF(Z471&gt;$AD$3,"A",IF(Z471&gt;$AD$4,"B",IF(Z471&gt;$AD$5,"C","D")))))</f>
        <v>B</v>
      </c>
    </row>
    <row r="472" spans="1:32" ht="26.1" customHeight="1" x14ac:dyDescent="0.3">
      <c r="A472" s="46" t="s">
        <v>1262</v>
      </c>
      <c r="B472" s="31" t="s">
        <v>1215</v>
      </c>
      <c r="C472" s="46" t="s">
        <v>575</v>
      </c>
      <c r="D472" s="46" t="s">
        <v>601</v>
      </c>
      <c r="E472" s="46" t="s">
        <v>27</v>
      </c>
      <c r="F472" s="31" t="s">
        <v>1200</v>
      </c>
      <c r="G472" s="47">
        <v>42.4</v>
      </c>
      <c r="H472" s="31">
        <v>6</v>
      </c>
      <c r="I472" s="31" t="s">
        <v>76</v>
      </c>
      <c r="J472" s="31" t="s">
        <v>18</v>
      </c>
      <c r="K472" s="31" t="s">
        <v>17</v>
      </c>
      <c r="L472" s="31" t="s">
        <v>80</v>
      </c>
      <c r="M472" s="31" t="s">
        <v>9</v>
      </c>
      <c r="N472" s="31" t="s">
        <v>9</v>
      </c>
      <c r="O472" s="31">
        <v>1466</v>
      </c>
      <c r="P472" s="31">
        <v>1386</v>
      </c>
      <c r="Q472" s="31">
        <v>930</v>
      </c>
      <c r="R472" s="48">
        <v>1</v>
      </c>
      <c r="S472" s="48">
        <v>0.94</v>
      </c>
      <c r="T472" s="49">
        <v>0.63</v>
      </c>
      <c r="U472" s="50">
        <v>156.4</v>
      </c>
      <c r="V472" s="50">
        <v>145.19999999999999</v>
      </c>
      <c r="W472" s="51">
        <v>79</v>
      </c>
      <c r="X472" s="42">
        <f>IF(Tabela1[[#This Row],[Alta2]]="NA","NA",Tabela1[[#This Row],[Alta2]]/Tabela1[[#This Row],[Alta5]]*Tabela1[[#This Row],[Diâmetro (cm)]]/100)</f>
        <v>2.7000000000000001E-3</v>
      </c>
      <c r="Y472" s="42">
        <f>IF(Tabela1[[#This Row],[Média3]]="NA","NA",Tabela1[[#This Row],[Média3]]/Tabela1[[#This Row],[Média6]]*Tabela1[[#This Row],[Diâmetro (cm)]]/100)</f>
        <v>2.7000000000000001E-3</v>
      </c>
      <c r="Z472" s="42">
        <f>IF(Tabela1[[#This Row],[Baixa4]]="NA","NA",Tabela1[[#This Row],[Baixa4]]/Tabela1[[#This Row],[Baixa7]]*Tabela1[[#This Row],[Diâmetro (cm)]]/100)</f>
        <v>3.3999999999999998E-3</v>
      </c>
      <c r="AA472" s="42">
        <f>IF(Tabela1[[#This Row],[Alta8]]="NA","NA",IF(OR(AD472="",U472=""),"",U472*30/1000))</f>
        <v>4.6920000000000002</v>
      </c>
      <c r="AB472" s="42">
        <f>IF(Tabela1[[#This Row],[Média9]]="NA","NA",IF(OR(AE472="",V472=""),"",V472*30/1000))</f>
        <v>4.3559999999999999</v>
      </c>
      <c r="AC472" s="42">
        <f>IF(Tabela1[[#This Row],[Baixa10]]="NA","NA",IF(OR(AF472="",W472=""),"",W472*30/1000))</f>
        <v>2.37</v>
      </c>
      <c r="AD472" s="52" t="str">
        <f>IF(Tabela1[[#This Row],[Alta8]]="NA","NA",IF(X472="","",IF(X472&gt;$AD$3,"A",IF(X472&gt;$AD$4,"B",IF(X472&gt;$AD$5,"C","D")))))</f>
        <v>D</v>
      </c>
      <c r="AE472" s="52" t="str">
        <f>IF(Tabela1[[#This Row],[Média9]]="NA","NA",IF(Y472="","",IF(Y472&gt;$AD$3,"A",IF(Y472&gt;$AD$4,"B",IF(Y472&gt;$AD$5,"C","D")))))</f>
        <v>D</v>
      </c>
      <c r="AF472" s="52" t="str">
        <f>IF(Tabela1[[#This Row],[Baixa10]]="NA","NA",IF(Z472="","",IF(Z472&gt;$AD$3,"A",IF(Z472&gt;$AD$4,"B",IF(Z472&gt;$AD$5,"C","D")))))</f>
        <v>C</v>
      </c>
    </row>
    <row r="473" spans="1:32" ht="26.1" customHeight="1" x14ac:dyDescent="0.3">
      <c r="A473" s="46" t="s">
        <v>1262</v>
      </c>
      <c r="B473" s="31" t="s">
        <v>1215</v>
      </c>
      <c r="C473" s="46" t="s">
        <v>602</v>
      </c>
      <c r="D473" s="46" t="s">
        <v>603</v>
      </c>
      <c r="E473" s="46" t="s">
        <v>26</v>
      </c>
      <c r="F473" s="31" t="s">
        <v>1199</v>
      </c>
      <c r="G473" s="47">
        <v>51.3</v>
      </c>
      <c r="H473" s="31">
        <v>3</v>
      </c>
      <c r="I473" s="31" t="s">
        <v>76</v>
      </c>
      <c r="J473" s="31" t="s">
        <v>18</v>
      </c>
      <c r="K473" s="31" t="s">
        <v>17</v>
      </c>
      <c r="L473" s="31" t="s">
        <v>80</v>
      </c>
      <c r="M473" s="31" t="s">
        <v>9</v>
      </c>
      <c r="N473" s="31" t="s">
        <v>9</v>
      </c>
      <c r="O473" s="31">
        <v>1280</v>
      </c>
      <c r="P473" s="31">
        <v>930</v>
      </c>
      <c r="Q473" s="31">
        <v>670</v>
      </c>
      <c r="R473" s="48">
        <v>1.24</v>
      </c>
      <c r="S473" s="48">
        <v>0.92</v>
      </c>
      <c r="T473" s="49">
        <v>0.69</v>
      </c>
      <c r="U473" s="50">
        <v>133.6</v>
      </c>
      <c r="V473" s="50">
        <v>76.900000000000006</v>
      </c>
      <c r="W473" s="51">
        <v>48.6</v>
      </c>
      <c r="X473" s="42">
        <f>IF(Tabela1[[#This Row],[Alta2]]="NA","NA",Tabela1[[#This Row],[Alta2]]/Tabela1[[#This Row],[Alta5]]*Tabela1[[#This Row],[Diâmetro (cm)]]/100)</f>
        <v>4.7999999999999996E-3</v>
      </c>
      <c r="Y473" s="42">
        <f>IF(Tabela1[[#This Row],[Média3]]="NA","NA",Tabela1[[#This Row],[Média3]]/Tabela1[[#This Row],[Média6]]*Tabela1[[#This Row],[Diâmetro (cm)]]/100)</f>
        <v>6.1000000000000004E-3</v>
      </c>
      <c r="Z473" s="42">
        <f>IF(Tabela1[[#This Row],[Baixa4]]="NA","NA",Tabela1[[#This Row],[Baixa4]]/Tabela1[[#This Row],[Baixa7]]*Tabela1[[#This Row],[Diâmetro (cm)]]/100)</f>
        <v>7.3000000000000001E-3</v>
      </c>
      <c r="AA473" s="42">
        <f>IF(Tabela1[[#This Row],[Alta8]]="NA","NA",IF(OR(AD473="",U473=""),"",U473*30/1000))</f>
        <v>4.008</v>
      </c>
      <c r="AB473" s="42">
        <f>IF(Tabela1[[#This Row],[Média9]]="NA","NA",IF(OR(AE473="",V473=""),"",V473*30/1000))</f>
        <v>2.3069999999999999</v>
      </c>
      <c r="AC473" s="42">
        <f>IF(Tabela1[[#This Row],[Baixa10]]="NA","NA",IF(OR(AF473="",W473=""),"",W473*30/1000))</f>
        <v>1.458</v>
      </c>
      <c r="AD473" s="52" t="str">
        <f>IF(Tabela1[[#This Row],[Alta8]]="NA","NA",IF(X473="","",IF(X473&gt;$AD$3,"A",IF(X473&gt;$AD$4,"B",IF(X473&gt;$AD$5,"C","D")))))</f>
        <v>A</v>
      </c>
      <c r="AE473" s="52" t="str">
        <f>IF(Tabela1[[#This Row],[Média9]]="NA","NA",IF(Y473="","",IF(Y473&gt;$AD$3,"A",IF(Y473&gt;$AD$4,"B",IF(Y473&gt;$AD$5,"C","D")))))</f>
        <v>A</v>
      </c>
      <c r="AF473" s="52" t="str">
        <f>IF(Tabela1[[#This Row],[Baixa10]]="NA","NA",IF(Z473="","",IF(Z473&gt;$AD$3,"A",IF(Z473&gt;$AD$4,"B",IF(Z473&gt;$AD$5,"C","D")))))</f>
        <v>A</v>
      </c>
    </row>
    <row r="474" spans="1:32" ht="26.1" customHeight="1" x14ac:dyDescent="0.3">
      <c r="A474" s="46" t="s">
        <v>1262</v>
      </c>
      <c r="B474" s="31" t="s">
        <v>1215</v>
      </c>
      <c r="C474" s="46" t="s">
        <v>602</v>
      </c>
      <c r="D474" s="46" t="s">
        <v>603</v>
      </c>
      <c r="E474" s="46" t="s">
        <v>26</v>
      </c>
      <c r="F474" s="31" t="s">
        <v>1200</v>
      </c>
      <c r="G474" s="47">
        <v>51.3</v>
      </c>
      <c r="H474" s="31">
        <v>3</v>
      </c>
      <c r="I474" s="31" t="s">
        <v>76</v>
      </c>
      <c r="J474" s="31" t="s">
        <v>18</v>
      </c>
      <c r="K474" s="31" t="s">
        <v>17</v>
      </c>
      <c r="L474" s="31" t="s">
        <v>80</v>
      </c>
      <c r="M474" s="31" t="s">
        <v>9</v>
      </c>
      <c r="N474" s="31" t="s">
        <v>9</v>
      </c>
      <c r="O474" s="31">
        <v>1345</v>
      </c>
      <c r="P474" s="31">
        <v>1040</v>
      </c>
      <c r="Q474" s="31">
        <v>625</v>
      </c>
      <c r="R474" s="48">
        <v>1.39</v>
      </c>
      <c r="S474" s="48">
        <v>1.1200000000000001</v>
      </c>
      <c r="T474" s="49">
        <v>0.7</v>
      </c>
      <c r="U474" s="50">
        <v>176.4</v>
      </c>
      <c r="V474" s="50">
        <v>103.3</v>
      </c>
      <c r="W474" s="51">
        <v>46.9</v>
      </c>
      <c r="X474" s="42">
        <f>IF(Tabela1[[#This Row],[Alta2]]="NA","NA",Tabela1[[#This Row],[Alta2]]/Tabela1[[#This Row],[Alta5]]*Tabela1[[#This Row],[Diâmetro (cm)]]/100)</f>
        <v>4.0000000000000001E-3</v>
      </c>
      <c r="Y474" s="42">
        <f>IF(Tabela1[[#This Row],[Média3]]="NA","NA",Tabela1[[#This Row],[Média3]]/Tabela1[[#This Row],[Média6]]*Tabela1[[#This Row],[Diâmetro (cm)]]/100)</f>
        <v>5.5999999999999999E-3</v>
      </c>
      <c r="Z474" s="42">
        <f>IF(Tabela1[[#This Row],[Baixa4]]="NA","NA",Tabela1[[#This Row],[Baixa4]]/Tabela1[[#This Row],[Baixa7]]*Tabela1[[#This Row],[Diâmetro (cm)]]/100)</f>
        <v>7.7000000000000002E-3</v>
      </c>
      <c r="AA474" s="42">
        <f>IF(Tabela1[[#This Row],[Alta8]]="NA","NA",IF(OR(AD474="",U474=""),"",U474*30/1000))</f>
        <v>5.2919999999999998</v>
      </c>
      <c r="AB474" s="42">
        <f>IF(Tabela1[[#This Row],[Média9]]="NA","NA",IF(OR(AE474="",V474=""),"",V474*30/1000))</f>
        <v>3.0990000000000002</v>
      </c>
      <c r="AC474" s="42">
        <f>IF(Tabela1[[#This Row],[Baixa10]]="NA","NA",IF(OR(AF474="",W474=""),"",W474*30/1000))</f>
        <v>1.407</v>
      </c>
      <c r="AD474" s="52" t="str">
        <f>IF(Tabela1[[#This Row],[Alta8]]="NA","NA",IF(X474="","",IF(X474&gt;$AD$3,"A",IF(X474&gt;$AD$4,"B",IF(X474&gt;$AD$5,"C","D")))))</f>
        <v>B</v>
      </c>
      <c r="AE474" s="52" t="str">
        <f>IF(Tabela1[[#This Row],[Média9]]="NA","NA",IF(Y474="","",IF(Y474&gt;$AD$3,"A",IF(Y474&gt;$AD$4,"B",IF(Y474&gt;$AD$5,"C","D")))))</f>
        <v>A</v>
      </c>
      <c r="AF474" s="52" t="str">
        <f>IF(Tabela1[[#This Row],[Baixa10]]="NA","NA",IF(Z474="","",IF(Z474&gt;$AD$3,"A",IF(Z474&gt;$AD$4,"B",IF(Z474&gt;$AD$5,"C","D")))))</f>
        <v>A</v>
      </c>
    </row>
    <row r="475" spans="1:32" ht="26.1" customHeight="1" x14ac:dyDescent="0.3">
      <c r="A475" s="46" t="s">
        <v>1262</v>
      </c>
      <c r="B475" s="31" t="s">
        <v>1215</v>
      </c>
      <c r="C475" s="46" t="s">
        <v>604</v>
      </c>
      <c r="D475" s="46" t="s">
        <v>605</v>
      </c>
      <c r="E475" s="46" t="s">
        <v>27</v>
      </c>
      <c r="F475" s="31" t="s">
        <v>1199</v>
      </c>
      <c r="G475" s="47">
        <v>60</v>
      </c>
      <c r="H475" s="31">
        <v>3</v>
      </c>
      <c r="I475" s="31" t="s">
        <v>76</v>
      </c>
      <c r="J475" s="31" t="s">
        <v>18</v>
      </c>
      <c r="K475" s="31" t="s">
        <v>17</v>
      </c>
      <c r="L475" s="31" t="s">
        <v>80</v>
      </c>
      <c r="M475" s="31" t="s">
        <v>9</v>
      </c>
      <c r="N475" s="31" t="s">
        <v>9</v>
      </c>
      <c r="O475" s="31">
        <v>1354</v>
      </c>
      <c r="P475" s="31">
        <v>972</v>
      </c>
      <c r="Q475" s="31">
        <v>572</v>
      </c>
      <c r="R475" s="48">
        <v>1.07</v>
      </c>
      <c r="S475" s="48">
        <v>0.75</v>
      </c>
      <c r="T475" s="49">
        <v>0.44</v>
      </c>
      <c r="U475" s="50">
        <v>126</v>
      </c>
      <c r="V475" s="50">
        <v>75.3</v>
      </c>
      <c r="W475" s="51">
        <v>38.1</v>
      </c>
      <c r="X475" s="42">
        <f>IF(Tabela1[[#This Row],[Alta2]]="NA","NA",Tabela1[[#This Row],[Alta2]]/Tabela1[[#This Row],[Alta5]]*Tabela1[[#This Row],[Diâmetro (cm)]]/100)</f>
        <v>5.1000000000000004E-3</v>
      </c>
      <c r="Y475" s="42">
        <f>IF(Tabela1[[#This Row],[Média3]]="NA","NA",Tabela1[[#This Row],[Média3]]/Tabela1[[#This Row],[Média6]]*Tabela1[[#This Row],[Diâmetro (cm)]]/100)</f>
        <v>6.0000000000000001E-3</v>
      </c>
      <c r="Z475" s="42">
        <f>IF(Tabela1[[#This Row],[Baixa4]]="NA","NA",Tabela1[[#This Row],[Baixa4]]/Tabela1[[#This Row],[Baixa7]]*Tabela1[[#This Row],[Diâmetro (cm)]]/100)</f>
        <v>6.8999999999999999E-3</v>
      </c>
      <c r="AA475" s="42">
        <f>IF(Tabela1[[#This Row],[Alta8]]="NA","NA",IF(OR(AD475="",U475=""),"",U475*30/1000))</f>
        <v>3.78</v>
      </c>
      <c r="AB475" s="42">
        <f>IF(Tabela1[[#This Row],[Média9]]="NA","NA",IF(OR(AE475="",V475=""),"",V475*30/1000))</f>
        <v>2.2589999999999999</v>
      </c>
      <c r="AC475" s="42">
        <f>IF(Tabela1[[#This Row],[Baixa10]]="NA","NA",IF(OR(AF475="",W475=""),"",W475*30/1000))</f>
        <v>1.143</v>
      </c>
      <c r="AD475" s="52" t="str">
        <f>IF(Tabela1[[#This Row],[Alta8]]="NA","NA",IF(X475="","",IF(X475&gt;$AD$3,"A",IF(X475&gt;$AD$4,"B",IF(X475&gt;$AD$5,"C","D")))))</f>
        <v>A</v>
      </c>
      <c r="AE475" s="52" t="str">
        <f>IF(Tabela1[[#This Row],[Média9]]="NA","NA",IF(Y475="","",IF(Y475&gt;$AD$3,"A",IF(Y475&gt;$AD$4,"B",IF(Y475&gt;$AD$5,"C","D")))))</f>
        <v>A</v>
      </c>
      <c r="AF475" s="52" t="str">
        <f>IF(Tabela1[[#This Row],[Baixa10]]="NA","NA",IF(Z475="","",IF(Z475&gt;$AD$3,"A",IF(Z475&gt;$AD$4,"B",IF(Z475&gt;$AD$5,"C","D")))))</f>
        <v>A</v>
      </c>
    </row>
    <row r="476" spans="1:32" ht="26.1" customHeight="1" x14ac:dyDescent="0.3">
      <c r="A476" s="46" t="s">
        <v>1262</v>
      </c>
      <c r="B476" s="31" t="s">
        <v>1215</v>
      </c>
      <c r="C476" s="46" t="s">
        <v>604</v>
      </c>
      <c r="D476" s="46" t="s">
        <v>605</v>
      </c>
      <c r="E476" s="46" t="s">
        <v>27</v>
      </c>
      <c r="F476" s="31" t="s">
        <v>1200</v>
      </c>
      <c r="G476" s="47">
        <v>60</v>
      </c>
      <c r="H476" s="31">
        <v>3</v>
      </c>
      <c r="I476" s="31" t="s">
        <v>76</v>
      </c>
      <c r="J476" s="31" t="s">
        <v>18</v>
      </c>
      <c r="K476" s="31" t="s">
        <v>17</v>
      </c>
      <c r="L476" s="31" t="s">
        <v>80</v>
      </c>
      <c r="M476" s="31" t="s">
        <v>9</v>
      </c>
      <c r="N476" s="31" t="s">
        <v>9</v>
      </c>
      <c r="O476" s="31">
        <v>1472</v>
      </c>
      <c r="P476" s="31">
        <v>1308</v>
      </c>
      <c r="Q476" s="31">
        <v>602</v>
      </c>
      <c r="R476" s="48">
        <v>1.01</v>
      </c>
      <c r="S476" s="48">
        <v>0.88</v>
      </c>
      <c r="T476" s="49">
        <v>0.35</v>
      </c>
      <c r="U476" s="50">
        <v>164</v>
      </c>
      <c r="V476" s="50">
        <v>122.1</v>
      </c>
      <c r="W476" s="51">
        <v>37</v>
      </c>
      <c r="X476" s="42">
        <f>IF(Tabela1[[#This Row],[Alta2]]="NA","NA",Tabela1[[#This Row],[Alta2]]/Tabela1[[#This Row],[Alta5]]*Tabela1[[#This Row],[Diâmetro (cm)]]/100)</f>
        <v>3.7000000000000002E-3</v>
      </c>
      <c r="Y476" s="42">
        <f>IF(Tabela1[[#This Row],[Média3]]="NA","NA",Tabela1[[#This Row],[Média3]]/Tabela1[[#This Row],[Média6]]*Tabela1[[#This Row],[Diâmetro (cm)]]/100)</f>
        <v>4.3E-3</v>
      </c>
      <c r="Z476" s="42">
        <f>IF(Tabela1[[#This Row],[Baixa4]]="NA","NA",Tabela1[[#This Row],[Baixa4]]/Tabela1[[#This Row],[Baixa7]]*Tabela1[[#This Row],[Diâmetro (cm)]]/100)</f>
        <v>5.7000000000000002E-3</v>
      </c>
      <c r="AA476" s="42">
        <f>IF(Tabela1[[#This Row],[Alta8]]="NA","NA",IF(OR(AD476="",U476=""),"",U476*30/1000))</f>
        <v>4.92</v>
      </c>
      <c r="AB476" s="42">
        <f>IF(Tabela1[[#This Row],[Média9]]="NA","NA",IF(OR(AE476="",V476=""),"",V476*30/1000))</f>
        <v>3.6629999999999998</v>
      </c>
      <c r="AC476" s="42">
        <f>IF(Tabela1[[#This Row],[Baixa10]]="NA","NA",IF(OR(AF476="",W476=""),"",W476*30/1000))</f>
        <v>1.1100000000000001</v>
      </c>
      <c r="AD476" s="52" t="str">
        <f>IF(Tabela1[[#This Row],[Alta8]]="NA","NA",IF(X476="","",IF(X476&gt;$AD$3,"A",IF(X476&gt;$AD$4,"B",IF(X476&gt;$AD$5,"C","D")))))</f>
        <v>B</v>
      </c>
      <c r="AE476" s="52" t="str">
        <f>IF(Tabela1[[#This Row],[Média9]]="NA","NA",IF(Y476="","",IF(Y476&gt;$AD$3,"A",IF(Y476&gt;$AD$4,"B",IF(Y476&gt;$AD$5,"C","D")))))</f>
        <v>A</v>
      </c>
      <c r="AF476" s="52" t="str">
        <f>IF(Tabela1[[#This Row],[Baixa10]]="NA","NA",IF(Z476="","",IF(Z476&gt;$AD$3,"A",IF(Z476&gt;$AD$4,"B",IF(Z476&gt;$AD$5,"C","D")))))</f>
        <v>A</v>
      </c>
    </row>
    <row r="477" spans="1:32" ht="26.1" customHeight="1" x14ac:dyDescent="0.3">
      <c r="A477" s="46" t="s">
        <v>1263</v>
      </c>
      <c r="B477" s="31" t="s">
        <v>1216</v>
      </c>
      <c r="C477" s="46" t="s">
        <v>694</v>
      </c>
      <c r="D477" s="46" t="s">
        <v>695</v>
      </c>
      <c r="E477" s="46" t="s">
        <v>25</v>
      </c>
      <c r="F477" s="31">
        <v>127</v>
      </c>
      <c r="G477" s="47">
        <v>40</v>
      </c>
      <c r="H477" s="31">
        <v>15</v>
      </c>
      <c r="I477" s="31" t="s">
        <v>696</v>
      </c>
      <c r="J477" s="31" t="s">
        <v>18</v>
      </c>
      <c r="K477" s="31" t="s">
        <v>18</v>
      </c>
      <c r="L477" s="31" t="s">
        <v>696</v>
      </c>
      <c r="M477" s="31" t="s">
        <v>33</v>
      </c>
      <c r="N477" s="31">
        <v>3</v>
      </c>
      <c r="O477" s="31" t="s">
        <v>697</v>
      </c>
      <c r="P477" s="31" t="s">
        <v>698</v>
      </c>
      <c r="Q477" s="31" t="s">
        <v>699</v>
      </c>
      <c r="R477" s="48">
        <v>1.3</v>
      </c>
      <c r="S477" s="48">
        <v>1.02</v>
      </c>
      <c r="T477" s="49">
        <v>0.78</v>
      </c>
      <c r="U477" s="50">
        <v>122</v>
      </c>
      <c r="V477" s="50">
        <v>91</v>
      </c>
      <c r="W477" s="51">
        <v>76</v>
      </c>
      <c r="X477" s="42">
        <f>IF(Tabela1[[#This Row],[Alta2]]="NA","NA",Tabela1[[#This Row],[Alta2]]/Tabela1[[#This Row],[Alta5]]*Tabela1[[#This Row],[Diâmetro (cm)]]/100)</f>
        <v>4.3E-3</v>
      </c>
      <c r="Y477" s="42">
        <f>IF(Tabela1[[#This Row],[Média3]]="NA","NA",Tabela1[[#This Row],[Média3]]/Tabela1[[#This Row],[Média6]]*Tabela1[[#This Row],[Diâmetro (cm)]]/100)</f>
        <v>4.4999999999999997E-3</v>
      </c>
      <c r="Z477" s="42">
        <f>IF(Tabela1[[#This Row],[Baixa4]]="NA","NA",Tabela1[[#This Row],[Baixa4]]/Tabela1[[#This Row],[Baixa7]]*Tabela1[[#This Row],[Diâmetro (cm)]]/100)</f>
        <v>4.1000000000000003E-3</v>
      </c>
      <c r="AA477" s="42">
        <f>IF(Tabela1[[#This Row],[Alta8]]="NA","NA",IF(OR(AD477="",U477=""),"",U477*30/1000))</f>
        <v>3.66</v>
      </c>
      <c r="AB477" s="42">
        <f>IF(Tabela1[[#This Row],[Média9]]="NA","NA",IF(OR(AE477="",V477=""),"",V477*30/1000))</f>
        <v>2.73</v>
      </c>
      <c r="AC477" s="42">
        <f>IF(Tabela1[[#This Row],[Baixa10]]="NA","NA",IF(OR(AF477="",W477=""),"",W477*30/1000))</f>
        <v>2.2799999999999998</v>
      </c>
      <c r="AD477" s="52" t="str">
        <f>IF(Tabela1[[#This Row],[Alta8]]="NA","NA",IF(X477="","",IF(X477&gt;$AD$3,"A",IF(X477&gt;$AD$4,"B",IF(X477&gt;$AD$5,"C","D")))))</f>
        <v>A</v>
      </c>
      <c r="AE477" s="52" t="str">
        <f>IF(Tabela1[[#This Row],[Média9]]="NA","NA",IF(Y477="","",IF(Y477&gt;$AD$3,"A",IF(Y477&gt;$AD$4,"B",IF(Y477&gt;$AD$5,"C","D")))))</f>
        <v>A</v>
      </c>
      <c r="AF477" s="52" t="str">
        <f>IF(Tabela1[[#This Row],[Baixa10]]="NA","NA",IF(Z477="","",IF(Z477&gt;$AD$3,"A",IF(Z477&gt;$AD$4,"B",IF(Z477&gt;$AD$5,"C","D")))))</f>
        <v>A</v>
      </c>
    </row>
    <row r="478" spans="1:32" ht="26.1" customHeight="1" x14ac:dyDescent="0.3">
      <c r="A478" s="46" t="s">
        <v>1263</v>
      </c>
      <c r="B478" s="31" t="s">
        <v>1216</v>
      </c>
      <c r="C478" s="46" t="s">
        <v>694</v>
      </c>
      <c r="D478" s="46" t="s">
        <v>700</v>
      </c>
      <c r="E478" s="46" t="s">
        <v>25</v>
      </c>
      <c r="F478" s="31">
        <v>220</v>
      </c>
      <c r="G478" s="47">
        <v>40</v>
      </c>
      <c r="H478" s="31">
        <v>15</v>
      </c>
      <c r="I478" s="31" t="s">
        <v>696</v>
      </c>
      <c r="J478" s="31" t="s">
        <v>18</v>
      </c>
      <c r="K478" s="31" t="s">
        <v>18</v>
      </c>
      <c r="L478" s="31" t="s">
        <v>696</v>
      </c>
      <c r="M478" s="31" t="s">
        <v>33</v>
      </c>
      <c r="N478" s="31">
        <v>3</v>
      </c>
      <c r="O478" s="31" t="s">
        <v>697</v>
      </c>
      <c r="P478" s="31" t="s">
        <v>698</v>
      </c>
      <c r="Q478" s="31" t="s">
        <v>699</v>
      </c>
      <c r="R478" s="48">
        <v>1.3</v>
      </c>
      <c r="S478" s="48">
        <v>0.98</v>
      </c>
      <c r="T478" s="49">
        <v>0.78</v>
      </c>
      <c r="U478" s="50">
        <v>122</v>
      </c>
      <c r="V478" s="50">
        <v>91</v>
      </c>
      <c r="W478" s="51">
        <v>76</v>
      </c>
      <c r="X478" s="42">
        <f>IF(Tabela1[[#This Row],[Alta2]]="NA","NA",Tabela1[[#This Row],[Alta2]]/Tabela1[[#This Row],[Alta5]]*Tabela1[[#This Row],[Diâmetro (cm)]]/100)</f>
        <v>4.3E-3</v>
      </c>
      <c r="Y478" s="42">
        <f>IF(Tabela1[[#This Row],[Média3]]="NA","NA",Tabela1[[#This Row],[Média3]]/Tabela1[[#This Row],[Média6]]*Tabela1[[#This Row],[Diâmetro (cm)]]/100)</f>
        <v>4.3E-3</v>
      </c>
      <c r="Z478" s="42">
        <f>IF(Tabela1[[#This Row],[Baixa4]]="NA","NA",Tabela1[[#This Row],[Baixa4]]/Tabela1[[#This Row],[Baixa7]]*Tabela1[[#This Row],[Diâmetro (cm)]]/100)</f>
        <v>4.1000000000000003E-3</v>
      </c>
      <c r="AA478" s="42">
        <f>IF(Tabela1[[#This Row],[Alta8]]="NA","NA",IF(OR(AD478="",U478=""),"",U478*30/1000))</f>
        <v>3.66</v>
      </c>
      <c r="AB478" s="42">
        <f>IF(Tabela1[[#This Row],[Média9]]="NA","NA",IF(OR(AE478="",V478=""),"",V478*30/1000))</f>
        <v>2.73</v>
      </c>
      <c r="AC478" s="42">
        <f>IF(Tabela1[[#This Row],[Baixa10]]="NA","NA",IF(OR(AF478="",W478=""),"",W478*30/1000))</f>
        <v>2.2799999999999998</v>
      </c>
      <c r="AD478" s="52" t="str">
        <f>IF(Tabela1[[#This Row],[Alta8]]="NA","NA",IF(X478="","",IF(X478&gt;$AD$3,"A",IF(X478&gt;$AD$4,"B",IF(X478&gt;$AD$5,"C","D")))))</f>
        <v>A</v>
      </c>
      <c r="AE478" s="52" t="str">
        <f>IF(Tabela1[[#This Row],[Média9]]="NA","NA",IF(Y478="","",IF(Y478&gt;$AD$3,"A",IF(Y478&gt;$AD$4,"B",IF(Y478&gt;$AD$5,"C","D")))))</f>
        <v>A</v>
      </c>
      <c r="AF478" s="52" t="str">
        <f>IF(Tabela1[[#This Row],[Baixa10]]="NA","NA",IF(Z478="","",IF(Z478&gt;$AD$3,"A",IF(Z478&gt;$AD$4,"B",IF(Z478&gt;$AD$5,"C","D")))))</f>
        <v>A</v>
      </c>
    </row>
    <row r="479" spans="1:32" ht="26.1" customHeight="1" x14ac:dyDescent="0.3">
      <c r="A479" s="46" t="s">
        <v>1263</v>
      </c>
      <c r="B479" s="31" t="s">
        <v>1216</v>
      </c>
      <c r="C479" s="46" t="s">
        <v>701</v>
      </c>
      <c r="D479" s="46" t="s">
        <v>702</v>
      </c>
      <c r="E479" s="46" t="s">
        <v>25</v>
      </c>
      <c r="F479" s="31">
        <v>127</v>
      </c>
      <c r="G479" s="47">
        <v>40</v>
      </c>
      <c r="H479" s="31">
        <v>6</v>
      </c>
      <c r="I479" s="31" t="s">
        <v>696</v>
      </c>
      <c r="J479" s="31" t="s">
        <v>18</v>
      </c>
      <c r="K479" s="31" t="s">
        <v>18</v>
      </c>
      <c r="L479" s="31" t="s">
        <v>696</v>
      </c>
      <c r="M479" s="31" t="s">
        <v>33</v>
      </c>
      <c r="N479" s="31">
        <v>3</v>
      </c>
      <c r="O479" s="31" t="s">
        <v>697</v>
      </c>
      <c r="P479" s="31" t="s">
        <v>698</v>
      </c>
      <c r="Q479" s="31" t="s">
        <v>699</v>
      </c>
      <c r="R479" s="48">
        <v>1.3</v>
      </c>
      <c r="S479" s="48">
        <v>1.02</v>
      </c>
      <c r="T479" s="49">
        <v>0.78</v>
      </c>
      <c r="U479" s="50">
        <v>122</v>
      </c>
      <c r="V479" s="50">
        <v>91</v>
      </c>
      <c r="W479" s="51">
        <v>76</v>
      </c>
      <c r="X479" s="42">
        <f>IF(Tabela1[[#This Row],[Alta2]]="NA","NA",Tabela1[[#This Row],[Alta2]]/Tabela1[[#This Row],[Alta5]]*Tabela1[[#This Row],[Diâmetro (cm)]]/100)</f>
        <v>4.3E-3</v>
      </c>
      <c r="Y479" s="42">
        <f>IF(Tabela1[[#This Row],[Média3]]="NA","NA",Tabela1[[#This Row],[Média3]]/Tabela1[[#This Row],[Média6]]*Tabela1[[#This Row],[Diâmetro (cm)]]/100)</f>
        <v>4.4999999999999997E-3</v>
      </c>
      <c r="Z479" s="42">
        <f>IF(Tabela1[[#This Row],[Baixa4]]="NA","NA",Tabela1[[#This Row],[Baixa4]]/Tabela1[[#This Row],[Baixa7]]*Tabela1[[#This Row],[Diâmetro (cm)]]/100)</f>
        <v>4.1000000000000003E-3</v>
      </c>
      <c r="AA479" s="42">
        <f>IF(Tabela1[[#This Row],[Alta8]]="NA","NA",IF(OR(AD479="",U479=""),"",U479*30/1000))</f>
        <v>3.66</v>
      </c>
      <c r="AB479" s="42">
        <f>IF(Tabela1[[#This Row],[Média9]]="NA","NA",IF(OR(AE479="",V479=""),"",V479*30/1000))</f>
        <v>2.73</v>
      </c>
      <c r="AC479" s="42">
        <f>IF(Tabela1[[#This Row],[Baixa10]]="NA","NA",IF(OR(AF479="",W479=""),"",W479*30/1000))</f>
        <v>2.2799999999999998</v>
      </c>
      <c r="AD479" s="52" t="str">
        <f>IF(Tabela1[[#This Row],[Alta8]]="NA","NA",IF(X479="","",IF(X479&gt;$AD$3,"A",IF(X479&gt;$AD$4,"B",IF(X479&gt;$AD$5,"C","D")))))</f>
        <v>A</v>
      </c>
      <c r="AE479" s="52" t="str">
        <f>IF(Tabela1[[#This Row],[Média9]]="NA","NA",IF(Y479="","",IF(Y479&gt;$AD$3,"A",IF(Y479&gt;$AD$4,"B",IF(Y479&gt;$AD$5,"C","D")))))</f>
        <v>A</v>
      </c>
      <c r="AF479" s="52" t="str">
        <f>IF(Tabela1[[#This Row],[Baixa10]]="NA","NA",IF(Z479="","",IF(Z479&gt;$AD$3,"A",IF(Z479&gt;$AD$4,"B",IF(Z479&gt;$AD$5,"C","D")))))</f>
        <v>A</v>
      </c>
    </row>
    <row r="480" spans="1:32" ht="26.1" customHeight="1" x14ac:dyDescent="0.3">
      <c r="A480" s="46" t="s">
        <v>1263</v>
      </c>
      <c r="B480" s="31" t="s">
        <v>1216</v>
      </c>
      <c r="C480" s="46" t="s">
        <v>701</v>
      </c>
      <c r="D480" s="46" t="s">
        <v>703</v>
      </c>
      <c r="E480" s="46" t="s">
        <v>25</v>
      </c>
      <c r="F480" s="31">
        <v>220</v>
      </c>
      <c r="G480" s="47">
        <v>40</v>
      </c>
      <c r="H480" s="31">
        <v>6</v>
      </c>
      <c r="I480" s="31" t="s">
        <v>696</v>
      </c>
      <c r="J480" s="31" t="s">
        <v>18</v>
      </c>
      <c r="K480" s="31" t="s">
        <v>18</v>
      </c>
      <c r="L480" s="31" t="s">
        <v>696</v>
      </c>
      <c r="M480" s="31" t="s">
        <v>33</v>
      </c>
      <c r="N480" s="31">
        <v>3</v>
      </c>
      <c r="O480" s="31" t="s">
        <v>697</v>
      </c>
      <c r="P480" s="31" t="s">
        <v>698</v>
      </c>
      <c r="Q480" s="31" t="s">
        <v>699</v>
      </c>
      <c r="R480" s="48">
        <v>1.3</v>
      </c>
      <c r="S480" s="48">
        <v>0.98</v>
      </c>
      <c r="T480" s="49">
        <v>0.78</v>
      </c>
      <c r="U480" s="50">
        <v>122</v>
      </c>
      <c r="V480" s="50">
        <v>91</v>
      </c>
      <c r="W480" s="51">
        <v>76</v>
      </c>
      <c r="X480" s="42">
        <f>IF(Tabela1[[#This Row],[Alta2]]="NA","NA",Tabela1[[#This Row],[Alta2]]/Tabela1[[#This Row],[Alta5]]*Tabela1[[#This Row],[Diâmetro (cm)]]/100)</f>
        <v>4.3E-3</v>
      </c>
      <c r="Y480" s="42">
        <f>IF(Tabela1[[#This Row],[Média3]]="NA","NA",Tabela1[[#This Row],[Média3]]/Tabela1[[#This Row],[Média6]]*Tabela1[[#This Row],[Diâmetro (cm)]]/100)</f>
        <v>4.3E-3</v>
      </c>
      <c r="Z480" s="42">
        <f>IF(Tabela1[[#This Row],[Baixa4]]="NA","NA",Tabela1[[#This Row],[Baixa4]]/Tabela1[[#This Row],[Baixa7]]*Tabela1[[#This Row],[Diâmetro (cm)]]/100)</f>
        <v>4.1000000000000003E-3</v>
      </c>
      <c r="AA480" s="42">
        <f>IF(Tabela1[[#This Row],[Alta8]]="NA","NA",IF(OR(AD480="",U480=""),"",U480*30/1000))</f>
        <v>3.66</v>
      </c>
      <c r="AB480" s="42">
        <f>IF(Tabela1[[#This Row],[Média9]]="NA","NA",IF(OR(AE480="",V480=""),"",V480*30/1000))</f>
        <v>2.73</v>
      </c>
      <c r="AC480" s="42">
        <f>IF(Tabela1[[#This Row],[Baixa10]]="NA","NA",IF(OR(AF480="",W480=""),"",W480*30/1000))</f>
        <v>2.2799999999999998</v>
      </c>
      <c r="AD480" s="52" t="str">
        <f>IF(Tabela1[[#This Row],[Alta8]]="NA","NA",IF(X480="","",IF(X480&gt;$AD$3,"A",IF(X480&gt;$AD$4,"B",IF(X480&gt;$AD$5,"C","D")))))</f>
        <v>A</v>
      </c>
      <c r="AE480" s="52" t="str">
        <f>IF(Tabela1[[#This Row],[Média9]]="NA","NA",IF(Y480="","",IF(Y480&gt;$AD$3,"A",IF(Y480&gt;$AD$4,"B",IF(Y480&gt;$AD$5,"C","D")))))</f>
        <v>A</v>
      </c>
      <c r="AF480" s="52" t="str">
        <f>IF(Tabela1[[#This Row],[Baixa10]]="NA","NA",IF(Z480="","",IF(Z480&gt;$AD$3,"A",IF(Z480&gt;$AD$4,"B",IF(Z480&gt;$AD$5,"C","D")))))</f>
        <v>A</v>
      </c>
    </row>
    <row r="481" spans="1:32" ht="26.1" customHeight="1" x14ac:dyDescent="0.3">
      <c r="A481" s="46" t="s">
        <v>1263</v>
      </c>
      <c r="B481" s="31" t="s">
        <v>1216</v>
      </c>
      <c r="C481" s="46" t="s">
        <v>704</v>
      </c>
      <c r="D481" s="46" t="s">
        <v>702</v>
      </c>
      <c r="E481" s="46" t="s">
        <v>25</v>
      </c>
      <c r="F481" s="31">
        <v>127</v>
      </c>
      <c r="G481" s="47">
        <v>40</v>
      </c>
      <c r="H481" s="31">
        <v>6</v>
      </c>
      <c r="I481" s="31" t="s">
        <v>696</v>
      </c>
      <c r="J481" s="31" t="s">
        <v>18</v>
      </c>
      <c r="K481" s="31" t="s">
        <v>18</v>
      </c>
      <c r="L481" s="31" t="s">
        <v>696</v>
      </c>
      <c r="M481" s="31" t="s">
        <v>33</v>
      </c>
      <c r="N481" s="31">
        <v>3</v>
      </c>
      <c r="O481" s="31" t="s">
        <v>697</v>
      </c>
      <c r="P481" s="31" t="s">
        <v>698</v>
      </c>
      <c r="Q481" s="31" t="s">
        <v>699</v>
      </c>
      <c r="R481" s="48">
        <v>1.3</v>
      </c>
      <c r="S481" s="48">
        <v>1.02</v>
      </c>
      <c r="T481" s="49">
        <v>0.78</v>
      </c>
      <c r="U481" s="50">
        <v>122</v>
      </c>
      <c r="V481" s="50">
        <v>91</v>
      </c>
      <c r="W481" s="51">
        <v>76</v>
      </c>
      <c r="X481" s="42">
        <f>IF(Tabela1[[#This Row],[Alta2]]="NA","NA",Tabela1[[#This Row],[Alta2]]/Tabela1[[#This Row],[Alta5]]*Tabela1[[#This Row],[Diâmetro (cm)]]/100)</f>
        <v>4.3E-3</v>
      </c>
      <c r="Y481" s="42">
        <f>IF(Tabela1[[#This Row],[Média3]]="NA","NA",Tabela1[[#This Row],[Média3]]/Tabela1[[#This Row],[Média6]]*Tabela1[[#This Row],[Diâmetro (cm)]]/100)</f>
        <v>4.4999999999999997E-3</v>
      </c>
      <c r="Z481" s="42">
        <f>IF(Tabela1[[#This Row],[Baixa4]]="NA","NA",Tabela1[[#This Row],[Baixa4]]/Tabela1[[#This Row],[Baixa7]]*Tabela1[[#This Row],[Diâmetro (cm)]]/100)</f>
        <v>4.1000000000000003E-3</v>
      </c>
      <c r="AA481" s="42">
        <f>IF(Tabela1[[#This Row],[Alta8]]="NA","NA",IF(OR(AD481="",U481=""),"",U481*30/1000))</f>
        <v>3.66</v>
      </c>
      <c r="AB481" s="42">
        <f>IF(Tabela1[[#This Row],[Média9]]="NA","NA",IF(OR(AE481="",V481=""),"",V481*30/1000))</f>
        <v>2.73</v>
      </c>
      <c r="AC481" s="42">
        <f>IF(Tabela1[[#This Row],[Baixa10]]="NA","NA",IF(OR(AF481="",W481=""),"",W481*30/1000))</f>
        <v>2.2799999999999998</v>
      </c>
      <c r="AD481" s="52" t="str">
        <f>IF(Tabela1[[#This Row],[Alta8]]="NA","NA",IF(X481="","",IF(X481&gt;$AD$3,"A",IF(X481&gt;$AD$4,"B",IF(X481&gt;$AD$5,"C","D")))))</f>
        <v>A</v>
      </c>
      <c r="AE481" s="52" t="str">
        <f>IF(Tabela1[[#This Row],[Média9]]="NA","NA",IF(Y481="","",IF(Y481&gt;$AD$3,"A",IF(Y481&gt;$AD$4,"B",IF(Y481&gt;$AD$5,"C","D")))))</f>
        <v>A</v>
      </c>
      <c r="AF481" s="52" t="str">
        <f>IF(Tabela1[[#This Row],[Baixa10]]="NA","NA",IF(Z481="","",IF(Z481&gt;$AD$3,"A",IF(Z481&gt;$AD$4,"B",IF(Z481&gt;$AD$5,"C","D")))))</f>
        <v>A</v>
      </c>
    </row>
    <row r="482" spans="1:32" ht="26.1" customHeight="1" x14ac:dyDescent="0.3">
      <c r="A482" s="46" t="s">
        <v>1263</v>
      </c>
      <c r="B482" s="31" t="s">
        <v>1216</v>
      </c>
      <c r="C482" s="46" t="s">
        <v>704</v>
      </c>
      <c r="D482" s="46" t="s">
        <v>703</v>
      </c>
      <c r="E482" s="46" t="s">
        <v>25</v>
      </c>
      <c r="F482" s="31">
        <v>220</v>
      </c>
      <c r="G482" s="47">
        <v>40</v>
      </c>
      <c r="H482" s="31">
        <v>6</v>
      </c>
      <c r="I482" s="31" t="s">
        <v>696</v>
      </c>
      <c r="J482" s="31" t="s">
        <v>18</v>
      </c>
      <c r="K482" s="31" t="s">
        <v>18</v>
      </c>
      <c r="L482" s="31" t="s">
        <v>696</v>
      </c>
      <c r="M482" s="31" t="s">
        <v>33</v>
      </c>
      <c r="N482" s="31">
        <v>3</v>
      </c>
      <c r="O482" s="31" t="s">
        <v>697</v>
      </c>
      <c r="P482" s="31" t="s">
        <v>698</v>
      </c>
      <c r="Q482" s="31" t="s">
        <v>699</v>
      </c>
      <c r="R482" s="48">
        <v>1.3</v>
      </c>
      <c r="S482" s="48">
        <v>0.98</v>
      </c>
      <c r="T482" s="49">
        <v>0.78</v>
      </c>
      <c r="U482" s="50">
        <v>122</v>
      </c>
      <c r="V482" s="50">
        <v>91</v>
      </c>
      <c r="W482" s="51">
        <v>76</v>
      </c>
      <c r="X482" s="42">
        <f>IF(Tabela1[[#This Row],[Alta2]]="NA","NA",Tabela1[[#This Row],[Alta2]]/Tabela1[[#This Row],[Alta5]]*Tabela1[[#This Row],[Diâmetro (cm)]]/100)</f>
        <v>4.3E-3</v>
      </c>
      <c r="Y482" s="42">
        <f>IF(Tabela1[[#This Row],[Média3]]="NA","NA",Tabela1[[#This Row],[Média3]]/Tabela1[[#This Row],[Média6]]*Tabela1[[#This Row],[Diâmetro (cm)]]/100)</f>
        <v>4.3E-3</v>
      </c>
      <c r="Z482" s="42">
        <f>IF(Tabela1[[#This Row],[Baixa4]]="NA","NA",Tabela1[[#This Row],[Baixa4]]/Tabela1[[#This Row],[Baixa7]]*Tabela1[[#This Row],[Diâmetro (cm)]]/100)</f>
        <v>4.1000000000000003E-3</v>
      </c>
      <c r="AA482" s="42">
        <f>IF(Tabela1[[#This Row],[Alta8]]="NA","NA",IF(OR(AD482="",U482=""),"",U482*30/1000))</f>
        <v>3.66</v>
      </c>
      <c r="AB482" s="42">
        <f>IF(Tabela1[[#This Row],[Média9]]="NA","NA",IF(OR(AE482="",V482=""),"",V482*30/1000))</f>
        <v>2.73</v>
      </c>
      <c r="AC482" s="42">
        <f>IF(Tabela1[[#This Row],[Baixa10]]="NA","NA",IF(OR(AF482="",W482=""),"",W482*30/1000))</f>
        <v>2.2799999999999998</v>
      </c>
      <c r="AD482" s="52" t="str">
        <f>IF(Tabela1[[#This Row],[Alta8]]="NA","NA",IF(X482="","",IF(X482&gt;$AD$3,"A",IF(X482&gt;$AD$4,"B",IF(X482&gt;$AD$5,"C","D")))))</f>
        <v>A</v>
      </c>
      <c r="AE482" s="52" t="str">
        <f>IF(Tabela1[[#This Row],[Média9]]="NA","NA",IF(Y482="","",IF(Y482&gt;$AD$3,"A",IF(Y482&gt;$AD$4,"B",IF(Y482&gt;$AD$5,"C","D")))))</f>
        <v>A</v>
      </c>
      <c r="AF482" s="52" t="str">
        <f>IF(Tabela1[[#This Row],[Baixa10]]="NA","NA",IF(Z482="","",IF(Z482&gt;$AD$3,"A",IF(Z482&gt;$AD$4,"B",IF(Z482&gt;$AD$5,"C","D")))))</f>
        <v>A</v>
      </c>
    </row>
    <row r="483" spans="1:32" ht="26.1" customHeight="1" x14ac:dyDescent="0.3">
      <c r="A483" s="46" t="s">
        <v>1263</v>
      </c>
      <c r="B483" s="31" t="s">
        <v>1216</v>
      </c>
      <c r="C483" s="46" t="s">
        <v>705</v>
      </c>
      <c r="D483" s="46" t="s">
        <v>706</v>
      </c>
      <c r="E483" s="46" t="s">
        <v>25</v>
      </c>
      <c r="F483" s="31">
        <v>127</v>
      </c>
      <c r="G483" s="47">
        <v>30</v>
      </c>
      <c r="H483" s="31">
        <v>4</v>
      </c>
      <c r="I483" s="31" t="s">
        <v>696</v>
      </c>
      <c r="J483" s="31" t="s">
        <v>18</v>
      </c>
      <c r="K483" s="31" t="s">
        <v>18</v>
      </c>
      <c r="L483" s="31" t="s">
        <v>696</v>
      </c>
      <c r="M483" s="31" t="s">
        <v>33</v>
      </c>
      <c r="N483" s="31">
        <v>3</v>
      </c>
      <c r="O483" s="31" t="s">
        <v>707</v>
      </c>
      <c r="P483" s="31" t="s">
        <v>708</v>
      </c>
      <c r="Q483" s="31" t="s">
        <v>709</v>
      </c>
      <c r="R483" s="48">
        <v>0.73</v>
      </c>
      <c r="S483" s="48">
        <v>0.62</v>
      </c>
      <c r="T483" s="49">
        <v>0.56000000000000005</v>
      </c>
      <c r="U483" s="50">
        <v>41.99</v>
      </c>
      <c r="V483" s="50">
        <v>37.26</v>
      </c>
      <c r="W483" s="51">
        <v>34.799999999999997</v>
      </c>
      <c r="X483" s="42">
        <f>IF(Tabela1[[#This Row],[Alta2]]="NA","NA",Tabela1[[#This Row],[Alta2]]/Tabela1[[#This Row],[Alta5]]*Tabela1[[#This Row],[Diâmetro (cm)]]/100)</f>
        <v>5.1999999999999998E-3</v>
      </c>
      <c r="Y483" s="42">
        <f>IF(Tabela1[[#This Row],[Média3]]="NA","NA",Tabela1[[#This Row],[Média3]]/Tabela1[[#This Row],[Média6]]*Tabela1[[#This Row],[Diâmetro (cm)]]/100)</f>
        <v>5.0000000000000001E-3</v>
      </c>
      <c r="Z483" s="42">
        <f>IF(Tabela1[[#This Row],[Baixa4]]="NA","NA",Tabela1[[#This Row],[Baixa4]]/Tabela1[[#This Row],[Baixa7]]*Tabela1[[#This Row],[Diâmetro (cm)]]/100)</f>
        <v>4.7999999999999996E-3</v>
      </c>
      <c r="AA483" s="42">
        <f>IF(Tabela1[[#This Row],[Alta8]]="NA","NA",IF(OR(AD483="",U483=""),"",U483*30/1000))</f>
        <v>1.2597</v>
      </c>
      <c r="AB483" s="42">
        <f>IF(Tabela1[[#This Row],[Média9]]="NA","NA",IF(OR(AE483="",V483=""),"",V483*30/1000))</f>
        <v>1.1177999999999999</v>
      </c>
      <c r="AC483" s="42">
        <f>IF(Tabela1[[#This Row],[Baixa10]]="NA","NA",IF(OR(AF483="",W483=""),"",W483*30/1000))</f>
        <v>1.044</v>
      </c>
      <c r="AD483" s="52" t="str">
        <f>IF(Tabela1[[#This Row],[Alta8]]="NA","NA",IF(X483="","",IF(X483&gt;$AD$3,"A",IF(X483&gt;$AD$4,"B",IF(X483&gt;$AD$5,"C","D")))))</f>
        <v>A</v>
      </c>
      <c r="AE483" s="52" t="str">
        <f>IF(Tabela1[[#This Row],[Média9]]="NA","NA",IF(Y483="","",IF(Y483&gt;$AD$3,"A",IF(Y483&gt;$AD$4,"B",IF(Y483&gt;$AD$5,"C","D")))))</f>
        <v>A</v>
      </c>
      <c r="AF483" s="52" t="str">
        <f>IF(Tabela1[[#This Row],[Baixa10]]="NA","NA",IF(Z483="","",IF(Z483&gt;$AD$3,"A",IF(Z483&gt;$AD$4,"B",IF(Z483&gt;$AD$5,"C","D")))))</f>
        <v>A</v>
      </c>
    </row>
    <row r="484" spans="1:32" ht="26.1" customHeight="1" x14ac:dyDescent="0.3">
      <c r="A484" s="46" t="s">
        <v>1263</v>
      </c>
      <c r="B484" s="31" t="s">
        <v>1216</v>
      </c>
      <c r="C484" s="46" t="s">
        <v>705</v>
      </c>
      <c r="D484" s="46" t="s">
        <v>710</v>
      </c>
      <c r="E484" s="46" t="s">
        <v>25</v>
      </c>
      <c r="F484" s="31">
        <v>220</v>
      </c>
      <c r="G484" s="47">
        <v>30</v>
      </c>
      <c r="H484" s="31">
        <v>4</v>
      </c>
      <c r="I484" s="31" t="s">
        <v>696</v>
      </c>
      <c r="J484" s="31" t="s">
        <v>18</v>
      </c>
      <c r="K484" s="31" t="s">
        <v>18</v>
      </c>
      <c r="L484" s="31" t="s">
        <v>696</v>
      </c>
      <c r="M484" s="31" t="s">
        <v>33</v>
      </c>
      <c r="N484" s="31">
        <v>3</v>
      </c>
      <c r="O484" s="31" t="s">
        <v>707</v>
      </c>
      <c r="P484" s="31" t="s">
        <v>708</v>
      </c>
      <c r="Q484" s="31" t="s">
        <v>709</v>
      </c>
      <c r="R484" s="48">
        <v>0.7</v>
      </c>
      <c r="S484" s="48">
        <v>0.66</v>
      </c>
      <c r="T484" s="49">
        <v>0.56999999999999995</v>
      </c>
      <c r="U484" s="50">
        <v>43.7</v>
      </c>
      <c r="V484" s="50">
        <v>38.799999999999997</v>
      </c>
      <c r="W484" s="51">
        <v>34.200000000000003</v>
      </c>
      <c r="X484" s="42">
        <f>IF(Tabela1[[#This Row],[Alta2]]="NA","NA",Tabela1[[#This Row],[Alta2]]/Tabela1[[#This Row],[Alta5]]*Tabela1[[#This Row],[Diâmetro (cm)]]/100)</f>
        <v>4.7999999999999996E-3</v>
      </c>
      <c r="Y484" s="42">
        <f>IF(Tabela1[[#This Row],[Média3]]="NA","NA",Tabela1[[#This Row],[Média3]]/Tabela1[[#This Row],[Média6]]*Tabela1[[#This Row],[Diâmetro (cm)]]/100)</f>
        <v>5.1000000000000004E-3</v>
      </c>
      <c r="Z484" s="42">
        <f>IF(Tabela1[[#This Row],[Baixa4]]="NA","NA",Tabela1[[#This Row],[Baixa4]]/Tabela1[[#This Row],[Baixa7]]*Tabela1[[#This Row],[Diâmetro (cm)]]/100)</f>
        <v>5.0000000000000001E-3</v>
      </c>
      <c r="AA484" s="42">
        <f>IF(Tabela1[[#This Row],[Alta8]]="NA","NA",IF(OR(AD484="",U484=""),"",U484*30/1000))</f>
        <v>1.3109999999999999</v>
      </c>
      <c r="AB484" s="42">
        <f>IF(Tabela1[[#This Row],[Média9]]="NA","NA",IF(OR(AE484="",V484=""),"",V484*30/1000))</f>
        <v>1.1639999999999999</v>
      </c>
      <c r="AC484" s="42">
        <f>IF(Tabela1[[#This Row],[Baixa10]]="NA","NA",IF(OR(AF484="",W484=""),"",W484*30/1000))</f>
        <v>1.026</v>
      </c>
      <c r="AD484" s="52" t="str">
        <f>IF(Tabela1[[#This Row],[Alta8]]="NA","NA",IF(X484="","",IF(X484&gt;$AD$3,"A",IF(X484&gt;$AD$4,"B",IF(X484&gt;$AD$5,"C","D")))))</f>
        <v>A</v>
      </c>
      <c r="AE484" s="52" t="str">
        <f>IF(Tabela1[[#This Row],[Média9]]="NA","NA",IF(Y484="","",IF(Y484&gt;$AD$3,"A",IF(Y484&gt;$AD$4,"B",IF(Y484&gt;$AD$5,"C","D")))))</f>
        <v>A</v>
      </c>
      <c r="AF484" s="52" t="str">
        <f>IF(Tabela1[[#This Row],[Baixa10]]="NA","NA",IF(Z484="","",IF(Z484&gt;$AD$3,"A",IF(Z484&gt;$AD$4,"B",IF(Z484&gt;$AD$5,"C","D")))))</f>
        <v>A</v>
      </c>
    </row>
    <row r="485" spans="1:32" ht="26.1" customHeight="1" x14ac:dyDescent="0.3">
      <c r="A485" s="46" t="s">
        <v>1263</v>
      </c>
      <c r="B485" s="31" t="s">
        <v>1216</v>
      </c>
      <c r="C485" s="46" t="s">
        <v>711</v>
      </c>
      <c r="D485" s="46" t="s">
        <v>706</v>
      </c>
      <c r="E485" s="46" t="s">
        <v>25</v>
      </c>
      <c r="F485" s="31">
        <v>127</v>
      </c>
      <c r="G485" s="47">
        <v>30</v>
      </c>
      <c r="H485" s="31">
        <v>4</v>
      </c>
      <c r="I485" s="31" t="s">
        <v>696</v>
      </c>
      <c r="J485" s="31" t="s">
        <v>18</v>
      </c>
      <c r="K485" s="31" t="s">
        <v>18</v>
      </c>
      <c r="L485" s="31" t="s">
        <v>696</v>
      </c>
      <c r="M485" s="31" t="s">
        <v>33</v>
      </c>
      <c r="N485" s="31">
        <v>3</v>
      </c>
      <c r="O485" s="31" t="s">
        <v>707</v>
      </c>
      <c r="P485" s="31" t="s">
        <v>708</v>
      </c>
      <c r="Q485" s="31" t="s">
        <v>709</v>
      </c>
      <c r="R485" s="48">
        <v>0.73</v>
      </c>
      <c r="S485" s="48">
        <v>0.62</v>
      </c>
      <c r="T485" s="49">
        <v>0.56000000000000005</v>
      </c>
      <c r="U485" s="50">
        <v>41.99</v>
      </c>
      <c r="V485" s="50">
        <v>37.26</v>
      </c>
      <c r="W485" s="51">
        <v>34.799999999999997</v>
      </c>
      <c r="X485" s="42">
        <f>IF(Tabela1[[#This Row],[Alta2]]="NA","NA",Tabela1[[#This Row],[Alta2]]/Tabela1[[#This Row],[Alta5]]*Tabela1[[#This Row],[Diâmetro (cm)]]/100)</f>
        <v>5.1999999999999998E-3</v>
      </c>
      <c r="Y485" s="42">
        <f>IF(Tabela1[[#This Row],[Média3]]="NA","NA",Tabela1[[#This Row],[Média3]]/Tabela1[[#This Row],[Média6]]*Tabela1[[#This Row],[Diâmetro (cm)]]/100)</f>
        <v>5.0000000000000001E-3</v>
      </c>
      <c r="Z485" s="42">
        <f>IF(Tabela1[[#This Row],[Baixa4]]="NA","NA",Tabela1[[#This Row],[Baixa4]]/Tabela1[[#This Row],[Baixa7]]*Tabela1[[#This Row],[Diâmetro (cm)]]/100)</f>
        <v>4.7999999999999996E-3</v>
      </c>
      <c r="AA485" s="42">
        <f>IF(Tabela1[[#This Row],[Alta8]]="NA","NA",IF(OR(AD485="",U485=""),"",U485*30/1000))</f>
        <v>1.2597</v>
      </c>
      <c r="AB485" s="42">
        <f>IF(Tabela1[[#This Row],[Média9]]="NA","NA",IF(OR(AE485="",V485=""),"",V485*30/1000))</f>
        <v>1.1177999999999999</v>
      </c>
      <c r="AC485" s="42">
        <f>IF(Tabela1[[#This Row],[Baixa10]]="NA","NA",IF(OR(AF485="",W485=""),"",W485*30/1000))</f>
        <v>1.044</v>
      </c>
      <c r="AD485" s="52" t="str">
        <f>IF(Tabela1[[#This Row],[Alta8]]="NA","NA",IF(X485="","",IF(X485&gt;$AD$3,"A",IF(X485&gt;$AD$4,"B",IF(X485&gt;$AD$5,"C","D")))))</f>
        <v>A</v>
      </c>
      <c r="AE485" s="52" t="str">
        <f>IF(Tabela1[[#This Row],[Média9]]="NA","NA",IF(Y485="","",IF(Y485&gt;$AD$3,"A",IF(Y485&gt;$AD$4,"B",IF(Y485&gt;$AD$5,"C","D")))))</f>
        <v>A</v>
      </c>
      <c r="AF485" s="52" t="str">
        <f>IF(Tabela1[[#This Row],[Baixa10]]="NA","NA",IF(Z485="","",IF(Z485&gt;$AD$3,"A",IF(Z485&gt;$AD$4,"B",IF(Z485&gt;$AD$5,"C","D")))))</f>
        <v>A</v>
      </c>
    </row>
    <row r="486" spans="1:32" ht="26.1" customHeight="1" x14ac:dyDescent="0.3">
      <c r="A486" s="46" t="s">
        <v>1263</v>
      </c>
      <c r="B486" s="31" t="s">
        <v>1216</v>
      </c>
      <c r="C486" s="46" t="s">
        <v>711</v>
      </c>
      <c r="D486" s="46" t="s">
        <v>710</v>
      </c>
      <c r="E486" s="46" t="s">
        <v>25</v>
      </c>
      <c r="F486" s="31">
        <v>220</v>
      </c>
      <c r="G486" s="47">
        <v>30</v>
      </c>
      <c r="H486" s="31">
        <v>4</v>
      </c>
      <c r="I486" s="31" t="s">
        <v>696</v>
      </c>
      <c r="J486" s="31" t="s">
        <v>18</v>
      </c>
      <c r="K486" s="31" t="s">
        <v>18</v>
      </c>
      <c r="L486" s="31" t="s">
        <v>696</v>
      </c>
      <c r="M486" s="31" t="s">
        <v>33</v>
      </c>
      <c r="N486" s="31">
        <v>3</v>
      </c>
      <c r="O486" s="31" t="s">
        <v>707</v>
      </c>
      <c r="P486" s="31" t="s">
        <v>708</v>
      </c>
      <c r="Q486" s="31" t="s">
        <v>709</v>
      </c>
      <c r="R486" s="48">
        <v>0.7</v>
      </c>
      <c r="S486" s="48">
        <v>0.66</v>
      </c>
      <c r="T486" s="49">
        <v>0.56999999999999995</v>
      </c>
      <c r="U486" s="50">
        <v>43.7</v>
      </c>
      <c r="V486" s="50">
        <v>38.799999999999997</v>
      </c>
      <c r="W486" s="51">
        <v>34.200000000000003</v>
      </c>
      <c r="X486" s="42">
        <f>IF(Tabela1[[#This Row],[Alta2]]="NA","NA",Tabela1[[#This Row],[Alta2]]/Tabela1[[#This Row],[Alta5]]*Tabela1[[#This Row],[Diâmetro (cm)]]/100)</f>
        <v>4.7999999999999996E-3</v>
      </c>
      <c r="Y486" s="42">
        <f>IF(Tabela1[[#This Row],[Média3]]="NA","NA",Tabela1[[#This Row],[Média3]]/Tabela1[[#This Row],[Média6]]*Tabela1[[#This Row],[Diâmetro (cm)]]/100)</f>
        <v>5.1000000000000004E-3</v>
      </c>
      <c r="Z486" s="42">
        <f>IF(Tabela1[[#This Row],[Baixa4]]="NA","NA",Tabela1[[#This Row],[Baixa4]]/Tabela1[[#This Row],[Baixa7]]*Tabela1[[#This Row],[Diâmetro (cm)]]/100)</f>
        <v>5.0000000000000001E-3</v>
      </c>
      <c r="AA486" s="42">
        <f>IF(Tabela1[[#This Row],[Alta8]]="NA","NA",IF(OR(AD486="",U486=""),"",U486*30/1000))</f>
        <v>1.3109999999999999</v>
      </c>
      <c r="AB486" s="42">
        <f>IF(Tabela1[[#This Row],[Média9]]="NA","NA",IF(OR(AE486="",V486=""),"",V486*30/1000))</f>
        <v>1.1639999999999999</v>
      </c>
      <c r="AC486" s="42">
        <f>IF(Tabela1[[#This Row],[Baixa10]]="NA","NA",IF(OR(AF486="",W486=""),"",W486*30/1000))</f>
        <v>1.026</v>
      </c>
      <c r="AD486" s="52" t="str">
        <f>IF(Tabela1[[#This Row],[Alta8]]="NA","NA",IF(X486="","",IF(X486&gt;$AD$3,"A",IF(X486&gt;$AD$4,"B",IF(X486&gt;$AD$5,"C","D")))))</f>
        <v>A</v>
      </c>
      <c r="AE486" s="52" t="str">
        <f>IF(Tabela1[[#This Row],[Média9]]="NA","NA",IF(Y486="","",IF(Y486&gt;$AD$3,"A",IF(Y486&gt;$AD$4,"B",IF(Y486&gt;$AD$5,"C","D")))))</f>
        <v>A</v>
      </c>
      <c r="AF486" s="52" t="str">
        <f>IF(Tabela1[[#This Row],[Baixa10]]="NA","NA",IF(Z486="","",IF(Z486&gt;$AD$3,"A",IF(Z486&gt;$AD$4,"B",IF(Z486&gt;$AD$5,"C","D")))))</f>
        <v>A</v>
      </c>
    </row>
    <row r="487" spans="1:32" ht="26.1" customHeight="1" x14ac:dyDescent="0.3">
      <c r="A487" s="46" t="s">
        <v>1263</v>
      </c>
      <c r="B487" s="31" t="s">
        <v>1216</v>
      </c>
      <c r="C487" s="46" t="s">
        <v>712</v>
      </c>
      <c r="D487" s="46" t="s">
        <v>713</v>
      </c>
      <c r="E487" s="46" t="s">
        <v>25</v>
      </c>
      <c r="F487" s="31">
        <v>127</v>
      </c>
      <c r="G487" s="47">
        <v>30</v>
      </c>
      <c r="H487" s="31">
        <v>6</v>
      </c>
      <c r="I487" s="31" t="s">
        <v>696</v>
      </c>
      <c r="J487" s="31" t="s">
        <v>18</v>
      </c>
      <c r="K487" s="31" t="s">
        <v>18</v>
      </c>
      <c r="L487" s="31" t="s">
        <v>696</v>
      </c>
      <c r="M487" s="31" t="s">
        <v>33</v>
      </c>
      <c r="N487" s="31">
        <v>3</v>
      </c>
      <c r="O487" s="31" t="s">
        <v>714</v>
      </c>
      <c r="P487" s="31" t="s">
        <v>715</v>
      </c>
      <c r="Q487" s="31" t="s">
        <v>716</v>
      </c>
      <c r="R487" s="48">
        <v>0.82</v>
      </c>
      <c r="S487" s="48">
        <v>0.64</v>
      </c>
      <c r="T487" s="49">
        <v>0.55000000000000004</v>
      </c>
      <c r="U487" s="50">
        <v>44.9</v>
      </c>
      <c r="V487" s="50">
        <v>35</v>
      </c>
      <c r="W487" s="51">
        <v>31.5</v>
      </c>
      <c r="X487" s="42">
        <f>IF(Tabela1[[#This Row],[Alta2]]="NA","NA",Tabela1[[#This Row],[Alta2]]/Tabela1[[#This Row],[Alta5]]*Tabela1[[#This Row],[Diâmetro (cm)]]/100)</f>
        <v>5.4999999999999997E-3</v>
      </c>
      <c r="Y487" s="42">
        <f>IF(Tabela1[[#This Row],[Média3]]="NA","NA",Tabela1[[#This Row],[Média3]]/Tabela1[[#This Row],[Média6]]*Tabela1[[#This Row],[Diâmetro (cm)]]/100)</f>
        <v>5.4999999999999997E-3</v>
      </c>
      <c r="Z487" s="42">
        <f>IF(Tabela1[[#This Row],[Baixa4]]="NA","NA",Tabela1[[#This Row],[Baixa4]]/Tabela1[[#This Row],[Baixa7]]*Tabela1[[#This Row],[Diâmetro (cm)]]/100)</f>
        <v>5.1999999999999998E-3</v>
      </c>
      <c r="AA487" s="42">
        <f>IF(Tabela1[[#This Row],[Alta8]]="NA","NA",IF(OR(AD487="",U487=""),"",U487*30/1000))</f>
        <v>1.347</v>
      </c>
      <c r="AB487" s="42">
        <f>IF(Tabela1[[#This Row],[Média9]]="NA","NA",IF(OR(AE487="",V487=""),"",V487*30/1000))</f>
        <v>1.05</v>
      </c>
      <c r="AC487" s="42">
        <f>IF(Tabela1[[#This Row],[Baixa10]]="NA","NA",IF(OR(AF487="",W487=""),"",W487*30/1000))</f>
        <v>0.94499999999999995</v>
      </c>
      <c r="AD487" s="52" t="str">
        <f>IF(Tabela1[[#This Row],[Alta8]]="NA","NA",IF(X487="","",IF(X487&gt;$AD$3,"A",IF(X487&gt;$AD$4,"B",IF(X487&gt;$AD$5,"C","D")))))</f>
        <v>A</v>
      </c>
      <c r="AE487" s="52" t="str">
        <f>IF(Tabela1[[#This Row],[Média9]]="NA","NA",IF(Y487="","",IF(Y487&gt;$AD$3,"A",IF(Y487&gt;$AD$4,"B",IF(Y487&gt;$AD$5,"C","D")))))</f>
        <v>A</v>
      </c>
      <c r="AF487" s="52" t="str">
        <f>IF(Tabela1[[#This Row],[Baixa10]]="NA","NA",IF(Z487="","",IF(Z487&gt;$AD$3,"A",IF(Z487&gt;$AD$4,"B",IF(Z487&gt;$AD$5,"C","D")))))</f>
        <v>A</v>
      </c>
    </row>
    <row r="488" spans="1:32" ht="26.1" customHeight="1" x14ac:dyDescent="0.3">
      <c r="A488" s="46" t="s">
        <v>1263</v>
      </c>
      <c r="B488" s="31" t="s">
        <v>1216</v>
      </c>
      <c r="C488" s="46" t="s">
        <v>712</v>
      </c>
      <c r="D488" s="46" t="s">
        <v>717</v>
      </c>
      <c r="E488" s="46" t="s">
        <v>25</v>
      </c>
      <c r="F488" s="31">
        <v>220</v>
      </c>
      <c r="G488" s="47">
        <v>30</v>
      </c>
      <c r="H488" s="31">
        <v>6</v>
      </c>
      <c r="I488" s="31" t="s">
        <v>696</v>
      </c>
      <c r="J488" s="31" t="s">
        <v>18</v>
      </c>
      <c r="K488" s="31" t="s">
        <v>18</v>
      </c>
      <c r="L488" s="31" t="s">
        <v>696</v>
      </c>
      <c r="M488" s="31" t="s">
        <v>33</v>
      </c>
      <c r="N488" s="31">
        <v>3</v>
      </c>
      <c r="O488" s="31" t="s">
        <v>718</v>
      </c>
      <c r="P488" s="31" t="s">
        <v>719</v>
      </c>
      <c r="Q488" s="31" t="s">
        <v>720</v>
      </c>
      <c r="R488" s="48">
        <v>0.77</v>
      </c>
      <c r="S488" s="48">
        <v>0.62</v>
      </c>
      <c r="T488" s="49">
        <v>0.52</v>
      </c>
      <c r="U488" s="50">
        <v>42</v>
      </c>
      <c r="V488" s="50">
        <v>36</v>
      </c>
      <c r="W488" s="51">
        <v>32.299999999999997</v>
      </c>
      <c r="X488" s="42">
        <f>IF(Tabela1[[#This Row],[Alta2]]="NA","NA",Tabela1[[#This Row],[Alta2]]/Tabela1[[#This Row],[Alta5]]*Tabela1[[#This Row],[Diâmetro (cm)]]/100)</f>
        <v>5.4999999999999997E-3</v>
      </c>
      <c r="Y488" s="42">
        <f>IF(Tabela1[[#This Row],[Média3]]="NA","NA",Tabela1[[#This Row],[Média3]]/Tabela1[[#This Row],[Média6]]*Tabela1[[#This Row],[Diâmetro (cm)]]/100)</f>
        <v>5.1999999999999998E-3</v>
      </c>
      <c r="Z488" s="42">
        <f>IF(Tabela1[[#This Row],[Baixa4]]="NA","NA",Tabela1[[#This Row],[Baixa4]]/Tabela1[[#This Row],[Baixa7]]*Tabela1[[#This Row],[Diâmetro (cm)]]/100)</f>
        <v>4.7999999999999996E-3</v>
      </c>
      <c r="AA488" s="42">
        <f>IF(Tabela1[[#This Row],[Alta8]]="NA","NA",IF(OR(AD488="",U488=""),"",U488*30/1000))</f>
        <v>1.26</v>
      </c>
      <c r="AB488" s="42">
        <f>IF(Tabela1[[#This Row],[Média9]]="NA","NA",IF(OR(AE488="",V488=""),"",V488*30/1000))</f>
        <v>1.08</v>
      </c>
      <c r="AC488" s="42">
        <f>IF(Tabela1[[#This Row],[Baixa10]]="NA","NA",IF(OR(AF488="",W488=""),"",W488*30/1000))</f>
        <v>0.96899999999999997</v>
      </c>
      <c r="AD488" s="52" t="str">
        <f>IF(Tabela1[[#This Row],[Alta8]]="NA","NA",IF(X488="","",IF(X488&gt;$AD$3,"A",IF(X488&gt;$AD$4,"B",IF(X488&gt;$AD$5,"C","D")))))</f>
        <v>A</v>
      </c>
      <c r="AE488" s="52" t="str">
        <f>IF(Tabela1[[#This Row],[Média9]]="NA","NA",IF(Y488="","",IF(Y488&gt;$AD$3,"A",IF(Y488&gt;$AD$4,"B",IF(Y488&gt;$AD$5,"C","D")))))</f>
        <v>A</v>
      </c>
      <c r="AF488" s="52" t="str">
        <f>IF(Tabela1[[#This Row],[Baixa10]]="NA","NA",IF(Z488="","",IF(Z488&gt;$AD$3,"A",IF(Z488&gt;$AD$4,"B",IF(Z488&gt;$AD$5,"C","D")))))</f>
        <v>A</v>
      </c>
    </row>
    <row r="489" spans="1:32" ht="26.1" customHeight="1" x14ac:dyDescent="0.3">
      <c r="A489" s="46" t="s">
        <v>1263</v>
      </c>
      <c r="B489" s="31" t="s">
        <v>1216</v>
      </c>
      <c r="C489" s="46" t="s">
        <v>721</v>
      </c>
      <c r="D489" s="46" t="s">
        <v>722</v>
      </c>
      <c r="E489" s="46" t="s">
        <v>27</v>
      </c>
      <c r="F489" s="31">
        <v>127</v>
      </c>
      <c r="G489" s="47">
        <v>40</v>
      </c>
      <c r="H489" s="31">
        <v>6</v>
      </c>
      <c r="I489" s="31" t="s">
        <v>696</v>
      </c>
      <c r="J489" s="31" t="s">
        <v>18</v>
      </c>
      <c r="K489" s="31" t="s">
        <v>18</v>
      </c>
      <c r="L489" s="31" t="s">
        <v>696</v>
      </c>
      <c r="M489" s="31" t="s">
        <v>33</v>
      </c>
      <c r="N489" s="31">
        <v>3</v>
      </c>
      <c r="O489" s="31" t="s">
        <v>723</v>
      </c>
      <c r="P489" s="31" t="s">
        <v>724</v>
      </c>
      <c r="Q489" s="31" t="s">
        <v>725</v>
      </c>
      <c r="R489" s="48">
        <v>1.29</v>
      </c>
      <c r="S489" s="48">
        <v>1.08</v>
      </c>
      <c r="T489" s="49">
        <v>0.88</v>
      </c>
      <c r="U489" s="50">
        <v>122</v>
      </c>
      <c r="V489" s="50">
        <v>91</v>
      </c>
      <c r="W489" s="51">
        <v>74</v>
      </c>
      <c r="X489" s="42">
        <f>IF(Tabela1[[#This Row],[Alta2]]="NA","NA",Tabela1[[#This Row],[Alta2]]/Tabela1[[#This Row],[Alta5]]*Tabela1[[#This Row],[Diâmetro (cm)]]/100)</f>
        <v>4.1999999999999997E-3</v>
      </c>
      <c r="Y489" s="42">
        <f>IF(Tabela1[[#This Row],[Média3]]="NA","NA",Tabela1[[#This Row],[Média3]]/Tabela1[[#This Row],[Média6]]*Tabela1[[#This Row],[Diâmetro (cm)]]/100)</f>
        <v>4.7000000000000002E-3</v>
      </c>
      <c r="Z489" s="42">
        <f>IF(Tabela1[[#This Row],[Baixa4]]="NA","NA",Tabela1[[#This Row],[Baixa4]]/Tabela1[[#This Row],[Baixa7]]*Tabela1[[#This Row],[Diâmetro (cm)]]/100)</f>
        <v>4.7999999999999996E-3</v>
      </c>
      <c r="AA489" s="42">
        <f>IF(Tabela1[[#This Row],[Alta8]]="NA","NA",IF(OR(AD489="",U489=""),"",U489*30/1000))</f>
        <v>3.66</v>
      </c>
      <c r="AB489" s="42">
        <f>IF(Tabela1[[#This Row],[Média9]]="NA","NA",IF(OR(AE489="",V489=""),"",V489*30/1000))</f>
        <v>2.73</v>
      </c>
      <c r="AC489" s="42">
        <f>IF(Tabela1[[#This Row],[Baixa10]]="NA","NA",IF(OR(AF489="",W489=""),"",W489*30/1000))</f>
        <v>2.2200000000000002</v>
      </c>
      <c r="AD489" s="52" t="str">
        <f>IF(Tabela1[[#This Row],[Alta8]]="NA","NA",IF(X489="","",IF(X489&gt;$AD$3,"A",IF(X489&gt;$AD$4,"B",IF(X489&gt;$AD$5,"C","D")))))</f>
        <v>A</v>
      </c>
      <c r="AE489" s="52" t="str">
        <f>IF(Tabela1[[#This Row],[Média9]]="NA","NA",IF(Y489="","",IF(Y489&gt;$AD$3,"A",IF(Y489&gt;$AD$4,"B",IF(Y489&gt;$AD$5,"C","D")))))</f>
        <v>A</v>
      </c>
      <c r="AF489" s="52" t="str">
        <f>IF(Tabela1[[#This Row],[Baixa10]]="NA","NA",IF(Z489="","",IF(Z489&gt;$AD$3,"A",IF(Z489&gt;$AD$4,"B",IF(Z489&gt;$AD$5,"C","D")))))</f>
        <v>A</v>
      </c>
    </row>
    <row r="490" spans="1:32" ht="26.1" customHeight="1" x14ac:dyDescent="0.3">
      <c r="A490" s="46" t="s">
        <v>1263</v>
      </c>
      <c r="B490" s="31" t="s">
        <v>1216</v>
      </c>
      <c r="C490" s="46" t="s">
        <v>721</v>
      </c>
      <c r="D490" s="46" t="s">
        <v>726</v>
      </c>
      <c r="E490" s="46" t="s">
        <v>27</v>
      </c>
      <c r="F490" s="31">
        <v>220</v>
      </c>
      <c r="G490" s="47">
        <v>40</v>
      </c>
      <c r="H490" s="31">
        <v>6</v>
      </c>
      <c r="I490" s="31" t="s">
        <v>696</v>
      </c>
      <c r="J490" s="31" t="s">
        <v>18</v>
      </c>
      <c r="K490" s="31" t="s">
        <v>18</v>
      </c>
      <c r="L490" s="31" t="s">
        <v>696</v>
      </c>
      <c r="M490" s="31" t="s">
        <v>33</v>
      </c>
      <c r="N490" s="31">
        <v>3</v>
      </c>
      <c r="O490" s="31" t="s">
        <v>723</v>
      </c>
      <c r="P490" s="31" t="s">
        <v>724</v>
      </c>
      <c r="Q490" s="31" t="s">
        <v>725</v>
      </c>
      <c r="R490" s="48">
        <v>1.34</v>
      </c>
      <c r="S490" s="48">
        <v>1.1299999999999999</v>
      </c>
      <c r="T490" s="49">
        <v>0.86</v>
      </c>
      <c r="U490" s="50">
        <v>122</v>
      </c>
      <c r="V490" s="50">
        <v>94</v>
      </c>
      <c r="W490" s="51">
        <v>76</v>
      </c>
      <c r="X490" s="42">
        <f>IF(Tabela1[[#This Row],[Alta2]]="NA","NA",Tabela1[[#This Row],[Alta2]]/Tabela1[[#This Row],[Alta5]]*Tabela1[[#This Row],[Diâmetro (cm)]]/100)</f>
        <v>4.4000000000000003E-3</v>
      </c>
      <c r="Y490" s="42">
        <f>IF(Tabela1[[#This Row],[Média3]]="NA","NA",Tabela1[[#This Row],[Média3]]/Tabela1[[#This Row],[Média6]]*Tabela1[[#This Row],[Diâmetro (cm)]]/100)</f>
        <v>4.7999999999999996E-3</v>
      </c>
      <c r="Z490" s="42">
        <f>IF(Tabela1[[#This Row],[Baixa4]]="NA","NA",Tabela1[[#This Row],[Baixa4]]/Tabela1[[#This Row],[Baixa7]]*Tabela1[[#This Row],[Diâmetro (cm)]]/100)</f>
        <v>4.4999999999999997E-3</v>
      </c>
      <c r="AA490" s="42">
        <f>IF(Tabela1[[#This Row],[Alta8]]="NA","NA",IF(OR(AD490="",U490=""),"",U490*30/1000))</f>
        <v>3.66</v>
      </c>
      <c r="AB490" s="42">
        <f>IF(Tabela1[[#This Row],[Média9]]="NA","NA",IF(OR(AE490="",V490=""),"",V490*30/1000))</f>
        <v>2.82</v>
      </c>
      <c r="AC490" s="42">
        <f>IF(Tabela1[[#This Row],[Baixa10]]="NA","NA",IF(OR(AF490="",W490=""),"",W490*30/1000))</f>
        <v>2.2799999999999998</v>
      </c>
      <c r="AD490" s="52" t="str">
        <f>IF(Tabela1[[#This Row],[Alta8]]="NA","NA",IF(X490="","",IF(X490&gt;$AD$3,"A",IF(X490&gt;$AD$4,"B",IF(X490&gt;$AD$5,"C","D")))))</f>
        <v>A</v>
      </c>
      <c r="AE490" s="52" t="str">
        <f>IF(Tabela1[[#This Row],[Média9]]="NA","NA",IF(Y490="","",IF(Y490&gt;$AD$3,"A",IF(Y490&gt;$AD$4,"B",IF(Y490&gt;$AD$5,"C","D")))))</f>
        <v>A</v>
      </c>
      <c r="AF490" s="52" t="str">
        <f>IF(Tabela1[[#This Row],[Baixa10]]="NA","NA",IF(Z490="","",IF(Z490&gt;$AD$3,"A",IF(Z490&gt;$AD$4,"B",IF(Z490&gt;$AD$5,"C","D")))))</f>
        <v>A</v>
      </c>
    </row>
    <row r="491" spans="1:32" ht="26.1" customHeight="1" x14ac:dyDescent="0.3">
      <c r="A491" s="46" t="s">
        <v>1263</v>
      </c>
      <c r="B491" s="31" t="s">
        <v>1216</v>
      </c>
      <c r="C491" s="46" t="s">
        <v>727</v>
      </c>
      <c r="D491" s="46" t="s">
        <v>728</v>
      </c>
      <c r="E491" s="46" t="s">
        <v>27</v>
      </c>
      <c r="F491" s="31">
        <v>127</v>
      </c>
      <c r="G491" s="47">
        <v>40</v>
      </c>
      <c r="H491" s="31">
        <v>6</v>
      </c>
      <c r="I491" s="31" t="s">
        <v>696</v>
      </c>
      <c r="J491" s="31" t="s">
        <v>18</v>
      </c>
      <c r="K491" s="31" t="s">
        <v>18</v>
      </c>
      <c r="L491" s="31" t="s">
        <v>696</v>
      </c>
      <c r="M491" s="31" t="s">
        <v>34</v>
      </c>
      <c r="N491" s="31">
        <v>3</v>
      </c>
      <c r="O491" s="31" t="s">
        <v>697</v>
      </c>
      <c r="P491" s="31" t="s">
        <v>698</v>
      </c>
      <c r="Q491" s="31" t="s">
        <v>699</v>
      </c>
      <c r="R491" s="48">
        <v>1.29</v>
      </c>
      <c r="S491" s="48">
        <v>1.08</v>
      </c>
      <c r="T491" s="49">
        <v>0.88</v>
      </c>
      <c r="U491" s="50">
        <v>122</v>
      </c>
      <c r="V491" s="50">
        <v>91</v>
      </c>
      <c r="W491" s="51">
        <v>74</v>
      </c>
      <c r="X491" s="42">
        <f>IF(Tabela1[[#This Row],[Alta2]]="NA","NA",Tabela1[[#This Row],[Alta2]]/Tabela1[[#This Row],[Alta5]]*Tabela1[[#This Row],[Diâmetro (cm)]]/100)</f>
        <v>4.1999999999999997E-3</v>
      </c>
      <c r="Y491" s="42">
        <f>IF(Tabela1[[#This Row],[Média3]]="NA","NA",Tabela1[[#This Row],[Média3]]/Tabela1[[#This Row],[Média6]]*Tabela1[[#This Row],[Diâmetro (cm)]]/100)</f>
        <v>4.7000000000000002E-3</v>
      </c>
      <c r="Z491" s="42">
        <f>IF(Tabela1[[#This Row],[Baixa4]]="NA","NA",Tabela1[[#This Row],[Baixa4]]/Tabela1[[#This Row],[Baixa7]]*Tabela1[[#This Row],[Diâmetro (cm)]]/100)</f>
        <v>4.7999999999999996E-3</v>
      </c>
      <c r="AA491" s="42">
        <f>IF(Tabela1[[#This Row],[Alta8]]="NA","NA",IF(OR(AD491="",U491=""),"",U491*30/1000))</f>
        <v>3.66</v>
      </c>
      <c r="AB491" s="42">
        <f>IF(Tabela1[[#This Row],[Média9]]="NA","NA",IF(OR(AE491="",V491=""),"",V491*30/1000))</f>
        <v>2.73</v>
      </c>
      <c r="AC491" s="42">
        <f>IF(Tabela1[[#This Row],[Baixa10]]="NA","NA",IF(OR(AF491="",W491=""),"",W491*30/1000))</f>
        <v>2.2200000000000002</v>
      </c>
      <c r="AD491" s="52" t="str">
        <f>IF(Tabela1[[#This Row],[Alta8]]="NA","NA",IF(X491="","",IF(X491&gt;$AD$3,"A",IF(X491&gt;$AD$4,"B",IF(X491&gt;$AD$5,"C","D")))))</f>
        <v>A</v>
      </c>
      <c r="AE491" s="52" t="str">
        <f>IF(Tabela1[[#This Row],[Média9]]="NA","NA",IF(Y491="","",IF(Y491&gt;$AD$3,"A",IF(Y491&gt;$AD$4,"B",IF(Y491&gt;$AD$5,"C","D")))))</f>
        <v>A</v>
      </c>
      <c r="AF491" s="52" t="str">
        <f>IF(Tabela1[[#This Row],[Baixa10]]="NA","NA",IF(Z491="","",IF(Z491&gt;$AD$3,"A",IF(Z491&gt;$AD$4,"B",IF(Z491&gt;$AD$5,"C","D")))))</f>
        <v>A</v>
      </c>
    </row>
    <row r="492" spans="1:32" ht="26.1" customHeight="1" x14ac:dyDescent="0.3">
      <c r="A492" s="46" t="s">
        <v>1263</v>
      </c>
      <c r="B492" s="31" t="s">
        <v>1216</v>
      </c>
      <c r="C492" s="46" t="s">
        <v>727</v>
      </c>
      <c r="D492" s="46" t="s">
        <v>729</v>
      </c>
      <c r="E492" s="46" t="s">
        <v>27</v>
      </c>
      <c r="F492" s="31">
        <v>220</v>
      </c>
      <c r="G492" s="47">
        <v>40</v>
      </c>
      <c r="H492" s="31">
        <v>6</v>
      </c>
      <c r="I492" s="31" t="s">
        <v>696</v>
      </c>
      <c r="J492" s="31" t="s">
        <v>18</v>
      </c>
      <c r="K492" s="31" t="s">
        <v>18</v>
      </c>
      <c r="L492" s="31" t="s">
        <v>696</v>
      </c>
      <c r="M492" s="31" t="s">
        <v>34</v>
      </c>
      <c r="N492" s="31">
        <v>3</v>
      </c>
      <c r="O492" s="31" t="s">
        <v>697</v>
      </c>
      <c r="P492" s="31" t="s">
        <v>698</v>
      </c>
      <c r="Q492" s="31" t="s">
        <v>699</v>
      </c>
      <c r="R492" s="48">
        <v>1.34</v>
      </c>
      <c r="S492" s="48">
        <v>1.1299999999999999</v>
      </c>
      <c r="T492" s="49">
        <v>0.86</v>
      </c>
      <c r="U492" s="50">
        <v>122</v>
      </c>
      <c r="V492" s="50">
        <v>94</v>
      </c>
      <c r="W492" s="51">
        <v>76</v>
      </c>
      <c r="X492" s="42">
        <f>IF(Tabela1[[#This Row],[Alta2]]="NA","NA",Tabela1[[#This Row],[Alta2]]/Tabela1[[#This Row],[Alta5]]*Tabela1[[#This Row],[Diâmetro (cm)]]/100)</f>
        <v>4.4000000000000003E-3</v>
      </c>
      <c r="Y492" s="42">
        <f>IF(Tabela1[[#This Row],[Média3]]="NA","NA",Tabela1[[#This Row],[Média3]]/Tabela1[[#This Row],[Média6]]*Tabela1[[#This Row],[Diâmetro (cm)]]/100)</f>
        <v>4.7999999999999996E-3</v>
      </c>
      <c r="Z492" s="42">
        <f>IF(Tabela1[[#This Row],[Baixa4]]="NA","NA",Tabela1[[#This Row],[Baixa4]]/Tabela1[[#This Row],[Baixa7]]*Tabela1[[#This Row],[Diâmetro (cm)]]/100)</f>
        <v>4.4999999999999997E-3</v>
      </c>
      <c r="AA492" s="42">
        <f>IF(Tabela1[[#This Row],[Alta8]]="NA","NA",IF(OR(AD492="",U492=""),"",U492*30/1000))</f>
        <v>3.66</v>
      </c>
      <c r="AB492" s="42">
        <f>IF(Tabela1[[#This Row],[Média9]]="NA","NA",IF(OR(AE492="",V492=""),"",V492*30/1000))</f>
        <v>2.82</v>
      </c>
      <c r="AC492" s="42">
        <f>IF(Tabela1[[#This Row],[Baixa10]]="NA","NA",IF(OR(AF492="",W492=""),"",W492*30/1000))</f>
        <v>2.2799999999999998</v>
      </c>
      <c r="AD492" s="52" t="str">
        <f>IF(Tabela1[[#This Row],[Alta8]]="NA","NA",IF(X492="","",IF(X492&gt;$AD$3,"A",IF(X492&gt;$AD$4,"B",IF(X492&gt;$AD$5,"C","D")))))</f>
        <v>A</v>
      </c>
      <c r="AE492" s="52" t="str">
        <f>IF(Tabela1[[#This Row],[Média9]]="NA","NA",IF(Y492="","",IF(Y492&gt;$AD$3,"A",IF(Y492&gt;$AD$4,"B",IF(Y492&gt;$AD$5,"C","D")))))</f>
        <v>A</v>
      </c>
      <c r="AF492" s="52" t="str">
        <f>IF(Tabela1[[#This Row],[Baixa10]]="NA","NA",IF(Z492="","",IF(Z492&gt;$AD$3,"A",IF(Z492&gt;$AD$4,"B",IF(Z492&gt;$AD$5,"C","D")))))</f>
        <v>A</v>
      </c>
    </row>
    <row r="493" spans="1:32" ht="26.1" customHeight="1" x14ac:dyDescent="0.3">
      <c r="A493" s="46" t="s">
        <v>1263</v>
      </c>
      <c r="B493" s="31" t="s">
        <v>1216</v>
      </c>
      <c r="C493" s="46" t="s">
        <v>730</v>
      </c>
      <c r="D493" s="46" t="s">
        <v>731</v>
      </c>
      <c r="E493" s="46" t="s">
        <v>27</v>
      </c>
      <c r="F493" s="31">
        <v>127</v>
      </c>
      <c r="G493" s="47">
        <v>40</v>
      </c>
      <c r="H493" s="31">
        <v>15</v>
      </c>
      <c r="I493" s="31" t="s">
        <v>696</v>
      </c>
      <c r="J493" s="31" t="s">
        <v>18</v>
      </c>
      <c r="K493" s="31" t="s">
        <v>18</v>
      </c>
      <c r="L493" s="31" t="s">
        <v>696</v>
      </c>
      <c r="M493" s="31" t="s">
        <v>33</v>
      </c>
      <c r="N493" s="31">
        <v>3</v>
      </c>
      <c r="O493" s="31" t="s">
        <v>697</v>
      </c>
      <c r="P493" s="31" t="s">
        <v>698</v>
      </c>
      <c r="Q493" s="31" t="s">
        <v>699</v>
      </c>
      <c r="R493" s="48">
        <v>1.3</v>
      </c>
      <c r="S493" s="48">
        <v>1.02</v>
      </c>
      <c r="T493" s="49">
        <v>0.78</v>
      </c>
      <c r="U493" s="50">
        <v>122</v>
      </c>
      <c r="V493" s="50">
        <v>91</v>
      </c>
      <c r="W493" s="51">
        <v>76</v>
      </c>
      <c r="X493" s="42">
        <f>IF(Tabela1[[#This Row],[Alta2]]="NA","NA",Tabela1[[#This Row],[Alta2]]/Tabela1[[#This Row],[Alta5]]*Tabela1[[#This Row],[Diâmetro (cm)]]/100)</f>
        <v>4.3E-3</v>
      </c>
      <c r="Y493" s="42">
        <f>IF(Tabela1[[#This Row],[Média3]]="NA","NA",Tabela1[[#This Row],[Média3]]/Tabela1[[#This Row],[Média6]]*Tabela1[[#This Row],[Diâmetro (cm)]]/100)</f>
        <v>4.4999999999999997E-3</v>
      </c>
      <c r="Z493" s="42">
        <f>IF(Tabela1[[#This Row],[Baixa4]]="NA","NA",Tabela1[[#This Row],[Baixa4]]/Tabela1[[#This Row],[Baixa7]]*Tabela1[[#This Row],[Diâmetro (cm)]]/100)</f>
        <v>4.1000000000000003E-3</v>
      </c>
      <c r="AA493" s="42">
        <f>IF(Tabela1[[#This Row],[Alta8]]="NA","NA",IF(OR(AD493="",U493=""),"",U493*30/1000))</f>
        <v>3.66</v>
      </c>
      <c r="AB493" s="42">
        <f>IF(Tabela1[[#This Row],[Média9]]="NA","NA",IF(OR(AE493="",V493=""),"",V493*30/1000))</f>
        <v>2.73</v>
      </c>
      <c r="AC493" s="42">
        <f>IF(Tabela1[[#This Row],[Baixa10]]="NA","NA",IF(OR(AF493="",W493=""),"",W493*30/1000))</f>
        <v>2.2799999999999998</v>
      </c>
      <c r="AD493" s="52" t="str">
        <f>IF(Tabela1[[#This Row],[Alta8]]="NA","NA",IF(X493="","",IF(X493&gt;$AD$3,"A",IF(X493&gt;$AD$4,"B",IF(X493&gt;$AD$5,"C","D")))))</f>
        <v>A</v>
      </c>
      <c r="AE493" s="52" t="str">
        <f>IF(Tabela1[[#This Row],[Média9]]="NA","NA",IF(Y493="","",IF(Y493&gt;$AD$3,"A",IF(Y493&gt;$AD$4,"B",IF(Y493&gt;$AD$5,"C","D")))))</f>
        <v>A</v>
      </c>
      <c r="AF493" s="52" t="str">
        <f>IF(Tabela1[[#This Row],[Baixa10]]="NA","NA",IF(Z493="","",IF(Z493&gt;$AD$3,"A",IF(Z493&gt;$AD$4,"B",IF(Z493&gt;$AD$5,"C","D")))))</f>
        <v>A</v>
      </c>
    </row>
    <row r="494" spans="1:32" ht="26.1" customHeight="1" x14ac:dyDescent="0.3">
      <c r="A494" s="46" t="s">
        <v>1263</v>
      </c>
      <c r="B494" s="31" t="s">
        <v>1216</v>
      </c>
      <c r="C494" s="46" t="s">
        <v>730</v>
      </c>
      <c r="D494" s="46" t="s">
        <v>732</v>
      </c>
      <c r="E494" s="46" t="s">
        <v>27</v>
      </c>
      <c r="F494" s="31">
        <v>220</v>
      </c>
      <c r="G494" s="47">
        <v>40</v>
      </c>
      <c r="H494" s="31">
        <v>15</v>
      </c>
      <c r="I494" s="31" t="s">
        <v>696</v>
      </c>
      <c r="J494" s="31" t="s">
        <v>18</v>
      </c>
      <c r="K494" s="31" t="s">
        <v>18</v>
      </c>
      <c r="L494" s="31" t="s">
        <v>696</v>
      </c>
      <c r="M494" s="31" t="s">
        <v>33</v>
      </c>
      <c r="N494" s="31">
        <v>3</v>
      </c>
      <c r="O494" s="31" t="s">
        <v>697</v>
      </c>
      <c r="P494" s="31" t="s">
        <v>698</v>
      </c>
      <c r="Q494" s="31" t="s">
        <v>699</v>
      </c>
      <c r="R494" s="48">
        <v>1.3</v>
      </c>
      <c r="S494" s="48">
        <v>0.98</v>
      </c>
      <c r="T494" s="49">
        <v>0.78</v>
      </c>
      <c r="U494" s="50">
        <v>122</v>
      </c>
      <c r="V494" s="50">
        <v>91</v>
      </c>
      <c r="W494" s="51">
        <v>76</v>
      </c>
      <c r="X494" s="42">
        <f>IF(Tabela1[[#This Row],[Alta2]]="NA","NA",Tabela1[[#This Row],[Alta2]]/Tabela1[[#This Row],[Alta5]]*Tabela1[[#This Row],[Diâmetro (cm)]]/100)</f>
        <v>4.3E-3</v>
      </c>
      <c r="Y494" s="42">
        <f>IF(Tabela1[[#This Row],[Média3]]="NA","NA",Tabela1[[#This Row],[Média3]]/Tabela1[[#This Row],[Média6]]*Tabela1[[#This Row],[Diâmetro (cm)]]/100)</f>
        <v>4.3E-3</v>
      </c>
      <c r="Z494" s="42">
        <f>IF(Tabela1[[#This Row],[Baixa4]]="NA","NA",Tabela1[[#This Row],[Baixa4]]/Tabela1[[#This Row],[Baixa7]]*Tabela1[[#This Row],[Diâmetro (cm)]]/100)</f>
        <v>4.1000000000000003E-3</v>
      </c>
      <c r="AA494" s="42">
        <f>IF(Tabela1[[#This Row],[Alta8]]="NA","NA",IF(OR(AD494="",U494=""),"",U494*30/1000))</f>
        <v>3.66</v>
      </c>
      <c r="AB494" s="42">
        <f>IF(Tabela1[[#This Row],[Média9]]="NA","NA",IF(OR(AE494="",V494=""),"",V494*30/1000))</f>
        <v>2.73</v>
      </c>
      <c r="AC494" s="42">
        <f>IF(Tabela1[[#This Row],[Baixa10]]="NA","NA",IF(OR(AF494="",W494=""),"",W494*30/1000))</f>
        <v>2.2799999999999998</v>
      </c>
      <c r="AD494" s="52" t="str">
        <f>IF(Tabela1[[#This Row],[Alta8]]="NA","NA",IF(X494="","",IF(X494&gt;$AD$3,"A",IF(X494&gt;$AD$4,"B",IF(X494&gt;$AD$5,"C","D")))))</f>
        <v>A</v>
      </c>
      <c r="AE494" s="52" t="str">
        <f>IF(Tabela1[[#This Row],[Média9]]="NA","NA",IF(Y494="","",IF(Y494&gt;$AD$3,"A",IF(Y494&gt;$AD$4,"B",IF(Y494&gt;$AD$5,"C","D")))))</f>
        <v>A</v>
      </c>
      <c r="AF494" s="52" t="str">
        <f>IF(Tabela1[[#This Row],[Baixa10]]="NA","NA",IF(Z494="","",IF(Z494&gt;$AD$3,"A",IF(Z494&gt;$AD$4,"B",IF(Z494&gt;$AD$5,"C","D")))))</f>
        <v>A</v>
      </c>
    </row>
    <row r="495" spans="1:32" ht="26.1" customHeight="1" x14ac:dyDescent="0.3">
      <c r="A495" s="46" t="s">
        <v>1263</v>
      </c>
      <c r="B495" s="31" t="s">
        <v>1216</v>
      </c>
      <c r="C495" s="46" t="s">
        <v>733</v>
      </c>
      <c r="D495" s="46" t="s">
        <v>731</v>
      </c>
      <c r="E495" s="46" t="s">
        <v>27</v>
      </c>
      <c r="F495" s="31">
        <v>127</v>
      </c>
      <c r="G495" s="47">
        <v>40</v>
      </c>
      <c r="H495" s="31">
        <v>15</v>
      </c>
      <c r="I495" s="31" t="s">
        <v>696</v>
      </c>
      <c r="J495" s="31" t="s">
        <v>18</v>
      </c>
      <c r="K495" s="31" t="s">
        <v>18</v>
      </c>
      <c r="L495" s="31" t="s">
        <v>696</v>
      </c>
      <c r="M495" s="31" t="s">
        <v>34</v>
      </c>
      <c r="N495" s="31">
        <v>3</v>
      </c>
      <c r="O495" s="31" t="s">
        <v>697</v>
      </c>
      <c r="P495" s="31" t="s">
        <v>698</v>
      </c>
      <c r="Q495" s="31" t="s">
        <v>699</v>
      </c>
      <c r="R495" s="48">
        <v>1.3</v>
      </c>
      <c r="S495" s="48">
        <v>1.02</v>
      </c>
      <c r="T495" s="49">
        <v>0.78</v>
      </c>
      <c r="U495" s="50">
        <v>122</v>
      </c>
      <c r="V495" s="50">
        <v>91</v>
      </c>
      <c r="W495" s="51">
        <v>76</v>
      </c>
      <c r="X495" s="42">
        <f>IF(Tabela1[[#This Row],[Alta2]]="NA","NA",Tabela1[[#This Row],[Alta2]]/Tabela1[[#This Row],[Alta5]]*Tabela1[[#This Row],[Diâmetro (cm)]]/100)</f>
        <v>4.3E-3</v>
      </c>
      <c r="Y495" s="42">
        <f>IF(Tabela1[[#This Row],[Média3]]="NA","NA",Tabela1[[#This Row],[Média3]]/Tabela1[[#This Row],[Média6]]*Tabela1[[#This Row],[Diâmetro (cm)]]/100)</f>
        <v>4.4999999999999997E-3</v>
      </c>
      <c r="Z495" s="42">
        <f>IF(Tabela1[[#This Row],[Baixa4]]="NA","NA",Tabela1[[#This Row],[Baixa4]]/Tabela1[[#This Row],[Baixa7]]*Tabela1[[#This Row],[Diâmetro (cm)]]/100)</f>
        <v>4.1000000000000003E-3</v>
      </c>
      <c r="AA495" s="42">
        <f>IF(Tabela1[[#This Row],[Alta8]]="NA","NA",IF(OR(AD495="",U495=""),"",U495*30/1000))</f>
        <v>3.66</v>
      </c>
      <c r="AB495" s="42">
        <f>IF(Tabela1[[#This Row],[Média9]]="NA","NA",IF(OR(AE495="",V495=""),"",V495*30/1000))</f>
        <v>2.73</v>
      </c>
      <c r="AC495" s="42">
        <f>IF(Tabela1[[#This Row],[Baixa10]]="NA","NA",IF(OR(AF495="",W495=""),"",W495*30/1000))</f>
        <v>2.2799999999999998</v>
      </c>
      <c r="AD495" s="52" t="str">
        <f>IF(Tabela1[[#This Row],[Alta8]]="NA","NA",IF(X495="","",IF(X495&gt;$AD$3,"A",IF(X495&gt;$AD$4,"B",IF(X495&gt;$AD$5,"C","D")))))</f>
        <v>A</v>
      </c>
      <c r="AE495" s="52" t="str">
        <f>IF(Tabela1[[#This Row],[Média9]]="NA","NA",IF(Y495="","",IF(Y495&gt;$AD$3,"A",IF(Y495&gt;$AD$4,"B",IF(Y495&gt;$AD$5,"C","D")))))</f>
        <v>A</v>
      </c>
      <c r="AF495" s="52" t="str">
        <f>IF(Tabela1[[#This Row],[Baixa10]]="NA","NA",IF(Z495="","",IF(Z495&gt;$AD$3,"A",IF(Z495&gt;$AD$4,"B",IF(Z495&gt;$AD$5,"C","D")))))</f>
        <v>A</v>
      </c>
    </row>
    <row r="496" spans="1:32" ht="26.1" customHeight="1" x14ac:dyDescent="0.3">
      <c r="A496" s="46" t="s">
        <v>1263</v>
      </c>
      <c r="B496" s="31" t="s">
        <v>1216</v>
      </c>
      <c r="C496" s="46" t="s">
        <v>733</v>
      </c>
      <c r="D496" s="46" t="s">
        <v>732</v>
      </c>
      <c r="E496" s="46" t="s">
        <v>27</v>
      </c>
      <c r="F496" s="31">
        <v>220</v>
      </c>
      <c r="G496" s="47">
        <v>40</v>
      </c>
      <c r="H496" s="31">
        <v>15</v>
      </c>
      <c r="I496" s="31" t="s">
        <v>696</v>
      </c>
      <c r="J496" s="31" t="s">
        <v>18</v>
      </c>
      <c r="K496" s="31" t="s">
        <v>18</v>
      </c>
      <c r="L496" s="31" t="s">
        <v>696</v>
      </c>
      <c r="M496" s="31" t="s">
        <v>34</v>
      </c>
      <c r="N496" s="31">
        <v>3</v>
      </c>
      <c r="O496" s="31" t="s">
        <v>697</v>
      </c>
      <c r="P496" s="31" t="s">
        <v>698</v>
      </c>
      <c r="Q496" s="31" t="s">
        <v>699</v>
      </c>
      <c r="R496" s="48">
        <v>1.3</v>
      </c>
      <c r="S496" s="48">
        <v>0.98</v>
      </c>
      <c r="T496" s="49">
        <v>0.78</v>
      </c>
      <c r="U496" s="50">
        <v>122</v>
      </c>
      <c r="V496" s="50">
        <v>91</v>
      </c>
      <c r="W496" s="51">
        <v>76</v>
      </c>
      <c r="X496" s="42">
        <f>IF(Tabela1[[#This Row],[Alta2]]="NA","NA",Tabela1[[#This Row],[Alta2]]/Tabela1[[#This Row],[Alta5]]*Tabela1[[#This Row],[Diâmetro (cm)]]/100)</f>
        <v>4.3E-3</v>
      </c>
      <c r="Y496" s="42">
        <f>IF(Tabela1[[#This Row],[Média3]]="NA","NA",Tabela1[[#This Row],[Média3]]/Tabela1[[#This Row],[Média6]]*Tabela1[[#This Row],[Diâmetro (cm)]]/100)</f>
        <v>4.3E-3</v>
      </c>
      <c r="Z496" s="42">
        <f>IF(Tabela1[[#This Row],[Baixa4]]="NA","NA",Tabela1[[#This Row],[Baixa4]]/Tabela1[[#This Row],[Baixa7]]*Tabela1[[#This Row],[Diâmetro (cm)]]/100)</f>
        <v>4.1000000000000003E-3</v>
      </c>
      <c r="AA496" s="42">
        <f>IF(Tabela1[[#This Row],[Alta8]]="NA","NA",IF(OR(AD496="",U496=""),"",U496*30/1000))</f>
        <v>3.66</v>
      </c>
      <c r="AB496" s="42">
        <f>IF(Tabela1[[#This Row],[Média9]]="NA","NA",IF(OR(AE496="",V496=""),"",V496*30/1000))</f>
        <v>2.73</v>
      </c>
      <c r="AC496" s="42">
        <f>IF(Tabela1[[#This Row],[Baixa10]]="NA","NA",IF(OR(AF496="",W496=""),"",W496*30/1000))</f>
        <v>2.2799999999999998</v>
      </c>
      <c r="AD496" s="52" t="str">
        <f>IF(Tabela1[[#This Row],[Alta8]]="NA","NA",IF(X496="","",IF(X496&gt;$AD$3,"A",IF(X496&gt;$AD$4,"B",IF(X496&gt;$AD$5,"C","D")))))</f>
        <v>A</v>
      </c>
      <c r="AE496" s="52" t="str">
        <f>IF(Tabela1[[#This Row],[Média9]]="NA","NA",IF(Y496="","",IF(Y496&gt;$AD$3,"A",IF(Y496&gt;$AD$4,"B",IF(Y496&gt;$AD$5,"C","D")))))</f>
        <v>A</v>
      </c>
      <c r="AF496" s="52" t="str">
        <f>IF(Tabela1[[#This Row],[Baixa10]]="NA","NA",IF(Z496="","",IF(Z496&gt;$AD$3,"A",IF(Z496&gt;$AD$4,"B",IF(Z496&gt;$AD$5,"C","D")))))</f>
        <v>A</v>
      </c>
    </row>
    <row r="497" spans="1:32" ht="26.1" customHeight="1" x14ac:dyDescent="0.3">
      <c r="A497" s="46" t="s">
        <v>1263</v>
      </c>
      <c r="B497" s="31" t="s">
        <v>1216</v>
      </c>
      <c r="C497" s="46" t="s">
        <v>734</v>
      </c>
      <c r="D497" s="46" t="s">
        <v>722</v>
      </c>
      <c r="E497" s="46" t="s">
        <v>27</v>
      </c>
      <c r="F497" s="31">
        <v>127</v>
      </c>
      <c r="G497" s="47">
        <v>40</v>
      </c>
      <c r="H497" s="31">
        <v>6</v>
      </c>
      <c r="I497" s="31" t="s">
        <v>696</v>
      </c>
      <c r="J497" s="31" t="s">
        <v>18</v>
      </c>
      <c r="K497" s="31" t="s">
        <v>18</v>
      </c>
      <c r="L497" s="31" t="s">
        <v>696</v>
      </c>
      <c r="M497" s="31" t="s">
        <v>33</v>
      </c>
      <c r="N497" s="31">
        <v>3</v>
      </c>
      <c r="O497" s="31" t="s">
        <v>723</v>
      </c>
      <c r="P497" s="31" t="s">
        <v>724</v>
      </c>
      <c r="Q497" s="31" t="s">
        <v>725</v>
      </c>
      <c r="R497" s="48">
        <v>1.29</v>
      </c>
      <c r="S497" s="48">
        <v>1.08</v>
      </c>
      <c r="T497" s="49">
        <v>0.88</v>
      </c>
      <c r="U497" s="50">
        <v>122</v>
      </c>
      <c r="V497" s="50">
        <v>91</v>
      </c>
      <c r="W497" s="51">
        <v>74</v>
      </c>
      <c r="X497" s="42">
        <f>IF(Tabela1[[#This Row],[Alta2]]="NA","NA",Tabela1[[#This Row],[Alta2]]/Tabela1[[#This Row],[Alta5]]*Tabela1[[#This Row],[Diâmetro (cm)]]/100)</f>
        <v>4.1999999999999997E-3</v>
      </c>
      <c r="Y497" s="42">
        <f>IF(Tabela1[[#This Row],[Média3]]="NA","NA",Tabela1[[#This Row],[Média3]]/Tabela1[[#This Row],[Média6]]*Tabela1[[#This Row],[Diâmetro (cm)]]/100)</f>
        <v>4.7000000000000002E-3</v>
      </c>
      <c r="Z497" s="42">
        <f>IF(Tabela1[[#This Row],[Baixa4]]="NA","NA",Tabela1[[#This Row],[Baixa4]]/Tabela1[[#This Row],[Baixa7]]*Tabela1[[#This Row],[Diâmetro (cm)]]/100)</f>
        <v>4.7999999999999996E-3</v>
      </c>
      <c r="AA497" s="42">
        <f>IF(Tabela1[[#This Row],[Alta8]]="NA","NA",IF(OR(AD497="",U497=""),"",U497*30/1000))</f>
        <v>3.66</v>
      </c>
      <c r="AB497" s="42">
        <f>IF(Tabela1[[#This Row],[Média9]]="NA","NA",IF(OR(AE497="",V497=""),"",V497*30/1000))</f>
        <v>2.73</v>
      </c>
      <c r="AC497" s="42">
        <f>IF(Tabela1[[#This Row],[Baixa10]]="NA","NA",IF(OR(AF497="",W497=""),"",W497*30/1000))</f>
        <v>2.2200000000000002</v>
      </c>
      <c r="AD497" s="52" t="str">
        <f>IF(Tabela1[[#This Row],[Alta8]]="NA","NA",IF(X497="","",IF(X497&gt;$AD$3,"A",IF(X497&gt;$AD$4,"B",IF(X497&gt;$AD$5,"C","D")))))</f>
        <v>A</v>
      </c>
      <c r="AE497" s="52" t="str">
        <f>IF(Tabela1[[#This Row],[Média9]]="NA","NA",IF(Y497="","",IF(Y497&gt;$AD$3,"A",IF(Y497&gt;$AD$4,"B",IF(Y497&gt;$AD$5,"C","D")))))</f>
        <v>A</v>
      </c>
      <c r="AF497" s="52" t="str">
        <f>IF(Tabela1[[#This Row],[Baixa10]]="NA","NA",IF(Z497="","",IF(Z497&gt;$AD$3,"A",IF(Z497&gt;$AD$4,"B",IF(Z497&gt;$AD$5,"C","D")))))</f>
        <v>A</v>
      </c>
    </row>
    <row r="498" spans="1:32" ht="26.1" customHeight="1" x14ac:dyDescent="0.3">
      <c r="A498" s="46" t="s">
        <v>1263</v>
      </c>
      <c r="B498" s="31" t="s">
        <v>1216</v>
      </c>
      <c r="C498" s="46" t="s">
        <v>734</v>
      </c>
      <c r="D498" s="46" t="s">
        <v>726</v>
      </c>
      <c r="E498" s="46" t="s">
        <v>27</v>
      </c>
      <c r="F498" s="31">
        <v>220</v>
      </c>
      <c r="G498" s="47">
        <v>40</v>
      </c>
      <c r="H498" s="31">
        <v>6</v>
      </c>
      <c r="I498" s="31" t="s">
        <v>696</v>
      </c>
      <c r="J498" s="31" t="s">
        <v>18</v>
      </c>
      <c r="K498" s="31" t="s">
        <v>18</v>
      </c>
      <c r="L498" s="31" t="s">
        <v>696</v>
      </c>
      <c r="M498" s="31" t="s">
        <v>33</v>
      </c>
      <c r="N498" s="31">
        <v>3</v>
      </c>
      <c r="O498" s="31" t="s">
        <v>697</v>
      </c>
      <c r="P498" s="31" t="s">
        <v>698</v>
      </c>
      <c r="Q498" s="31" t="s">
        <v>699</v>
      </c>
      <c r="R498" s="48">
        <v>1.34</v>
      </c>
      <c r="S498" s="48">
        <v>1.1299999999999999</v>
      </c>
      <c r="T498" s="49">
        <v>0.86</v>
      </c>
      <c r="U498" s="50">
        <v>122</v>
      </c>
      <c r="V498" s="50">
        <v>94</v>
      </c>
      <c r="W498" s="51">
        <v>76</v>
      </c>
      <c r="X498" s="42">
        <f>IF(Tabela1[[#This Row],[Alta2]]="NA","NA",Tabela1[[#This Row],[Alta2]]/Tabela1[[#This Row],[Alta5]]*Tabela1[[#This Row],[Diâmetro (cm)]]/100)</f>
        <v>4.4000000000000003E-3</v>
      </c>
      <c r="Y498" s="42">
        <f>IF(Tabela1[[#This Row],[Média3]]="NA","NA",Tabela1[[#This Row],[Média3]]/Tabela1[[#This Row],[Média6]]*Tabela1[[#This Row],[Diâmetro (cm)]]/100)</f>
        <v>4.7999999999999996E-3</v>
      </c>
      <c r="Z498" s="42">
        <f>IF(Tabela1[[#This Row],[Baixa4]]="NA","NA",Tabela1[[#This Row],[Baixa4]]/Tabela1[[#This Row],[Baixa7]]*Tabela1[[#This Row],[Diâmetro (cm)]]/100)</f>
        <v>4.4999999999999997E-3</v>
      </c>
      <c r="AA498" s="42">
        <f>IF(Tabela1[[#This Row],[Alta8]]="NA","NA",IF(OR(AD498="",U498=""),"",U498*30/1000))</f>
        <v>3.66</v>
      </c>
      <c r="AB498" s="42">
        <f>IF(Tabela1[[#This Row],[Média9]]="NA","NA",IF(OR(AE498="",V498=""),"",V498*30/1000))</f>
        <v>2.82</v>
      </c>
      <c r="AC498" s="42">
        <f>IF(Tabela1[[#This Row],[Baixa10]]="NA","NA",IF(OR(AF498="",W498=""),"",W498*30/1000))</f>
        <v>2.2799999999999998</v>
      </c>
      <c r="AD498" s="52" t="str">
        <f>IF(Tabela1[[#This Row],[Alta8]]="NA","NA",IF(X498="","",IF(X498&gt;$AD$3,"A",IF(X498&gt;$AD$4,"B",IF(X498&gt;$AD$5,"C","D")))))</f>
        <v>A</v>
      </c>
      <c r="AE498" s="52" t="str">
        <f>IF(Tabela1[[#This Row],[Média9]]="NA","NA",IF(Y498="","",IF(Y498&gt;$AD$3,"A",IF(Y498&gt;$AD$4,"B",IF(Y498&gt;$AD$5,"C","D")))))</f>
        <v>A</v>
      </c>
      <c r="AF498" s="52" t="str">
        <f>IF(Tabela1[[#This Row],[Baixa10]]="NA","NA",IF(Z498="","",IF(Z498&gt;$AD$3,"A",IF(Z498&gt;$AD$4,"B",IF(Z498&gt;$AD$5,"C","D")))))</f>
        <v>A</v>
      </c>
    </row>
    <row r="499" spans="1:32" ht="26.1" customHeight="1" x14ac:dyDescent="0.3">
      <c r="A499" s="46" t="s">
        <v>1263</v>
      </c>
      <c r="B499" s="31" t="s">
        <v>1216</v>
      </c>
      <c r="C499" s="46" t="s">
        <v>735</v>
      </c>
      <c r="D499" s="46" t="s">
        <v>728</v>
      </c>
      <c r="E499" s="46" t="s">
        <v>27</v>
      </c>
      <c r="F499" s="31">
        <v>127</v>
      </c>
      <c r="G499" s="47">
        <v>40</v>
      </c>
      <c r="H499" s="31">
        <v>6</v>
      </c>
      <c r="I499" s="31" t="s">
        <v>696</v>
      </c>
      <c r="J499" s="31" t="s">
        <v>18</v>
      </c>
      <c r="K499" s="31" t="s">
        <v>18</v>
      </c>
      <c r="L499" s="31" t="s">
        <v>696</v>
      </c>
      <c r="M499" s="31" t="s">
        <v>34</v>
      </c>
      <c r="N499" s="31">
        <v>3</v>
      </c>
      <c r="O499" s="31" t="s">
        <v>697</v>
      </c>
      <c r="P499" s="31" t="s">
        <v>698</v>
      </c>
      <c r="Q499" s="31" t="s">
        <v>699</v>
      </c>
      <c r="R499" s="48">
        <v>1.29</v>
      </c>
      <c r="S499" s="48">
        <v>1.08</v>
      </c>
      <c r="T499" s="49">
        <v>0.88</v>
      </c>
      <c r="U499" s="50">
        <v>122</v>
      </c>
      <c r="V499" s="50">
        <v>91</v>
      </c>
      <c r="W499" s="51">
        <v>74</v>
      </c>
      <c r="X499" s="42">
        <f>IF(Tabela1[[#This Row],[Alta2]]="NA","NA",Tabela1[[#This Row],[Alta2]]/Tabela1[[#This Row],[Alta5]]*Tabela1[[#This Row],[Diâmetro (cm)]]/100)</f>
        <v>4.1999999999999997E-3</v>
      </c>
      <c r="Y499" s="42">
        <f>IF(Tabela1[[#This Row],[Média3]]="NA","NA",Tabela1[[#This Row],[Média3]]/Tabela1[[#This Row],[Média6]]*Tabela1[[#This Row],[Diâmetro (cm)]]/100)</f>
        <v>4.7000000000000002E-3</v>
      </c>
      <c r="Z499" s="42">
        <f>IF(Tabela1[[#This Row],[Baixa4]]="NA","NA",Tabela1[[#This Row],[Baixa4]]/Tabela1[[#This Row],[Baixa7]]*Tabela1[[#This Row],[Diâmetro (cm)]]/100)</f>
        <v>4.7999999999999996E-3</v>
      </c>
      <c r="AA499" s="42">
        <f>IF(Tabela1[[#This Row],[Alta8]]="NA","NA",IF(OR(AD499="",U499=""),"",U499*30/1000))</f>
        <v>3.66</v>
      </c>
      <c r="AB499" s="42">
        <f>IF(Tabela1[[#This Row],[Média9]]="NA","NA",IF(OR(AE499="",V499=""),"",V499*30/1000))</f>
        <v>2.73</v>
      </c>
      <c r="AC499" s="42">
        <f>IF(Tabela1[[#This Row],[Baixa10]]="NA","NA",IF(OR(AF499="",W499=""),"",W499*30/1000))</f>
        <v>2.2200000000000002</v>
      </c>
      <c r="AD499" s="52" t="str">
        <f>IF(Tabela1[[#This Row],[Alta8]]="NA","NA",IF(X499="","",IF(X499&gt;$AD$3,"A",IF(X499&gt;$AD$4,"B",IF(X499&gt;$AD$5,"C","D")))))</f>
        <v>A</v>
      </c>
      <c r="AE499" s="52" t="str">
        <f>IF(Tabela1[[#This Row],[Média9]]="NA","NA",IF(Y499="","",IF(Y499&gt;$AD$3,"A",IF(Y499&gt;$AD$4,"B",IF(Y499&gt;$AD$5,"C","D")))))</f>
        <v>A</v>
      </c>
      <c r="AF499" s="52" t="str">
        <f>IF(Tabela1[[#This Row],[Baixa10]]="NA","NA",IF(Z499="","",IF(Z499&gt;$AD$3,"A",IF(Z499&gt;$AD$4,"B",IF(Z499&gt;$AD$5,"C","D")))))</f>
        <v>A</v>
      </c>
    </row>
    <row r="500" spans="1:32" ht="26.1" customHeight="1" x14ac:dyDescent="0.3">
      <c r="A500" s="46" t="s">
        <v>1263</v>
      </c>
      <c r="B500" s="31" t="s">
        <v>1216</v>
      </c>
      <c r="C500" s="46" t="s">
        <v>735</v>
      </c>
      <c r="D500" s="46" t="s">
        <v>729</v>
      </c>
      <c r="E500" s="46" t="s">
        <v>27</v>
      </c>
      <c r="F500" s="31">
        <v>220</v>
      </c>
      <c r="G500" s="47">
        <v>40</v>
      </c>
      <c r="H500" s="31">
        <v>6</v>
      </c>
      <c r="I500" s="31" t="s">
        <v>696</v>
      </c>
      <c r="J500" s="31" t="s">
        <v>18</v>
      </c>
      <c r="K500" s="31" t="s">
        <v>18</v>
      </c>
      <c r="L500" s="31" t="s">
        <v>696</v>
      </c>
      <c r="M500" s="31" t="s">
        <v>34</v>
      </c>
      <c r="N500" s="31">
        <v>3</v>
      </c>
      <c r="O500" s="31" t="s">
        <v>697</v>
      </c>
      <c r="P500" s="31" t="s">
        <v>698</v>
      </c>
      <c r="Q500" s="31" t="s">
        <v>699</v>
      </c>
      <c r="R500" s="48">
        <v>1.34</v>
      </c>
      <c r="S500" s="48">
        <v>1.1299999999999999</v>
      </c>
      <c r="T500" s="49">
        <v>0.86</v>
      </c>
      <c r="U500" s="50">
        <v>122</v>
      </c>
      <c r="V500" s="50">
        <v>94</v>
      </c>
      <c r="W500" s="51">
        <v>76</v>
      </c>
      <c r="X500" s="42">
        <f>IF(Tabela1[[#This Row],[Alta2]]="NA","NA",Tabela1[[#This Row],[Alta2]]/Tabela1[[#This Row],[Alta5]]*Tabela1[[#This Row],[Diâmetro (cm)]]/100)</f>
        <v>4.4000000000000003E-3</v>
      </c>
      <c r="Y500" s="42">
        <f>IF(Tabela1[[#This Row],[Média3]]="NA","NA",Tabela1[[#This Row],[Média3]]/Tabela1[[#This Row],[Média6]]*Tabela1[[#This Row],[Diâmetro (cm)]]/100)</f>
        <v>4.7999999999999996E-3</v>
      </c>
      <c r="Z500" s="42">
        <f>IF(Tabela1[[#This Row],[Baixa4]]="NA","NA",Tabela1[[#This Row],[Baixa4]]/Tabela1[[#This Row],[Baixa7]]*Tabela1[[#This Row],[Diâmetro (cm)]]/100)</f>
        <v>4.4999999999999997E-3</v>
      </c>
      <c r="AA500" s="42">
        <f>IF(Tabela1[[#This Row],[Alta8]]="NA","NA",IF(OR(AD500="",U500=""),"",U500*30/1000))</f>
        <v>3.66</v>
      </c>
      <c r="AB500" s="42">
        <f>IF(Tabela1[[#This Row],[Média9]]="NA","NA",IF(OR(AE500="",V500=""),"",V500*30/1000))</f>
        <v>2.82</v>
      </c>
      <c r="AC500" s="42">
        <f>IF(Tabela1[[#This Row],[Baixa10]]="NA","NA",IF(OR(AF500="",W500=""),"",W500*30/1000))</f>
        <v>2.2799999999999998</v>
      </c>
      <c r="AD500" s="52" t="str">
        <f>IF(Tabela1[[#This Row],[Alta8]]="NA","NA",IF(X500="","",IF(X500&gt;$AD$3,"A",IF(X500&gt;$AD$4,"B",IF(X500&gt;$AD$5,"C","D")))))</f>
        <v>A</v>
      </c>
      <c r="AE500" s="52" t="str">
        <f>IF(Tabela1[[#This Row],[Média9]]="NA","NA",IF(Y500="","",IF(Y500&gt;$AD$3,"A",IF(Y500&gt;$AD$4,"B",IF(Y500&gt;$AD$5,"C","D")))))</f>
        <v>A</v>
      </c>
      <c r="AF500" s="52" t="str">
        <f>IF(Tabela1[[#This Row],[Baixa10]]="NA","NA",IF(Z500="","",IF(Z500&gt;$AD$3,"A",IF(Z500&gt;$AD$4,"B",IF(Z500&gt;$AD$5,"C","D")))))</f>
        <v>A</v>
      </c>
    </row>
    <row r="501" spans="1:32" ht="26.1" customHeight="1" x14ac:dyDescent="0.3">
      <c r="A501" s="46" t="s">
        <v>1263</v>
      </c>
      <c r="B501" s="31" t="s">
        <v>1216</v>
      </c>
      <c r="C501" s="46" t="s">
        <v>736</v>
      </c>
      <c r="D501" s="46" t="s">
        <v>722</v>
      </c>
      <c r="E501" s="46" t="s">
        <v>27</v>
      </c>
      <c r="F501" s="31">
        <v>127</v>
      </c>
      <c r="G501" s="47">
        <v>40</v>
      </c>
      <c r="H501" s="31">
        <v>6</v>
      </c>
      <c r="I501" s="31" t="s">
        <v>696</v>
      </c>
      <c r="J501" s="31" t="s">
        <v>18</v>
      </c>
      <c r="K501" s="31" t="s">
        <v>18</v>
      </c>
      <c r="L501" s="31" t="s">
        <v>696</v>
      </c>
      <c r="M501" s="31" t="s">
        <v>33</v>
      </c>
      <c r="N501" s="31">
        <v>3</v>
      </c>
      <c r="O501" s="31" t="s">
        <v>723</v>
      </c>
      <c r="P501" s="31" t="s">
        <v>724</v>
      </c>
      <c r="Q501" s="31" t="s">
        <v>725</v>
      </c>
      <c r="R501" s="48">
        <v>1.29</v>
      </c>
      <c r="S501" s="48">
        <v>1.08</v>
      </c>
      <c r="T501" s="49">
        <v>0.88</v>
      </c>
      <c r="U501" s="50">
        <v>122</v>
      </c>
      <c r="V501" s="50">
        <v>91</v>
      </c>
      <c r="W501" s="51">
        <v>74</v>
      </c>
      <c r="X501" s="42">
        <f>IF(Tabela1[[#This Row],[Alta2]]="NA","NA",Tabela1[[#This Row],[Alta2]]/Tabela1[[#This Row],[Alta5]]*Tabela1[[#This Row],[Diâmetro (cm)]]/100)</f>
        <v>4.1999999999999997E-3</v>
      </c>
      <c r="Y501" s="42">
        <f>IF(Tabela1[[#This Row],[Média3]]="NA","NA",Tabela1[[#This Row],[Média3]]/Tabela1[[#This Row],[Média6]]*Tabela1[[#This Row],[Diâmetro (cm)]]/100)</f>
        <v>4.7000000000000002E-3</v>
      </c>
      <c r="Z501" s="42">
        <f>IF(Tabela1[[#This Row],[Baixa4]]="NA","NA",Tabela1[[#This Row],[Baixa4]]/Tabela1[[#This Row],[Baixa7]]*Tabela1[[#This Row],[Diâmetro (cm)]]/100)</f>
        <v>4.7999999999999996E-3</v>
      </c>
      <c r="AA501" s="42">
        <f>IF(Tabela1[[#This Row],[Alta8]]="NA","NA",IF(OR(AD501="",U501=""),"",U501*30/1000))</f>
        <v>3.66</v>
      </c>
      <c r="AB501" s="42">
        <f>IF(Tabela1[[#This Row],[Média9]]="NA","NA",IF(OR(AE501="",V501=""),"",V501*30/1000))</f>
        <v>2.73</v>
      </c>
      <c r="AC501" s="42">
        <f>IF(Tabela1[[#This Row],[Baixa10]]="NA","NA",IF(OR(AF501="",W501=""),"",W501*30/1000))</f>
        <v>2.2200000000000002</v>
      </c>
      <c r="AD501" s="52" t="str">
        <f>IF(Tabela1[[#This Row],[Alta8]]="NA","NA",IF(X501="","",IF(X501&gt;$AD$3,"A",IF(X501&gt;$AD$4,"B",IF(X501&gt;$AD$5,"C","D")))))</f>
        <v>A</v>
      </c>
      <c r="AE501" s="52" t="str">
        <f>IF(Tabela1[[#This Row],[Média9]]="NA","NA",IF(Y501="","",IF(Y501&gt;$AD$3,"A",IF(Y501&gt;$AD$4,"B",IF(Y501&gt;$AD$5,"C","D")))))</f>
        <v>A</v>
      </c>
      <c r="AF501" s="52" t="str">
        <f>IF(Tabela1[[#This Row],[Baixa10]]="NA","NA",IF(Z501="","",IF(Z501&gt;$AD$3,"A",IF(Z501&gt;$AD$4,"B",IF(Z501&gt;$AD$5,"C","D")))))</f>
        <v>A</v>
      </c>
    </row>
    <row r="502" spans="1:32" ht="26.1" customHeight="1" x14ac:dyDescent="0.3">
      <c r="A502" s="46" t="s">
        <v>1263</v>
      </c>
      <c r="B502" s="31" t="s">
        <v>1216</v>
      </c>
      <c r="C502" s="46" t="s">
        <v>736</v>
      </c>
      <c r="D502" s="46" t="s">
        <v>726</v>
      </c>
      <c r="E502" s="46" t="s">
        <v>27</v>
      </c>
      <c r="F502" s="31">
        <v>220</v>
      </c>
      <c r="G502" s="47">
        <v>40</v>
      </c>
      <c r="H502" s="31">
        <v>6</v>
      </c>
      <c r="I502" s="31" t="s">
        <v>696</v>
      </c>
      <c r="J502" s="31" t="s">
        <v>18</v>
      </c>
      <c r="K502" s="31" t="s">
        <v>18</v>
      </c>
      <c r="L502" s="31" t="s">
        <v>696</v>
      </c>
      <c r="M502" s="31" t="s">
        <v>33</v>
      </c>
      <c r="N502" s="31">
        <v>3</v>
      </c>
      <c r="O502" s="31" t="s">
        <v>723</v>
      </c>
      <c r="P502" s="31" t="s">
        <v>724</v>
      </c>
      <c r="Q502" s="31" t="s">
        <v>725</v>
      </c>
      <c r="R502" s="48">
        <v>1.34</v>
      </c>
      <c r="S502" s="48">
        <v>1.1299999999999999</v>
      </c>
      <c r="T502" s="49">
        <v>0.86</v>
      </c>
      <c r="U502" s="50">
        <v>122</v>
      </c>
      <c r="V502" s="50">
        <v>94</v>
      </c>
      <c r="W502" s="51">
        <v>76</v>
      </c>
      <c r="X502" s="42">
        <f>IF(Tabela1[[#This Row],[Alta2]]="NA","NA",Tabela1[[#This Row],[Alta2]]/Tabela1[[#This Row],[Alta5]]*Tabela1[[#This Row],[Diâmetro (cm)]]/100)</f>
        <v>4.4000000000000003E-3</v>
      </c>
      <c r="Y502" s="42">
        <f>IF(Tabela1[[#This Row],[Média3]]="NA","NA",Tabela1[[#This Row],[Média3]]/Tabela1[[#This Row],[Média6]]*Tabela1[[#This Row],[Diâmetro (cm)]]/100)</f>
        <v>4.7999999999999996E-3</v>
      </c>
      <c r="Z502" s="42">
        <f>IF(Tabela1[[#This Row],[Baixa4]]="NA","NA",Tabela1[[#This Row],[Baixa4]]/Tabela1[[#This Row],[Baixa7]]*Tabela1[[#This Row],[Diâmetro (cm)]]/100)</f>
        <v>4.4999999999999997E-3</v>
      </c>
      <c r="AA502" s="42">
        <f>IF(Tabela1[[#This Row],[Alta8]]="NA","NA",IF(OR(AD502="",U502=""),"",U502*30/1000))</f>
        <v>3.66</v>
      </c>
      <c r="AB502" s="42">
        <f>IF(Tabela1[[#This Row],[Média9]]="NA","NA",IF(OR(AE502="",V502=""),"",V502*30/1000))</f>
        <v>2.82</v>
      </c>
      <c r="AC502" s="42">
        <f>IF(Tabela1[[#This Row],[Baixa10]]="NA","NA",IF(OR(AF502="",W502=""),"",W502*30/1000))</f>
        <v>2.2799999999999998</v>
      </c>
      <c r="AD502" s="52" t="str">
        <f>IF(Tabela1[[#This Row],[Alta8]]="NA","NA",IF(X502="","",IF(X502&gt;$AD$3,"A",IF(X502&gt;$AD$4,"B",IF(X502&gt;$AD$5,"C","D")))))</f>
        <v>A</v>
      </c>
      <c r="AE502" s="52" t="str">
        <f>IF(Tabela1[[#This Row],[Média9]]="NA","NA",IF(Y502="","",IF(Y502&gt;$AD$3,"A",IF(Y502&gt;$AD$4,"B",IF(Y502&gt;$AD$5,"C","D")))))</f>
        <v>A</v>
      </c>
      <c r="AF502" s="52" t="str">
        <f>IF(Tabela1[[#This Row],[Baixa10]]="NA","NA",IF(Z502="","",IF(Z502&gt;$AD$3,"A",IF(Z502&gt;$AD$4,"B",IF(Z502&gt;$AD$5,"C","D")))))</f>
        <v>A</v>
      </c>
    </row>
    <row r="503" spans="1:32" ht="26.1" customHeight="1" x14ac:dyDescent="0.3">
      <c r="A503" s="46" t="s">
        <v>1263</v>
      </c>
      <c r="B503" s="31" t="s">
        <v>1216</v>
      </c>
      <c r="C503" s="46" t="s">
        <v>737</v>
      </c>
      <c r="D503" s="46" t="s">
        <v>731</v>
      </c>
      <c r="E503" s="46" t="s">
        <v>26</v>
      </c>
      <c r="F503" s="31">
        <v>127</v>
      </c>
      <c r="G503" s="47">
        <v>40</v>
      </c>
      <c r="H503" s="31">
        <v>15</v>
      </c>
      <c r="I503" s="31" t="s">
        <v>696</v>
      </c>
      <c r="J503" s="31" t="s">
        <v>18</v>
      </c>
      <c r="K503" s="31" t="s">
        <v>18</v>
      </c>
      <c r="L503" s="31" t="s">
        <v>696</v>
      </c>
      <c r="M503" s="31" t="s">
        <v>33</v>
      </c>
      <c r="N503" s="31">
        <v>3</v>
      </c>
      <c r="O503" s="31" t="s">
        <v>697</v>
      </c>
      <c r="P503" s="31" t="s">
        <v>698</v>
      </c>
      <c r="Q503" s="31" t="s">
        <v>699</v>
      </c>
      <c r="R503" s="48">
        <v>1.3</v>
      </c>
      <c r="S503" s="48">
        <v>1.02</v>
      </c>
      <c r="T503" s="49">
        <v>0.78</v>
      </c>
      <c r="U503" s="50">
        <v>122</v>
      </c>
      <c r="V503" s="50">
        <v>91</v>
      </c>
      <c r="W503" s="51">
        <v>76</v>
      </c>
      <c r="X503" s="42">
        <f>IF(Tabela1[[#This Row],[Alta2]]="NA","NA",Tabela1[[#This Row],[Alta2]]/Tabela1[[#This Row],[Alta5]]*Tabela1[[#This Row],[Diâmetro (cm)]]/100)</f>
        <v>4.3E-3</v>
      </c>
      <c r="Y503" s="42">
        <f>IF(Tabela1[[#This Row],[Média3]]="NA","NA",Tabela1[[#This Row],[Média3]]/Tabela1[[#This Row],[Média6]]*Tabela1[[#This Row],[Diâmetro (cm)]]/100)</f>
        <v>4.4999999999999997E-3</v>
      </c>
      <c r="Z503" s="42">
        <f>IF(Tabela1[[#This Row],[Baixa4]]="NA","NA",Tabela1[[#This Row],[Baixa4]]/Tabela1[[#This Row],[Baixa7]]*Tabela1[[#This Row],[Diâmetro (cm)]]/100)</f>
        <v>4.1000000000000003E-3</v>
      </c>
      <c r="AA503" s="42">
        <f>IF(Tabela1[[#This Row],[Alta8]]="NA","NA",IF(OR(AD503="",U503=""),"",U503*30/1000))</f>
        <v>3.66</v>
      </c>
      <c r="AB503" s="42">
        <f>IF(Tabela1[[#This Row],[Média9]]="NA","NA",IF(OR(AE503="",V503=""),"",V503*30/1000))</f>
        <v>2.73</v>
      </c>
      <c r="AC503" s="42">
        <f>IF(Tabela1[[#This Row],[Baixa10]]="NA","NA",IF(OR(AF503="",W503=""),"",W503*30/1000))</f>
        <v>2.2799999999999998</v>
      </c>
      <c r="AD503" s="52" t="str">
        <f>IF(Tabela1[[#This Row],[Alta8]]="NA","NA",IF(X503="","",IF(X503&gt;$AD$3,"A",IF(X503&gt;$AD$4,"B",IF(X503&gt;$AD$5,"C","D")))))</f>
        <v>A</v>
      </c>
      <c r="AE503" s="52" t="str">
        <f>IF(Tabela1[[#This Row],[Média9]]="NA","NA",IF(Y503="","",IF(Y503&gt;$AD$3,"A",IF(Y503&gt;$AD$4,"B",IF(Y503&gt;$AD$5,"C","D")))))</f>
        <v>A</v>
      </c>
      <c r="AF503" s="52" t="str">
        <f>IF(Tabela1[[#This Row],[Baixa10]]="NA","NA",IF(Z503="","",IF(Z503&gt;$AD$3,"A",IF(Z503&gt;$AD$4,"B",IF(Z503&gt;$AD$5,"C","D")))))</f>
        <v>A</v>
      </c>
    </row>
    <row r="504" spans="1:32" ht="26.1" customHeight="1" x14ac:dyDescent="0.3">
      <c r="A504" s="46" t="s">
        <v>1263</v>
      </c>
      <c r="B504" s="31" t="s">
        <v>1216</v>
      </c>
      <c r="C504" s="46" t="s">
        <v>737</v>
      </c>
      <c r="D504" s="46" t="s">
        <v>732</v>
      </c>
      <c r="E504" s="46" t="s">
        <v>26</v>
      </c>
      <c r="F504" s="31">
        <v>220</v>
      </c>
      <c r="G504" s="47">
        <v>40</v>
      </c>
      <c r="H504" s="31">
        <v>15</v>
      </c>
      <c r="I504" s="31" t="s">
        <v>696</v>
      </c>
      <c r="J504" s="31" t="s">
        <v>18</v>
      </c>
      <c r="K504" s="31" t="s">
        <v>18</v>
      </c>
      <c r="L504" s="31" t="s">
        <v>696</v>
      </c>
      <c r="M504" s="31" t="s">
        <v>33</v>
      </c>
      <c r="N504" s="31">
        <v>3</v>
      </c>
      <c r="O504" s="31" t="s">
        <v>697</v>
      </c>
      <c r="P504" s="31" t="s">
        <v>698</v>
      </c>
      <c r="Q504" s="31" t="s">
        <v>699</v>
      </c>
      <c r="R504" s="48">
        <v>1.3</v>
      </c>
      <c r="S504" s="48">
        <v>0.98</v>
      </c>
      <c r="T504" s="49">
        <v>0.78</v>
      </c>
      <c r="U504" s="50">
        <v>122</v>
      </c>
      <c r="V504" s="50">
        <v>91</v>
      </c>
      <c r="W504" s="51">
        <v>76</v>
      </c>
      <c r="X504" s="42">
        <f>IF(Tabela1[[#This Row],[Alta2]]="NA","NA",Tabela1[[#This Row],[Alta2]]/Tabela1[[#This Row],[Alta5]]*Tabela1[[#This Row],[Diâmetro (cm)]]/100)</f>
        <v>4.3E-3</v>
      </c>
      <c r="Y504" s="42">
        <f>IF(Tabela1[[#This Row],[Média3]]="NA","NA",Tabela1[[#This Row],[Média3]]/Tabela1[[#This Row],[Média6]]*Tabela1[[#This Row],[Diâmetro (cm)]]/100)</f>
        <v>4.3E-3</v>
      </c>
      <c r="Z504" s="42">
        <f>IF(Tabela1[[#This Row],[Baixa4]]="NA","NA",Tabela1[[#This Row],[Baixa4]]/Tabela1[[#This Row],[Baixa7]]*Tabela1[[#This Row],[Diâmetro (cm)]]/100)</f>
        <v>4.1000000000000003E-3</v>
      </c>
      <c r="AA504" s="42">
        <f>IF(Tabela1[[#This Row],[Alta8]]="NA","NA",IF(OR(AD504="",U504=""),"",U504*30/1000))</f>
        <v>3.66</v>
      </c>
      <c r="AB504" s="42">
        <f>IF(Tabela1[[#This Row],[Média9]]="NA","NA",IF(OR(AE504="",V504=""),"",V504*30/1000))</f>
        <v>2.73</v>
      </c>
      <c r="AC504" s="42">
        <f>IF(Tabela1[[#This Row],[Baixa10]]="NA","NA",IF(OR(AF504="",W504=""),"",W504*30/1000))</f>
        <v>2.2799999999999998</v>
      </c>
      <c r="AD504" s="52" t="str">
        <f>IF(Tabela1[[#This Row],[Alta8]]="NA","NA",IF(X504="","",IF(X504&gt;$AD$3,"A",IF(X504&gt;$AD$4,"B",IF(X504&gt;$AD$5,"C","D")))))</f>
        <v>A</v>
      </c>
      <c r="AE504" s="52" t="str">
        <f>IF(Tabela1[[#This Row],[Média9]]="NA","NA",IF(Y504="","",IF(Y504&gt;$AD$3,"A",IF(Y504&gt;$AD$4,"B",IF(Y504&gt;$AD$5,"C","D")))))</f>
        <v>A</v>
      </c>
      <c r="AF504" s="52" t="str">
        <f>IF(Tabela1[[#This Row],[Baixa10]]="NA","NA",IF(Z504="","",IF(Z504&gt;$AD$3,"A",IF(Z504&gt;$AD$4,"B",IF(Z504&gt;$AD$5,"C","D")))))</f>
        <v>A</v>
      </c>
    </row>
    <row r="505" spans="1:32" ht="26.1" customHeight="1" x14ac:dyDescent="0.3">
      <c r="A505" s="46" t="s">
        <v>303</v>
      </c>
      <c r="B505" s="31" t="s">
        <v>1217</v>
      </c>
      <c r="C505" s="46" t="s">
        <v>304</v>
      </c>
      <c r="D505" s="46" t="s">
        <v>305</v>
      </c>
      <c r="E505" s="46" t="s">
        <v>28</v>
      </c>
      <c r="F505" s="31">
        <v>127</v>
      </c>
      <c r="G505" s="47">
        <v>30</v>
      </c>
      <c r="H505" s="31">
        <v>6</v>
      </c>
      <c r="I505" s="31" t="s">
        <v>448</v>
      </c>
      <c r="J505" s="31" t="s">
        <v>18</v>
      </c>
      <c r="K505" s="31" t="s">
        <v>18</v>
      </c>
      <c r="L505" s="31" t="s">
        <v>80</v>
      </c>
      <c r="M505" s="31" t="s">
        <v>33</v>
      </c>
      <c r="N505" s="31">
        <v>3</v>
      </c>
      <c r="O505" s="31">
        <v>1124.7</v>
      </c>
      <c r="P505" s="31">
        <v>1003.5</v>
      </c>
      <c r="Q505" s="31">
        <v>858.2</v>
      </c>
      <c r="R505" s="53">
        <v>0.503</v>
      </c>
      <c r="S505" s="53">
        <v>0.44800000000000001</v>
      </c>
      <c r="T505" s="53">
        <v>0.38500000000000001</v>
      </c>
      <c r="U505" s="50">
        <v>60.4</v>
      </c>
      <c r="V505" s="50">
        <v>55</v>
      </c>
      <c r="W505" s="51">
        <v>47.6</v>
      </c>
      <c r="X505" s="42">
        <f>IF(Tabela1[[#This Row],[Alta2]]="NA","NA",Tabela1[[#This Row],[Alta2]]/Tabela1[[#This Row],[Alta5]]*Tabela1[[#This Row],[Diâmetro (cm)]]/100)</f>
        <v>2.5000000000000001E-3</v>
      </c>
      <c r="Y505" s="42">
        <f>IF(Tabela1[[#This Row],[Média3]]="NA","NA",Tabela1[[#This Row],[Média3]]/Tabela1[[#This Row],[Média6]]*Tabela1[[#This Row],[Diâmetro (cm)]]/100)</f>
        <v>2.3999999999999998E-3</v>
      </c>
      <c r="Z505" s="42">
        <f>IF(Tabela1[[#This Row],[Baixa4]]="NA","NA",Tabela1[[#This Row],[Baixa4]]/Tabela1[[#This Row],[Baixa7]]*Tabela1[[#This Row],[Diâmetro (cm)]]/100)</f>
        <v>2.3999999999999998E-3</v>
      </c>
      <c r="AA505" s="42">
        <f>IF(Tabela1[[#This Row],[Alta8]]="NA","NA",IF(OR(AD505="",U505=""),"",U505*30/1000))</f>
        <v>1.8120000000000001</v>
      </c>
      <c r="AB505" s="42">
        <f>IF(Tabela1[[#This Row],[Média9]]="NA","NA",IF(OR(AE505="",V505=""),"",V505*30/1000))</f>
        <v>1.65</v>
      </c>
      <c r="AC505" s="42">
        <f>IF(Tabela1[[#This Row],[Baixa10]]="NA","NA",IF(OR(AF505="",W505=""),"",W505*30/1000))</f>
        <v>1.4279999999999999</v>
      </c>
      <c r="AD505" s="52" t="str">
        <f>IF(Tabela1[[#This Row],[Alta8]]="NA","NA",IF(X505="","",IF(X505&gt;$AD$3,"A",IF(X505&gt;$AD$4,"B",IF(X505&gt;$AD$5,"C","D")))))</f>
        <v>D</v>
      </c>
      <c r="AE505" s="52" t="str">
        <f>IF(Tabela1[[#This Row],[Média9]]="NA","NA",IF(Y505="","",IF(Y505&gt;$AD$3,"A",IF(Y505&gt;$AD$4,"B",IF(Y505&gt;$AD$5,"C","D")))))</f>
        <v>D</v>
      </c>
      <c r="AF505" s="52" t="str">
        <f>IF(Tabela1[[#This Row],[Baixa10]]="NA","NA",IF(Z505="","",IF(Z505&gt;$AD$3,"A",IF(Z505&gt;$AD$4,"B",IF(Z505&gt;$AD$5,"C","D")))))</f>
        <v>D</v>
      </c>
    </row>
    <row r="506" spans="1:32" ht="26.1" customHeight="1" x14ac:dyDescent="0.3">
      <c r="A506" s="46" t="s">
        <v>303</v>
      </c>
      <c r="B506" s="31" t="s">
        <v>1217</v>
      </c>
      <c r="C506" s="46" t="s">
        <v>304</v>
      </c>
      <c r="D506" s="46" t="s">
        <v>306</v>
      </c>
      <c r="E506" s="46" t="s">
        <v>28</v>
      </c>
      <c r="F506" s="31">
        <v>220</v>
      </c>
      <c r="G506" s="47">
        <v>30</v>
      </c>
      <c r="H506" s="31">
        <v>6</v>
      </c>
      <c r="I506" s="31" t="s">
        <v>448</v>
      </c>
      <c r="J506" s="31" t="s">
        <v>18</v>
      </c>
      <c r="K506" s="31" t="s">
        <v>18</v>
      </c>
      <c r="L506" s="31" t="s">
        <v>80</v>
      </c>
      <c r="M506" s="31" t="s">
        <v>33</v>
      </c>
      <c r="N506" s="31">
        <v>3</v>
      </c>
      <c r="O506" s="31">
        <v>1121.5</v>
      </c>
      <c r="P506" s="31">
        <v>1018.1</v>
      </c>
      <c r="Q506" s="31">
        <v>882.4</v>
      </c>
      <c r="R506" s="53">
        <v>0.499</v>
      </c>
      <c r="S506" s="53">
        <v>0.437</v>
      </c>
      <c r="T506" s="53">
        <v>0.374</v>
      </c>
      <c r="U506" s="50">
        <v>59.1</v>
      </c>
      <c r="V506" s="50">
        <v>54.1</v>
      </c>
      <c r="W506" s="51">
        <v>48.4</v>
      </c>
      <c r="X506" s="42">
        <f>IF(Tabela1[[#This Row],[Alta2]]="NA","NA",Tabela1[[#This Row],[Alta2]]/Tabela1[[#This Row],[Alta5]]*Tabela1[[#This Row],[Diâmetro (cm)]]/100)</f>
        <v>2.5000000000000001E-3</v>
      </c>
      <c r="Y506" s="42">
        <f>IF(Tabela1[[#This Row],[Média3]]="NA","NA",Tabela1[[#This Row],[Média3]]/Tabela1[[#This Row],[Média6]]*Tabela1[[#This Row],[Diâmetro (cm)]]/100)</f>
        <v>2.3999999999999998E-3</v>
      </c>
      <c r="Z506" s="42">
        <f>IF(Tabela1[[#This Row],[Baixa4]]="NA","NA",Tabela1[[#This Row],[Baixa4]]/Tabela1[[#This Row],[Baixa7]]*Tabela1[[#This Row],[Diâmetro (cm)]]/100)</f>
        <v>2.3E-3</v>
      </c>
      <c r="AA506" s="42">
        <f>IF(Tabela1[[#This Row],[Alta8]]="NA","NA",IF(OR(AD506="",U506=""),"",U506*30/1000))</f>
        <v>1.7729999999999999</v>
      </c>
      <c r="AB506" s="42">
        <f>IF(Tabela1[[#This Row],[Média9]]="NA","NA",IF(OR(AE506="",V506=""),"",V506*30/1000))</f>
        <v>1.623</v>
      </c>
      <c r="AC506" s="42">
        <f>IF(Tabela1[[#This Row],[Baixa10]]="NA","NA",IF(OR(AF506="",W506=""),"",W506*30/1000))</f>
        <v>1.452</v>
      </c>
      <c r="AD506" s="52" t="str">
        <f>IF(Tabela1[[#This Row],[Alta8]]="NA","NA",IF(X506="","",IF(X506&gt;$AD$3,"A",IF(X506&gt;$AD$4,"B",IF(X506&gt;$AD$5,"C","D")))))</f>
        <v>D</v>
      </c>
      <c r="AE506" s="52" t="str">
        <f>IF(Tabela1[[#This Row],[Média9]]="NA","NA",IF(Y506="","",IF(Y506&gt;$AD$3,"A",IF(Y506&gt;$AD$4,"B",IF(Y506&gt;$AD$5,"C","D")))))</f>
        <v>D</v>
      </c>
      <c r="AF506" s="52" t="str">
        <f>IF(Tabela1[[#This Row],[Baixa10]]="NA","NA",IF(Z506="","",IF(Z506&gt;$AD$3,"A",IF(Z506&gt;$AD$4,"B",IF(Z506&gt;$AD$5,"C","D")))))</f>
        <v>D</v>
      </c>
    </row>
    <row r="507" spans="1:32" ht="26.1" customHeight="1" x14ac:dyDescent="0.3">
      <c r="A507" s="46" t="s">
        <v>303</v>
      </c>
      <c r="B507" s="31" t="s">
        <v>1218</v>
      </c>
      <c r="C507" s="46" t="s">
        <v>307</v>
      </c>
      <c r="D507" s="46" t="s">
        <v>308</v>
      </c>
      <c r="E507" s="46" t="s">
        <v>25</v>
      </c>
      <c r="F507" s="31">
        <v>127</v>
      </c>
      <c r="G507" s="47">
        <v>30</v>
      </c>
      <c r="H507" s="31">
        <v>6</v>
      </c>
      <c r="I507" s="31" t="s">
        <v>448</v>
      </c>
      <c r="J507" s="31" t="s">
        <v>18</v>
      </c>
      <c r="K507" s="31" t="s">
        <v>18</v>
      </c>
      <c r="L507" s="31" t="s">
        <v>80</v>
      </c>
      <c r="M507" s="31" t="s">
        <v>33</v>
      </c>
      <c r="N507" s="31">
        <v>3</v>
      </c>
      <c r="O507" s="31">
        <v>1455.2</v>
      </c>
      <c r="P507" s="31">
        <v>1358.3</v>
      </c>
      <c r="Q507" s="31">
        <v>1197.4000000000001</v>
      </c>
      <c r="R507" s="53">
        <v>0.79</v>
      </c>
      <c r="S507" s="53">
        <v>0.73</v>
      </c>
      <c r="T507" s="53">
        <v>0.64</v>
      </c>
      <c r="U507" s="50">
        <v>45.04</v>
      </c>
      <c r="V507" s="50">
        <v>43.03</v>
      </c>
      <c r="W507" s="51">
        <v>40.1</v>
      </c>
      <c r="X507" s="42">
        <f>IF(Tabela1[[#This Row],[Alta2]]="NA","NA",Tabela1[[#This Row],[Alta2]]/Tabela1[[#This Row],[Alta5]]*Tabela1[[#This Row],[Diâmetro (cm)]]/100)</f>
        <v>5.3E-3</v>
      </c>
      <c r="Y507" s="42">
        <f>IF(Tabela1[[#This Row],[Média3]]="NA","NA",Tabela1[[#This Row],[Média3]]/Tabela1[[#This Row],[Média6]]*Tabela1[[#This Row],[Diâmetro (cm)]]/100)</f>
        <v>5.1000000000000004E-3</v>
      </c>
      <c r="Z507" s="42">
        <f>IF(Tabela1[[#This Row],[Baixa4]]="NA","NA",Tabela1[[#This Row],[Baixa4]]/Tabela1[[#This Row],[Baixa7]]*Tabela1[[#This Row],[Diâmetro (cm)]]/100)</f>
        <v>4.7999999999999996E-3</v>
      </c>
      <c r="AA507" s="42">
        <f>IF(Tabela1[[#This Row],[Alta8]]="NA","NA",IF(OR(AD507="",U507=""),"",U507*30/1000))</f>
        <v>1.3512</v>
      </c>
      <c r="AB507" s="42">
        <f>IF(Tabela1[[#This Row],[Média9]]="NA","NA",IF(OR(AE507="",V507=""),"",V507*30/1000))</f>
        <v>1.2908999999999999</v>
      </c>
      <c r="AC507" s="42">
        <f>IF(Tabela1[[#This Row],[Baixa10]]="NA","NA",IF(OR(AF507="",W507=""),"",W507*30/1000))</f>
        <v>1.2030000000000001</v>
      </c>
      <c r="AD507" s="52" t="str">
        <f>IF(Tabela1[[#This Row],[Alta8]]="NA","NA",IF(X507="","",IF(X507&gt;$AD$3,"A",IF(X507&gt;$AD$4,"B",IF(X507&gt;$AD$5,"C","D")))))</f>
        <v>A</v>
      </c>
      <c r="AE507" s="52" t="str">
        <f>IF(Tabela1[[#This Row],[Média9]]="NA","NA",IF(Y507="","",IF(Y507&gt;$AD$3,"A",IF(Y507&gt;$AD$4,"B",IF(Y507&gt;$AD$5,"C","D")))))</f>
        <v>A</v>
      </c>
      <c r="AF507" s="52" t="str">
        <f>IF(Tabela1[[#This Row],[Baixa10]]="NA","NA",IF(Z507="","",IF(Z507&gt;$AD$3,"A",IF(Z507&gt;$AD$4,"B",IF(Z507&gt;$AD$5,"C","D")))))</f>
        <v>A</v>
      </c>
    </row>
    <row r="508" spans="1:32" ht="26.1" customHeight="1" x14ac:dyDescent="0.3">
      <c r="A508" s="46" t="s">
        <v>303</v>
      </c>
      <c r="B508" s="31" t="s">
        <v>1218</v>
      </c>
      <c r="C508" s="46" t="s">
        <v>307</v>
      </c>
      <c r="D508" s="46" t="s">
        <v>309</v>
      </c>
      <c r="E508" s="46" t="s">
        <v>25</v>
      </c>
      <c r="F508" s="31">
        <v>220</v>
      </c>
      <c r="G508" s="47">
        <v>30</v>
      </c>
      <c r="H508" s="31">
        <v>6</v>
      </c>
      <c r="I508" s="31" t="s">
        <v>448</v>
      </c>
      <c r="J508" s="31" t="s">
        <v>18</v>
      </c>
      <c r="K508" s="31" t="s">
        <v>18</v>
      </c>
      <c r="L508" s="31" t="s">
        <v>80</v>
      </c>
      <c r="M508" s="31" t="s">
        <v>33</v>
      </c>
      <c r="N508" s="31">
        <v>3</v>
      </c>
      <c r="O508" s="31">
        <v>1434.9</v>
      </c>
      <c r="P508" s="31">
        <v>1324.1</v>
      </c>
      <c r="Q508" s="31">
        <v>1188.0999999999999</v>
      </c>
      <c r="R508" s="53">
        <v>0.82</v>
      </c>
      <c r="S508" s="53">
        <v>0.74</v>
      </c>
      <c r="T508" s="53">
        <v>0.65</v>
      </c>
      <c r="U508" s="50">
        <v>45.69</v>
      </c>
      <c r="V508" s="50">
        <v>42.52</v>
      </c>
      <c r="W508" s="51">
        <v>39.81</v>
      </c>
      <c r="X508" s="42">
        <f>IF(Tabela1[[#This Row],[Alta2]]="NA","NA",Tabela1[[#This Row],[Alta2]]/Tabela1[[#This Row],[Alta5]]*Tabela1[[#This Row],[Diâmetro (cm)]]/100)</f>
        <v>5.4000000000000003E-3</v>
      </c>
      <c r="Y508" s="42">
        <f>IF(Tabela1[[#This Row],[Média3]]="NA","NA",Tabela1[[#This Row],[Média3]]/Tabela1[[#This Row],[Média6]]*Tabela1[[#This Row],[Diâmetro (cm)]]/100)</f>
        <v>5.1999999999999998E-3</v>
      </c>
      <c r="Z508" s="42">
        <f>IF(Tabela1[[#This Row],[Baixa4]]="NA","NA",Tabela1[[#This Row],[Baixa4]]/Tabela1[[#This Row],[Baixa7]]*Tabela1[[#This Row],[Diâmetro (cm)]]/100)</f>
        <v>4.8999999999999998E-3</v>
      </c>
      <c r="AA508" s="42">
        <f>IF(Tabela1[[#This Row],[Alta8]]="NA","NA",IF(OR(AD508="",U508=""),"",U508*30/1000))</f>
        <v>1.3707</v>
      </c>
      <c r="AB508" s="42">
        <f>IF(Tabela1[[#This Row],[Média9]]="NA","NA",IF(OR(AE508="",V508=""),"",V508*30/1000))</f>
        <v>1.2756000000000001</v>
      </c>
      <c r="AC508" s="42">
        <f>IF(Tabela1[[#This Row],[Baixa10]]="NA","NA",IF(OR(AF508="",W508=""),"",W508*30/1000))</f>
        <v>1.1942999999999999</v>
      </c>
      <c r="AD508" s="52" t="str">
        <f>IF(Tabela1[[#This Row],[Alta8]]="NA","NA",IF(X508="","",IF(X508&gt;$AD$3,"A",IF(X508&gt;$AD$4,"B",IF(X508&gt;$AD$5,"C","D")))))</f>
        <v>A</v>
      </c>
      <c r="AE508" s="52" t="str">
        <f>IF(Tabela1[[#This Row],[Média9]]="NA","NA",IF(Y508="","",IF(Y508&gt;$AD$3,"A",IF(Y508&gt;$AD$4,"B",IF(Y508&gt;$AD$5,"C","D")))))</f>
        <v>A</v>
      </c>
      <c r="AF508" s="52" t="str">
        <f>IF(Tabela1[[#This Row],[Baixa10]]="NA","NA",IF(Z508="","",IF(Z508&gt;$AD$3,"A",IF(Z508&gt;$AD$4,"B",IF(Z508&gt;$AD$5,"C","D")))))</f>
        <v>A</v>
      </c>
    </row>
    <row r="509" spans="1:32" ht="26.1" customHeight="1" x14ac:dyDescent="0.3">
      <c r="A509" s="46" t="s">
        <v>303</v>
      </c>
      <c r="B509" s="31" t="s">
        <v>1219</v>
      </c>
      <c r="C509" s="46" t="s">
        <v>310</v>
      </c>
      <c r="D509" s="46" t="s">
        <v>311</v>
      </c>
      <c r="E509" s="46" t="s">
        <v>25</v>
      </c>
      <c r="F509" s="31">
        <v>127</v>
      </c>
      <c r="G509" s="47">
        <v>30</v>
      </c>
      <c r="H509" s="31">
        <v>6</v>
      </c>
      <c r="I509" s="31" t="s">
        <v>448</v>
      </c>
      <c r="J509" s="31" t="s">
        <v>18</v>
      </c>
      <c r="K509" s="31" t="s">
        <v>18</v>
      </c>
      <c r="L509" s="31" t="s">
        <v>80</v>
      </c>
      <c r="M509" s="31" t="s">
        <v>33</v>
      </c>
      <c r="N509" s="31">
        <v>3</v>
      </c>
      <c r="O509" s="31">
        <v>1465.3</v>
      </c>
      <c r="P509" s="31">
        <v>1382.6</v>
      </c>
      <c r="Q509" s="31">
        <v>1232.5999999999999</v>
      </c>
      <c r="R509" s="53">
        <v>0.79</v>
      </c>
      <c r="S509" s="53">
        <v>0.74</v>
      </c>
      <c r="T509" s="53">
        <v>0.66</v>
      </c>
      <c r="U509" s="50">
        <v>44.27</v>
      </c>
      <c r="V509" s="50">
        <v>42.3</v>
      </c>
      <c r="W509" s="51">
        <v>39.409999999999997</v>
      </c>
      <c r="X509" s="42">
        <f>IF(Tabela1[[#This Row],[Alta2]]="NA","NA",Tabela1[[#This Row],[Alta2]]/Tabela1[[#This Row],[Alta5]]*Tabela1[[#This Row],[Diâmetro (cm)]]/100)</f>
        <v>5.4000000000000003E-3</v>
      </c>
      <c r="Y509" s="42">
        <f>IF(Tabela1[[#This Row],[Média3]]="NA","NA",Tabela1[[#This Row],[Média3]]/Tabela1[[#This Row],[Média6]]*Tabela1[[#This Row],[Diâmetro (cm)]]/100)</f>
        <v>5.1999999999999998E-3</v>
      </c>
      <c r="Z509" s="42">
        <f>IF(Tabela1[[#This Row],[Baixa4]]="NA","NA",Tabela1[[#This Row],[Baixa4]]/Tabela1[[#This Row],[Baixa7]]*Tabela1[[#This Row],[Diâmetro (cm)]]/100)</f>
        <v>5.0000000000000001E-3</v>
      </c>
      <c r="AA509" s="42">
        <f>IF(Tabela1[[#This Row],[Alta8]]="NA","NA",IF(OR(AD509="",U509=""),"",U509*30/1000))</f>
        <v>1.3281000000000001</v>
      </c>
      <c r="AB509" s="42">
        <f>IF(Tabela1[[#This Row],[Média9]]="NA","NA",IF(OR(AE509="",V509=""),"",V509*30/1000))</f>
        <v>1.2689999999999999</v>
      </c>
      <c r="AC509" s="42">
        <f>IF(Tabela1[[#This Row],[Baixa10]]="NA","NA",IF(OR(AF509="",W509=""),"",W509*30/1000))</f>
        <v>1.1822999999999999</v>
      </c>
      <c r="AD509" s="52" t="str">
        <f>IF(Tabela1[[#This Row],[Alta8]]="NA","NA",IF(X509="","",IF(X509&gt;$AD$3,"A",IF(X509&gt;$AD$4,"B",IF(X509&gt;$AD$5,"C","D")))))</f>
        <v>A</v>
      </c>
      <c r="AE509" s="52" t="str">
        <f>IF(Tabela1[[#This Row],[Média9]]="NA","NA",IF(Y509="","",IF(Y509&gt;$AD$3,"A",IF(Y509&gt;$AD$4,"B",IF(Y509&gt;$AD$5,"C","D")))))</f>
        <v>A</v>
      </c>
      <c r="AF509" s="52" t="str">
        <f>IF(Tabela1[[#This Row],[Baixa10]]="NA","NA",IF(Z509="","",IF(Z509&gt;$AD$3,"A",IF(Z509&gt;$AD$4,"B",IF(Z509&gt;$AD$5,"C","D")))))</f>
        <v>A</v>
      </c>
    </row>
    <row r="510" spans="1:32" ht="26.1" customHeight="1" x14ac:dyDescent="0.3">
      <c r="A510" s="46" t="s">
        <v>303</v>
      </c>
      <c r="B510" s="31" t="s">
        <v>1219</v>
      </c>
      <c r="C510" s="46" t="s">
        <v>310</v>
      </c>
      <c r="D510" s="46" t="s">
        <v>312</v>
      </c>
      <c r="E510" s="46" t="s">
        <v>25</v>
      </c>
      <c r="F510" s="31">
        <v>220</v>
      </c>
      <c r="G510" s="47">
        <v>30</v>
      </c>
      <c r="H510" s="31">
        <v>6</v>
      </c>
      <c r="I510" s="31" t="s">
        <v>448</v>
      </c>
      <c r="J510" s="31" t="s">
        <v>18</v>
      </c>
      <c r="K510" s="31" t="s">
        <v>18</v>
      </c>
      <c r="L510" s="31" t="s">
        <v>80</v>
      </c>
      <c r="M510" s="31" t="s">
        <v>33</v>
      </c>
      <c r="N510" s="31">
        <v>3</v>
      </c>
      <c r="O510" s="31">
        <v>1457.1</v>
      </c>
      <c r="P510" s="31">
        <v>1336.4</v>
      </c>
      <c r="Q510" s="31">
        <v>1187.0999999999999</v>
      </c>
      <c r="R510" s="53">
        <v>0.75</v>
      </c>
      <c r="S510" s="53">
        <v>0.68</v>
      </c>
      <c r="T510" s="53">
        <v>0.59</v>
      </c>
      <c r="U510" s="50">
        <v>44.86</v>
      </c>
      <c r="V510" s="50">
        <v>41.95</v>
      </c>
      <c r="W510" s="51">
        <v>39.42</v>
      </c>
      <c r="X510" s="42">
        <f>IF(Tabela1[[#This Row],[Alta2]]="NA","NA",Tabela1[[#This Row],[Alta2]]/Tabela1[[#This Row],[Alta5]]*Tabela1[[#This Row],[Diâmetro (cm)]]/100)</f>
        <v>5.0000000000000001E-3</v>
      </c>
      <c r="Y510" s="42">
        <f>IF(Tabela1[[#This Row],[Média3]]="NA","NA",Tabela1[[#This Row],[Média3]]/Tabela1[[#This Row],[Média6]]*Tabela1[[#This Row],[Diâmetro (cm)]]/100)</f>
        <v>4.8999999999999998E-3</v>
      </c>
      <c r="Z510" s="42">
        <f>IF(Tabela1[[#This Row],[Baixa4]]="NA","NA",Tabela1[[#This Row],[Baixa4]]/Tabela1[[#This Row],[Baixa7]]*Tabela1[[#This Row],[Diâmetro (cm)]]/100)</f>
        <v>4.4999999999999997E-3</v>
      </c>
      <c r="AA510" s="42">
        <f>IF(Tabela1[[#This Row],[Alta8]]="NA","NA",IF(OR(AD510="",U510=""),"",U510*30/1000))</f>
        <v>1.3458000000000001</v>
      </c>
      <c r="AB510" s="42">
        <f>IF(Tabela1[[#This Row],[Média9]]="NA","NA",IF(OR(AE510="",V510=""),"",V510*30/1000))</f>
        <v>1.2585</v>
      </c>
      <c r="AC510" s="42">
        <f>IF(Tabela1[[#This Row],[Baixa10]]="NA","NA",IF(OR(AF510="",W510=""),"",W510*30/1000))</f>
        <v>1.1826000000000001</v>
      </c>
      <c r="AD510" s="52" t="str">
        <f>IF(Tabela1[[#This Row],[Alta8]]="NA","NA",IF(X510="","",IF(X510&gt;$AD$3,"A",IF(X510&gt;$AD$4,"B",IF(X510&gt;$AD$5,"C","D")))))</f>
        <v>A</v>
      </c>
      <c r="AE510" s="52" t="str">
        <f>IF(Tabela1[[#This Row],[Média9]]="NA","NA",IF(Y510="","",IF(Y510&gt;$AD$3,"A",IF(Y510&gt;$AD$4,"B",IF(Y510&gt;$AD$5,"C","D")))))</f>
        <v>A</v>
      </c>
      <c r="AF510" s="52" t="str">
        <f>IF(Tabela1[[#This Row],[Baixa10]]="NA","NA",IF(Z510="","",IF(Z510&gt;$AD$3,"A",IF(Z510&gt;$AD$4,"B",IF(Z510&gt;$AD$5,"C","D")))))</f>
        <v>A</v>
      </c>
    </row>
    <row r="511" spans="1:32" ht="26.1" customHeight="1" x14ac:dyDescent="0.3">
      <c r="A511" s="46" t="s">
        <v>303</v>
      </c>
      <c r="B511" s="31" t="s">
        <v>1220</v>
      </c>
      <c r="C511" s="46" t="s">
        <v>313</v>
      </c>
      <c r="D511" s="46" t="s">
        <v>314</v>
      </c>
      <c r="E511" s="46" t="s">
        <v>25</v>
      </c>
      <c r="F511" s="31">
        <v>127</v>
      </c>
      <c r="G511" s="47">
        <v>30</v>
      </c>
      <c r="H511" s="31">
        <v>6</v>
      </c>
      <c r="I511" s="31" t="s">
        <v>448</v>
      </c>
      <c r="J511" s="31" t="s">
        <v>18</v>
      </c>
      <c r="K511" s="31" t="s">
        <v>18</v>
      </c>
      <c r="L511" s="31" t="s">
        <v>80</v>
      </c>
      <c r="M511" s="31" t="s">
        <v>33</v>
      </c>
      <c r="N511" s="31">
        <v>3</v>
      </c>
      <c r="O511" s="31">
        <v>1442.7</v>
      </c>
      <c r="P511" s="31">
        <v>1338.9</v>
      </c>
      <c r="Q511" s="31">
        <v>1175.8</v>
      </c>
      <c r="R511" s="53">
        <v>0.55000000000000004</v>
      </c>
      <c r="S511" s="53">
        <v>0.51</v>
      </c>
      <c r="T511" s="53">
        <v>0.44</v>
      </c>
      <c r="U511" s="50">
        <v>44.85</v>
      </c>
      <c r="V511" s="50">
        <v>42.72</v>
      </c>
      <c r="W511" s="51">
        <v>39.75</v>
      </c>
      <c r="X511" s="42">
        <f>IF(Tabela1[[#This Row],[Alta2]]="NA","NA",Tabela1[[#This Row],[Alta2]]/Tabela1[[#This Row],[Alta5]]*Tabela1[[#This Row],[Diâmetro (cm)]]/100)</f>
        <v>3.7000000000000002E-3</v>
      </c>
      <c r="Y511" s="42">
        <f>IF(Tabela1[[#This Row],[Média3]]="NA","NA",Tabela1[[#This Row],[Média3]]/Tabela1[[#This Row],[Média6]]*Tabela1[[#This Row],[Diâmetro (cm)]]/100)</f>
        <v>3.5999999999999999E-3</v>
      </c>
      <c r="Z511" s="42">
        <f>IF(Tabela1[[#This Row],[Baixa4]]="NA","NA",Tabela1[[#This Row],[Baixa4]]/Tabela1[[#This Row],[Baixa7]]*Tabela1[[#This Row],[Diâmetro (cm)]]/100)</f>
        <v>3.3E-3</v>
      </c>
      <c r="AA511" s="42">
        <f>IF(Tabela1[[#This Row],[Alta8]]="NA","NA",IF(OR(AD511="",U511=""),"",U511*30/1000))</f>
        <v>1.3454999999999999</v>
      </c>
      <c r="AB511" s="42">
        <f>IF(Tabela1[[#This Row],[Média9]]="NA","NA",IF(OR(AE511="",V511=""),"",V511*30/1000))</f>
        <v>1.2816000000000001</v>
      </c>
      <c r="AC511" s="42">
        <f>IF(Tabela1[[#This Row],[Baixa10]]="NA","NA",IF(OR(AF511="",W511=""),"",W511*30/1000))</f>
        <v>1.1924999999999999</v>
      </c>
      <c r="AD511" s="52" t="str">
        <f>IF(Tabela1[[#This Row],[Alta8]]="NA","NA",IF(X511="","",IF(X511&gt;$AD$3,"A",IF(X511&gt;$AD$4,"B",IF(X511&gt;$AD$5,"C","D")))))</f>
        <v>B</v>
      </c>
      <c r="AE511" s="52" t="str">
        <f>IF(Tabela1[[#This Row],[Média9]]="NA","NA",IF(Y511="","",IF(Y511&gt;$AD$3,"A",IF(Y511&gt;$AD$4,"B",IF(Y511&gt;$AD$5,"C","D")))))</f>
        <v>B</v>
      </c>
      <c r="AF511" s="52" t="str">
        <f>IF(Tabela1[[#This Row],[Baixa10]]="NA","NA",IF(Z511="","",IF(Z511&gt;$AD$3,"A",IF(Z511&gt;$AD$4,"B",IF(Z511&gt;$AD$5,"C","D")))))</f>
        <v>C</v>
      </c>
    </row>
    <row r="512" spans="1:32" ht="26.1" customHeight="1" x14ac:dyDescent="0.3">
      <c r="A512" s="46" t="s">
        <v>303</v>
      </c>
      <c r="B512" s="31" t="s">
        <v>1220</v>
      </c>
      <c r="C512" s="46" t="s">
        <v>313</v>
      </c>
      <c r="D512" s="46" t="s">
        <v>315</v>
      </c>
      <c r="E512" s="46" t="s">
        <v>25</v>
      </c>
      <c r="F512" s="31">
        <v>220</v>
      </c>
      <c r="G512" s="47">
        <v>30</v>
      </c>
      <c r="H512" s="31">
        <v>6</v>
      </c>
      <c r="I512" s="31" t="s">
        <v>448</v>
      </c>
      <c r="J512" s="31" t="s">
        <v>18</v>
      </c>
      <c r="K512" s="31" t="s">
        <v>18</v>
      </c>
      <c r="L512" s="31" t="s">
        <v>80</v>
      </c>
      <c r="M512" s="31" t="s">
        <v>33</v>
      </c>
      <c r="N512" s="31">
        <v>3</v>
      </c>
      <c r="O512" s="31">
        <v>1428.9</v>
      </c>
      <c r="P512" s="31">
        <v>1311.9</v>
      </c>
      <c r="Q512" s="31">
        <v>1165.9000000000001</v>
      </c>
      <c r="R512" s="53">
        <v>0.54</v>
      </c>
      <c r="S512" s="53">
        <v>0.5</v>
      </c>
      <c r="T512" s="53">
        <v>0.43</v>
      </c>
      <c r="U512" s="50">
        <v>45.04</v>
      </c>
      <c r="V512" s="50">
        <v>41.82</v>
      </c>
      <c r="W512" s="51">
        <v>39.19</v>
      </c>
      <c r="X512" s="42">
        <f>IF(Tabela1[[#This Row],[Alta2]]="NA","NA",Tabela1[[#This Row],[Alta2]]/Tabela1[[#This Row],[Alta5]]*Tabela1[[#This Row],[Diâmetro (cm)]]/100)</f>
        <v>3.5999999999999999E-3</v>
      </c>
      <c r="Y512" s="42">
        <f>IF(Tabela1[[#This Row],[Média3]]="NA","NA",Tabela1[[#This Row],[Média3]]/Tabela1[[#This Row],[Média6]]*Tabela1[[#This Row],[Diâmetro (cm)]]/100)</f>
        <v>3.5999999999999999E-3</v>
      </c>
      <c r="Z512" s="42">
        <f>IF(Tabela1[[#This Row],[Baixa4]]="NA","NA",Tabela1[[#This Row],[Baixa4]]/Tabela1[[#This Row],[Baixa7]]*Tabela1[[#This Row],[Diâmetro (cm)]]/100)</f>
        <v>3.3E-3</v>
      </c>
      <c r="AA512" s="42">
        <f>IF(Tabela1[[#This Row],[Alta8]]="NA","NA",IF(OR(AD512="",U512=""),"",U512*30/1000))</f>
        <v>1.3512</v>
      </c>
      <c r="AB512" s="42">
        <f>IF(Tabela1[[#This Row],[Média9]]="NA","NA",IF(OR(AE512="",V512=""),"",V512*30/1000))</f>
        <v>1.2545999999999999</v>
      </c>
      <c r="AC512" s="42">
        <f>IF(Tabela1[[#This Row],[Baixa10]]="NA","NA",IF(OR(AF512="",W512=""),"",W512*30/1000))</f>
        <v>1.1757</v>
      </c>
      <c r="AD512" s="52" t="str">
        <f>IF(Tabela1[[#This Row],[Alta8]]="NA","NA",IF(X512="","",IF(X512&gt;$AD$3,"A",IF(X512&gt;$AD$4,"B",IF(X512&gt;$AD$5,"C","D")))))</f>
        <v>B</v>
      </c>
      <c r="AE512" s="52" t="str">
        <f>IF(Tabela1[[#This Row],[Média9]]="NA","NA",IF(Y512="","",IF(Y512&gt;$AD$3,"A",IF(Y512&gt;$AD$4,"B",IF(Y512&gt;$AD$5,"C","D")))))</f>
        <v>B</v>
      </c>
      <c r="AF512" s="52" t="str">
        <f>IF(Tabela1[[#This Row],[Baixa10]]="NA","NA",IF(Z512="","",IF(Z512&gt;$AD$3,"A",IF(Z512&gt;$AD$4,"B",IF(Z512&gt;$AD$5,"C","D")))))</f>
        <v>C</v>
      </c>
    </row>
    <row r="513" spans="1:32" ht="26.1" customHeight="1" x14ac:dyDescent="0.3">
      <c r="A513" s="46" t="s">
        <v>303</v>
      </c>
      <c r="B513" s="31" t="s">
        <v>1221</v>
      </c>
      <c r="C513" s="46" t="s">
        <v>316</v>
      </c>
      <c r="D513" s="46" t="s">
        <v>317</v>
      </c>
      <c r="E513" s="46" t="s">
        <v>25</v>
      </c>
      <c r="F513" s="31">
        <v>127</v>
      </c>
      <c r="G513" s="47">
        <v>40</v>
      </c>
      <c r="H513" s="31">
        <v>8</v>
      </c>
      <c r="I513" s="31" t="s">
        <v>448</v>
      </c>
      <c r="J513" s="31" t="s">
        <v>18</v>
      </c>
      <c r="K513" s="31" t="s">
        <v>18</v>
      </c>
      <c r="L513" s="31" t="s">
        <v>80</v>
      </c>
      <c r="M513" s="31" t="s">
        <v>33</v>
      </c>
      <c r="N513" s="31">
        <v>3</v>
      </c>
      <c r="O513" s="31">
        <v>1181.5</v>
      </c>
      <c r="P513" s="31">
        <v>1054.2</v>
      </c>
      <c r="Q513" s="31">
        <v>953.6</v>
      </c>
      <c r="R513" s="53">
        <v>0.68</v>
      </c>
      <c r="S513" s="53">
        <v>0.6</v>
      </c>
      <c r="T513" s="53">
        <v>0.54</v>
      </c>
      <c r="U513" s="50">
        <v>83.27</v>
      </c>
      <c r="V513" s="50">
        <v>76.31</v>
      </c>
      <c r="W513" s="51">
        <v>70.319999999999993</v>
      </c>
      <c r="X513" s="42">
        <f>IF(Tabela1[[#This Row],[Alta2]]="NA","NA",Tabela1[[#This Row],[Alta2]]/Tabela1[[#This Row],[Alta5]]*Tabela1[[#This Row],[Diâmetro (cm)]]/100)</f>
        <v>3.3E-3</v>
      </c>
      <c r="Y513" s="42">
        <f>IF(Tabela1[[#This Row],[Média3]]="NA","NA",Tabela1[[#This Row],[Média3]]/Tabela1[[#This Row],[Média6]]*Tabela1[[#This Row],[Diâmetro (cm)]]/100)</f>
        <v>3.0999999999999999E-3</v>
      </c>
      <c r="Z513" s="42">
        <f>IF(Tabela1[[#This Row],[Baixa4]]="NA","NA",Tabela1[[#This Row],[Baixa4]]/Tabela1[[#This Row],[Baixa7]]*Tabela1[[#This Row],[Diâmetro (cm)]]/100)</f>
        <v>3.0999999999999999E-3</v>
      </c>
      <c r="AA513" s="42">
        <f>IF(Tabela1[[#This Row],[Alta8]]="NA","NA",IF(OR(AD513="",U513=""),"",U513*30/1000))</f>
        <v>2.4981</v>
      </c>
      <c r="AB513" s="42">
        <f>IF(Tabela1[[#This Row],[Média9]]="NA","NA",IF(OR(AE513="",V513=""),"",V513*30/1000))</f>
        <v>2.2892999999999999</v>
      </c>
      <c r="AC513" s="42">
        <f>IF(Tabela1[[#This Row],[Baixa10]]="NA","NA",IF(OR(AF513="",W513=""),"",W513*30/1000))</f>
        <v>2.1095999999999999</v>
      </c>
      <c r="AD513" s="52" t="str">
        <f>IF(Tabela1[[#This Row],[Alta8]]="NA","NA",IF(X513="","",IF(X513&gt;$AD$3,"A",IF(X513&gt;$AD$4,"B",IF(X513&gt;$AD$5,"C","D")))))</f>
        <v>C</v>
      </c>
      <c r="AE513" s="52" t="str">
        <f>IF(Tabela1[[#This Row],[Média9]]="NA","NA",IF(Y513="","",IF(Y513&gt;$AD$3,"A",IF(Y513&gt;$AD$4,"B",IF(Y513&gt;$AD$5,"C","D")))))</f>
        <v>C</v>
      </c>
      <c r="AF513" s="52" t="str">
        <f>IF(Tabela1[[#This Row],[Baixa10]]="NA","NA",IF(Z513="","",IF(Z513&gt;$AD$3,"A",IF(Z513&gt;$AD$4,"B",IF(Z513&gt;$AD$5,"C","D")))))</f>
        <v>C</v>
      </c>
    </row>
    <row r="514" spans="1:32" ht="26.1" customHeight="1" x14ac:dyDescent="0.3">
      <c r="A514" s="46" t="s">
        <v>303</v>
      </c>
      <c r="B514" s="31" t="s">
        <v>1221</v>
      </c>
      <c r="C514" s="46" t="s">
        <v>316</v>
      </c>
      <c r="D514" s="46" t="s">
        <v>318</v>
      </c>
      <c r="E514" s="46" t="s">
        <v>25</v>
      </c>
      <c r="F514" s="31">
        <v>220</v>
      </c>
      <c r="G514" s="47">
        <v>40</v>
      </c>
      <c r="H514" s="31">
        <v>8</v>
      </c>
      <c r="I514" s="31" t="s">
        <v>448</v>
      </c>
      <c r="J514" s="31" t="s">
        <v>18</v>
      </c>
      <c r="K514" s="31" t="s">
        <v>18</v>
      </c>
      <c r="L514" s="31" t="s">
        <v>80</v>
      </c>
      <c r="M514" s="31" t="s">
        <v>33</v>
      </c>
      <c r="N514" s="31">
        <v>3</v>
      </c>
      <c r="O514" s="31">
        <v>1221.8</v>
      </c>
      <c r="P514" s="31">
        <v>1084.8</v>
      </c>
      <c r="Q514" s="31">
        <v>965.9</v>
      </c>
      <c r="R514" s="53">
        <v>0.66</v>
      </c>
      <c r="S514" s="53">
        <v>0.59</v>
      </c>
      <c r="T514" s="53">
        <v>0.52</v>
      </c>
      <c r="U514" s="50">
        <v>84.62</v>
      </c>
      <c r="V514" s="50">
        <v>76.27</v>
      </c>
      <c r="W514" s="51">
        <v>69.02</v>
      </c>
      <c r="X514" s="42">
        <f>IF(Tabela1[[#This Row],[Alta2]]="NA","NA",Tabela1[[#This Row],[Alta2]]/Tabela1[[#This Row],[Alta5]]*Tabela1[[#This Row],[Diâmetro (cm)]]/100)</f>
        <v>3.0999999999999999E-3</v>
      </c>
      <c r="Y514" s="42">
        <f>IF(Tabela1[[#This Row],[Média3]]="NA","NA",Tabela1[[#This Row],[Média3]]/Tabela1[[#This Row],[Média6]]*Tabela1[[#This Row],[Diâmetro (cm)]]/100)</f>
        <v>3.0999999999999999E-3</v>
      </c>
      <c r="Z514" s="42">
        <f>IF(Tabela1[[#This Row],[Baixa4]]="NA","NA",Tabela1[[#This Row],[Baixa4]]/Tabela1[[#This Row],[Baixa7]]*Tabela1[[#This Row],[Diâmetro (cm)]]/100)</f>
        <v>3.0000000000000001E-3</v>
      </c>
      <c r="AA514" s="42">
        <f>IF(Tabela1[[#This Row],[Alta8]]="NA","NA",IF(OR(AD514="",U514=""),"",U514*30/1000))</f>
        <v>2.5386000000000002</v>
      </c>
      <c r="AB514" s="42">
        <f>IF(Tabela1[[#This Row],[Média9]]="NA","NA",IF(OR(AE514="",V514=""),"",V514*30/1000))</f>
        <v>2.2881</v>
      </c>
      <c r="AC514" s="42">
        <f>IF(Tabela1[[#This Row],[Baixa10]]="NA","NA",IF(OR(AF514="",W514=""),"",W514*30/1000))</f>
        <v>2.0706000000000002</v>
      </c>
      <c r="AD514" s="52" t="str">
        <f>IF(Tabela1[[#This Row],[Alta8]]="NA","NA",IF(X514="","",IF(X514&gt;$AD$3,"A",IF(X514&gt;$AD$4,"B",IF(X514&gt;$AD$5,"C","D")))))</f>
        <v>C</v>
      </c>
      <c r="AE514" s="52" t="str">
        <f>IF(Tabela1[[#This Row],[Média9]]="NA","NA",IF(Y514="","",IF(Y514&gt;$AD$3,"A",IF(Y514&gt;$AD$4,"B",IF(Y514&gt;$AD$5,"C","D")))))</f>
        <v>C</v>
      </c>
      <c r="AF514" s="52" t="str">
        <f>IF(Tabela1[[#This Row],[Baixa10]]="NA","NA",IF(Z514="","",IF(Z514&gt;$AD$3,"A",IF(Z514&gt;$AD$4,"B",IF(Z514&gt;$AD$5,"C","D")))))</f>
        <v>D</v>
      </c>
    </row>
    <row r="515" spans="1:32" ht="26.1" customHeight="1" x14ac:dyDescent="0.3">
      <c r="A515" s="46" t="s">
        <v>303</v>
      </c>
      <c r="B515" s="31" t="s">
        <v>1217</v>
      </c>
      <c r="C515" s="46" t="s">
        <v>319</v>
      </c>
      <c r="D515" s="46" t="s">
        <v>320</v>
      </c>
      <c r="E515" s="46" t="s">
        <v>27</v>
      </c>
      <c r="F515" s="31">
        <v>127</v>
      </c>
      <c r="G515" s="47">
        <v>30</v>
      </c>
      <c r="H515" s="31">
        <v>6</v>
      </c>
      <c r="I515" s="31" t="s">
        <v>448</v>
      </c>
      <c r="J515" s="31" t="s">
        <v>18</v>
      </c>
      <c r="K515" s="31" t="s">
        <v>18</v>
      </c>
      <c r="L515" s="31" t="s">
        <v>80</v>
      </c>
      <c r="M515" s="31" t="s">
        <v>33</v>
      </c>
      <c r="N515" s="31">
        <v>3</v>
      </c>
      <c r="O515" s="31">
        <v>1295</v>
      </c>
      <c r="P515" s="31">
        <v>1229</v>
      </c>
      <c r="Q515" s="31">
        <v>1076</v>
      </c>
      <c r="R515" s="53">
        <v>0.67600000000000005</v>
      </c>
      <c r="S515" s="53">
        <v>0.61399999999999999</v>
      </c>
      <c r="T515" s="53">
        <v>0.55500000000000005</v>
      </c>
      <c r="U515" s="50">
        <v>49.2</v>
      </c>
      <c r="V515" s="50">
        <v>44.7</v>
      </c>
      <c r="W515" s="51">
        <v>41</v>
      </c>
      <c r="X515" s="42">
        <f>IF(Tabela1[[#This Row],[Alta2]]="NA","NA",Tabela1[[#This Row],[Alta2]]/Tabela1[[#This Row],[Alta5]]*Tabela1[[#This Row],[Diâmetro (cm)]]/100)</f>
        <v>4.1000000000000003E-3</v>
      </c>
      <c r="Y515" s="42">
        <f>IF(Tabela1[[#This Row],[Média3]]="NA","NA",Tabela1[[#This Row],[Média3]]/Tabela1[[#This Row],[Média6]]*Tabela1[[#This Row],[Diâmetro (cm)]]/100)</f>
        <v>4.1000000000000003E-3</v>
      </c>
      <c r="Z515" s="42">
        <f>IF(Tabela1[[#This Row],[Baixa4]]="NA","NA",Tabela1[[#This Row],[Baixa4]]/Tabela1[[#This Row],[Baixa7]]*Tabela1[[#This Row],[Diâmetro (cm)]]/100)</f>
        <v>4.1000000000000003E-3</v>
      </c>
      <c r="AA515" s="42">
        <f>IF(Tabela1[[#This Row],[Alta8]]="NA","NA",IF(OR(AD515="",U515=""),"",U515*30/1000))</f>
        <v>1.476</v>
      </c>
      <c r="AB515" s="42">
        <f>IF(Tabela1[[#This Row],[Média9]]="NA","NA",IF(OR(AE515="",V515=""),"",V515*30/1000))</f>
        <v>1.341</v>
      </c>
      <c r="AC515" s="42">
        <f>IF(Tabela1[[#This Row],[Baixa10]]="NA","NA",IF(OR(AF515="",W515=""),"",W515*30/1000))</f>
        <v>1.23</v>
      </c>
      <c r="AD515" s="52" t="str">
        <f>IF(Tabela1[[#This Row],[Alta8]]="NA","NA",IF(X515="","",IF(X515&gt;$AD$3,"A",IF(X515&gt;$AD$4,"B",IF(X515&gt;$AD$5,"C","D")))))</f>
        <v>A</v>
      </c>
      <c r="AE515" s="52" t="str">
        <f>IF(Tabela1[[#This Row],[Média9]]="NA","NA",IF(Y515="","",IF(Y515&gt;$AD$3,"A",IF(Y515&gt;$AD$4,"B",IF(Y515&gt;$AD$5,"C","D")))))</f>
        <v>A</v>
      </c>
      <c r="AF515" s="52" t="str">
        <f>IF(Tabela1[[#This Row],[Baixa10]]="NA","NA",IF(Z515="","",IF(Z515&gt;$AD$3,"A",IF(Z515&gt;$AD$4,"B",IF(Z515&gt;$AD$5,"C","D")))))</f>
        <v>A</v>
      </c>
    </row>
    <row r="516" spans="1:32" ht="26.1" customHeight="1" x14ac:dyDescent="0.3">
      <c r="A516" s="46" t="s">
        <v>303</v>
      </c>
      <c r="B516" s="31" t="s">
        <v>1217</v>
      </c>
      <c r="C516" s="46" t="s">
        <v>319</v>
      </c>
      <c r="D516" s="46" t="s">
        <v>321</v>
      </c>
      <c r="E516" s="46" t="s">
        <v>27</v>
      </c>
      <c r="F516" s="31">
        <v>220</v>
      </c>
      <c r="G516" s="47">
        <v>30</v>
      </c>
      <c r="H516" s="31">
        <v>6</v>
      </c>
      <c r="I516" s="31" t="s">
        <v>448</v>
      </c>
      <c r="J516" s="31" t="s">
        <v>18</v>
      </c>
      <c r="K516" s="31" t="s">
        <v>18</v>
      </c>
      <c r="L516" s="31" t="s">
        <v>80</v>
      </c>
      <c r="M516" s="31" t="s">
        <v>33</v>
      </c>
      <c r="N516" s="31">
        <v>3</v>
      </c>
      <c r="O516" s="31">
        <v>1317</v>
      </c>
      <c r="P516" s="31">
        <v>1210</v>
      </c>
      <c r="Q516" s="31">
        <v>1097</v>
      </c>
      <c r="R516" s="53">
        <v>0.66700000000000004</v>
      </c>
      <c r="S516" s="53">
        <v>0.61099999999999999</v>
      </c>
      <c r="T516" s="53">
        <v>0.55700000000000005</v>
      </c>
      <c r="U516" s="50">
        <v>49.4</v>
      </c>
      <c r="V516" s="50">
        <v>46.8</v>
      </c>
      <c r="W516" s="51">
        <v>44.5</v>
      </c>
      <c r="X516" s="42">
        <f>IF(Tabela1[[#This Row],[Alta2]]="NA","NA",Tabela1[[#This Row],[Alta2]]/Tabela1[[#This Row],[Alta5]]*Tabela1[[#This Row],[Diâmetro (cm)]]/100)</f>
        <v>4.1000000000000003E-3</v>
      </c>
      <c r="Y516" s="42">
        <f>IF(Tabela1[[#This Row],[Média3]]="NA","NA",Tabela1[[#This Row],[Média3]]/Tabela1[[#This Row],[Média6]]*Tabela1[[#This Row],[Diâmetro (cm)]]/100)</f>
        <v>3.8999999999999998E-3</v>
      </c>
      <c r="Z516" s="42">
        <f>IF(Tabela1[[#This Row],[Baixa4]]="NA","NA",Tabela1[[#This Row],[Baixa4]]/Tabela1[[#This Row],[Baixa7]]*Tabela1[[#This Row],[Diâmetro (cm)]]/100)</f>
        <v>3.8E-3</v>
      </c>
      <c r="AA516" s="42">
        <f>IF(Tabela1[[#This Row],[Alta8]]="NA","NA",IF(OR(AD516="",U516=""),"",U516*30/1000))</f>
        <v>1.482</v>
      </c>
      <c r="AB516" s="42">
        <f>IF(Tabela1[[#This Row],[Média9]]="NA","NA",IF(OR(AE516="",V516=""),"",V516*30/1000))</f>
        <v>1.4039999999999999</v>
      </c>
      <c r="AC516" s="42">
        <f>IF(Tabela1[[#This Row],[Baixa10]]="NA","NA",IF(OR(AF516="",W516=""),"",W516*30/1000))</f>
        <v>1.335</v>
      </c>
      <c r="AD516" s="52" t="str">
        <f>IF(Tabela1[[#This Row],[Alta8]]="NA","NA",IF(X516="","",IF(X516&gt;$AD$3,"A",IF(X516&gt;$AD$4,"B",IF(X516&gt;$AD$5,"C","D")))))</f>
        <v>A</v>
      </c>
      <c r="AE516" s="52" t="str">
        <f>IF(Tabela1[[#This Row],[Média9]]="NA","NA",IF(Y516="","",IF(Y516&gt;$AD$3,"A",IF(Y516&gt;$AD$4,"B",IF(Y516&gt;$AD$5,"C","D")))))</f>
        <v>B</v>
      </c>
      <c r="AF516" s="52" t="str">
        <f>IF(Tabela1[[#This Row],[Baixa10]]="NA","NA",IF(Z516="","",IF(Z516&gt;$AD$3,"A",IF(Z516&gt;$AD$4,"B",IF(Z516&gt;$AD$5,"C","D")))))</f>
        <v>B</v>
      </c>
    </row>
    <row r="517" spans="1:32" ht="26.1" customHeight="1" x14ac:dyDescent="0.3">
      <c r="A517" s="46" t="s">
        <v>303</v>
      </c>
      <c r="B517" s="31" t="s">
        <v>1217</v>
      </c>
      <c r="C517" s="46" t="s">
        <v>322</v>
      </c>
      <c r="D517" s="46" t="s">
        <v>323</v>
      </c>
      <c r="E517" s="46" t="s">
        <v>26</v>
      </c>
      <c r="F517" s="31" t="s">
        <v>20</v>
      </c>
      <c r="G517" s="47">
        <v>50</v>
      </c>
      <c r="H517" s="31">
        <v>5</v>
      </c>
      <c r="I517" s="31" t="s">
        <v>448</v>
      </c>
      <c r="J517" s="31" t="s">
        <v>18</v>
      </c>
      <c r="K517" s="31" t="s">
        <v>17</v>
      </c>
      <c r="L517" s="31" t="s">
        <v>80</v>
      </c>
      <c r="M517" s="31" t="s">
        <v>33</v>
      </c>
      <c r="N517" s="31" t="s">
        <v>9</v>
      </c>
      <c r="O517" s="31">
        <v>1546.9</v>
      </c>
      <c r="P517" s="31">
        <v>1534.5</v>
      </c>
      <c r="Q517" s="31">
        <v>1412.9</v>
      </c>
      <c r="R517" s="53">
        <v>1.1499999999999999</v>
      </c>
      <c r="S517" s="53">
        <v>1.1299999999999999</v>
      </c>
      <c r="T517" s="53">
        <v>1.04</v>
      </c>
      <c r="U517" s="50">
        <v>131.80000000000001</v>
      </c>
      <c r="V517" s="50">
        <v>135.07</v>
      </c>
      <c r="W517" s="51">
        <v>115.55</v>
      </c>
      <c r="X517" s="42">
        <f>IF(Tabela1[[#This Row],[Alta2]]="NA","NA",Tabela1[[#This Row],[Alta2]]/Tabela1[[#This Row],[Alta5]]*Tabela1[[#This Row],[Diâmetro (cm)]]/100)</f>
        <v>4.4000000000000003E-3</v>
      </c>
      <c r="Y517" s="42">
        <f>IF(Tabela1[[#This Row],[Média3]]="NA","NA",Tabela1[[#This Row],[Média3]]/Tabela1[[#This Row],[Média6]]*Tabela1[[#This Row],[Diâmetro (cm)]]/100)</f>
        <v>4.1999999999999997E-3</v>
      </c>
      <c r="Z517" s="42">
        <f>IF(Tabela1[[#This Row],[Baixa4]]="NA","NA",Tabela1[[#This Row],[Baixa4]]/Tabela1[[#This Row],[Baixa7]]*Tabela1[[#This Row],[Diâmetro (cm)]]/100)</f>
        <v>4.4999999999999997E-3</v>
      </c>
      <c r="AA517" s="42">
        <f>IF(Tabela1[[#This Row],[Alta8]]="NA","NA",IF(OR(AD517="",U517=""),"",U517*30/1000))</f>
        <v>3.9540000000000002</v>
      </c>
      <c r="AB517" s="42">
        <f>IF(Tabela1[[#This Row],[Média9]]="NA","NA",IF(OR(AE517="",V517=""),"",V517*30/1000))</f>
        <v>4.0521000000000003</v>
      </c>
      <c r="AC517" s="42">
        <f>IF(Tabela1[[#This Row],[Baixa10]]="NA","NA",IF(OR(AF517="",W517=""),"",W517*30/1000))</f>
        <v>3.4664999999999999</v>
      </c>
      <c r="AD517" s="52" t="str">
        <f>IF(Tabela1[[#This Row],[Alta8]]="NA","NA",IF(X517="","",IF(X517&gt;$AD$3,"A",IF(X517&gt;$AD$4,"B",IF(X517&gt;$AD$5,"C","D")))))</f>
        <v>A</v>
      </c>
      <c r="AE517" s="52" t="str">
        <f>IF(Tabela1[[#This Row],[Média9]]="NA","NA",IF(Y517="","",IF(Y517&gt;$AD$3,"A",IF(Y517&gt;$AD$4,"B",IF(Y517&gt;$AD$5,"C","D")))))</f>
        <v>A</v>
      </c>
      <c r="AF517" s="52" t="str">
        <f>IF(Tabela1[[#This Row],[Baixa10]]="NA","NA",IF(Z517="","",IF(Z517&gt;$AD$3,"A",IF(Z517&gt;$AD$4,"B",IF(Z517&gt;$AD$5,"C","D")))))</f>
        <v>A</v>
      </c>
    </row>
    <row r="518" spans="1:32" ht="26.1" customHeight="1" x14ac:dyDescent="0.3">
      <c r="A518" s="46" t="s">
        <v>303</v>
      </c>
      <c r="B518" s="31" t="s">
        <v>1217</v>
      </c>
      <c r="C518" s="46" t="s">
        <v>322</v>
      </c>
      <c r="D518" s="46" t="s">
        <v>324</v>
      </c>
      <c r="E518" s="46" t="s">
        <v>26</v>
      </c>
      <c r="F518" s="31" t="s">
        <v>20</v>
      </c>
      <c r="G518" s="47">
        <v>50</v>
      </c>
      <c r="H518" s="31">
        <v>5</v>
      </c>
      <c r="I518" s="31" t="s">
        <v>448</v>
      </c>
      <c r="J518" s="31" t="s">
        <v>18</v>
      </c>
      <c r="K518" s="31" t="s">
        <v>17</v>
      </c>
      <c r="L518" s="31" t="s">
        <v>80</v>
      </c>
      <c r="M518" s="31" t="s">
        <v>33</v>
      </c>
      <c r="N518" s="31" t="s">
        <v>9</v>
      </c>
      <c r="O518" s="31">
        <v>1311</v>
      </c>
      <c r="P518" s="31">
        <v>1268</v>
      </c>
      <c r="Q518" s="31">
        <v>752</v>
      </c>
      <c r="R518" s="53">
        <v>1.0669999999999999</v>
      </c>
      <c r="S518" s="53">
        <v>1.0129999999999999</v>
      </c>
      <c r="T518" s="53">
        <v>0.64200000000000002</v>
      </c>
      <c r="U518" s="50">
        <v>140.1</v>
      </c>
      <c r="V518" s="50">
        <v>138.6</v>
      </c>
      <c r="W518" s="51">
        <v>77.099999999999994</v>
      </c>
      <c r="X518" s="42">
        <f>IF(Tabela1[[#This Row],[Alta2]]="NA","NA",Tabela1[[#This Row],[Alta2]]/Tabela1[[#This Row],[Alta5]]*Tabela1[[#This Row],[Diâmetro (cm)]]/100)</f>
        <v>3.8E-3</v>
      </c>
      <c r="Y518" s="42">
        <f>IF(Tabela1[[#This Row],[Média3]]="NA","NA",Tabela1[[#This Row],[Média3]]/Tabela1[[#This Row],[Média6]]*Tabela1[[#This Row],[Diâmetro (cm)]]/100)</f>
        <v>3.7000000000000002E-3</v>
      </c>
      <c r="Z518" s="42">
        <f>IF(Tabela1[[#This Row],[Baixa4]]="NA","NA",Tabela1[[#This Row],[Baixa4]]/Tabela1[[#This Row],[Baixa7]]*Tabela1[[#This Row],[Diâmetro (cm)]]/100)</f>
        <v>4.1999999999999997E-3</v>
      </c>
      <c r="AA518" s="42">
        <f>IF(Tabela1[[#This Row],[Alta8]]="NA","NA",IF(OR(AD518="",U518=""),"",U518*30/1000))</f>
        <v>4.2030000000000003</v>
      </c>
      <c r="AB518" s="42">
        <f>IF(Tabela1[[#This Row],[Média9]]="NA","NA",IF(OR(AE518="",V518=""),"",V518*30/1000))</f>
        <v>4.1580000000000004</v>
      </c>
      <c r="AC518" s="42">
        <f>IF(Tabela1[[#This Row],[Baixa10]]="NA","NA",IF(OR(AF518="",W518=""),"",W518*30/1000))</f>
        <v>2.3130000000000002</v>
      </c>
      <c r="AD518" s="52" t="str">
        <f>IF(Tabela1[[#This Row],[Alta8]]="NA","NA",IF(X518="","",IF(X518&gt;$AD$3,"A",IF(X518&gt;$AD$4,"B",IF(X518&gt;$AD$5,"C","D")))))</f>
        <v>B</v>
      </c>
      <c r="AE518" s="52" t="str">
        <f>IF(Tabela1[[#This Row],[Média9]]="NA","NA",IF(Y518="","",IF(Y518&gt;$AD$3,"A",IF(Y518&gt;$AD$4,"B",IF(Y518&gt;$AD$5,"C","D")))))</f>
        <v>B</v>
      </c>
      <c r="AF518" s="52" t="str">
        <f>IF(Tabela1[[#This Row],[Baixa10]]="NA","NA",IF(Z518="","",IF(Z518&gt;$AD$3,"A",IF(Z518&gt;$AD$4,"B",IF(Z518&gt;$AD$5,"C","D")))))</f>
        <v>A</v>
      </c>
    </row>
    <row r="519" spans="1:32" ht="26.1" customHeight="1" x14ac:dyDescent="0.3">
      <c r="A519" s="46" t="s">
        <v>303</v>
      </c>
      <c r="B519" s="31" t="s">
        <v>1217</v>
      </c>
      <c r="C519" s="46" t="s">
        <v>325</v>
      </c>
      <c r="D519" s="46" t="s">
        <v>326</v>
      </c>
      <c r="E519" s="46" t="s">
        <v>25</v>
      </c>
      <c r="F519" s="31" t="s">
        <v>20</v>
      </c>
      <c r="G519" s="47">
        <v>50</v>
      </c>
      <c r="H519" s="31">
        <v>5</v>
      </c>
      <c r="I519" s="31" t="s">
        <v>448</v>
      </c>
      <c r="J519" s="31" t="s">
        <v>18</v>
      </c>
      <c r="K519" s="31" t="s">
        <v>17</v>
      </c>
      <c r="L519" s="31" t="s">
        <v>80</v>
      </c>
      <c r="M519" s="31" t="s">
        <v>33</v>
      </c>
      <c r="N519" s="31" t="s">
        <v>9</v>
      </c>
      <c r="O519" s="31">
        <v>1311</v>
      </c>
      <c r="P519" s="31">
        <v>1268</v>
      </c>
      <c r="Q519" s="31">
        <v>752</v>
      </c>
      <c r="R519" s="53">
        <v>1.0669999999999999</v>
      </c>
      <c r="S519" s="53">
        <v>1.0129999999999999</v>
      </c>
      <c r="T519" s="53">
        <v>0.64200000000000002</v>
      </c>
      <c r="U519" s="50">
        <v>140.1</v>
      </c>
      <c r="V519" s="50">
        <v>138.6</v>
      </c>
      <c r="W519" s="51">
        <v>77.099999999999994</v>
      </c>
      <c r="X519" s="42">
        <f>IF(Tabela1[[#This Row],[Alta2]]="NA","NA",Tabela1[[#This Row],[Alta2]]/Tabela1[[#This Row],[Alta5]]*Tabela1[[#This Row],[Diâmetro (cm)]]/100)</f>
        <v>3.8E-3</v>
      </c>
      <c r="Y519" s="42">
        <f>IF(Tabela1[[#This Row],[Média3]]="NA","NA",Tabela1[[#This Row],[Média3]]/Tabela1[[#This Row],[Média6]]*Tabela1[[#This Row],[Diâmetro (cm)]]/100)</f>
        <v>3.7000000000000002E-3</v>
      </c>
      <c r="Z519" s="42">
        <f>IF(Tabela1[[#This Row],[Baixa4]]="NA","NA",Tabela1[[#This Row],[Baixa4]]/Tabela1[[#This Row],[Baixa7]]*Tabela1[[#This Row],[Diâmetro (cm)]]/100)</f>
        <v>4.1999999999999997E-3</v>
      </c>
      <c r="AA519" s="42">
        <f>IF(Tabela1[[#This Row],[Alta8]]="NA","NA",IF(OR(AD519="",U519=""),"",U519*30/1000))</f>
        <v>4.2030000000000003</v>
      </c>
      <c r="AB519" s="42">
        <f>IF(Tabela1[[#This Row],[Média9]]="NA","NA",IF(OR(AE519="",V519=""),"",V519*30/1000))</f>
        <v>4.1580000000000004</v>
      </c>
      <c r="AC519" s="42">
        <f>IF(Tabela1[[#This Row],[Baixa10]]="NA","NA",IF(OR(AF519="",W519=""),"",W519*30/1000))</f>
        <v>2.3130000000000002</v>
      </c>
      <c r="AD519" s="52" t="str">
        <f>IF(Tabela1[[#This Row],[Alta8]]="NA","NA",IF(X519="","",IF(X519&gt;$AD$3,"A",IF(X519&gt;$AD$4,"B",IF(X519&gt;$AD$5,"C","D")))))</f>
        <v>B</v>
      </c>
      <c r="AE519" s="52" t="str">
        <f>IF(Tabela1[[#This Row],[Média9]]="NA","NA",IF(Y519="","",IF(Y519&gt;$AD$3,"A",IF(Y519&gt;$AD$4,"B",IF(Y519&gt;$AD$5,"C","D")))))</f>
        <v>B</v>
      </c>
      <c r="AF519" s="52" t="str">
        <f>IF(Tabela1[[#This Row],[Baixa10]]="NA","NA",IF(Z519="","",IF(Z519&gt;$AD$3,"A",IF(Z519&gt;$AD$4,"B",IF(Z519&gt;$AD$5,"C","D")))))</f>
        <v>A</v>
      </c>
    </row>
    <row r="520" spans="1:32" ht="26.1" customHeight="1" x14ac:dyDescent="0.3">
      <c r="A520" s="46" t="s">
        <v>303</v>
      </c>
      <c r="B520" s="31" t="s">
        <v>1217</v>
      </c>
      <c r="C520" s="46" t="s">
        <v>327</v>
      </c>
      <c r="D520" s="46" t="s">
        <v>328</v>
      </c>
      <c r="E520" s="46" t="s">
        <v>27</v>
      </c>
      <c r="F520" s="31" t="s">
        <v>20</v>
      </c>
      <c r="G520" s="47">
        <v>50</v>
      </c>
      <c r="H520" s="31">
        <v>5</v>
      </c>
      <c r="I520" s="31" t="s">
        <v>448</v>
      </c>
      <c r="J520" s="31" t="s">
        <v>18</v>
      </c>
      <c r="K520" s="31" t="s">
        <v>17</v>
      </c>
      <c r="L520" s="31" t="s">
        <v>80</v>
      </c>
      <c r="M520" s="31" t="s">
        <v>33</v>
      </c>
      <c r="N520" s="31" t="s">
        <v>9</v>
      </c>
      <c r="O520" s="31">
        <v>1311</v>
      </c>
      <c r="P520" s="31">
        <v>1268</v>
      </c>
      <c r="Q520" s="31">
        <v>752</v>
      </c>
      <c r="R520" s="53">
        <v>1.0669999999999999</v>
      </c>
      <c r="S520" s="53">
        <v>1.0129999999999999</v>
      </c>
      <c r="T520" s="53">
        <v>0.64200000000000002</v>
      </c>
      <c r="U520" s="50">
        <v>140.1</v>
      </c>
      <c r="V520" s="50">
        <v>138.6</v>
      </c>
      <c r="W520" s="51">
        <v>77.099999999999994</v>
      </c>
      <c r="X520" s="42">
        <f>IF(Tabela1[[#This Row],[Alta2]]="NA","NA",Tabela1[[#This Row],[Alta2]]/Tabela1[[#This Row],[Alta5]]*Tabela1[[#This Row],[Diâmetro (cm)]]/100)</f>
        <v>3.8E-3</v>
      </c>
      <c r="Y520" s="42">
        <f>IF(Tabela1[[#This Row],[Média3]]="NA","NA",Tabela1[[#This Row],[Média3]]/Tabela1[[#This Row],[Média6]]*Tabela1[[#This Row],[Diâmetro (cm)]]/100)</f>
        <v>3.7000000000000002E-3</v>
      </c>
      <c r="Z520" s="42">
        <f>IF(Tabela1[[#This Row],[Baixa4]]="NA","NA",Tabela1[[#This Row],[Baixa4]]/Tabela1[[#This Row],[Baixa7]]*Tabela1[[#This Row],[Diâmetro (cm)]]/100)</f>
        <v>4.1999999999999997E-3</v>
      </c>
      <c r="AA520" s="42">
        <f>IF(Tabela1[[#This Row],[Alta8]]="NA","NA",IF(OR(AD520="",U520=""),"",U520*30/1000))</f>
        <v>4.2030000000000003</v>
      </c>
      <c r="AB520" s="42">
        <f>IF(Tabela1[[#This Row],[Média9]]="NA","NA",IF(OR(AE520="",V520=""),"",V520*30/1000))</f>
        <v>4.1580000000000004</v>
      </c>
      <c r="AC520" s="42">
        <f>IF(Tabela1[[#This Row],[Baixa10]]="NA","NA",IF(OR(AF520="",W520=""),"",W520*30/1000))</f>
        <v>2.3130000000000002</v>
      </c>
      <c r="AD520" s="52" t="str">
        <f>IF(Tabela1[[#This Row],[Alta8]]="NA","NA",IF(X520="","",IF(X520&gt;$AD$3,"A",IF(X520&gt;$AD$4,"B",IF(X520&gt;$AD$5,"C","D")))))</f>
        <v>B</v>
      </c>
      <c r="AE520" s="52" t="str">
        <f>IF(Tabela1[[#This Row],[Média9]]="NA","NA",IF(Y520="","",IF(Y520&gt;$AD$3,"A",IF(Y520&gt;$AD$4,"B",IF(Y520&gt;$AD$5,"C","D")))))</f>
        <v>B</v>
      </c>
      <c r="AF520" s="52" t="str">
        <f>IF(Tabela1[[#This Row],[Baixa10]]="NA","NA",IF(Z520="","",IF(Z520&gt;$AD$3,"A",IF(Z520&gt;$AD$4,"B",IF(Z520&gt;$AD$5,"C","D")))))</f>
        <v>A</v>
      </c>
    </row>
    <row r="521" spans="1:32" ht="26.1" customHeight="1" x14ac:dyDescent="0.3">
      <c r="A521" s="46" t="s">
        <v>303</v>
      </c>
      <c r="B521" s="31" t="s">
        <v>1222</v>
      </c>
      <c r="C521" s="46" t="s">
        <v>329</v>
      </c>
      <c r="D521" s="46" t="s">
        <v>330</v>
      </c>
      <c r="E521" s="46" t="s">
        <v>25</v>
      </c>
      <c r="F521" s="31">
        <v>127</v>
      </c>
      <c r="G521" s="31">
        <v>50</v>
      </c>
      <c r="H521" s="31">
        <v>5</v>
      </c>
      <c r="I521" s="31" t="s">
        <v>448</v>
      </c>
      <c r="J521" s="31" t="s">
        <v>18</v>
      </c>
      <c r="K521" s="31" t="s">
        <v>18</v>
      </c>
      <c r="L521" s="31" t="s">
        <v>80</v>
      </c>
      <c r="M521" s="31" t="s">
        <v>33</v>
      </c>
      <c r="N521" s="31" t="s">
        <v>9</v>
      </c>
      <c r="O521" s="31">
        <v>1212.8</v>
      </c>
      <c r="P521" s="31">
        <v>926</v>
      </c>
      <c r="Q521" s="31">
        <v>753</v>
      </c>
      <c r="R521" s="53">
        <v>1.17</v>
      </c>
      <c r="S521" s="53">
        <v>0.88</v>
      </c>
      <c r="T521" s="53">
        <v>0.7</v>
      </c>
      <c r="U521" s="50">
        <v>123.2</v>
      </c>
      <c r="V521" s="50">
        <v>93.25</v>
      </c>
      <c r="W521" s="51">
        <v>73.010000000000005</v>
      </c>
      <c r="X521" s="42">
        <f>IF(Tabela1[[#This Row],[Alta2]]="NA","NA",Tabela1[[#This Row],[Alta2]]/Tabela1[[#This Row],[Alta5]]*Tabela1[[#This Row],[Diâmetro (cm)]]/100)</f>
        <v>4.7000000000000002E-3</v>
      </c>
      <c r="Y521" s="42">
        <f>IF(Tabela1[[#This Row],[Média3]]="NA","NA",Tabela1[[#This Row],[Média3]]/Tabela1[[#This Row],[Média6]]*Tabela1[[#This Row],[Diâmetro (cm)]]/100)</f>
        <v>4.7000000000000002E-3</v>
      </c>
      <c r="Z521" s="42">
        <f>IF(Tabela1[[#This Row],[Baixa4]]="NA","NA",Tabela1[[#This Row],[Baixa4]]/Tabela1[[#This Row],[Baixa7]]*Tabela1[[#This Row],[Diâmetro (cm)]]/100)</f>
        <v>4.7999999999999996E-3</v>
      </c>
      <c r="AA521" s="42">
        <f>IF(Tabela1[[#This Row],[Alta8]]="NA","NA",IF(OR(AD521="",U521=""),"",U521*30/1000))</f>
        <v>3.6960000000000002</v>
      </c>
      <c r="AB521" s="42">
        <f>IF(Tabela1[[#This Row],[Média9]]="NA","NA",IF(OR(AE521="",V521=""),"",V521*30/1000))</f>
        <v>2.7974999999999999</v>
      </c>
      <c r="AC521" s="42">
        <f>IF(Tabela1[[#This Row],[Baixa10]]="NA","NA",IF(OR(AF521="",W521=""),"",W521*30/1000))</f>
        <v>2.1903000000000001</v>
      </c>
      <c r="AD521" s="52" t="str">
        <f>IF(Tabela1[[#This Row],[Alta8]]="NA","NA",IF(X521="","",IF(X521&gt;$AD$3,"A",IF(X521&gt;$AD$4,"B",IF(X521&gt;$AD$5,"C","D")))))</f>
        <v>A</v>
      </c>
      <c r="AE521" s="52" t="str">
        <f>IF(Tabela1[[#This Row],[Média9]]="NA","NA",IF(Y521="","",IF(Y521&gt;$AD$3,"A",IF(Y521&gt;$AD$4,"B",IF(Y521&gt;$AD$5,"C","D")))))</f>
        <v>A</v>
      </c>
      <c r="AF521" s="52" t="str">
        <f>IF(Tabela1[[#This Row],[Baixa10]]="NA","NA",IF(Z521="","",IF(Z521&gt;$AD$3,"A",IF(Z521&gt;$AD$4,"B",IF(Z521&gt;$AD$5,"C","D")))))</f>
        <v>A</v>
      </c>
    </row>
    <row r="522" spans="1:32" ht="26.1" customHeight="1" x14ac:dyDescent="0.3">
      <c r="A522" s="46" t="s">
        <v>303</v>
      </c>
      <c r="B522" s="31" t="s">
        <v>1222</v>
      </c>
      <c r="C522" s="46" t="s">
        <v>329</v>
      </c>
      <c r="D522" s="46" t="s">
        <v>331</v>
      </c>
      <c r="E522" s="46" t="s">
        <v>25</v>
      </c>
      <c r="F522" s="31">
        <v>220</v>
      </c>
      <c r="G522" s="31">
        <v>50</v>
      </c>
      <c r="H522" s="31">
        <v>5</v>
      </c>
      <c r="I522" s="31" t="s">
        <v>448</v>
      </c>
      <c r="J522" s="31" t="s">
        <v>18</v>
      </c>
      <c r="K522" s="31" t="s">
        <v>18</v>
      </c>
      <c r="L522" s="31" t="s">
        <v>80</v>
      </c>
      <c r="M522" s="31" t="s">
        <v>33</v>
      </c>
      <c r="N522" s="31" t="s">
        <v>9</v>
      </c>
      <c r="O522" s="31">
        <v>1319.4</v>
      </c>
      <c r="P522" s="31">
        <v>1227</v>
      </c>
      <c r="Q522" s="31">
        <v>1041.7</v>
      </c>
      <c r="R522" s="53">
        <v>1.25</v>
      </c>
      <c r="S522" s="53">
        <v>1.17</v>
      </c>
      <c r="T522" s="53">
        <v>0.98</v>
      </c>
      <c r="U522" s="50">
        <v>137.83000000000001</v>
      </c>
      <c r="V522" s="50">
        <v>134.32</v>
      </c>
      <c r="W522" s="51">
        <v>111.33</v>
      </c>
      <c r="X522" s="42">
        <f>IF(Tabela1[[#This Row],[Alta2]]="NA","NA",Tabela1[[#This Row],[Alta2]]/Tabela1[[#This Row],[Alta5]]*Tabela1[[#This Row],[Diâmetro (cm)]]/100)</f>
        <v>4.4999999999999997E-3</v>
      </c>
      <c r="Y522" s="42">
        <f>IF(Tabela1[[#This Row],[Média3]]="NA","NA",Tabela1[[#This Row],[Média3]]/Tabela1[[#This Row],[Média6]]*Tabela1[[#This Row],[Diâmetro (cm)]]/100)</f>
        <v>4.4000000000000003E-3</v>
      </c>
      <c r="Z522" s="42">
        <f>IF(Tabela1[[#This Row],[Baixa4]]="NA","NA",Tabela1[[#This Row],[Baixa4]]/Tabela1[[#This Row],[Baixa7]]*Tabela1[[#This Row],[Diâmetro (cm)]]/100)</f>
        <v>4.4000000000000003E-3</v>
      </c>
      <c r="AA522" s="42">
        <f>IF(Tabela1[[#This Row],[Alta8]]="NA","NA",IF(OR(AD522="",U522=""),"",U522*30/1000))</f>
        <v>4.1349</v>
      </c>
      <c r="AB522" s="42">
        <f>IF(Tabela1[[#This Row],[Média9]]="NA","NA",IF(OR(AE522="",V522=""),"",V522*30/1000))</f>
        <v>4.0296000000000003</v>
      </c>
      <c r="AC522" s="42">
        <f>IF(Tabela1[[#This Row],[Baixa10]]="NA","NA",IF(OR(AF522="",W522=""),"",W522*30/1000))</f>
        <v>3.3399000000000001</v>
      </c>
      <c r="AD522" s="52" t="str">
        <f>IF(Tabela1[[#This Row],[Alta8]]="NA","NA",IF(X522="","",IF(X522&gt;$AD$3,"A",IF(X522&gt;$AD$4,"B",IF(X522&gt;$AD$5,"C","D")))))</f>
        <v>A</v>
      </c>
      <c r="AE522" s="52" t="str">
        <f>IF(Tabela1[[#This Row],[Média9]]="NA","NA",IF(Y522="","",IF(Y522&gt;$AD$3,"A",IF(Y522&gt;$AD$4,"B",IF(Y522&gt;$AD$5,"C","D")))))</f>
        <v>A</v>
      </c>
      <c r="AF522" s="52" t="str">
        <f>IF(Tabela1[[#This Row],[Baixa10]]="NA","NA",IF(Z522="","",IF(Z522&gt;$AD$3,"A",IF(Z522&gt;$AD$4,"B",IF(Z522&gt;$AD$5,"C","D")))))</f>
        <v>A</v>
      </c>
    </row>
    <row r="523" spans="1:32" ht="26.1" customHeight="1" x14ac:dyDescent="0.3">
      <c r="A523" s="46" t="s">
        <v>303</v>
      </c>
      <c r="B523" s="31" t="s">
        <v>1222</v>
      </c>
      <c r="C523" s="46" t="s">
        <v>332</v>
      </c>
      <c r="D523" s="46" t="s">
        <v>333</v>
      </c>
      <c r="E523" s="46" t="s">
        <v>25</v>
      </c>
      <c r="F523" s="31">
        <v>127</v>
      </c>
      <c r="G523" s="31">
        <v>40</v>
      </c>
      <c r="H523" s="31">
        <v>6</v>
      </c>
      <c r="I523" s="31" t="s">
        <v>448</v>
      </c>
      <c r="J523" s="31" t="s">
        <v>18</v>
      </c>
      <c r="K523" s="31" t="s">
        <v>18</v>
      </c>
      <c r="L523" s="31" t="s">
        <v>80</v>
      </c>
      <c r="M523" s="31" t="s">
        <v>33</v>
      </c>
      <c r="N523" s="31">
        <v>3</v>
      </c>
      <c r="O523" s="31">
        <v>1499</v>
      </c>
      <c r="P523" s="31">
        <v>1323</v>
      </c>
      <c r="Q523" s="31">
        <v>1121</v>
      </c>
      <c r="R523" s="53">
        <v>1.0429999999999999</v>
      </c>
      <c r="S523" s="53">
        <v>0.89600000000000002</v>
      </c>
      <c r="T523" s="53">
        <v>0.76900000000000002</v>
      </c>
      <c r="U523" s="50">
        <v>131.19999999999999</v>
      </c>
      <c r="V523" s="50">
        <v>97.5</v>
      </c>
      <c r="W523" s="51">
        <v>82</v>
      </c>
      <c r="X523" s="42">
        <f>IF(Tabela1[[#This Row],[Alta2]]="NA","NA",Tabela1[[#This Row],[Alta2]]/Tabela1[[#This Row],[Alta5]]*Tabela1[[#This Row],[Diâmetro (cm)]]/100)</f>
        <v>3.2000000000000002E-3</v>
      </c>
      <c r="Y523" s="42">
        <f>IF(Tabela1[[#This Row],[Média3]]="NA","NA",Tabela1[[#This Row],[Média3]]/Tabela1[[#This Row],[Média6]]*Tabela1[[#This Row],[Diâmetro (cm)]]/100)</f>
        <v>3.7000000000000002E-3</v>
      </c>
      <c r="Z523" s="42">
        <f>IF(Tabela1[[#This Row],[Baixa4]]="NA","NA",Tabela1[[#This Row],[Baixa4]]/Tabela1[[#This Row],[Baixa7]]*Tabela1[[#This Row],[Diâmetro (cm)]]/100)</f>
        <v>3.8E-3</v>
      </c>
      <c r="AA523" s="42">
        <f>IF(Tabela1[[#This Row],[Alta8]]="NA","NA",IF(OR(AD523="",U523=""),"",U523*30/1000))</f>
        <v>3.9359999999999999</v>
      </c>
      <c r="AB523" s="42">
        <f>IF(Tabela1[[#This Row],[Média9]]="NA","NA",IF(OR(AE523="",V523=""),"",V523*30/1000))</f>
        <v>2.9249999999999998</v>
      </c>
      <c r="AC523" s="42">
        <f>IF(Tabela1[[#This Row],[Baixa10]]="NA","NA",IF(OR(AF523="",W523=""),"",W523*30/1000))</f>
        <v>2.46</v>
      </c>
      <c r="AD523" s="52" t="str">
        <f>IF(Tabela1[[#This Row],[Alta8]]="NA","NA",IF(X523="","",IF(X523&gt;$AD$3,"A",IF(X523&gt;$AD$4,"B",IF(X523&gt;$AD$5,"C","D")))))</f>
        <v>C</v>
      </c>
      <c r="AE523" s="52" t="str">
        <f>IF(Tabela1[[#This Row],[Média9]]="NA","NA",IF(Y523="","",IF(Y523&gt;$AD$3,"A",IF(Y523&gt;$AD$4,"B",IF(Y523&gt;$AD$5,"C","D")))))</f>
        <v>B</v>
      </c>
      <c r="AF523" s="52" t="str">
        <f>IF(Tabela1[[#This Row],[Baixa10]]="NA","NA",IF(Z523="","",IF(Z523&gt;$AD$3,"A",IF(Z523&gt;$AD$4,"B",IF(Z523&gt;$AD$5,"C","D")))))</f>
        <v>B</v>
      </c>
    </row>
    <row r="524" spans="1:32" ht="26.1" customHeight="1" x14ac:dyDescent="0.3">
      <c r="A524" s="46" t="s">
        <v>303</v>
      </c>
      <c r="B524" s="31" t="s">
        <v>1222</v>
      </c>
      <c r="C524" s="46" t="s">
        <v>332</v>
      </c>
      <c r="D524" s="46" t="s">
        <v>334</v>
      </c>
      <c r="E524" s="46" t="s">
        <v>25</v>
      </c>
      <c r="F524" s="31">
        <v>220</v>
      </c>
      <c r="G524" s="31">
        <v>40</v>
      </c>
      <c r="H524" s="31">
        <v>6</v>
      </c>
      <c r="I524" s="31" t="s">
        <v>448</v>
      </c>
      <c r="J524" s="31" t="s">
        <v>18</v>
      </c>
      <c r="K524" s="31" t="s">
        <v>18</v>
      </c>
      <c r="L524" s="31" t="s">
        <v>80</v>
      </c>
      <c r="M524" s="31" t="s">
        <v>33</v>
      </c>
      <c r="N524" s="31">
        <v>3</v>
      </c>
      <c r="O524" s="31">
        <v>1493</v>
      </c>
      <c r="P524" s="31">
        <v>1356</v>
      </c>
      <c r="Q524" s="31">
        <v>1188</v>
      </c>
      <c r="R524" s="53">
        <v>0.93300000000000005</v>
      </c>
      <c r="S524" s="53">
        <v>0.84799999999999998</v>
      </c>
      <c r="T524" s="53">
        <v>0.74099999999999999</v>
      </c>
      <c r="U524" s="50">
        <v>130.30000000000001</v>
      </c>
      <c r="V524" s="50">
        <v>99.3</v>
      </c>
      <c r="W524" s="51">
        <v>82.8</v>
      </c>
      <c r="X524" s="42">
        <f>IF(Tabela1[[#This Row],[Alta2]]="NA","NA",Tabela1[[#This Row],[Alta2]]/Tabela1[[#This Row],[Alta5]]*Tabela1[[#This Row],[Diâmetro (cm)]]/100)</f>
        <v>2.8999999999999998E-3</v>
      </c>
      <c r="Y524" s="42">
        <f>IF(Tabela1[[#This Row],[Média3]]="NA","NA",Tabela1[[#This Row],[Média3]]/Tabela1[[#This Row],[Média6]]*Tabela1[[#This Row],[Diâmetro (cm)]]/100)</f>
        <v>3.3999999999999998E-3</v>
      </c>
      <c r="Z524" s="42">
        <f>IF(Tabela1[[#This Row],[Baixa4]]="NA","NA",Tabela1[[#This Row],[Baixa4]]/Tabela1[[#This Row],[Baixa7]]*Tabela1[[#This Row],[Diâmetro (cm)]]/100)</f>
        <v>3.5999999999999999E-3</v>
      </c>
      <c r="AA524" s="42">
        <f>IF(Tabela1[[#This Row],[Alta8]]="NA","NA",IF(OR(AD524="",U524=""),"",U524*30/1000))</f>
        <v>3.9089999999999998</v>
      </c>
      <c r="AB524" s="42">
        <f>IF(Tabela1[[#This Row],[Média9]]="NA","NA",IF(OR(AE524="",V524=""),"",V524*30/1000))</f>
        <v>2.9790000000000001</v>
      </c>
      <c r="AC524" s="42">
        <f>IF(Tabela1[[#This Row],[Baixa10]]="NA","NA",IF(OR(AF524="",W524=""),"",W524*30/1000))</f>
        <v>2.484</v>
      </c>
      <c r="AD524" s="52" t="str">
        <f>IF(Tabela1[[#This Row],[Alta8]]="NA","NA",IF(X524="","",IF(X524&gt;$AD$3,"A",IF(X524&gt;$AD$4,"B",IF(X524&gt;$AD$5,"C","D")))))</f>
        <v>D</v>
      </c>
      <c r="AE524" s="52" t="str">
        <f>IF(Tabela1[[#This Row],[Média9]]="NA","NA",IF(Y524="","",IF(Y524&gt;$AD$3,"A",IF(Y524&gt;$AD$4,"B",IF(Y524&gt;$AD$5,"C","D")))))</f>
        <v>C</v>
      </c>
      <c r="AF524" s="52" t="str">
        <f>IF(Tabela1[[#This Row],[Baixa10]]="NA","NA",IF(Z524="","",IF(Z524&gt;$AD$3,"A",IF(Z524&gt;$AD$4,"B",IF(Z524&gt;$AD$5,"C","D")))))</f>
        <v>B</v>
      </c>
    </row>
    <row r="525" spans="1:32" ht="26.1" customHeight="1" x14ac:dyDescent="0.3">
      <c r="A525" s="46" t="s">
        <v>303</v>
      </c>
      <c r="B525" s="31" t="s">
        <v>1223</v>
      </c>
      <c r="C525" s="46" t="s">
        <v>335</v>
      </c>
      <c r="D525" s="46" t="s">
        <v>336</v>
      </c>
      <c r="E525" s="46" t="s">
        <v>27</v>
      </c>
      <c r="F525" s="31">
        <v>127</v>
      </c>
      <c r="G525" s="31">
        <v>40</v>
      </c>
      <c r="H525" s="31">
        <v>6</v>
      </c>
      <c r="I525" s="31" t="s">
        <v>448</v>
      </c>
      <c r="J525" s="31" t="s">
        <v>18</v>
      </c>
      <c r="K525" s="31" t="s">
        <v>18</v>
      </c>
      <c r="L525" s="31" t="s">
        <v>80</v>
      </c>
      <c r="M525" s="31" t="s">
        <v>33</v>
      </c>
      <c r="N525" s="31">
        <v>3</v>
      </c>
      <c r="O525" s="31">
        <v>1514</v>
      </c>
      <c r="P525" s="31">
        <v>1364</v>
      </c>
      <c r="Q525" s="31">
        <v>1189</v>
      </c>
      <c r="R525" s="53">
        <v>0.91</v>
      </c>
      <c r="S525" s="53">
        <v>0.81699999999999995</v>
      </c>
      <c r="T525" s="53">
        <v>0.72099999999999997</v>
      </c>
      <c r="U525" s="50">
        <v>132.1</v>
      </c>
      <c r="V525" s="50">
        <v>99.1</v>
      </c>
      <c r="W525" s="51">
        <v>83.3</v>
      </c>
      <c r="X525" s="42">
        <f>IF(Tabela1[[#This Row],[Alta2]]="NA","NA",Tabela1[[#This Row],[Alta2]]/Tabela1[[#This Row],[Alta5]]*Tabela1[[#This Row],[Diâmetro (cm)]]/100)</f>
        <v>2.8E-3</v>
      </c>
      <c r="Y525" s="42">
        <f>IF(Tabela1[[#This Row],[Média3]]="NA","NA",Tabela1[[#This Row],[Média3]]/Tabela1[[#This Row],[Média6]]*Tabela1[[#This Row],[Diâmetro (cm)]]/100)</f>
        <v>3.3E-3</v>
      </c>
      <c r="Z525" s="42">
        <f>IF(Tabela1[[#This Row],[Baixa4]]="NA","NA",Tabela1[[#This Row],[Baixa4]]/Tabela1[[#This Row],[Baixa7]]*Tabela1[[#This Row],[Diâmetro (cm)]]/100)</f>
        <v>3.5000000000000001E-3</v>
      </c>
      <c r="AA525" s="42">
        <f>IF(Tabela1[[#This Row],[Alta8]]="NA","NA",IF(OR(AD525="",U525=""),"",U525*30/1000))</f>
        <v>3.9630000000000001</v>
      </c>
      <c r="AB525" s="42">
        <f>IF(Tabela1[[#This Row],[Média9]]="NA","NA",IF(OR(AE525="",V525=""),"",V525*30/1000))</f>
        <v>2.9729999999999999</v>
      </c>
      <c r="AC525" s="42">
        <f>IF(Tabela1[[#This Row],[Baixa10]]="NA","NA",IF(OR(AF525="",W525=""),"",W525*30/1000))</f>
        <v>2.4990000000000001</v>
      </c>
      <c r="AD525" s="52" t="str">
        <f>IF(Tabela1[[#This Row],[Alta8]]="NA","NA",IF(X525="","",IF(X525&gt;$AD$3,"A",IF(X525&gt;$AD$4,"B",IF(X525&gt;$AD$5,"C","D")))))</f>
        <v>D</v>
      </c>
      <c r="AE525" s="52" t="str">
        <f>IF(Tabela1[[#This Row],[Média9]]="NA","NA",IF(Y525="","",IF(Y525&gt;$AD$3,"A",IF(Y525&gt;$AD$4,"B",IF(Y525&gt;$AD$5,"C","D")))))</f>
        <v>C</v>
      </c>
      <c r="AF525" s="52" t="str">
        <f>IF(Tabela1[[#This Row],[Baixa10]]="NA","NA",IF(Z525="","",IF(Z525&gt;$AD$3,"A",IF(Z525&gt;$AD$4,"B",IF(Z525&gt;$AD$5,"C","D")))))</f>
        <v>C</v>
      </c>
    </row>
    <row r="526" spans="1:32" ht="26.1" customHeight="1" x14ac:dyDescent="0.3">
      <c r="A526" s="46" t="s">
        <v>303</v>
      </c>
      <c r="B526" s="31" t="s">
        <v>1223</v>
      </c>
      <c r="C526" s="46" t="s">
        <v>335</v>
      </c>
      <c r="D526" s="46" t="s">
        <v>337</v>
      </c>
      <c r="E526" s="46" t="s">
        <v>27</v>
      </c>
      <c r="F526" s="31">
        <v>220</v>
      </c>
      <c r="G526" s="31">
        <v>40</v>
      </c>
      <c r="H526" s="31">
        <v>6</v>
      </c>
      <c r="I526" s="31" t="s">
        <v>448</v>
      </c>
      <c r="J526" s="31" t="s">
        <v>18</v>
      </c>
      <c r="K526" s="31" t="s">
        <v>18</v>
      </c>
      <c r="L526" s="31" t="s">
        <v>80</v>
      </c>
      <c r="M526" s="31" t="s">
        <v>33</v>
      </c>
      <c r="N526" s="31">
        <v>3</v>
      </c>
      <c r="O526" s="31">
        <v>1493</v>
      </c>
      <c r="P526" s="31">
        <v>1356</v>
      </c>
      <c r="Q526" s="31">
        <v>1188</v>
      </c>
      <c r="R526" s="53">
        <v>0.93300000000000005</v>
      </c>
      <c r="S526" s="53">
        <v>0.84799999999999998</v>
      </c>
      <c r="T526" s="53">
        <v>0.74099999999999999</v>
      </c>
      <c r="U526" s="50">
        <v>130.30000000000001</v>
      </c>
      <c r="V526" s="50">
        <v>99.3</v>
      </c>
      <c r="W526" s="51">
        <v>82.8</v>
      </c>
      <c r="X526" s="42">
        <f>IF(Tabela1[[#This Row],[Alta2]]="NA","NA",Tabela1[[#This Row],[Alta2]]/Tabela1[[#This Row],[Alta5]]*Tabela1[[#This Row],[Diâmetro (cm)]]/100)</f>
        <v>2.8999999999999998E-3</v>
      </c>
      <c r="Y526" s="42">
        <f>IF(Tabela1[[#This Row],[Média3]]="NA","NA",Tabela1[[#This Row],[Média3]]/Tabela1[[#This Row],[Média6]]*Tabela1[[#This Row],[Diâmetro (cm)]]/100)</f>
        <v>3.3999999999999998E-3</v>
      </c>
      <c r="Z526" s="42">
        <f>IF(Tabela1[[#This Row],[Baixa4]]="NA","NA",Tabela1[[#This Row],[Baixa4]]/Tabela1[[#This Row],[Baixa7]]*Tabela1[[#This Row],[Diâmetro (cm)]]/100)</f>
        <v>3.5999999999999999E-3</v>
      </c>
      <c r="AA526" s="42">
        <f>IF(Tabela1[[#This Row],[Alta8]]="NA","NA",IF(OR(AD526="",U526=""),"",U526*30/1000))</f>
        <v>3.9089999999999998</v>
      </c>
      <c r="AB526" s="42">
        <f>IF(Tabela1[[#This Row],[Média9]]="NA","NA",IF(OR(AE526="",V526=""),"",V526*30/1000))</f>
        <v>2.9790000000000001</v>
      </c>
      <c r="AC526" s="42">
        <f>IF(Tabela1[[#This Row],[Baixa10]]="NA","NA",IF(OR(AF526="",W526=""),"",W526*30/1000))</f>
        <v>2.484</v>
      </c>
      <c r="AD526" s="52" t="str">
        <f>IF(Tabela1[[#This Row],[Alta8]]="NA","NA",IF(X526="","",IF(X526&gt;$AD$3,"A",IF(X526&gt;$AD$4,"B",IF(X526&gt;$AD$5,"C","D")))))</f>
        <v>D</v>
      </c>
      <c r="AE526" s="52" t="str">
        <f>IF(Tabela1[[#This Row],[Média9]]="NA","NA",IF(Y526="","",IF(Y526&gt;$AD$3,"A",IF(Y526&gt;$AD$4,"B",IF(Y526&gt;$AD$5,"C","D")))))</f>
        <v>C</v>
      </c>
      <c r="AF526" s="52" t="str">
        <f>IF(Tabela1[[#This Row],[Baixa10]]="NA","NA",IF(Z526="","",IF(Z526&gt;$AD$3,"A",IF(Z526&gt;$AD$4,"B",IF(Z526&gt;$AD$5,"C","D")))))</f>
        <v>B</v>
      </c>
    </row>
    <row r="527" spans="1:32" ht="26.1" customHeight="1" x14ac:dyDescent="0.3">
      <c r="A527" s="46" t="s">
        <v>303</v>
      </c>
      <c r="B527" s="31" t="s">
        <v>1222</v>
      </c>
      <c r="C527" s="46" t="s">
        <v>338</v>
      </c>
      <c r="D527" s="46" t="s">
        <v>339</v>
      </c>
      <c r="E527" s="46" t="s">
        <v>25</v>
      </c>
      <c r="F527" s="31">
        <v>127</v>
      </c>
      <c r="G527" s="31">
        <v>40</v>
      </c>
      <c r="H527" s="31">
        <v>8</v>
      </c>
      <c r="I527" s="31" t="s">
        <v>448</v>
      </c>
      <c r="J527" s="31" t="s">
        <v>18</v>
      </c>
      <c r="K527" s="31" t="s">
        <v>18</v>
      </c>
      <c r="L527" s="31" t="s">
        <v>80</v>
      </c>
      <c r="M527" s="31" t="s">
        <v>33</v>
      </c>
      <c r="N527" s="31">
        <v>3</v>
      </c>
      <c r="O527" s="31">
        <v>1432</v>
      </c>
      <c r="P527" s="31">
        <v>1199</v>
      </c>
      <c r="Q527" s="31">
        <v>1003</v>
      </c>
      <c r="R527" s="53">
        <v>1.2809999999999999</v>
      </c>
      <c r="S527" s="53">
        <v>1.0629999999999999</v>
      </c>
      <c r="T527" s="53">
        <v>0.89300000000000002</v>
      </c>
      <c r="U527" s="50">
        <v>133.5</v>
      </c>
      <c r="V527" s="50">
        <v>98.8</v>
      </c>
      <c r="W527" s="51">
        <v>82.6</v>
      </c>
      <c r="X527" s="42">
        <f>IF(Tabela1[[#This Row],[Alta2]]="NA","NA",Tabela1[[#This Row],[Alta2]]/Tabela1[[#This Row],[Alta5]]*Tabela1[[#This Row],[Diâmetro (cm)]]/100)</f>
        <v>3.8E-3</v>
      </c>
      <c r="Y527" s="42">
        <f>IF(Tabela1[[#This Row],[Média3]]="NA","NA",Tabela1[[#This Row],[Média3]]/Tabela1[[#This Row],[Média6]]*Tabela1[[#This Row],[Diâmetro (cm)]]/100)</f>
        <v>4.3E-3</v>
      </c>
      <c r="Z527" s="42">
        <f>IF(Tabela1[[#This Row],[Baixa4]]="NA","NA",Tabela1[[#This Row],[Baixa4]]/Tabela1[[#This Row],[Baixa7]]*Tabela1[[#This Row],[Diâmetro (cm)]]/100)</f>
        <v>4.3E-3</v>
      </c>
      <c r="AA527" s="42">
        <f>IF(Tabela1[[#This Row],[Alta8]]="NA","NA",IF(OR(AD527="",U527=""),"",U527*30/1000))</f>
        <v>4.0049999999999999</v>
      </c>
      <c r="AB527" s="42">
        <f>IF(Tabela1[[#This Row],[Média9]]="NA","NA",IF(OR(AE527="",V527=""),"",V527*30/1000))</f>
        <v>2.964</v>
      </c>
      <c r="AC527" s="42">
        <f>IF(Tabela1[[#This Row],[Baixa10]]="NA","NA",IF(OR(AF527="",W527=""),"",W527*30/1000))</f>
        <v>2.4780000000000002</v>
      </c>
      <c r="AD527" s="52" t="str">
        <f>IF(Tabela1[[#This Row],[Alta8]]="NA","NA",IF(X527="","",IF(X527&gt;$AD$3,"A",IF(X527&gt;$AD$4,"B",IF(X527&gt;$AD$5,"C","D")))))</f>
        <v>B</v>
      </c>
      <c r="AE527" s="52" t="str">
        <f>IF(Tabela1[[#This Row],[Média9]]="NA","NA",IF(Y527="","",IF(Y527&gt;$AD$3,"A",IF(Y527&gt;$AD$4,"B",IF(Y527&gt;$AD$5,"C","D")))))</f>
        <v>A</v>
      </c>
      <c r="AF527" s="52" t="str">
        <f>IF(Tabela1[[#This Row],[Baixa10]]="NA","NA",IF(Z527="","",IF(Z527&gt;$AD$3,"A",IF(Z527&gt;$AD$4,"B",IF(Z527&gt;$AD$5,"C","D")))))</f>
        <v>A</v>
      </c>
    </row>
    <row r="528" spans="1:32" ht="26.1" customHeight="1" x14ac:dyDescent="0.3">
      <c r="A528" s="46" t="s">
        <v>303</v>
      </c>
      <c r="B528" s="31" t="s">
        <v>1222</v>
      </c>
      <c r="C528" s="46" t="s">
        <v>338</v>
      </c>
      <c r="D528" s="46" t="s">
        <v>340</v>
      </c>
      <c r="E528" s="46" t="s">
        <v>25</v>
      </c>
      <c r="F528" s="31">
        <v>220</v>
      </c>
      <c r="G528" s="31">
        <v>40</v>
      </c>
      <c r="H528" s="31">
        <v>8</v>
      </c>
      <c r="I528" s="31" t="s">
        <v>448</v>
      </c>
      <c r="J528" s="31" t="s">
        <v>18</v>
      </c>
      <c r="K528" s="31" t="s">
        <v>18</v>
      </c>
      <c r="L528" s="31" t="s">
        <v>80</v>
      </c>
      <c r="M528" s="31" t="s">
        <v>33</v>
      </c>
      <c r="N528" s="31">
        <v>3</v>
      </c>
      <c r="O528" s="31">
        <v>1437</v>
      </c>
      <c r="P528" s="31">
        <v>1205</v>
      </c>
      <c r="Q528" s="31">
        <v>1010</v>
      </c>
      <c r="R528" s="53">
        <v>1.306</v>
      </c>
      <c r="S528" s="53">
        <v>1.125</v>
      </c>
      <c r="T528" s="53">
        <v>0.94199999999999995</v>
      </c>
      <c r="U528" s="50">
        <v>133</v>
      </c>
      <c r="V528" s="50">
        <v>101.2</v>
      </c>
      <c r="W528" s="51">
        <v>84.4</v>
      </c>
      <c r="X528" s="42">
        <f>IF(Tabela1[[#This Row],[Alta2]]="NA","NA",Tabela1[[#This Row],[Alta2]]/Tabela1[[#This Row],[Alta5]]*Tabela1[[#This Row],[Diâmetro (cm)]]/100)</f>
        <v>3.8999999999999998E-3</v>
      </c>
      <c r="Y528" s="42">
        <f>IF(Tabela1[[#This Row],[Média3]]="NA","NA",Tabela1[[#This Row],[Média3]]/Tabela1[[#This Row],[Média6]]*Tabela1[[#This Row],[Diâmetro (cm)]]/100)</f>
        <v>4.4000000000000003E-3</v>
      </c>
      <c r="Z528" s="42">
        <f>IF(Tabela1[[#This Row],[Baixa4]]="NA","NA",Tabela1[[#This Row],[Baixa4]]/Tabela1[[#This Row],[Baixa7]]*Tabela1[[#This Row],[Diâmetro (cm)]]/100)</f>
        <v>4.4999999999999997E-3</v>
      </c>
      <c r="AA528" s="42">
        <f>IF(Tabela1[[#This Row],[Alta8]]="NA","NA",IF(OR(AD528="",U528=""),"",U528*30/1000))</f>
        <v>3.99</v>
      </c>
      <c r="AB528" s="42">
        <f>IF(Tabela1[[#This Row],[Média9]]="NA","NA",IF(OR(AE528="",V528=""),"",V528*30/1000))</f>
        <v>3.036</v>
      </c>
      <c r="AC528" s="42">
        <f>IF(Tabela1[[#This Row],[Baixa10]]="NA","NA",IF(OR(AF528="",W528=""),"",W528*30/1000))</f>
        <v>2.532</v>
      </c>
      <c r="AD528" s="52" t="str">
        <f>IF(Tabela1[[#This Row],[Alta8]]="NA","NA",IF(X528="","",IF(X528&gt;$AD$3,"A",IF(X528&gt;$AD$4,"B",IF(X528&gt;$AD$5,"C","D")))))</f>
        <v>B</v>
      </c>
      <c r="AE528" s="52" t="str">
        <f>IF(Tabela1[[#This Row],[Média9]]="NA","NA",IF(Y528="","",IF(Y528&gt;$AD$3,"A",IF(Y528&gt;$AD$4,"B",IF(Y528&gt;$AD$5,"C","D")))))</f>
        <v>A</v>
      </c>
      <c r="AF528" s="52" t="str">
        <f>IF(Tabela1[[#This Row],[Baixa10]]="NA","NA",IF(Z528="","",IF(Z528&gt;$AD$3,"A",IF(Z528&gt;$AD$4,"B",IF(Z528&gt;$AD$5,"C","D")))))</f>
        <v>A</v>
      </c>
    </row>
    <row r="529" spans="1:32" ht="26.1" customHeight="1" x14ac:dyDescent="0.3">
      <c r="A529" s="46" t="s">
        <v>303</v>
      </c>
      <c r="B529" s="31" t="s">
        <v>1224</v>
      </c>
      <c r="C529" s="46" t="s">
        <v>341</v>
      </c>
      <c r="D529" s="46" t="s">
        <v>342</v>
      </c>
      <c r="E529" s="46" t="s">
        <v>25</v>
      </c>
      <c r="F529" s="31">
        <v>127</v>
      </c>
      <c r="G529" s="47">
        <v>40</v>
      </c>
      <c r="H529" s="31">
        <v>8</v>
      </c>
      <c r="I529" s="31" t="s">
        <v>448</v>
      </c>
      <c r="J529" s="31" t="s">
        <v>18</v>
      </c>
      <c r="K529" s="31" t="s">
        <v>18</v>
      </c>
      <c r="L529" s="31" t="s">
        <v>80</v>
      </c>
      <c r="M529" s="31" t="s">
        <v>33</v>
      </c>
      <c r="N529" s="31">
        <v>3</v>
      </c>
      <c r="O529" s="31">
        <v>1427</v>
      </c>
      <c r="P529" s="31">
        <v>1197</v>
      </c>
      <c r="Q529" s="31">
        <v>1006</v>
      </c>
      <c r="R529" s="53">
        <v>1.1080000000000001</v>
      </c>
      <c r="S529" s="53">
        <v>0.94399999999999995</v>
      </c>
      <c r="T529" s="53">
        <v>0.78600000000000003</v>
      </c>
      <c r="U529" s="50">
        <v>133.69999999999999</v>
      </c>
      <c r="V529" s="50">
        <v>99.3</v>
      </c>
      <c r="W529" s="51">
        <v>82.8</v>
      </c>
      <c r="X529" s="42">
        <f>IF(Tabela1[[#This Row],[Alta2]]="NA","NA",Tabela1[[#This Row],[Alta2]]/Tabela1[[#This Row],[Alta5]]*Tabela1[[#This Row],[Diâmetro (cm)]]/100)</f>
        <v>3.3E-3</v>
      </c>
      <c r="Y529" s="42">
        <f>IF(Tabela1[[#This Row],[Média3]]="NA","NA",Tabela1[[#This Row],[Média3]]/Tabela1[[#This Row],[Média6]]*Tabela1[[#This Row],[Diâmetro (cm)]]/100)</f>
        <v>3.8E-3</v>
      </c>
      <c r="Z529" s="42">
        <f>IF(Tabela1[[#This Row],[Baixa4]]="NA","NA",Tabela1[[#This Row],[Baixa4]]/Tabela1[[#This Row],[Baixa7]]*Tabela1[[#This Row],[Diâmetro (cm)]]/100)</f>
        <v>3.8E-3</v>
      </c>
      <c r="AA529" s="42">
        <f>IF(Tabela1[[#This Row],[Alta8]]="NA","NA",IF(OR(AD529="",U529=""),"",U529*30/1000))</f>
        <v>4.0110000000000001</v>
      </c>
      <c r="AB529" s="42">
        <f>IF(Tabela1[[#This Row],[Média9]]="NA","NA",IF(OR(AE529="",V529=""),"",V529*30/1000))</f>
        <v>2.9790000000000001</v>
      </c>
      <c r="AC529" s="42">
        <f>IF(Tabela1[[#This Row],[Baixa10]]="NA","NA",IF(OR(AF529="",W529=""),"",W529*30/1000))</f>
        <v>2.484</v>
      </c>
      <c r="AD529" s="52" t="str">
        <f>IF(Tabela1[[#This Row],[Alta8]]="NA","NA",IF(X529="","",IF(X529&gt;$AD$3,"A",IF(X529&gt;$AD$4,"B",IF(X529&gt;$AD$5,"C","D")))))</f>
        <v>C</v>
      </c>
      <c r="AE529" s="52" t="str">
        <f>IF(Tabela1[[#This Row],[Média9]]="NA","NA",IF(Y529="","",IF(Y529&gt;$AD$3,"A",IF(Y529&gt;$AD$4,"B",IF(Y529&gt;$AD$5,"C","D")))))</f>
        <v>B</v>
      </c>
      <c r="AF529" s="52" t="str">
        <f>IF(Tabela1[[#This Row],[Baixa10]]="NA","NA",IF(Z529="","",IF(Z529&gt;$AD$3,"A",IF(Z529&gt;$AD$4,"B",IF(Z529&gt;$AD$5,"C","D")))))</f>
        <v>B</v>
      </c>
    </row>
    <row r="530" spans="1:32" ht="26.1" customHeight="1" x14ac:dyDescent="0.3">
      <c r="A530" s="46" t="s">
        <v>303</v>
      </c>
      <c r="B530" s="31" t="s">
        <v>1224</v>
      </c>
      <c r="C530" s="46" t="s">
        <v>341</v>
      </c>
      <c r="D530" s="46" t="s">
        <v>343</v>
      </c>
      <c r="E530" s="46" t="s">
        <v>25</v>
      </c>
      <c r="F530" s="31">
        <v>220</v>
      </c>
      <c r="G530" s="47">
        <v>40</v>
      </c>
      <c r="H530" s="31">
        <v>8</v>
      </c>
      <c r="I530" s="31" t="s">
        <v>448</v>
      </c>
      <c r="J530" s="31" t="s">
        <v>18</v>
      </c>
      <c r="K530" s="31" t="s">
        <v>18</v>
      </c>
      <c r="L530" s="31" t="s">
        <v>80</v>
      </c>
      <c r="M530" s="31" t="s">
        <v>33</v>
      </c>
      <c r="N530" s="31">
        <v>3</v>
      </c>
      <c r="O530" s="31">
        <v>1373</v>
      </c>
      <c r="P530" s="31">
        <v>1183</v>
      </c>
      <c r="Q530" s="31">
        <v>1006</v>
      </c>
      <c r="R530" s="53">
        <v>1.0720000000000001</v>
      </c>
      <c r="S530" s="53">
        <v>0.93899999999999995</v>
      </c>
      <c r="T530" s="53">
        <v>0.80600000000000005</v>
      </c>
      <c r="U530" s="50">
        <v>133.30000000000001</v>
      </c>
      <c r="V530" s="50">
        <v>101.6</v>
      </c>
      <c r="W530" s="51">
        <v>84</v>
      </c>
      <c r="X530" s="42">
        <f>IF(Tabela1[[#This Row],[Alta2]]="NA","NA",Tabela1[[#This Row],[Alta2]]/Tabela1[[#This Row],[Alta5]]*Tabela1[[#This Row],[Diâmetro (cm)]]/100)</f>
        <v>3.2000000000000002E-3</v>
      </c>
      <c r="Y530" s="42">
        <f>IF(Tabela1[[#This Row],[Média3]]="NA","NA",Tabela1[[#This Row],[Média3]]/Tabela1[[#This Row],[Média6]]*Tabela1[[#This Row],[Diâmetro (cm)]]/100)</f>
        <v>3.7000000000000002E-3</v>
      </c>
      <c r="Z530" s="42">
        <f>IF(Tabela1[[#This Row],[Baixa4]]="NA","NA",Tabela1[[#This Row],[Baixa4]]/Tabela1[[#This Row],[Baixa7]]*Tabela1[[#This Row],[Diâmetro (cm)]]/100)</f>
        <v>3.8E-3</v>
      </c>
      <c r="AA530" s="42">
        <f>IF(Tabela1[[#This Row],[Alta8]]="NA","NA",IF(OR(AD530="",U530=""),"",U530*30/1000))</f>
        <v>3.9990000000000001</v>
      </c>
      <c r="AB530" s="42">
        <f>IF(Tabela1[[#This Row],[Média9]]="NA","NA",IF(OR(AE530="",V530=""),"",V530*30/1000))</f>
        <v>3.048</v>
      </c>
      <c r="AC530" s="42">
        <f>IF(Tabela1[[#This Row],[Baixa10]]="NA","NA",IF(OR(AF530="",W530=""),"",W530*30/1000))</f>
        <v>2.52</v>
      </c>
      <c r="AD530" s="52" t="str">
        <f>IF(Tabela1[[#This Row],[Alta8]]="NA","NA",IF(X530="","",IF(X530&gt;$AD$3,"A",IF(X530&gt;$AD$4,"B",IF(X530&gt;$AD$5,"C","D")))))</f>
        <v>C</v>
      </c>
      <c r="AE530" s="52" t="str">
        <f>IF(Tabela1[[#This Row],[Média9]]="NA","NA",IF(Y530="","",IF(Y530&gt;$AD$3,"A",IF(Y530&gt;$AD$4,"B",IF(Y530&gt;$AD$5,"C","D")))))</f>
        <v>B</v>
      </c>
      <c r="AF530" s="52" t="str">
        <f>IF(Tabela1[[#This Row],[Baixa10]]="NA","NA",IF(Z530="","",IF(Z530&gt;$AD$3,"A",IF(Z530&gt;$AD$4,"B",IF(Z530&gt;$AD$5,"C","D")))))</f>
        <v>B</v>
      </c>
    </row>
    <row r="531" spans="1:32" ht="26.1" customHeight="1" x14ac:dyDescent="0.3">
      <c r="A531" s="46" t="s">
        <v>303</v>
      </c>
      <c r="B531" s="31" t="s">
        <v>1225</v>
      </c>
      <c r="C531" s="46" t="s">
        <v>344</v>
      </c>
      <c r="D531" s="46" t="s">
        <v>345</v>
      </c>
      <c r="E531" s="46" t="s">
        <v>27</v>
      </c>
      <c r="F531" s="31">
        <v>127</v>
      </c>
      <c r="G531" s="47">
        <v>40</v>
      </c>
      <c r="H531" s="31">
        <v>8</v>
      </c>
      <c r="I531" s="31" t="s">
        <v>448</v>
      </c>
      <c r="J531" s="31" t="s">
        <v>18</v>
      </c>
      <c r="K531" s="31" t="s">
        <v>18</v>
      </c>
      <c r="L531" s="31" t="s">
        <v>80</v>
      </c>
      <c r="M531" s="31" t="s">
        <v>33</v>
      </c>
      <c r="N531" s="31">
        <v>3</v>
      </c>
      <c r="O531" s="31">
        <v>1413</v>
      </c>
      <c r="P531" s="31">
        <v>1203</v>
      </c>
      <c r="Q531" s="31">
        <v>1000</v>
      </c>
      <c r="R531" s="53">
        <v>1.1679999999999999</v>
      </c>
      <c r="S531" s="53">
        <v>0.99199999999999999</v>
      </c>
      <c r="T531" s="53">
        <v>0.82799999999999996</v>
      </c>
      <c r="U531" s="50">
        <v>132.80000000000001</v>
      </c>
      <c r="V531" s="50">
        <v>99</v>
      </c>
      <c r="W531" s="51">
        <v>82.5</v>
      </c>
      <c r="X531" s="42">
        <f>IF(Tabela1[[#This Row],[Alta2]]="NA","NA",Tabela1[[#This Row],[Alta2]]/Tabela1[[#This Row],[Alta5]]*Tabela1[[#This Row],[Diâmetro (cm)]]/100)</f>
        <v>3.5000000000000001E-3</v>
      </c>
      <c r="Y531" s="42">
        <f>IF(Tabela1[[#This Row],[Média3]]="NA","NA",Tabela1[[#This Row],[Média3]]/Tabela1[[#This Row],[Média6]]*Tabela1[[#This Row],[Diâmetro (cm)]]/100)</f>
        <v>4.0000000000000001E-3</v>
      </c>
      <c r="Z531" s="42">
        <f>IF(Tabela1[[#This Row],[Baixa4]]="NA","NA",Tabela1[[#This Row],[Baixa4]]/Tabela1[[#This Row],[Baixa7]]*Tabela1[[#This Row],[Diâmetro (cm)]]/100)</f>
        <v>4.0000000000000001E-3</v>
      </c>
      <c r="AA531" s="42">
        <f>IF(Tabela1[[#This Row],[Alta8]]="NA","NA",IF(OR(AD531="",U531=""),"",U531*30/1000))</f>
        <v>3.984</v>
      </c>
      <c r="AB531" s="42">
        <f>IF(Tabela1[[#This Row],[Média9]]="NA","NA",IF(OR(AE531="",V531=""),"",V531*30/1000))</f>
        <v>2.97</v>
      </c>
      <c r="AC531" s="42">
        <f>IF(Tabela1[[#This Row],[Baixa10]]="NA","NA",IF(OR(AF531="",W531=""),"",W531*30/1000))</f>
        <v>2.4750000000000001</v>
      </c>
      <c r="AD531" s="52" t="str">
        <f>IF(Tabela1[[#This Row],[Alta8]]="NA","NA",IF(X531="","",IF(X531&gt;$AD$3,"A",IF(X531&gt;$AD$4,"B",IF(X531&gt;$AD$5,"C","D")))))</f>
        <v>C</v>
      </c>
      <c r="AE531" s="52" t="str">
        <f>IF(Tabela1[[#This Row],[Média9]]="NA","NA",IF(Y531="","",IF(Y531&gt;$AD$3,"A",IF(Y531&gt;$AD$4,"B",IF(Y531&gt;$AD$5,"C","D")))))</f>
        <v>B</v>
      </c>
      <c r="AF531" s="52" t="str">
        <f>IF(Tabela1[[#This Row],[Baixa10]]="NA","NA",IF(Z531="","",IF(Z531&gt;$AD$3,"A",IF(Z531&gt;$AD$4,"B",IF(Z531&gt;$AD$5,"C","D")))))</f>
        <v>B</v>
      </c>
    </row>
    <row r="532" spans="1:32" ht="26.1" customHeight="1" x14ac:dyDescent="0.3">
      <c r="A532" s="46" t="s">
        <v>303</v>
      </c>
      <c r="B532" s="31" t="s">
        <v>1225</v>
      </c>
      <c r="C532" s="46" t="s">
        <v>344</v>
      </c>
      <c r="D532" s="46" t="s">
        <v>346</v>
      </c>
      <c r="E532" s="46" t="s">
        <v>27</v>
      </c>
      <c r="F532" s="31">
        <v>220</v>
      </c>
      <c r="G532" s="47">
        <v>40</v>
      </c>
      <c r="H532" s="31">
        <v>8</v>
      </c>
      <c r="I532" s="31" t="s">
        <v>448</v>
      </c>
      <c r="J532" s="31" t="s">
        <v>18</v>
      </c>
      <c r="K532" s="31" t="s">
        <v>18</v>
      </c>
      <c r="L532" s="31" t="s">
        <v>80</v>
      </c>
      <c r="M532" s="31" t="s">
        <v>33</v>
      </c>
      <c r="N532" s="31">
        <v>3</v>
      </c>
      <c r="O532" s="31">
        <v>1356</v>
      </c>
      <c r="P532" s="31">
        <v>1158</v>
      </c>
      <c r="Q532" s="31">
        <v>980</v>
      </c>
      <c r="R532" s="53">
        <v>1.171</v>
      </c>
      <c r="S532" s="53">
        <v>0.998</v>
      </c>
      <c r="T532" s="53">
        <v>0.84</v>
      </c>
      <c r="U532" s="50">
        <v>131.9</v>
      </c>
      <c r="V532" s="50">
        <v>101.3</v>
      </c>
      <c r="W532" s="51">
        <v>84.2</v>
      </c>
      <c r="X532" s="42">
        <f>IF(Tabela1[[#This Row],[Alta2]]="NA","NA",Tabela1[[#This Row],[Alta2]]/Tabela1[[#This Row],[Alta5]]*Tabela1[[#This Row],[Diâmetro (cm)]]/100)</f>
        <v>3.5999999999999999E-3</v>
      </c>
      <c r="Y532" s="42">
        <f>IF(Tabela1[[#This Row],[Média3]]="NA","NA",Tabela1[[#This Row],[Média3]]/Tabela1[[#This Row],[Média6]]*Tabela1[[#This Row],[Diâmetro (cm)]]/100)</f>
        <v>3.8999999999999998E-3</v>
      </c>
      <c r="Z532" s="42">
        <f>IF(Tabela1[[#This Row],[Baixa4]]="NA","NA",Tabela1[[#This Row],[Baixa4]]/Tabela1[[#This Row],[Baixa7]]*Tabela1[[#This Row],[Diâmetro (cm)]]/100)</f>
        <v>4.0000000000000001E-3</v>
      </c>
      <c r="AA532" s="42">
        <f>IF(Tabela1[[#This Row],[Alta8]]="NA","NA",IF(OR(AD532="",U532=""),"",U532*30/1000))</f>
        <v>3.9569999999999999</v>
      </c>
      <c r="AB532" s="42">
        <f>IF(Tabela1[[#This Row],[Média9]]="NA","NA",IF(OR(AE532="",V532=""),"",V532*30/1000))</f>
        <v>3.0390000000000001</v>
      </c>
      <c r="AC532" s="42">
        <f>IF(Tabela1[[#This Row],[Baixa10]]="NA","NA",IF(OR(AF532="",W532=""),"",W532*30/1000))</f>
        <v>2.5259999999999998</v>
      </c>
      <c r="AD532" s="52" t="str">
        <f>IF(Tabela1[[#This Row],[Alta8]]="NA","NA",IF(X532="","",IF(X532&gt;$AD$3,"A",IF(X532&gt;$AD$4,"B",IF(X532&gt;$AD$5,"C","D")))))</f>
        <v>B</v>
      </c>
      <c r="AE532" s="52" t="str">
        <f>IF(Tabela1[[#This Row],[Média9]]="NA","NA",IF(Y532="","",IF(Y532&gt;$AD$3,"A",IF(Y532&gt;$AD$4,"B",IF(Y532&gt;$AD$5,"C","D")))))</f>
        <v>B</v>
      </c>
      <c r="AF532" s="52" t="str">
        <f>IF(Tabela1[[#This Row],[Baixa10]]="NA","NA",IF(Z532="","",IF(Z532&gt;$AD$3,"A",IF(Z532&gt;$AD$4,"B",IF(Z532&gt;$AD$5,"C","D")))))</f>
        <v>B</v>
      </c>
    </row>
    <row r="533" spans="1:32" ht="26.1" customHeight="1" x14ac:dyDescent="0.3">
      <c r="A533" s="46" t="s">
        <v>303</v>
      </c>
      <c r="B533" s="31" t="s">
        <v>1222</v>
      </c>
      <c r="C533" s="46" t="s">
        <v>347</v>
      </c>
      <c r="D533" s="46" t="s">
        <v>348</v>
      </c>
      <c r="E533" s="46" t="s">
        <v>25</v>
      </c>
      <c r="F533" s="31">
        <v>127</v>
      </c>
      <c r="G533" s="47">
        <v>40</v>
      </c>
      <c r="H533" s="31">
        <v>8</v>
      </c>
      <c r="I533" s="31" t="s">
        <v>448</v>
      </c>
      <c r="J533" s="31" t="s">
        <v>18</v>
      </c>
      <c r="K533" s="31" t="s">
        <v>18</v>
      </c>
      <c r="L533" s="31" t="s">
        <v>80</v>
      </c>
      <c r="M533" s="31" t="s">
        <v>33</v>
      </c>
      <c r="N533" s="31">
        <v>3</v>
      </c>
      <c r="O533" s="31">
        <v>1413</v>
      </c>
      <c r="P533" s="31">
        <v>1203</v>
      </c>
      <c r="Q533" s="31">
        <v>1000</v>
      </c>
      <c r="R533" s="53">
        <v>1.1679999999999999</v>
      </c>
      <c r="S533" s="53">
        <v>0.99199999999999999</v>
      </c>
      <c r="T533" s="53">
        <v>0.82799999999999996</v>
      </c>
      <c r="U533" s="50">
        <v>132.80000000000001</v>
      </c>
      <c r="V533" s="50">
        <v>99</v>
      </c>
      <c r="W533" s="51">
        <v>82.5</v>
      </c>
      <c r="X533" s="42">
        <f>IF(Tabela1[[#This Row],[Alta2]]="NA","NA",Tabela1[[#This Row],[Alta2]]/Tabela1[[#This Row],[Alta5]]*Tabela1[[#This Row],[Diâmetro (cm)]]/100)</f>
        <v>3.5000000000000001E-3</v>
      </c>
      <c r="Y533" s="42">
        <f>IF(Tabela1[[#This Row],[Média3]]="NA","NA",Tabela1[[#This Row],[Média3]]/Tabela1[[#This Row],[Média6]]*Tabela1[[#This Row],[Diâmetro (cm)]]/100)</f>
        <v>4.0000000000000001E-3</v>
      </c>
      <c r="Z533" s="42">
        <f>IF(Tabela1[[#This Row],[Baixa4]]="NA","NA",Tabela1[[#This Row],[Baixa4]]/Tabela1[[#This Row],[Baixa7]]*Tabela1[[#This Row],[Diâmetro (cm)]]/100)</f>
        <v>4.0000000000000001E-3</v>
      </c>
      <c r="AA533" s="42">
        <f>IF(Tabela1[[#This Row],[Alta8]]="NA","NA",IF(OR(AD533="",U533=""),"",U533*30/1000))</f>
        <v>3.984</v>
      </c>
      <c r="AB533" s="42">
        <f>IF(Tabela1[[#This Row],[Média9]]="NA","NA",IF(OR(AE533="",V533=""),"",V533*30/1000))</f>
        <v>2.97</v>
      </c>
      <c r="AC533" s="42">
        <f>IF(Tabela1[[#This Row],[Baixa10]]="NA","NA",IF(OR(AF533="",W533=""),"",W533*30/1000))</f>
        <v>2.4750000000000001</v>
      </c>
      <c r="AD533" s="52" t="str">
        <f>IF(Tabela1[[#This Row],[Alta8]]="NA","NA",IF(X533="","",IF(X533&gt;$AD$3,"A",IF(X533&gt;$AD$4,"B",IF(X533&gt;$AD$5,"C","D")))))</f>
        <v>C</v>
      </c>
      <c r="AE533" s="52" t="str">
        <f>IF(Tabela1[[#This Row],[Média9]]="NA","NA",IF(Y533="","",IF(Y533&gt;$AD$3,"A",IF(Y533&gt;$AD$4,"B",IF(Y533&gt;$AD$5,"C","D")))))</f>
        <v>B</v>
      </c>
      <c r="AF533" s="52" t="str">
        <f>IF(Tabela1[[#This Row],[Baixa10]]="NA","NA",IF(Z533="","",IF(Z533&gt;$AD$3,"A",IF(Z533&gt;$AD$4,"B",IF(Z533&gt;$AD$5,"C","D")))))</f>
        <v>B</v>
      </c>
    </row>
    <row r="534" spans="1:32" ht="26.1" customHeight="1" x14ac:dyDescent="0.3">
      <c r="A534" s="46" t="s">
        <v>303</v>
      </c>
      <c r="B534" s="31" t="s">
        <v>1222</v>
      </c>
      <c r="C534" s="46" t="s">
        <v>347</v>
      </c>
      <c r="D534" s="46" t="s">
        <v>349</v>
      </c>
      <c r="E534" s="46" t="s">
        <v>25</v>
      </c>
      <c r="F534" s="31">
        <v>220</v>
      </c>
      <c r="G534" s="47">
        <v>40</v>
      </c>
      <c r="H534" s="31">
        <v>8</v>
      </c>
      <c r="I534" s="31" t="s">
        <v>448</v>
      </c>
      <c r="J534" s="31" t="s">
        <v>18</v>
      </c>
      <c r="K534" s="31" t="s">
        <v>18</v>
      </c>
      <c r="L534" s="31" t="s">
        <v>80</v>
      </c>
      <c r="M534" s="31" t="s">
        <v>33</v>
      </c>
      <c r="N534" s="31">
        <v>3</v>
      </c>
      <c r="O534" s="31">
        <v>1356</v>
      </c>
      <c r="P534" s="31">
        <v>1158</v>
      </c>
      <c r="Q534" s="31">
        <v>980</v>
      </c>
      <c r="R534" s="53">
        <v>1.171</v>
      </c>
      <c r="S534" s="53">
        <v>0.998</v>
      </c>
      <c r="T534" s="53">
        <v>0.84</v>
      </c>
      <c r="U534" s="50">
        <v>131.9</v>
      </c>
      <c r="V534" s="50">
        <v>101.3</v>
      </c>
      <c r="W534" s="51">
        <v>84.2</v>
      </c>
      <c r="X534" s="42">
        <f>IF(Tabela1[[#This Row],[Alta2]]="NA","NA",Tabela1[[#This Row],[Alta2]]/Tabela1[[#This Row],[Alta5]]*Tabela1[[#This Row],[Diâmetro (cm)]]/100)</f>
        <v>3.5999999999999999E-3</v>
      </c>
      <c r="Y534" s="42">
        <f>IF(Tabela1[[#This Row],[Média3]]="NA","NA",Tabela1[[#This Row],[Média3]]/Tabela1[[#This Row],[Média6]]*Tabela1[[#This Row],[Diâmetro (cm)]]/100)</f>
        <v>3.8999999999999998E-3</v>
      </c>
      <c r="Z534" s="42">
        <f>IF(Tabela1[[#This Row],[Baixa4]]="NA","NA",Tabela1[[#This Row],[Baixa4]]/Tabela1[[#This Row],[Baixa7]]*Tabela1[[#This Row],[Diâmetro (cm)]]/100)</f>
        <v>4.0000000000000001E-3</v>
      </c>
      <c r="AA534" s="42">
        <f>IF(Tabela1[[#This Row],[Alta8]]="NA","NA",IF(OR(AD534="",U534=""),"",U534*30/1000))</f>
        <v>3.9569999999999999</v>
      </c>
      <c r="AB534" s="42">
        <f>IF(Tabela1[[#This Row],[Média9]]="NA","NA",IF(OR(AE534="",V534=""),"",V534*30/1000))</f>
        <v>3.0390000000000001</v>
      </c>
      <c r="AC534" s="42">
        <f>IF(Tabela1[[#This Row],[Baixa10]]="NA","NA",IF(OR(AF534="",W534=""),"",W534*30/1000))</f>
        <v>2.5259999999999998</v>
      </c>
      <c r="AD534" s="52" t="str">
        <f>IF(Tabela1[[#This Row],[Alta8]]="NA","NA",IF(X534="","",IF(X534&gt;$AD$3,"A",IF(X534&gt;$AD$4,"B",IF(X534&gt;$AD$5,"C","D")))))</f>
        <v>B</v>
      </c>
      <c r="AE534" s="52" t="str">
        <f>IF(Tabela1[[#This Row],[Média9]]="NA","NA",IF(Y534="","",IF(Y534&gt;$AD$3,"A",IF(Y534&gt;$AD$4,"B",IF(Y534&gt;$AD$5,"C","D")))))</f>
        <v>B</v>
      </c>
      <c r="AF534" s="52" t="str">
        <f>IF(Tabela1[[#This Row],[Baixa10]]="NA","NA",IF(Z534="","",IF(Z534&gt;$AD$3,"A",IF(Z534&gt;$AD$4,"B",IF(Z534&gt;$AD$5,"C","D")))))</f>
        <v>B</v>
      </c>
    </row>
    <row r="535" spans="1:32" ht="26.1" customHeight="1" x14ac:dyDescent="0.3">
      <c r="A535" s="46" t="s">
        <v>303</v>
      </c>
      <c r="B535" s="31" t="s">
        <v>1226</v>
      </c>
      <c r="C535" s="46" t="s">
        <v>350</v>
      </c>
      <c r="D535" s="46" t="s">
        <v>351</v>
      </c>
      <c r="E535" s="46" t="s">
        <v>25</v>
      </c>
      <c r="F535" s="31">
        <v>127</v>
      </c>
      <c r="G535" s="47">
        <v>40</v>
      </c>
      <c r="H535" s="31">
        <v>8</v>
      </c>
      <c r="I535" s="31" t="s">
        <v>448</v>
      </c>
      <c r="J535" s="31" t="s">
        <v>18</v>
      </c>
      <c r="K535" s="31" t="s">
        <v>18</v>
      </c>
      <c r="L535" s="31" t="s">
        <v>80</v>
      </c>
      <c r="M535" s="31" t="s">
        <v>33</v>
      </c>
      <c r="N535" s="31">
        <v>3</v>
      </c>
      <c r="O535" s="31">
        <v>1432</v>
      </c>
      <c r="P535" s="31">
        <v>1199</v>
      </c>
      <c r="Q535" s="31">
        <v>1003</v>
      </c>
      <c r="R535" s="53">
        <v>1.2809999999999999</v>
      </c>
      <c r="S535" s="53">
        <v>1.0629999999999999</v>
      </c>
      <c r="T535" s="53">
        <v>0.89300000000000002</v>
      </c>
      <c r="U535" s="50">
        <v>133.5</v>
      </c>
      <c r="V535" s="50">
        <v>98.8</v>
      </c>
      <c r="W535" s="51">
        <v>82.6</v>
      </c>
      <c r="X535" s="42">
        <f>IF(Tabela1[[#This Row],[Alta2]]="NA","NA",Tabela1[[#This Row],[Alta2]]/Tabela1[[#This Row],[Alta5]]*Tabela1[[#This Row],[Diâmetro (cm)]]/100)</f>
        <v>3.8E-3</v>
      </c>
      <c r="Y535" s="42">
        <f>IF(Tabela1[[#This Row],[Média3]]="NA","NA",Tabela1[[#This Row],[Média3]]/Tabela1[[#This Row],[Média6]]*Tabela1[[#This Row],[Diâmetro (cm)]]/100)</f>
        <v>4.3E-3</v>
      </c>
      <c r="Z535" s="42">
        <f>IF(Tabela1[[#This Row],[Baixa4]]="NA","NA",Tabela1[[#This Row],[Baixa4]]/Tabela1[[#This Row],[Baixa7]]*Tabela1[[#This Row],[Diâmetro (cm)]]/100)</f>
        <v>4.3E-3</v>
      </c>
      <c r="AA535" s="42">
        <f>IF(Tabela1[[#This Row],[Alta8]]="NA","NA",IF(OR(AD535="",U535=""),"",U535*30/1000))</f>
        <v>4.0049999999999999</v>
      </c>
      <c r="AB535" s="42">
        <f>IF(Tabela1[[#This Row],[Média9]]="NA","NA",IF(OR(AE535="",V535=""),"",V535*30/1000))</f>
        <v>2.964</v>
      </c>
      <c r="AC535" s="42">
        <f>IF(Tabela1[[#This Row],[Baixa10]]="NA","NA",IF(OR(AF535="",W535=""),"",W535*30/1000))</f>
        <v>2.4780000000000002</v>
      </c>
      <c r="AD535" s="52" t="str">
        <f>IF(Tabela1[[#This Row],[Alta8]]="NA","NA",IF(X535="","",IF(X535&gt;$AD$3,"A",IF(X535&gt;$AD$4,"B",IF(X535&gt;$AD$5,"C","D")))))</f>
        <v>B</v>
      </c>
      <c r="AE535" s="52" t="str">
        <f>IF(Tabela1[[#This Row],[Média9]]="NA","NA",IF(Y535="","",IF(Y535&gt;$AD$3,"A",IF(Y535&gt;$AD$4,"B",IF(Y535&gt;$AD$5,"C","D")))))</f>
        <v>A</v>
      </c>
      <c r="AF535" s="52" t="str">
        <f>IF(Tabela1[[#This Row],[Baixa10]]="NA","NA",IF(Z535="","",IF(Z535&gt;$AD$3,"A",IF(Z535&gt;$AD$4,"B",IF(Z535&gt;$AD$5,"C","D")))))</f>
        <v>A</v>
      </c>
    </row>
    <row r="536" spans="1:32" ht="26.1" customHeight="1" x14ac:dyDescent="0.3">
      <c r="A536" s="46" t="s">
        <v>303</v>
      </c>
      <c r="B536" s="31" t="s">
        <v>1226</v>
      </c>
      <c r="C536" s="46" t="s">
        <v>350</v>
      </c>
      <c r="D536" s="46" t="s">
        <v>352</v>
      </c>
      <c r="E536" s="46" t="s">
        <v>25</v>
      </c>
      <c r="F536" s="31">
        <v>220</v>
      </c>
      <c r="G536" s="47">
        <v>40</v>
      </c>
      <c r="H536" s="31">
        <v>8</v>
      </c>
      <c r="I536" s="31" t="s">
        <v>448</v>
      </c>
      <c r="J536" s="31" t="s">
        <v>18</v>
      </c>
      <c r="K536" s="31" t="s">
        <v>18</v>
      </c>
      <c r="L536" s="31" t="s">
        <v>80</v>
      </c>
      <c r="M536" s="31" t="s">
        <v>33</v>
      </c>
      <c r="N536" s="31">
        <v>3</v>
      </c>
      <c r="O536" s="31">
        <v>1437</v>
      </c>
      <c r="P536" s="31">
        <v>1205</v>
      </c>
      <c r="Q536" s="31">
        <v>1010</v>
      </c>
      <c r="R536" s="53">
        <v>1.306</v>
      </c>
      <c r="S536" s="53">
        <v>1.125</v>
      </c>
      <c r="T536" s="53">
        <v>0.94199999999999995</v>
      </c>
      <c r="U536" s="50">
        <v>133</v>
      </c>
      <c r="V536" s="50">
        <v>101.2</v>
      </c>
      <c r="W536" s="51">
        <v>84.4</v>
      </c>
      <c r="X536" s="42">
        <f>IF(Tabela1[[#This Row],[Alta2]]="NA","NA",Tabela1[[#This Row],[Alta2]]/Tabela1[[#This Row],[Alta5]]*Tabela1[[#This Row],[Diâmetro (cm)]]/100)</f>
        <v>3.8999999999999998E-3</v>
      </c>
      <c r="Y536" s="42">
        <f>IF(Tabela1[[#This Row],[Média3]]="NA","NA",Tabela1[[#This Row],[Média3]]/Tabela1[[#This Row],[Média6]]*Tabela1[[#This Row],[Diâmetro (cm)]]/100)</f>
        <v>4.4000000000000003E-3</v>
      </c>
      <c r="Z536" s="42">
        <f>IF(Tabela1[[#This Row],[Baixa4]]="NA","NA",Tabela1[[#This Row],[Baixa4]]/Tabela1[[#This Row],[Baixa7]]*Tabela1[[#This Row],[Diâmetro (cm)]]/100)</f>
        <v>4.4999999999999997E-3</v>
      </c>
      <c r="AA536" s="42">
        <f>IF(Tabela1[[#This Row],[Alta8]]="NA","NA",IF(OR(AD536="",U536=""),"",U536*30/1000))</f>
        <v>3.99</v>
      </c>
      <c r="AB536" s="42">
        <f>IF(Tabela1[[#This Row],[Média9]]="NA","NA",IF(OR(AE536="",V536=""),"",V536*30/1000))</f>
        <v>3.036</v>
      </c>
      <c r="AC536" s="42">
        <f>IF(Tabela1[[#This Row],[Baixa10]]="NA","NA",IF(OR(AF536="",W536=""),"",W536*30/1000))</f>
        <v>2.532</v>
      </c>
      <c r="AD536" s="52" t="str">
        <f>IF(Tabela1[[#This Row],[Alta8]]="NA","NA",IF(X536="","",IF(X536&gt;$AD$3,"A",IF(X536&gt;$AD$4,"B",IF(X536&gt;$AD$5,"C","D")))))</f>
        <v>B</v>
      </c>
      <c r="AE536" s="52" t="str">
        <f>IF(Tabela1[[#This Row],[Média9]]="NA","NA",IF(Y536="","",IF(Y536&gt;$AD$3,"A",IF(Y536&gt;$AD$4,"B",IF(Y536&gt;$AD$5,"C","D")))))</f>
        <v>A</v>
      </c>
      <c r="AF536" s="52" t="str">
        <f>IF(Tabela1[[#This Row],[Baixa10]]="NA","NA",IF(Z536="","",IF(Z536&gt;$AD$3,"A",IF(Z536&gt;$AD$4,"B",IF(Z536&gt;$AD$5,"C","D")))))</f>
        <v>A</v>
      </c>
    </row>
    <row r="537" spans="1:32" ht="26.1" customHeight="1" x14ac:dyDescent="0.3">
      <c r="A537" s="46" t="s">
        <v>303</v>
      </c>
      <c r="B537" s="31" t="s">
        <v>1227</v>
      </c>
      <c r="C537" s="46" t="s">
        <v>353</v>
      </c>
      <c r="D537" s="46" t="s">
        <v>354</v>
      </c>
      <c r="E537" s="46" t="s">
        <v>27</v>
      </c>
      <c r="F537" s="31">
        <v>127</v>
      </c>
      <c r="G537" s="47">
        <v>40</v>
      </c>
      <c r="H537" s="31">
        <v>8</v>
      </c>
      <c r="I537" s="31" t="s">
        <v>448</v>
      </c>
      <c r="J537" s="31" t="s">
        <v>18</v>
      </c>
      <c r="K537" s="31" t="s">
        <v>18</v>
      </c>
      <c r="L537" s="31" t="s">
        <v>80</v>
      </c>
      <c r="M537" s="31" t="s">
        <v>33</v>
      </c>
      <c r="N537" s="31">
        <v>3</v>
      </c>
      <c r="O537" s="31">
        <v>1432</v>
      </c>
      <c r="P537" s="31">
        <v>1199</v>
      </c>
      <c r="Q537" s="31">
        <v>1003</v>
      </c>
      <c r="R537" s="53">
        <v>1.2809999999999999</v>
      </c>
      <c r="S537" s="53">
        <v>1.0629999999999999</v>
      </c>
      <c r="T537" s="53">
        <v>0.89300000000000002</v>
      </c>
      <c r="U537" s="50">
        <v>133.5</v>
      </c>
      <c r="V537" s="50">
        <v>98.8</v>
      </c>
      <c r="W537" s="51">
        <v>82.6</v>
      </c>
      <c r="X537" s="42">
        <f>IF(Tabela1[[#This Row],[Alta2]]="NA","NA",Tabela1[[#This Row],[Alta2]]/Tabela1[[#This Row],[Alta5]]*Tabela1[[#This Row],[Diâmetro (cm)]]/100)</f>
        <v>3.8E-3</v>
      </c>
      <c r="Y537" s="42">
        <f>IF(Tabela1[[#This Row],[Média3]]="NA","NA",Tabela1[[#This Row],[Média3]]/Tabela1[[#This Row],[Média6]]*Tabela1[[#This Row],[Diâmetro (cm)]]/100)</f>
        <v>4.3E-3</v>
      </c>
      <c r="Z537" s="42">
        <f>IF(Tabela1[[#This Row],[Baixa4]]="NA","NA",Tabela1[[#This Row],[Baixa4]]/Tabela1[[#This Row],[Baixa7]]*Tabela1[[#This Row],[Diâmetro (cm)]]/100)</f>
        <v>4.3E-3</v>
      </c>
      <c r="AA537" s="42">
        <f>IF(Tabela1[[#This Row],[Alta8]]="NA","NA",IF(OR(AD537="",U537=""),"",U537*30/1000))</f>
        <v>4.0049999999999999</v>
      </c>
      <c r="AB537" s="42">
        <f>IF(Tabela1[[#This Row],[Média9]]="NA","NA",IF(OR(AE537="",V537=""),"",V537*30/1000))</f>
        <v>2.964</v>
      </c>
      <c r="AC537" s="42">
        <f>IF(Tabela1[[#This Row],[Baixa10]]="NA","NA",IF(OR(AF537="",W537=""),"",W537*30/1000))</f>
        <v>2.4780000000000002</v>
      </c>
      <c r="AD537" s="52" t="str">
        <f>IF(Tabela1[[#This Row],[Alta8]]="NA","NA",IF(X537="","",IF(X537&gt;$AD$3,"A",IF(X537&gt;$AD$4,"B",IF(X537&gt;$AD$5,"C","D")))))</f>
        <v>B</v>
      </c>
      <c r="AE537" s="52" t="str">
        <f>IF(Tabela1[[#This Row],[Média9]]="NA","NA",IF(Y537="","",IF(Y537&gt;$AD$3,"A",IF(Y537&gt;$AD$4,"B",IF(Y537&gt;$AD$5,"C","D")))))</f>
        <v>A</v>
      </c>
      <c r="AF537" s="52" t="str">
        <f>IF(Tabela1[[#This Row],[Baixa10]]="NA","NA",IF(Z537="","",IF(Z537&gt;$AD$3,"A",IF(Z537&gt;$AD$4,"B",IF(Z537&gt;$AD$5,"C","D")))))</f>
        <v>A</v>
      </c>
    </row>
    <row r="538" spans="1:32" ht="26.1" customHeight="1" x14ac:dyDescent="0.3">
      <c r="A538" s="46" t="s">
        <v>303</v>
      </c>
      <c r="B538" s="31" t="s">
        <v>1227</v>
      </c>
      <c r="C538" s="46" t="s">
        <v>353</v>
      </c>
      <c r="D538" s="46" t="s">
        <v>355</v>
      </c>
      <c r="E538" s="46" t="s">
        <v>27</v>
      </c>
      <c r="F538" s="31">
        <v>220</v>
      </c>
      <c r="G538" s="47">
        <v>40</v>
      </c>
      <c r="H538" s="31">
        <v>8</v>
      </c>
      <c r="I538" s="31" t="s">
        <v>448</v>
      </c>
      <c r="J538" s="31" t="s">
        <v>18</v>
      </c>
      <c r="K538" s="31" t="s">
        <v>18</v>
      </c>
      <c r="L538" s="31" t="s">
        <v>80</v>
      </c>
      <c r="M538" s="31" t="s">
        <v>33</v>
      </c>
      <c r="N538" s="31">
        <v>3</v>
      </c>
      <c r="O538" s="31">
        <v>1437</v>
      </c>
      <c r="P538" s="31">
        <v>1205</v>
      </c>
      <c r="Q538" s="31">
        <v>1010</v>
      </c>
      <c r="R538" s="53">
        <v>1.306</v>
      </c>
      <c r="S538" s="53">
        <v>1.125</v>
      </c>
      <c r="T538" s="53">
        <v>0.94199999999999995</v>
      </c>
      <c r="U538" s="50">
        <v>133</v>
      </c>
      <c r="V538" s="50">
        <v>101.2</v>
      </c>
      <c r="W538" s="51">
        <v>84.4</v>
      </c>
      <c r="X538" s="42">
        <f>IF(Tabela1[[#This Row],[Alta2]]="NA","NA",Tabela1[[#This Row],[Alta2]]/Tabela1[[#This Row],[Alta5]]*Tabela1[[#This Row],[Diâmetro (cm)]]/100)</f>
        <v>3.8999999999999998E-3</v>
      </c>
      <c r="Y538" s="42">
        <f>IF(Tabela1[[#This Row],[Média3]]="NA","NA",Tabela1[[#This Row],[Média3]]/Tabela1[[#This Row],[Média6]]*Tabela1[[#This Row],[Diâmetro (cm)]]/100)</f>
        <v>4.4000000000000003E-3</v>
      </c>
      <c r="Z538" s="42">
        <f>IF(Tabela1[[#This Row],[Baixa4]]="NA","NA",Tabela1[[#This Row],[Baixa4]]/Tabela1[[#This Row],[Baixa7]]*Tabela1[[#This Row],[Diâmetro (cm)]]/100)</f>
        <v>4.4999999999999997E-3</v>
      </c>
      <c r="AA538" s="42">
        <f>IF(Tabela1[[#This Row],[Alta8]]="NA","NA",IF(OR(AD538="",U538=""),"",U538*30/1000))</f>
        <v>3.99</v>
      </c>
      <c r="AB538" s="42">
        <f>IF(Tabela1[[#This Row],[Média9]]="NA","NA",IF(OR(AE538="",V538=""),"",V538*30/1000))</f>
        <v>3.036</v>
      </c>
      <c r="AC538" s="42">
        <f>IF(Tabela1[[#This Row],[Baixa10]]="NA","NA",IF(OR(AF538="",W538=""),"",W538*30/1000))</f>
        <v>2.532</v>
      </c>
      <c r="AD538" s="52" t="str">
        <f>IF(Tabela1[[#This Row],[Alta8]]="NA","NA",IF(X538="","",IF(X538&gt;$AD$3,"A",IF(X538&gt;$AD$4,"B",IF(X538&gt;$AD$5,"C","D")))))</f>
        <v>B</v>
      </c>
      <c r="AE538" s="52" t="str">
        <f>IF(Tabela1[[#This Row],[Média9]]="NA","NA",IF(Y538="","",IF(Y538&gt;$AD$3,"A",IF(Y538&gt;$AD$4,"B",IF(Y538&gt;$AD$5,"C","D")))))</f>
        <v>A</v>
      </c>
      <c r="AF538" s="52" t="str">
        <f>IF(Tabela1[[#This Row],[Baixa10]]="NA","NA",IF(Z538="","",IF(Z538&gt;$AD$3,"A",IF(Z538&gt;$AD$4,"B",IF(Z538&gt;$AD$5,"C","D")))))</f>
        <v>A</v>
      </c>
    </row>
    <row r="539" spans="1:32" ht="26.1" customHeight="1" x14ac:dyDescent="0.3">
      <c r="A539" s="46" t="s">
        <v>303</v>
      </c>
      <c r="B539" s="31" t="s">
        <v>1228</v>
      </c>
      <c r="C539" s="46" t="s">
        <v>356</v>
      </c>
      <c r="D539" s="46" t="s">
        <v>357</v>
      </c>
      <c r="E539" s="46" t="s">
        <v>25</v>
      </c>
      <c r="F539" s="31">
        <v>127</v>
      </c>
      <c r="G539" s="47">
        <v>50</v>
      </c>
      <c r="H539" s="31">
        <v>8</v>
      </c>
      <c r="I539" s="31" t="s">
        <v>448</v>
      </c>
      <c r="J539" s="31" t="s">
        <v>18</v>
      </c>
      <c r="K539" s="31" t="s">
        <v>18</v>
      </c>
      <c r="L539" s="31" t="s">
        <v>80</v>
      </c>
      <c r="M539" s="31" t="s">
        <v>33</v>
      </c>
      <c r="N539" s="31">
        <v>3</v>
      </c>
      <c r="O539" s="31">
        <v>1152</v>
      </c>
      <c r="P539" s="31">
        <v>1073</v>
      </c>
      <c r="Q539" s="31">
        <v>974</v>
      </c>
      <c r="R539" s="53">
        <v>1.1419999999999999</v>
      </c>
      <c r="S539" s="53">
        <v>1.04</v>
      </c>
      <c r="T539" s="53">
        <v>0.93</v>
      </c>
      <c r="U539" s="50">
        <v>138.6</v>
      </c>
      <c r="V539" s="50">
        <v>130.4</v>
      </c>
      <c r="W539" s="51">
        <v>121.3</v>
      </c>
      <c r="X539" s="42">
        <f>IF(Tabela1[[#This Row],[Alta2]]="NA","NA",Tabela1[[#This Row],[Alta2]]/Tabela1[[#This Row],[Alta5]]*Tabela1[[#This Row],[Diâmetro (cm)]]/100)</f>
        <v>4.1000000000000003E-3</v>
      </c>
      <c r="Y539" s="42">
        <f>IF(Tabela1[[#This Row],[Média3]]="NA","NA",Tabela1[[#This Row],[Média3]]/Tabela1[[#This Row],[Média6]]*Tabela1[[#This Row],[Diâmetro (cm)]]/100)</f>
        <v>4.0000000000000001E-3</v>
      </c>
      <c r="Z539" s="42">
        <f>IF(Tabela1[[#This Row],[Baixa4]]="NA","NA",Tabela1[[#This Row],[Baixa4]]/Tabela1[[#This Row],[Baixa7]]*Tabela1[[#This Row],[Diâmetro (cm)]]/100)</f>
        <v>3.8E-3</v>
      </c>
      <c r="AA539" s="42">
        <f>IF(Tabela1[[#This Row],[Alta8]]="NA","NA",IF(OR(AD539="",U539=""),"",U539*30/1000))</f>
        <v>4.1580000000000004</v>
      </c>
      <c r="AB539" s="42">
        <f>IF(Tabela1[[#This Row],[Média9]]="NA","NA",IF(OR(AE539="",V539=""),"",V539*30/1000))</f>
        <v>3.9119999999999999</v>
      </c>
      <c r="AC539" s="42">
        <f>IF(Tabela1[[#This Row],[Baixa10]]="NA","NA",IF(OR(AF539="",W539=""),"",W539*30/1000))</f>
        <v>3.6389999999999998</v>
      </c>
      <c r="AD539" s="52" t="str">
        <f>IF(Tabela1[[#This Row],[Alta8]]="NA","NA",IF(X539="","",IF(X539&gt;$AD$3,"A",IF(X539&gt;$AD$4,"B",IF(X539&gt;$AD$5,"C","D")))))</f>
        <v>A</v>
      </c>
      <c r="AE539" s="52" t="str">
        <f>IF(Tabela1[[#This Row],[Média9]]="NA","NA",IF(Y539="","",IF(Y539&gt;$AD$3,"A",IF(Y539&gt;$AD$4,"B",IF(Y539&gt;$AD$5,"C","D")))))</f>
        <v>B</v>
      </c>
      <c r="AF539" s="52" t="str">
        <f>IF(Tabela1[[#This Row],[Baixa10]]="NA","NA",IF(Z539="","",IF(Z539&gt;$AD$3,"A",IF(Z539&gt;$AD$4,"B",IF(Z539&gt;$AD$5,"C","D")))))</f>
        <v>B</v>
      </c>
    </row>
    <row r="540" spans="1:32" ht="26.1" customHeight="1" x14ac:dyDescent="0.3">
      <c r="A540" s="46" t="s">
        <v>303</v>
      </c>
      <c r="B540" s="31" t="s">
        <v>1228</v>
      </c>
      <c r="C540" s="46" t="s">
        <v>356</v>
      </c>
      <c r="D540" s="46" t="s">
        <v>358</v>
      </c>
      <c r="E540" s="46" t="s">
        <v>25</v>
      </c>
      <c r="F540" s="31">
        <v>220</v>
      </c>
      <c r="G540" s="47">
        <v>50</v>
      </c>
      <c r="H540" s="31">
        <v>8</v>
      </c>
      <c r="I540" s="31" t="s">
        <v>448</v>
      </c>
      <c r="J540" s="31" t="s">
        <v>18</v>
      </c>
      <c r="K540" s="31" t="s">
        <v>18</v>
      </c>
      <c r="L540" s="31" t="s">
        <v>80</v>
      </c>
      <c r="M540" s="31" t="s">
        <v>33</v>
      </c>
      <c r="N540" s="31">
        <v>3</v>
      </c>
      <c r="O540" s="31">
        <v>1211</v>
      </c>
      <c r="P540" s="31">
        <v>1101</v>
      </c>
      <c r="Q540" s="31">
        <v>990</v>
      </c>
      <c r="R540" s="53">
        <v>1.2070000000000001</v>
      </c>
      <c r="S540" s="53">
        <v>1.091</v>
      </c>
      <c r="T540" s="53">
        <v>0.97799999999999998</v>
      </c>
      <c r="U540" s="50">
        <v>137.9</v>
      </c>
      <c r="V540" s="50">
        <v>125.8</v>
      </c>
      <c r="W540" s="51">
        <v>114.6</v>
      </c>
      <c r="X540" s="42">
        <f>IF(Tabela1[[#This Row],[Alta2]]="NA","NA",Tabela1[[#This Row],[Alta2]]/Tabela1[[#This Row],[Alta5]]*Tabela1[[#This Row],[Diâmetro (cm)]]/100)</f>
        <v>4.4000000000000003E-3</v>
      </c>
      <c r="Y540" s="42">
        <f>IF(Tabela1[[#This Row],[Média3]]="NA","NA",Tabela1[[#This Row],[Média3]]/Tabela1[[#This Row],[Média6]]*Tabela1[[#This Row],[Diâmetro (cm)]]/100)</f>
        <v>4.3E-3</v>
      </c>
      <c r="Z540" s="42">
        <f>IF(Tabela1[[#This Row],[Baixa4]]="NA","NA",Tabela1[[#This Row],[Baixa4]]/Tabela1[[#This Row],[Baixa7]]*Tabela1[[#This Row],[Diâmetro (cm)]]/100)</f>
        <v>4.3E-3</v>
      </c>
      <c r="AA540" s="42">
        <f>IF(Tabela1[[#This Row],[Alta8]]="NA","NA",IF(OR(AD540="",U540=""),"",U540*30/1000))</f>
        <v>4.1369999999999996</v>
      </c>
      <c r="AB540" s="42">
        <f>IF(Tabela1[[#This Row],[Média9]]="NA","NA",IF(OR(AE540="",V540=""),"",V540*30/1000))</f>
        <v>3.774</v>
      </c>
      <c r="AC540" s="42">
        <f>IF(Tabela1[[#This Row],[Baixa10]]="NA","NA",IF(OR(AF540="",W540=""),"",W540*30/1000))</f>
        <v>3.4380000000000002</v>
      </c>
      <c r="AD540" s="52" t="str">
        <f>IF(Tabela1[[#This Row],[Alta8]]="NA","NA",IF(X540="","",IF(X540&gt;$AD$3,"A",IF(X540&gt;$AD$4,"B",IF(X540&gt;$AD$5,"C","D")))))</f>
        <v>A</v>
      </c>
      <c r="AE540" s="52" t="str">
        <f>IF(Tabela1[[#This Row],[Média9]]="NA","NA",IF(Y540="","",IF(Y540&gt;$AD$3,"A",IF(Y540&gt;$AD$4,"B",IF(Y540&gt;$AD$5,"C","D")))))</f>
        <v>A</v>
      </c>
      <c r="AF540" s="52" t="str">
        <f>IF(Tabela1[[#This Row],[Baixa10]]="NA","NA",IF(Z540="","",IF(Z540&gt;$AD$3,"A",IF(Z540&gt;$AD$4,"B",IF(Z540&gt;$AD$5,"C","D")))))</f>
        <v>A</v>
      </c>
    </row>
    <row r="541" spans="1:32" ht="26.1" customHeight="1" x14ac:dyDescent="0.3">
      <c r="A541" s="46" t="s">
        <v>303</v>
      </c>
      <c r="B541" s="31" t="s">
        <v>1229</v>
      </c>
      <c r="C541" s="46" t="s">
        <v>359</v>
      </c>
      <c r="D541" s="46" t="s">
        <v>360</v>
      </c>
      <c r="E541" s="46" t="s">
        <v>25</v>
      </c>
      <c r="F541" s="31">
        <v>127</v>
      </c>
      <c r="G541" s="47">
        <v>30</v>
      </c>
      <c r="H541" s="31">
        <v>4</v>
      </c>
      <c r="I541" s="31" t="s">
        <v>448</v>
      </c>
      <c r="J541" s="31" t="s">
        <v>18</v>
      </c>
      <c r="K541" s="31" t="s">
        <v>18</v>
      </c>
      <c r="L541" s="31" t="s">
        <v>80</v>
      </c>
      <c r="M541" s="31" t="s">
        <v>33</v>
      </c>
      <c r="N541" s="31">
        <v>3</v>
      </c>
      <c r="O541" s="31">
        <v>1562</v>
      </c>
      <c r="P541" s="31">
        <v>1509</v>
      </c>
      <c r="Q541" s="31">
        <v>1410</v>
      </c>
      <c r="R541" s="53">
        <v>0.72899999999999998</v>
      </c>
      <c r="S541" s="53">
        <v>0.71299999999999997</v>
      </c>
      <c r="T541" s="53">
        <v>0.65600000000000003</v>
      </c>
      <c r="U541" s="50">
        <v>43</v>
      </c>
      <c r="V541" s="50">
        <v>40.799999999999997</v>
      </c>
      <c r="W541" s="51">
        <v>38.299999999999997</v>
      </c>
      <c r="X541" s="42">
        <f>IF(Tabela1[[#This Row],[Alta2]]="NA","NA",Tabela1[[#This Row],[Alta2]]/Tabela1[[#This Row],[Alta5]]*Tabela1[[#This Row],[Diâmetro (cm)]]/100)</f>
        <v>5.1000000000000004E-3</v>
      </c>
      <c r="Y541" s="42">
        <f>IF(Tabela1[[#This Row],[Média3]]="NA","NA",Tabela1[[#This Row],[Média3]]/Tabela1[[#This Row],[Média6]]*Tabela1[[#This Row],[Diâmetro (cm)]]/100)</f>
        <v>5.1999999999999998E-3</v>
      </c>
      <c r="Z541" s="42">
        <f>IF(Tabela1[[#This Row],[Baixa4]]="NA","NA",Tabela1[[#This Row],[Baixa4]]/Tabela1[[#This Row],[Baixa7]]*Tabela1[[#This Row],[Diâmetro (cm)]]/100)</f>
        <v>5.1000000000000004E-3</v>
      </c>
      <c r="AA541" s="42">
        <f>IF(Tabela1[[#This Row],[Alta8]]="NA","NA",IF(OR(AD541="",U541=""),"",U541*30/1000))</f>
        <v>1.29</v>
      </c>
      <c r="AB541" s="42">
        <f>IF(Tabela1[[#This Row],[Média9]]="NA","NA",IF(OR(AE541="",V541=""),"",V541*30/1000))</f>
        <v>1.224</v>
      </c>
      <c r="AC541" s="42">
        <f>IF(Tabela1[[#This Row],[Baixa10]]="NA","NA",IF(OR(AF541="",W541=""),"",W541*30/1000))</f>
        <v>1.149</v>
      </c>
      <c r="AD541" s="52" t="str">
        <f>IF(Tabela1[[#This Row],[Alta8]]="NA","NA",IF(X541="","",IF(X541&gt;$AD$3,"A",IF(X541&gt;$AD$4,"B",IF(X541&gt;$AD$5,"C","D")))))</f>
        <v>A</v>
      </c>
      <c r="AE541" s="52" t="str">
        <f>IF(Tabela1[[#This Row],[Média9]]="NA","NA",IF(Y541="","",IF(Y541&gt;$AD$3,"A",IF(Y541&gt;$AD$4,"B",IF(Y541&gt;$AD$5,"C","D")))))</f>
        <v>A</v>
      </c>
      <c r="AF541" s="52" t="str">
        <f>IF(Tabela1[[#This Row],[Baixa10]]="NA","NA",IF(Z541="","",IF(Z541&gt;$AD$3,"A",IF(Z541&gt;$AD$4,"B",IF(Z541&gt;$AD$5,"C","D")))))</f>
        <v>A</v>
      </c>
    </row>
    <row r="542" spans="1:32" ht="26.1" customHeight="1" x14ac:dyDescent="0.3">
      <c r="A542" s="46" t="s">
        <v>303</v>
      </c>
      <c r="B542" s="31" t="s">
        <v>1229</v>
      </c>
      <c r="C542" s="46" t="s">
        <v>359</v>
      </c>
      <c r="D542" s="46" t="s">
        <v>361</v>
      </c>
      <c r="E542" s="46" t="s">
        <v>25</v>
      </c>
      <c r="F542" s="31">
        <v>220</v>
      </c>
      <c r="G542" s="47">
        <v>30</v>
      </c>
      <c r="H542" s="31">
        <v>4</v>
      </c>
      <c r="I542" s="31" t="s">
        <v>448</v>
      </c>
      <c r="J542" s="31" t="s">
        <v>18</v>
      </c>
      <c r="K542" s="31" t="s">
        <v>18</v>
      </c>
      <c r="L542" s="31" t="s">
        <v>80</v>
      </c>
      <c r="M542" s="31" t="s">
        <v>33</v>
      </c>
      <c r="N542" s="31">
        <v>3</v>
      </c>
      <c r="O542" s="31">
        <v>1504</v>
      </c>
      <c r="P542" s="31">
        <v>1419</v>
      </c>
      <c r="Q542" s="31">
        <v>1359</v>
      </c>
      <c r="R542" s="53">
        <v>0.71799999999999997</v>
      </c>
      <c r="S542" s="53">
        <v>0.67600000000000005</v>
      </c>
      <c r="T542" s="53">
        <v>0.64700000000000002</v>
      </c>
      <c r="U542" s="50">
        <v>43.4</v>
      </c>
      <c r="V542" s="50">
        <v>39.200000000000003</v>
      </c>
      <c r="W542" s="51">
        <v>37.1</v>
      </c>
      <c r="X542" s="42">
        <f>IF(Tabela1[[#This Row],[Alta2]]="NA","NA",Tabela1[[#This Row],[Alta2]]/Tabela1[[#This Row],[Alta5]]*Tabela1[[#This Row],[Diâmetro (cm)]]/100)</f>
        <v>5.0000000000000001E-3</v>
      </c>
      <c r="Y542" s="42">
        <f>IF(Tabela1[[#This Row],[Média3]]="NA","NA",Tabela1[[#This Row],[Média3]]/Tabela1[[#This Row],[Média6]]*Tabela1[[#This Row],[Diâmetro (cm)]]/100)</f>
        <v>5.1999999999999998E-3</v>
      </c>
      <c r="Z542" s="42">
        <f>IF(Tabela1[[#This Row],[Baixa4]]="NA","NA",Tabela1[[#This Row],[Baixa4]]/Tabela1[[#This Row],[Baixa7]]*Tabela1[[#This Row],[Diâmetro (cm)]]/100)</f>
        <v>5.1999999999999998E-3</v>
      </c>
      <c r="AA542" s="42">
        <f>IF(Tabela1[[#This Row],[Alta8]]="NA","NA",IF(OR(AD542="",U542=""),"",U542*30/1000))</f>
        <v>1.302</v>
      </c>
      <c r="AB542" s="42">
        <f>IF(Tabela1[[#This Row],[Média9]]="NA","NA",IF(OR(AE542="",V542=""),"",V542*30/1000))</f>
        <v>1.1759999999999999</v>
      </c>
      <c r="AC542" s="42">
        <f>IF(Tabela1[[#This Row],[Baixa10]]="NA","NA",IF(OR(AF542="",W542=""),"",W542*30/1000))</f>
        <v>1.113</v>
      </c>
      <c r="AD542" s="52" t="str">
        <f>IF(Tabela1[[#This Row],[Alta8]]="NA","NA",IF(X542="","",IF(X542&gt;$AD$3,"A",IF(X542&gt;$AD$4,"B",IF(X542&gt;$AD$5,"C","D")))))</f>
        <v>A</v>
      </c>
      <c r="AE542" s="52" t="str">
        <f>IF(Tabela1[[#This Row],[Média9]]="NA","NA",IF(Y542="","",IF(Y542&gt;$AD$3,"A",IF(Y542&gt;$AD$4,"B",IF(Y542&gt;$AD$5,"C","D")))))</f>
        <v>A</v>
      </c>
      <c r="AF542" s="52" t="str">
        <f>IF(Tabela1[[#This Row],[Baixa10]]="NA","NA",IF(Z542="","",IF(Z542&gt;$AD$3,"A",IF(Z542&gt;$AD$4,"B",IF(Z542&gt;$AD$5,"C","D")))))</f>
        <v>A</v>
      </c>
    </row>
    <row r="543" spans="1:32" ht="26.1" customHeight="1" x14ac:dyDescent="0.3">
      <c r="A543" s="46" t="s">
        <v>303</v>
      </c>
      <c r="B543" s="31" t="s">
        <v>1230</v>
      </c>
      <c r="C543" s="46" t="s">
        <v>362</v>
      </c>
      <c r="D543" s="46" t="s">
        <v>363</v>
      </c>
      <c r="E543" s="46" t="s">
        <v>25</v>
      </c>
      <c r="F543" s="31">
        <v>127</v>
      </c>
      <c r="G543" s="47">
        <v>30</v>
      </c>
      <c r="H543" s="31">
        <v>4</v>
      </c>
      <c r="I543" s="31" t="s">
        <v>448</v>
      </c>
      <c r="J543" s="31" t="s">
        <v>18</v>
      </c>
      <c r="K543" s="31" t="s">
        <v>18</v>
      </c>
      <c r="L543" s="31" t="s">
        <v>80</v>
      </c>
      <c r="M543" s="31" t="s">
        <v>33</v>
      </c>
      <c r="N543" s="31">
        <v>3</v>
      </c>
      <c r="O543" s="31">
        <v>1555</v>
      </c>
      <c r="P543" s="31">
        <v>1497</v>
      </c>
      <c r="Q543" s="31">
        <v>1386</v>
      </c>
      <c r="R543" s="53">
        <v>0.63900000000000001</v>
      </c>
      <c r="S543" s="53">
        <v>0.61399999999999999</v>
      </c>
      <c r="T543" s="53">
        <v>0.56499999999999995</v>
      </c>
      <c r="U543" s="50">
        <v>43.1</v>
      </c>
      <c r="V543" s="50">
        <v>41</v>
      </c>
      <c r="W543" s="51">
        <v>38.4</v>
      </c>
      <c r="X543" s="42">
        <f>IF(Tabela1[[#This Row],[Alta2]]="NA","NA",Tabela1[[#This Row],[Alta2]]/Tabela1[[#This Row],[Alta5]]*Tabela1[[#This Row],[Diâmetro (cm)]]/100)</f>
        <v>4.4000000000000003E-3</v>
      </c>
      <c r="Y543" s="42">
        <f>IF(Tabela1[[#This Row],[Média3]]="NA","NA",Tabela1[[#This Row],[Média3]]/Tabela1[[#This Row],[Média6]]*Tabela1[[#This Row],[Diâmetro (cm)]]/100)</f>
        <v>4.4999999999999997E-3</v>
      </c>
      <c r="Z543" s="42">
        <f>IF(Tabela1[[#This Row],[Baixa4]]="NA","NA",Tabela1[[#This Row],[Baixa4]]/Tabela1[[#This Row],[Baixa7]]*Tabela1[[#This Row],[Diâmetro (cm)]]/100)</f>
        <v>4.4000000000000003E-3</v>
      </c>
      <c r="AA543" s="42">
        <f>IF(Tabela1[[#This Row],[Alta8]]="NA","NA",IF(OR(AD543="",U543=""),"",U543*30/1000))</f>
        <v>1.2929999999999999</v>
      </c>
      <c r="AB543" s="42">
        <f>IF(Tabela1[[#This Row],[Média9]]="NA","NA",IF(OR(AE543="",V543=""),"",V543*30/1000))</f>
        <v>1.23</v>
      </c>
      <c r="AC543" s="42">
        <f>IF(Tabela1[[#This Row],[Baixa10]]="NA","NA",IF(OR(AF543="",W543=""),"",W543*30/1000))</f>
        <v>1.1519999999999999</v>
      </c>
      <c r="AD543" s="52" t="str">
        <f>IF(Tabela1[[#This Row],[Alta8]]="NA","NA",IF(X543="","",IF(X543&gt;$AD$3,"A",IF(X543&gt;$AD$4,"B",IF(X543&gt;$AD$5,"C","D")))))</f>
        <v>A</v>
      </c>
      <c r="AE543" s="52" t="str">
        <f>IF(Tabela1[[#This Row],[Média9]]="NA","NA",IF(Y543="","",IF(Y543&gt;$AD$3,"A",IF(Y543&gt;$AD$4,"B",IF(Y543&gt;$AD$5,"C","D")))))</f>
        <v>A</v>
      </c>
      <c r="AF543" s="52" t="str">
        <f>IF(Tabela1[[#This Row],[Baixa10]]="NA","NA",IF(Z543="","",IF(Z543&gt;$AD$3,"A",IF(Z543&gt;$AD$4,"B",IF(Z543&gt;$AD$5,"C","D")))))</f>
        <v>A</v>
      </c>
    </row>
    <row r="544" spans="1:32" ht="26.1" customHeight="1" x14ac:dyDescent="0.3">
      <c r="A544" s="46" t="s">
        <v>303</v>
      </c>
      <c r="B544" s="31" t="s">
        <v>1230</v>
      </c>
      <c r="C544" s="46" t="s">
        <v>362</v>
      </c>
      <c r="D544" s="46" t="s">
        <v>364</v>
      </c>
      <c r="E544" s="46" t="s">
        <v>25</v>
      </c>
      <c r="F544" s="31">
        <v>220</v>
      </c>
      <c r="G544" s="47">
        <v>30</v>
      </c>
      <c r="H544" s="31">
        <v>4</v>
      </c>
      <c r="I544" s="31" t="s">
        <v>448</v>
      </c>
      <c r="J544" s="31" t="s">
        <v>18</v>
      </c>
      <c r="K544" s="31" t="s">
        <v>18</v>
      </c>
      <c r="L544" s="31" t="s">
        <v>80</v>
      </c>
      <c r="M544" s="31" t="s">
        <v>33</v>
      </c>
      <c r="N544" s="31">
        <v>3</v>
      </c>
      <c r="O544" s="31">
        <v>1498</v>
      </c>
      <c r="P544" s="31">
        <v>1419</v>
      </c>
      <c r="Q544" s="31">
        <v>1362</v>
      </c>
      <c r="R544" s="53">
        <v>0.64500000000000002</v>
      </c>
      <c r="S544" s="53">
        <v>0.60499999999999998</v>
      </c>
      <c r="T544" s="53">
        <v>0.57399999999999995</v>
      </c>
      <c r="U544" s="50">
        <v>43.4</v>
      </c>
      <c r="V544" s="50">
        <v>39.1</v>
      </c>
      <c r="W544" s="51">
        <v>37</v>
      </c>
      <c r="X544" s="42">
        <f>IF(Tabela1[[#This Row],[Alta2]]="NA","NA",Tabela1[[#This Row],[Alta2]]/Tabela1[[#This Row],[Alta5]]*Tabela1[[#This Row],[Diâmetro (cm)]]/100)</f>
        <v>4.4999999999999997E-3</v>
      </c>
      <c r="Y544" s="42">
        <f>IF(Tabela1[[#This Row],[Média3]]="NA","NA",Tabela1[[#This Row],[Média3]]/Tabela1[[#This Row],[Média6]]*Tabela1[[#This Row],[Diâmetro (cm)]]/100)</f>
        <v>4.5999999999999999E-3</v>
      </c>
      <c r="Z544" s="42">
        <f>IF(Tabela1[[#This Row],[Baixa4]]="NA","NA",Tabela1[[#This Row],[Baixa4]]/Tabela1[[#This Row],[Baixa7]]*Tabela1[[#This Row],[Diâmetro (cm)]]/100)</f>
        <v>4.7000000000000002E-3</v>
      </c>
      <c r="AA544" s="42">
        <f>IF(Tabela1[[#This Row],[Alta8]]="NA","NA",IF(OR(AD544="",U544=""),"",U544*30/1000))</f>
        <v>1.302</v>
      </c>
      <c r="AB544" s="42">
        <f>IF(Tabela1[[#This Row],[Média9]]="NA","NA",IF(OR(AE544="",V544=""),"",V544*30/1000))</f>
        <v>1.173</v>
      </c>
      <c r="AC544" s="42">
        <f>IF(Tabela1[[#This Row],[Baixa10]]="NA","NA",IF(OR(AF544="",W544=""),"",W544*30/1000))</f>
        <v>1.1100000000000001</v>
      </c>
      <c r="AD544" s="52" t="str">
        <f>IF(Tabela1[[#This Row],[Alta8]]="NA","NA",IF(X544="","",IF(X544&gt;$AD$3,"A",IF(X544&gt;$AD$4,"B",IF(X544&gt;$AD$5,"C","D")))))</f>
        <v>A</v>
      </c>
      <c r="AE544" s="52" t="str">
        <f>IF(Tabela1[[#This Row],[Média9]]="NA","NA",IF(Y544="","",IF(Y544&gt;$AD$3,"A",IF(Y544&gt;$AD$4,"B",IF(Y544&gt;$AD$5,"C","D")))))</f>
        <v>A</v>
      </c>
      <c r="AF544" s="52" t="str">
        <f>IF(Tabela1[[#This Row],[Baixa10]]="NA","NA",IF(Z544="","",IF(Z544&gt;$AD$3,"A",IF(Z544&gt;$AD$4,"B",IF(Z544&gt;$AD$5,"C","D")))))</f>
        <v>A</v>
      </c>
    </row>
    <row r="545" spans="1:32" ht="26.1" customHeight="1" x14ac:dyDescent="0.3">
      <c r="A545" s="46" t="s">
        <v>303</v>
      </c>
      <c r="B545" s="31" t="s">
        <v>1217</v>
      </c>
      <c r="C545" s="46" t="s">
        <v>365</v>
      </c>
      <c r="D545" s="46" t="s">
        <v>366</v>
      </c>
      <c r="E545" s="46" t="s">
        <v>25</v>
      </c>
      <c r="F545" s="31">
        <v>127</v>
      </c>
      <c r="G545" s="47">
        <v>40</v>
      </c>
      <c r="H545" s="63" t="s">
        <v>367</v>
      </c>
      <c r="I545" s="31" t="s">
        <v>448</v>
      </c>
      <c r="J545" s="31" t="s">
        <v>18</v>
      </c>
      <c r="K545" s="31" t="s">
        <v>18</v>
      </c>
      <c r="L545" s="31" t="s">
        <v>80</v>
      </c>
      <c r="M545" s="31" t="s">
        <v>33</v>
      </c>
      <c r="N545" s="31">
        <v>3</v>
      </c>
      <c r="O545" s="31">
        <v>1390</v>
      </c>
      <c r="P545" s="31">
        <v>1136</v>
      </c>
      <c r="Q545" s="31">
        <v>1019</v>
      </c>
      <c r="R545" s="53">
        <v>1.133</v>
      </c>
      <c r="S545" s="53">
        <v>0.91</v>
      </c>
      <c r="T545" s="53">
        <v>0.80300000000000005</v>
      </c>
      <c r="U545" s="50">
        <v>136.5</v>
      </c>
      <c r="V545" s="50">
        <v>93.2</v>
      </c>
      <c r="W545" s="51">
        <v>85.8</v>
      </c>
      <c r="X545" s="42">
        <f>IF(Tabela1[[#This Row],[Alta2]]="NA","NA",Tabela1[[#This Row],[Alta2]]/Tabela1[[#This Row],[Alta5]]*Tabela1[[#This Row],[Diâmetro (cm)]]/100)</f>
        <v>3.3E-3</v>
      </c>
      <c r="Y545" s="42">
        <f>IF(Tabela1[[#This Row],[Média3]]="NA","NA",Tabela1[[#This Row],[Média3]]/Tabela1[[#This Row],[Média6]]*Tabela1[[#This Row],[Diâmetro (cm)]]/100)</f>
        <v>3.8999999999999998E-3</v>
      </c>
      <c r="Z545" s="42">
        <f>IF(Tabela1[[#This Row],[Baixa4]]="NA","NA",Tabela1[[#This Row],[Baixa4]]/Tabela1[[#This Row],[Baixa7]]*Tabela1[[#This Row],[Diâmetro (cm)]]/100)</f>
        <v>3.7000000000000002E-3</v>
      </c>
      <c r="AA545" s="42">
        <f>IF(Tabela1[[#This Row],[Alta8]]="NA","NA",IF(OR(AD545="",U545=""),"",U545*30/1000))</f>
        <v>4.0949999999999998</v>
      </c>
      <c r="AB545" s="42">
        <f>IF(Tabela1[[#This Row],[Média9]]="NA","NA",IF(OR(AE545="",V545=""),"",V545*30/1000))</f>
        <v>2.7959999999999998</v>
      </c>
      <c r="AC545" s="42">
        <f>IF(Tabela1[[#This Row],[Baixa10]]="NA","NA",IF(OR(AF545="",W545=""),"",W545*30/1000))</f>
        <v>2.5739999999999998</v>
      </c>
      <c r="AD545" s="52" t="str">
        <f>IF(Tabela1[[#This Row],[Alta8]]="NA","NA",IF(X545="","",IF(X545&gt;$AD$3,"A",IF(X545&gt;$AD$4,"B",IF(X545&gt;$AD$5,"C","D")))))</f>
        <v>C</v>
      </c>
      <c r="AE545" s="52" t="str">
        <f>IF(Tabela1[[#This Row],[Média9]]="NA","NA",IF(Y545="","",IF(Y545&gt;$AD$3,"A",IF(Y545&gt;$AD$4,"B",IF(Y545&gt;$AD$5,"C","D")))))</f>
        <v>B</v>
      </c>
      <c r="AF545" s="52" t="str">
        <f>IF(Tabela1[[#This Row],[Baixa10]]="NA","NA",IF(Z545="","",IF(Z545&gt;$AD$3,"A",IF(Z545&gt;$AD$4,"B",IF(Z545&gt;$AD$5,"C","D")))))</f>
        <v>B</v>
      </c>
    </row>
    <row r="546" spans="1:32" ht="26.1" customHeight="1" x14ac:dyDescent="0.3">
      <c r="A546" s="46" t="s">
        <v>303</v>
      </c>
      <c r="B546" s="31" t="s">
        <v>1217</v>
      </c>
      <c r="C546" s="46" t="s">
        <v>365</v>
      </c>
      <c r="D546" s="46" t="s">
        <v>368</v>
      </c>
      <c r="E546" s="46" t="s">
        <v>25</v>
      </c>
      <c r="F546" s="31">
        <v>220</v>
      </c>
      <c r="G546" s="47">
        <v>40</v>
      </c>
      <c r="H546" s="63" t="s">
        <v>367</v>
      </c>
      <c r="I546" s="31" t="s">
        <v>448</v>
      </c>
      <c r="J546" s="31" t="s">
        <v>18</v>
      </c>
      <c r="K546" s="31" t="s">
        <v>18</v>
      </c>
      <c r="L546" s="31" t="s">
        <v>80</v>
      </c>
      <c r="M546" s="31" t="s">
        <v>33</v>
      </c>
      <c r="N546" s="31">
        <v>3</v>
      </c>
      <c r="O546" s="31">
        <v>1372</v>
      </c>
      <c r="P546" s="31">
        <v>1183</v>
      </c>
      <c r="Q546" s="31">
        <v>1003</v>
      </c>
      <c r="R546" s="53">
        <v>1.133</v>
      </c>
      <c r="S546" s="53">
        <v>0.97</v>
      </c>
      <c r="T546" s="53">
        <v>0.80700000000000005</v>
      </c>
      <c r="U546" s="50">
        <v>132.80000000000001</v>
      </c>
      <c r="V546" s="50">
        <v>100.9</v>
      </c>
      <c r="W546" s="51">
        <v>84.4</v>
      </c>
      <c r="X546" s="42">
        <f>IF(Tabela1[[#This Row],[Alta2]]="NA","NA",Tabela1[[#This Row],[Alta2]]/Tabela1[[#This Row],[Alta5]]*Tabela1[[#This Row],[Diâmetro (cm)]]/100)</f>
        <v>3.3999999999999998E-3</v>
      </c>
      <c r="Y546" s="42">
        <f>IF(Tabela1[[#This Row],[Média3]]="NA","NA",Tabela1[[#This Row],[Média3]]/Tabela1[[#This Row],[Média6]]*Tabela1[[#This Row],[Diâmetro (cm)]]/100)</f>
        <v>3.8E-3</v>
      </c>
      <c r="Z546" s="42">
        <f>IF(Tabela1[[#This Row],[Baixa4]]="NA","NA",Tabela1[[#This Row],[Baixa4]]/Tabela1[[#This Row],[Baixa7]]*Tabela1[[#This Row],[Diâmetro (cm)]]/100)</f>
        <v>3.8E-3</v>
      </c>
      <c r="AA546" s="42">
        <f>IF(Tabela1[[#This Row],[Alta8]]="NA","NA",IF(OR(AD546="",U546=""),"",U546*30/1000))</f>
        <v>3.984</v>
      </c>
      <c r="AB546" s="42">
        <f>IF(Tabela1[[#This Row],[Média9]]="NA","NA",IF(OR(AE546="",V546=""),"",V546*30/1000))</f>
        <v>3.0270000000000001</v>
      </c>
      <c r="AC546" s="42">
        <f>IF(Tabela1[[#This Row],[Baixa10]]="NA","NA",IF(OR(AF546="",W546=""),"",W546*30/1000))</f>
        <v>2.532</v>
      </c>
      <c r="AD546" s="52" t="str">
        <f>IF(Tabela1[[#This Row],[Alta8]]="NA","NA",IF(X546="","",IF(X546&gt;$AD$3,"A",IF(X546&gt;$AD$4,"B",IF(X546&gt;$AD$5,"C","D")))))</f>
        <v>C</v>
      </c>
      <c r="AE546" s="52" t="str">
        <f>IF(Tabela1[[#This Row],[Média9]]="NA","NA",IF(Y546="","",IF(Y546&gt;$AD$3,"A",IF(Y546&gt;$AD$4,"B",IF(Y546&gt;$AD$5,"C","D")))))</f>
        <v>B</v>
      </c>
      <c r="AF546" s="52" t="str">
        <f>IF(Tabela1[[#This Row],[Baixa10]]="NA","NA",IF(Z546="","",IF(Z546&gt;$AD$3,"A",IF(Z546&gt;$AD$4,"B",IF(Z546&gt;$AD$5,"C","D")))))</f>
        <v>B</v>
      </c>
    </row>
    <row r="547" spans="1:32" ht="26.1" customHeight="1" x14ac:dyDescent="0.3">
      <c r="A547" s="46" t="s">
        <v>303</v>
      </c>
      <c r="B547" s="31" t="s">
        <v>1231</v>
      </c>
      <c r="C547" s="46" t="s">
        <v>369</v>
      </c>
      <c r="D547" s="46" t="s">
        <v>370</v>
      </c>
      <c r="E547" s="46" t="s">
        <v>25</v>
      </c>
      <c r="F547" s="31">
        <v>127</v>
      </c>
      <c r="G547" s="47">
        <v>40</v>
      </c>
      <c r="H547" s="31">
        <v>6</v>
      </c>
      <c r="I547" s="31" t="s">
        <v>448</v>
      </c>
      <c r="J547" s="31" t="s">
        <v>18</v>
      </c>
      <c r="K547" s="31" t="s">
        <v>18</v>
      </c>
      <c r="L547" s="31" t="s">
        <v>80</v>
      </c>
      <c r="M547" s="31" t="s">
        <v>33</v>
      </c>
      <c r="N547" s="31">
        <v>3</v>
      </c>
      <c r="O547" s="31">
        <v>1512</v>
      </c>
      <c r="P547" s="31">
        <v>1341</v>
      </c>
      <c r="Q547" s="31">
        <v>1246</v>
      </c>
      <c r="R547" s="53">
        <v>1.0860000000000001</v>
      </c>
      <c r="S547" s="53">
        <v>0.96099999999999997</v>
      </c>
      <c r="T547" s="53">
        <v>0.89900000000000002</v>
      </c>
      <c r="U547" s="50">
        <v>137.4</v>
      </c>
      <c r="V547" s="50">
        <v>92.1</v>
      </c>
      <c r="W547" s="51">
        <v>85.5</v>
      </c>
      <c r="X547" s="42">
        <f>IF(Tabela1[[#This Row],[Alta2]]="NA","NA",Tabela1[[#This Row],[Alta2]]/Tabela1[[#This Row],[Alta5]]*Tabela1[[#This Row],[Diâmetro (cm)]]/100)</f>
        <v>3.2000000000000002E-3</v>
      </c>
      <c r="Y547" s="42">
        <f>IF(Tabela1[[#This Row],[Média3]]="NA","NA",Tabela1[[#This Row],[Média3]]/Tabela1[[#This Row],[Média6]]*Tabela1[[#This Row],[Diâmetro (cm)]]/100)</f>
        <v>4.1999999999999997E-3</v>
      </c>
      <c r="Z547" s="42">
        <f>IF(Tabela1[[#This Row],[Baixa4]]="NA","NA",Tabela1[[#This Row],[Baixa4]]/Tabela1[[#This Row],[Baixa7]]*Tabela1[[#This Row],[Diâmetro (cm)]]/100)</f>
        <v>4.1999999999999997E-3</v>
      </c>
      <c r="AA547" s="42">
        <f>IF(Tabela1[[#This Row],[Alta8]]="NA","NA",IF(OR(AD547="",U547=""),"",U547*30/1000))</f>
        <v>4.1219999999999999</v>
      </c>
      <c r="AB547" s="42">
        <f>IF(Tabela1[[#This Row],[Média9]]="NA","NA",IF(OR(AE547="",V547=""),"",V547*30/1000))</f>
        <v>2.7629999999999999</v>
      </c>
      <c r="AC547" s="42">
        <f>IF(Tabela1[[#This Row],[Baixa10]]="NA","NA",IF(OR(AF547="",W547=""),"",W547*30/1000))</f>
        <v>2.5649999999999999</v>
      </c>
      <c r="AD547" s="52" t="str">
        <f>IF(Tabela1[[#This Row],[Alta8]]="NA","NA",IF(X547="","",IF(X547&gt;$AD$3,"A",IF(X547&gt;$AD$4,"B",IF(X547&gt;$AD$5,"C","D")))))</f>
        <v>C</v>
      </c>
      <c r="AE547" s="52" t="str">
        <f>IF(Tabela1[[#This Row],[Média9]]="NA","NA",IF(Y547="","",IF(Y547&gt;$AD$3,"A",IF(Y547&gt;$AD$4,"B",IF(Y547&gt;$AD$5,"C","D")))))</f>
        <v>A</v>
      </c>
      <c r="AF547" s="52" t="str">
        <f>IF(Tabela1[[#This Row],[Baixa10]]="NA","NA",IF(Z547="","",IF(Z547&gt;$AD$3,"A",IF(Z547&gt;$AD$4,"B",IF(Z547&gt;$AD$5,"C","D")))))</f>
        <v>A</v>
      </c>
    </row>
    <row r="548" spans="1:32" ht="26.1" customHeight="1" x14ac:dyDescent="0.3">
      <c r="A548" s="46" t="s">
        <v>303</v>
      </c>
      <c r="B548" s="31" t="s">
        <v>1231</v>
      </c>
      <c r="C548" s="46" t="s">
        <v>369</v>
      </c>
      <c r="D548" s="46" t="s">
        <v>371</v>
      </c>
      <c r="E548" s="46" t="s">
        <v>25</v>
      </c>
      <c r="F548" s="31">
        <v>220</v>
      </c>
      <c r="G548" s="47">
        <v>40</v>
      </c>
      <c r="H548" s="31">
        <v>6</v>
      </c>
      <c r="I548" s="31" t="s">
        <v>448</v>
      </c>
      <c r="J548" s="31" t="s">
        <v>18</v>
      </c>
      <c r="K548" s="31" t="s">
        <v>18</v>
      </c>
      <c r="L548" s="31" t="s">
        <v>80</v>
      </c>
      <c r="M548" s="31" t="s">
        <v>33</v>
      </c>
      <c r="N548" s="31">
        <v>3</v>
      </c>
      <c r="O548" s="31">
        <v>1492</v>
      </c>
      <c r="P548" s="31">
        <v>1352</v>
      </c>
      <c r="Q548" s="31">
        <v>1170</v>
      </c>
      <c r="R548" s="53">
        <v>1.038</v>
      </c>
      <c r="S548" s="53">
        <v>0.95299999999999996</v>
      </c>
      <c r="T548" s="53">
        <v>0.82299999999999995</v>
      </c>
      <c r="U548" s="50">
        <v>130.9</v>
      </c>
      <c r="V548" s="50">
        <v>98.9</v>
      </c>
      <c r="W548" s="51">
        <v>82</v>
      </c>
      <c r="X548" s="42">
        <f>IF(Tabela1[[#This Row],[Alta2]]="NA","NA",Tabela1[[#This Row],[Alta2]]/Tabela1[[#This Row],[Alta5]]*Tabela1[[#This Row],[Diâmetro (cm)]]/100)</f>
        <v>3.2000000000000002E-3</v>
      </c>
      <c r="Y548" s="42">
        <f>IF(Tabela1[[#This Row],[Média3]]="NA","NA",Tabela1[[#This Row],[Média3]]/Tabela1[[#This Row],[Média6]]*Tabela1[[#This Row],[Diâmetro (cm)]]/100)</f>
        <v>3.8999999999999998E-3</v>
      </c>
      <c r="Z548" s="42">
        <f>IF(Tabela1[[#This Row],[Baixa4]]="NA","NA",Tabela1[[#This Row],[Baixa4]]/Tabela1[[#This Row],[Baixa7]]*Tabela1[[#This Row],[Diâmetro (cm)]]/100)</f>
        <v>4.0000000000000001E-3</v>
      </c>
      <c r="AA548" s="42">
        <f>IF(Tabela1[[#This Row],[Alta8]]="NA","NA",IF(OR(AD548="",U548=""),"",U548*30/1000))</f>
        <v>3.927</v>
      </c>
      <c r="AB548" s="42">
        <f>IF(Tabela1[[#This Row],[Média9]]="NA","NA",IF(OR(AE548="",V548=""),"",V548*30/1000))</f>
        <v>2.9670000000000001</v>
      </c>
      <c r="AC548" s="42">
        <f>IF(Tabela1[[#This Row],[Baixa10]]="NA","NA",IF(OR(AF548="",W548=""),"",W548*30/1000))</f>
        <v>2.46</v>
      </c>
      <c r="AD548" s="52" t="str">
        <f>IF(Tabela1[[#This Row],[Alta8]]="NA","NA",IF(X548="","",IF(X548&gt;$AD$3,"A",IF(X548&gt;$AD$4,"B",IF(X548&gt;$AD$5,"C","D")))))</f>
        <v>C</v>
      </c>
      <c r="AE548" s="52" t="str">
        <f>IF(Tabela1[[#This Row],[Média9]]="NA","NA",IF(Y548="","",IF(Y548&gt;$AD$3,"A",IF(Y548&gt;$AD$4,"B",IF(Y548&gt;$AD$5,"C","D")))))</f>
        <v>B</v>
      </c>
      <c r="AF548" s="52" t="str">
        <f>IF(Tabela1[[#This Row],[Baixa10]]="NA","NA",IF(Z548="","",IF(Z548&gt;$AD$3,"A",IF(Z548&gt;$AD$4,"B",IF(Z548&gt;$AD$5,"C","D")))))</f>
        <v>B</v>
      </c>
    </row>
    <row r="549" spans="1:32" ht="27.6" customHeight="1" x14ac:dyDescent="0.3">
      <c r="A549" s="46" t="s">
        <v>303</v>
      </c>
      <c r="B549" s="31" t="s">
        <v>1232</v>
      </c>
      <c r="C549" s="46" t="s">
        <v>372</v>
      </c>
      <c r="D549" s="46" t="s">
        <v>373</v>
      </c>
      <c r="E549" s="46" t="s">
        <v>27</v>
      </c>
      <c r="F549" s="31">
        <v>127</v>
      </c>
      <c r="G549" s="47">
        <v>40</v>
      </c>
      <c r="H549" s="31">
        <v>6</v>
      </c>
      <c r="I549" s="31" t="s">
        <v>448</v>
      </c>
      <c r="J549" s="31" t="s">
        <v>18</v>
      </c>
      <c r="K549" s="31" t="s">
        <v>18</v>
      </c>
      <c r="L549" s="31" t="s">
        <v>80</v>
      </c>
      <c r="M549" s="31" t="s">
        <v>33</v>
      </c>
      <c r="N549" s="31">
        <v>3</v>
      </c>
      <c r="O549" s="31">
        <v>1512</v>
      </c>
      <c r="P549" s="31">
        <v>1341</v>
      </c>
      <c r="Q549" s="31">
        <v>1246</v>
      </c>
      <c r="R549" s="53">
        <v>1.0860000000000001</v>
      </c>
      <c r="S549" s="53">
        <v>0.96099999999999997</v>
      </c>
      <c r="T549" s="53">
        <v>0.89900000000000002</v>
      </c>
      <c r="U549" s="50">
        <v>137.4</v>
      </c>
      <c r="V549" s="50">
        <v>92.1</v>
      </c>
      <c r="W549" s="51">
        <v>85.5</v>
      </c>
      <c r="X549" s="42">
        <f>IF(Tabela1[[#This Row],[Alta2]]="NA","NA",Tabela1[[#This Row],[Alta2]]/Tabela1[[#This Row],[Alta5]]*Tabela1[[#This Row],[Diâmetro (cm)]]/100)</f>
        <v>3.2000000000000002E-3</v>
      </c>
      <c r="Y549" s="42">
        <f>IF(Tabela1[[#This Row],[Média3]]="NA","NA",Tabela1[[#This Row],[Média3]]/Tabela1[[#This Row],[Média6]]*Tabela1[[#This Row],[Diâmetro (cm)]]/100)</f>
        <v>4.1999999999999997E-3</v>
      </c>
      <c r="Z549" s="42">
        <f>IF(Tabela1[[#This Row],[Baixa4]]="NA","NA",Tabela1[[#This Row],[Baixa4]]/Tabela1[[#This Row],[Baixa7]]*Tabela1[[#This Row],[Diâmetro (cm)]]/100)</f>
        <v>4.1999999999999997E-3</v>
      </c>
      <c r="AA549" s="42">
        <f>IF(Tabela1[[#This Row],[Alta8]]="NA","NA",IF(OR(AD549="",U549=""),"",U549*30/1000))</f>
        <v>4.1219999999999999</v>
      </c>
      <c r="AB549" s="42">
        <f>IF(Tabela1[[#This Row],[Média9]]="NA","NA",IF(OR(AE549="",V549=""),"",V549*30/1000))</f>
        <v>2.7629999999999999</v>
      </c>
      <c r="AC549" s="42">
        <f>IF(Tabela1[[#This Row],[Baixa10]]="NA","NA",IF(OR(AF549="",W549=""),"",W549*30/1000))</f>
        <v>2.5649999999999999</v>
      </c>
      <c r="AD549" s="52" t="str">
        <f>IF(Tabela1[[#This Row],[Alta8]]="NA","NA",IF(X549="","",IF(X549&gt;$AD$3,"A",IF(X549&gt;$AD$4,"B",IF(X549&gt;$AD$5,"C","D")))))</f>
        <v>C</v>
      </c>
      <c r="AE549" s="52" t="str">
        <f>IF(Tabela1[[#This Row],[Média9]]="NA","NA",IF(Y549="","",IF(Y549&gt;$AD$3,"A",IF(Y549&gt;$AD$4,"B",IF(Y549&gt;$AD$5,"C","D")))))</f>
        <v>A</v>
      </c>
      <c r="AF549" s="52" t="str">
        <f>IF(Tabela1[[#This Row],[Baixa10]]="NA","NA",IF(Z549="","",IF(Z549&gt;$AD$3,"A",IF(Z549&gt;$AD$4,"B",IF(Z549&gt;$AD$5,"C","D")))))</f>
        <v>A</v>
      </c>
    </row>
    <row r="550" spans="1:32" ht="27.6" customHeight="1" x14ac:dyDescent="0.3">
      <c r="A550" s="46" t="s">
        <v>303</v>
      </c>
      <c r="B550" s="31" t="s">
        <v>1232</v>
      </c>
      <c r="C550" s="46" t="s">
        <v>372</v>
      </c>
      <c r="D550" s="46" t="s">
        <v>374</v>
      </c>
      <c r="E550" s="46" t="s">
        <v>27</v>
      </c>
      <c r="F550" s="31">
        <v>220</v>
      </c>
      <c r="G550" s="47">
        <v>40</v>
      </c>
      <c r="H550" s="31">
        <v>6</v>
      </c>
      <c r="I550" s="31" t="s">
        <v>448</v>
      </c>
      <c r="J550" s="31" t="s">
        <v>18</v>
      </c>
      <c r="K550" s="31" t="s">
        <v>18</v>
      </c>
      <c r="L550" s="31" t="s">
        <v>80</v>
      </c>
      <c r="M550" s="31" t="s">
        <v>33</v>
      </c>
      <c r="N550" s="31">
        <v>3</v>
      </c>
      <c r="O550" s="31">
        <v>1492</v>
      </c>
      <c r="P550" s="31">
        <v>1352</v>
      </c>
      <c r="Q550" s="31">
        <v>1170</v>
      </c>
      <c r="R550" s="53">
        <v>1.038</v>
      </c>
      <c r="S550" s="53">
        <v>0.95299999999999996</v>
      </c>
      <c r="T550" s="53">
        <v>0.82299999999999995</v>
      </c>
      <c r="U550" s="50">
        <v>130.9</v>
      </c>
      <c r="V550" s="50">
        <v>98.9</v>
      </c>
      <c r="W550" s="51">
        <v>82</v>
      </c>
      <c r="X550" s="42">
        <f>IF(Tabela1[[#This Row],[Alta2]]="NA","NA",Tabela1[[#This Row],[Alta2]]/Tabela1[[#This Row],[Alta5]]*Tabela1[[#This Row],[Diâmetro (cm)]]/100)</f>
        <v>3.2000000000000002E-3</v>
      </c>
      <c r="Y550" s="42">
        <f>IF(Tabela1[[#This Row],[Média3]]="NA","NA",Tabela1[[#This Row],[Média3]]/Tabela1[[#This Row],[Média6]]*Tabela1[[#This Row],[Diâmetro (cm)]]/100)</f>
        <v>3.8999999999999998E-3</v>
      </c>
      <c r="Z550" s="42">
        <f>IF(Tabela1[[#This Row],[Baixa4]]="NA","NA",Tabela1[[#This Row],[Baixa4]]/Tabela1[[#This Row],[Baixa7]]*Tabela1[[#This Row],[Diâmetro (cm)]]/100)</f>
        <v>4.0000000000000001E-3</v>
      </c>
      <c r="AA550" s="42">
        <f>IF(Tabela1[[#This Row],[Alta8]]="NA","NA",IF(OR(AD550="",U550=""),"",U550*30/1000))</f>
        <v>3.927</v>
      </c>
      <c r="AB550" s="42">
        <f>IF(Tabela1[[#This Row],[Média9]]="NA","NA",IF(OR(AE550="",V550=""),"",V550*30/1000))</f>
        <v>2.9670000000000001</v>
      </c>
      <c r="AC550" s="42">
        <f>IF(Tabela1[[#This Row],[Baixa10]]="NA","NA",IF(OR(AF550="",W550=""),"",W550*30/1000))</f>
        <v>2.46</v>
      </c>
      <c r="AD550" s="52" t="str">
        <f>IF(Tabela1[[#This Row],[Alta8]]="NA","NA",IF(X550="","",IF(X550&gt;$AD$3,"A",IF(X550&gt;$AD$4,"B",IF(X550&gt;$AD$5,"C","D")))))</f>
        <v>C</v>
      </c>
      <c r="AE550" s="52" t="str">
        <f>IF(Tabela1[[#This Row],[Média9]]="NA","NA",IF(Y550="","",IF(Y550&gt;$AD$3,"A",IF(Y550&gt;$AD$4,"B",IF(Y550&gt;$AD$5,"C","D")))))</f>
        <v>B</v>
      </c>
      <c r="AF550" s="52" t="str">
        <f>IF(Tabela1[[#This Row],[Baixa10]]="NA","NA",IF(Z550="","",IF(Z550&gt;$AD$3,"A",IF(Z550&gt;$AD$4,"B",IF(Z550&gt;$AD$5,"C","D")))))</f>
        <v>B</v>
      </c>
    </row>
    <row r="551" spans="1:32" ht="27.6" customHeight="1" x14ac:dyDescent="0.3">
      <c r="A551" s="46" t="s">
        <v>303</v>
      </c>
      <c r="B551" s="31" t="s">
        <v>1217</v>
      </c>
      <c r="C551" s="46" t="s">
        <v>375</v>
      </c>
      <c r="D551" s="46" t="s">
        <v>376</v>
      </c>
      <c r="E551" s="46" t="s">
        <v>25</v>
      </c>
      <c r="F551" s="31">
        <v>127</v>
      </c>
      <c r="G551" s="47">
        <v>40</v>
      </c>
      <c r="H551" s="31">
        <v>4</v>
      </c>
      <c r="I551" s="31" t="s">
        <v>448</v>
      </c>
      <c r="J551" s="31" t="s">
        <v>18</v>
      </c>
      <c r="K551" s="31" t="s">
        <v>18</v>
      </c>
      <c r="L551" s="31" t="s">
        <v>80</v>
      </c>
      <c r="M551" s="31" t="s">
        <v>33</v>
      </c>
      <c r="N551" s="31">
        <v>3</v>
      </c>
      <c r="O551" s="31">
        <v>1340</v>
      </c>
      <c r="P551" s="31">
        <v>1026</v>
      </c>
      <c r="Q551" s="31">
        <v>916</v>
      </c>
      <c r="R551" s="53">
        <v>1.1930000000000001</v>
      </c>
      <c r="S551" s="53">
        <v>0.90500000000000003</v>
      </c>
      <c r="T551" s="53">
        <v>0.80900000000000005</v>
      </c>
      <c r="U551" s="50">
        <v>144.19999999999999</v>
      </c>
      <c r="V551" s="50">
        <v>98.1</v>
      </c>
      <c r="W551" s="51">
        <v>90.3</v>
      </c>
      <c r="X551" s="42">
        <f>IF(Tabela1[[#This Row],[Alta2]]="NA","NA",Tabela1[[#This Row],[Alta2]]/Tabela1[[#This Row],[Alta5]]*Tabela1[[#This Row],[Diâmetro (cm)]]/100)</f>
        <v>3.3E-3</v>
      </c>
      <c r="Y551" s="42">
        <f>IF(Tabela1[[#This Row],[Média3]]="NA","NA",Tabela1[[#This Row],[Média3]]/Tabela1[[#This Row],[Média6]]*Tabela1[[#This Row],[Diâmetro (cm)]]/100)</f>
        <v>3.7000000000000002E-3</v>
      </c>
      <c r="Z551" s="42">
        <f>IF(Tabela1[[#This Row],[Baixa4]]="NA","NA",Tabela1[[#This Row],[Baixa4]]/Tabela1[[#This Row],[Baixa7]]*Tabela1[[#This Row],[Diâmetro (cm)]]/100)</f>
        <v>3.5999999999999999E-3</v>
      </c>
      <c r="AA551" s="42">
        <f>IF(Tabela1[[#This Row],[Alta8]]="NA","NA",IF(OR(AD551="",U551=""),"",U551*30/1000))</f>
        <v>4.3259999999999996</v>
      </c>
      <c r="AB551" s="42">
        <f>IF(Tabela1[[#This Row],[Média9]]="NA","NA",IF(OR(AE551="",V551=""),"",V551*30/1000))</f>
        <v>2.9430000000000001</v>
      </c>
      <c r="AC551" s="42">
        <f>IF(Tabela1[[#This Row],[Baixa10]]="NA","NA",IF(OR(AF551="",W551=""),"",W551*30/1000))</f>
        <v>2.7090000000000001</v>
      </c>
      <c r="AD551" s="52" t="str">
        <f>IF(Tabela1[[#This Row],[Alta8]]="NA","NA",IF(X551="","",IF(X551&gt;$AD$3,"A",IF(X551&gt;$AD$4,"B",IF(X551&gt;$AD$5,"C","D")))))</f>
        <v>C</v>
      </c>
      <c r="AE551" s="52" t="str">
        <f>IF(Tabela1[[#This Row],[Média9]]="NA","NA",IF(Y551="","",IF(Y551&gt;$AD$3,"A",IF(Y551&gt;$AD$4,"B",IF(Y551&gt;$AD$5,"C","D")))))</f>
        <v>B</v>
      </c>
      <c r="AF551" s="52" t="str">
        <f>IF(Tabela1[[#This Row],[Baixa10]]="NA","NA",IF(Z551="","",IF(Z551&gt;$AD$3,"A",IF(Z551&gt;$AD$4,"B",IF(Z551&gt;$AD$5,"C","D")))))</f>
        <v>B</v>
      </c>
    </row>
    <row r="552" spans="1:32" ht="27.6" customHeight="1" x14ac:dyDescent="0.3">
      <c r="A552" s="46" t="s">
        <v>303</v>
      </c>
      <c r="B552" s="31" t="s">
        <v>1217</v>
      </c>
      <c r="C552" s="46" t="s">
        <v>375</v>
      </c>
      <c r="D552" s="46" t="s">
        <v>377</v>
      </c>
      <c r="E552" s="46" t="s">
        <v>25</v>
      </c>
      <c r="F552" s="31">
        <v>220</v>
      </c>
      <c r="G552" s="47">
        <v>40</v>
      </c>
      <c r="H552" s="31">
        <v>4</v>
      </c>
      <c r="I552" s="31" t="s">
        <v>448</v>
      </c>
      <c r="J552" s="31" t="s">
        <v>18</v>
      </c>
      <c r="K552" s="31" t="s">
        <v>18</v>
      </c>
      <c r="L552" s="31" t="s">
        <v>80</v>
      </c>
      <c r="M552" s="31" t="s">
        <v>33</v>
      </c>
      <c r="N552" s="31">
        <v>3</v>
      </c>
      <c r="O552" s="31">
        <v>1292</v>
      </c>
      <c r="P552" s="31">
        <v>1069</v>
      </c>
      <c r="Q552" s="31">
        <v>886</v>
      </c>
      <c r="R552" s="53">
        <v>1.1339999999999999</v>
      </c>
      <c r="S552" s="53">
        <v>0.93899999999999995</v>
      </c>
      <c r="T552" s="53">
        <v>0.78900000000000003</v>
      </c>
      <c r="U552" s="50">
        <v>135.19999999999999</v>
      </c>
      <c r="V552" s="50">
        <v>102.7</v>
      </c>
      <c r="W552" s="51">
        <v>84</v>
      </c>
      <c r="X552" s="42">
        <f>IF(Tabela1[[#This Row],[Alta2]]="NA","NA",Tabela1[[#This Row],[Alta2]]/Tabela1[[#This Row],[Alta5]]*Tabela1[[#This Row],[Diâmetro (cm)]]/100)</f>
        <v>3.3999999999999998E-3</v>
      </c>
      <c r="Y552" s="42">
        <f>IF(Tabela1[[#This Row],[Média3]]="NA","NA",Tabela1[[#This Row],[Média3]]/Tabela1[[#This Row],[Média6]]*Tabela1[[#This Row],[Diâmetro (cm)]]/100)</f>
        <v>3.7000000000000002E-3</v>
      </c>
      <c r="Z552" s="42">
        <f>IF(Tabela1[[#This Row],[Baixa4]]="NA","NA",Tabela1[[#This Row],[Baixa4]]/Tabela1[[#This Row],[Baixa7]]*Tabela1[[#This Row],[Diâmetro (cm)]]/100)</f>
        <v>3.8E-3</v>
      </c>
      <c r="AA552" s="42">
        <f>IF(Tabela1[[#This Row],[Alta8]]="NA","NA",IF(OR(AD552="",U552=""),"",U552*30/1000))</f>
        <v>4.056</v>
      </c>
      <c r="AB552" s="42">
        <f>IF(Tabela1[[#This Row],[Média9]]="NA","NA",IF(OR(AE552="",V552=""),"",V552*30/1000))</f>
        <v>3.081</v>
      </c>
      <c r="AC552" s="42">
        <f>IF(Tabela1[[#This Row],[Baixa10]]="NA","NA",IF(OR(AF552="",W552=""),"",W552*30/1000))</f>
        <v>2.52</v>
      </c>
      <c r="AD552" s="52" t="str">
        <f>IF(Tabela1[[#This Row],[Alta8]]="NA","NA",IF(X552="","",IF(X552&gt;$AD$3,"A",IF(X552&gt;$AD$4,"B",IF(X552&gt;$AD$5,"C","D")))))</f>
        <v>C</v>
      </c>
      <c r="AE552" s="52" t="str">
        <f>IF(Tabela1[[#This Row],[Média9]]="NA","NA",IF(Y552="","",IF(Y552&gt;$AD$3,"A",IF(Y552&gt;$AD$4,"B",IF(Y552&gt;$AD$5,"C","D")))))</f>
        <v>B</v>
      </c>
      <c r="AF552" s="52" t="str">
        <f>IF(Tabela1[[#This Row],[Baixa10]]="NA","NA",IF(Z552="","",IF(Z552&gt;$AD$3,"A",IF(Z552&gt;$AD$4,"B",IF(Z552&gt;$AD$5,"C","D")))))</f>
        <v>B</v>
      </c>
    </row>
    <row r="553" spans="1:32" ht="27.6" customHeight="1" x14ac:dyDescent="0.3">
      <c r="A553" s="46" t="s">
        <v>303</v>
      </c>
      <c r="B553" s="31" t="s">
        <v>1232</v>
      </c>
      <c r="C553" s="46" t="s">
        <v>378</v>
      </c>
      <c r="D553" s="46" t="s">
        <v>379</v>
      </c>
      <c r="E553" s="46" t="s">
        <v>27</v>
      </c>
      <c r="F553" s="31">
        <v>127</v>
      </c>
      <c r="G553" s="47">
        <v>50</v>
      </c>
      <c r="H553" s="31">
        <v>8</v>
      </c>
      <c r="I553" s="31" t="s">
        <v>448</v>
      </c>
      <c r="J553" s="31" t="s">
        <v>18</v>
      </c>
      <c r="K553" s="31" t="s">
        <v>18</v>
      </c>
      <c r="L553" s="31" t="s">
        <v>80</v>
      </c>
      <c r="M553" s="31" t="s">
        <v>33</v>
      </c>
      <c r="N553" s="31">
        <v>3</v>
      </c>
      <c r="O553" s="31">
        <v>899</v>
      </c>
      <c r="P553" s="31">
        <v>822</v>
      </c>
      <c r="Q553" s="31">
        <v>756</v>
      </c>
      <c r="R553" s="53">
        <v>1.0660000000000001</v>
      </c>
      <c r="S553" s="53">
        <v>0.98099999999999998</v>
      </c>
      <c r="T553" s="53">
        <v>0.89600000000000002</v>
      </c>
      <c r="U553" s="50">
        <v>144.19999999999999</v>
      </c>
      <c r="V553" s="50">
        <v>134.30000000000001</v>
      </c>
      <c r="W553" s="51">
        <v>123.5</v>
      </c>
      <c r="X553" s="42">
        <f>IF(Tabela1[[#This Row],[Alta2]]="NA","NA",Tabela1[[#This Row],[Alta2]]/Tabela1[[#This Row],[Alta5]]*Tabela1[[#This Row],[Diâmetro (cm)]]/100)</f>
        <v>3.7000000000000002E-3</v>
      </c>
      <c r="Y553" s="42">
        <f>IF(Tabela1[[#This Row],[Média3]]="NA","NA",Tabela1[[#This Row],[Média3]]/Tabela1[[#This Row],[Média6]]*Tabela1[[#This Row],[Diâmetro (cm)]]/100)</f>
        <v>3.7000000000000002E-3</v>
      </c>
      <c r="Z553" s="42">
        <f>IF(Tabela1[[#This Row],[Baixa4]]="NA","NA",Tabela1[[#This Row],[Baixa4]]/Tabela1[[#This Row],[Baixa7]]*Tabela1[[#This Row],[Diâmetro (cm)]]/100)</f>
        <v>3.5999999999999999E-3</v>
      </c>
      <c r="AA553" s="42">
        <f>IF(Tabela1[[#This Row],[Alta8]]="NA","NA",IF(OR(AD553="",U553=""),"",U553*30/1000))</f>
        <v>4.3259999999999996</v>
      </c>
      <c r="AB553" s="42">
        <f>IF(Tabela1[[#This Row],[Média9]]="NA","NA",IF(OR(AE553="",V553=""),"",V553*30/1000))</f>
        <v>4.0289999999999999</v>
      </c>
      <c r="AC553" s="42">
        <f>IF(Tabela1[[#This Row],[Baixa10]]="NA","NA",IF(OR(AF553="",W553=""),"",W553*30/1000))</f>
        <v>3.7050000000000001</v>
      </c>
      <c r="AD553" s="52" t="str">
        <f>IF(Tabela1[[#This Row],[Alta8]]="NA","NA",IF(X553="","",IF(X553&gt;$AD$3,"A",IF(X553&gt;$AD$4,"B",IF(X553&gt;$AD$5,"C","D")))))</f>
        <v>B</v>
      </c>
      <c r="AE553" s="52" t="str">
        <f>IF(Tabela1[[#This Row],[Média9]]="NA","NA",IF(Y553="","",IF(Y553&gt;$AD$3,"A",IF(Y553&gt;$AD$4,"B",IF(Y553&gt;$AD$5,"C","D")))))</f>
        <v>B</v>
      </c>
      <c r="AF553" s="52" t="str">
        <f>IF(Tabela1[[#This Row],[Baixa10]]="NA","NA",IF(Z553="","",IF(Z553&gt;$AD$3,"A",IF(Z553&gt;$AD$4,"B",IF(Z553&gt;$AD$5,"C","D")))))</f>
        <v>B</v>
      </c>
    </row>
    <row r="554" spans="1:32" ht="27.6" customHeight="1" x14ac:dyDescent="0.3">
      <c r="A554" s="46" t="s">
        <v>303</v>
      </c>
      <c r="B554" s="31" t="s">
        <v>1232</v>
      </c>
      <c r="C554" s="46" t="s">
        <v>378</v>
      </c>
      <c r="D554" s="46" t="s">
        <v>380</v>
      </c>
      <c r="E554" s="46" t="s">
        <v>27</v>
      </c>
      <c r="F554" s="31">
        <v>220</v>
      </c>
      <c r="G554" s="47">
        <v>50</v>
      </c>
      <c r="H554" s="31">
        <v>8</v>
      </c>
      <c r="I554" s="31" t="s">
        <v>448</v>
      </c>
      <c r="J554" s="31" t="s">
        <v>18</v>
      </c>
      <c r="K554" s="31" t="s">
        <v>18</v>
      </c>
      <c r="L554" s="31" t="s">
        <v>80</v>
      </c>
      <c r="M554" s="31" t="s">
        <v>33</v>
      </c>
      <c r="N554" s="31">
        <v>3</v>
      </c>
      <c r="O554" s="31">
        <v>959</v>
      </c>
      <c r="P554" s="31">
        <v>864</v>
      </c>
      <c r="Q554" s="31">
        <v>776</v>
      </c>
      <c r="R554" s="53">
        <v>1.179</v>
      </c>
      <c r="S554" s="53">
        <v>1.052</v>
      </c>
      <c r="T554" s="53">
        <v>0.96099999999999997</v>
      </c>
      <c r="U554" s="50">
        <v>142.1</v>
      </c>
      <c r="V554" s="50">
        <v>128.69999999999999</v>
      </c>
      <c r="W554" s="51">
        <v>117.2</v>
      </c>
      <c r="X554" s="42">
        <f>IF(Tabela1[[#This Row],[Alta2]]="NA","NA",Tabela1[[#This Row],[Alta2]]/Tabela1[[#This Row],[Alta5]]*Tabela1[[#This Row],[Diâmetro (cm)]]/100)</f>
        <v>4.1000000000000003E-3</v>
      </c>
      <c r="Y554" s="42">
        <f>IF(Tabela1[[#This Row],[Média3]]="NA","NA",Tabela1[[#This Row],[Média3]]/Tabela1[[#This Row],[Média6]]*Tabela1[[#This Row],[Diâmetro (cm)]]/100)</f>
        <v>4.1000000000000003E-3</v>
      </c>
      <c r="Z554" s="42">
        <f>IF(Tabela1[[#This Row],[Baixa4]]="NA","NA",Tabela1[[#This Row],[Baixa4]]/Tabela1[[#This Row],[Baixa7]]*Tabela1[[#This Row],[Diâmetro (cm)]]/100)</f>
        <v>4.1000000000000003E-3</v>
      </c>
      <c r="AA554" s="42">
        <f>IF(Tabela1[[#This Row],[Alta8]]="NA","NA",IF(OR(AD554="",U554=""),"",U554*30/1000))</f>
        <v>4.2629999999999999</v>
      </c>
      <c r="AB554" s="42">
        <f>IF(Tabela1[[#This Row],[Média9]]="NA","NA",IF(OR(AE554="",V554=""),"",V554*30/1000))</f>
        <v>3.8610000000000002</v>
      </c>
      <c r="AC554" s="42">
        <f>IF(Tabela1[[#This Row],[Baixa10]]="NA","NA",IF(OR(AF554="",W554=""),"",W554*30/1000))</f>
        <v>3.516</v>
      </c>
      <c r="AD554" s="52" t="str">
        <f>IF(Tabela1[[#This Row],[Alta8]]="NA","NA",IF(X554="","",IF(X554&gt;$AD$3,"A",IF(X554&gt;$AD$4,"B",IF(X554&gt;$AD$5,"C","D")))))</f>
        <v>A</v>
      </c>
      <c r="AE554" s="52" t="str">
        <f>IF(Tabela1[[#This Row],[Média9]]="NA","NA",IF(Y554="","",IF(Y554&gt;$AD$3,"A",IF(Y554&gt;$AD$4,"B",IF(Y554&gt;$AD$5,"C","D")))))</f>
        <v>A</v>
      </c>
      <c r="AF554" s="52" t="str">
        <f>IF(Tabela1[[#This Row],[Baixa10]]="NA","NA",IF(Z554="","",IF(Z554&gt;$AD$3,"A",IF(Z554&gt;$AD$4,"B",IF(Z554&gt;$AD$5,"C","D")))))</f>
        <v>A</v>
      </c>
    </row>
    <row r="555" spans="1:32" ht="27.6" customHeight="1" x14ac:dyDescent="0.3">
      <c r="A555" s="46" t="s">
        <v>303</v>
      </c>
      <c r="B555" s="31" t="s">
        <v>1217</v>
      </c>
      <c r="C555" s="46" t="s">
        <v>381</v>
      </c>
      <c r="D555" s="46" t="s">
        <v>382</v>
      </c>
      <c r="E555" s="46" t="s">
        <v>26</v>
      </c>
      <c r="F555" s="31">
        <v>127</v>
      </c>
      <c r="G555" s="47">
        <v>50</v>
      </c>
      <c r="H555" s="31">
        <v>5</v>
      </c>
      <c r="I555" s="31" t="s">
        <v>448</v>
      </c>
      <c r="J555" s="31" t="s">
        <v>18</v>
      </c>
      <c r="K555" s="31" t="s">
        <v>17</v>
      </c>
      <c r="L555" s="31" t="s">
        <v>80</v>
      </c>
      <c r="M555" s="31" t="s">
        <v>33</v>
      </c>
      <c r="N555" s="31">
        <v>3</v>
      </c>
      <c r="O555" s="31">
        <v>1084</v>
      </c>
      <c r="P555" s="31">
        <v>737</v>
      </c>
      <c r="Q555" s="31">
        <v>649</v>
      </c>
      <c r="R555" s="53">
        <v>1.0860000000000001</v>
      </c>
      <c r="S555" s="53">
        <v>0.77800000000000002</v>
      </c>
      <c r="T555" s="53">
        <v>0.69</v>
      </c>
      <c r="U555" s="50">
        <v>144.19999999999999</v>
      </c>
      <c r="V555" s="50">
        <v>97.8</v>
      </c>
      <c r="W555" s="51">
        <v>88.6</v>
      </c>
      <c r="X555" s="42">
        <f>IF(Tabela1[[#This Row],[Alta2]]="NA","NA",Tabela1[[#This Row],[Alta2]]/Tabela1[[#This Row],[Alta5]]*Tabela1[[#This Row],[Diâmetro (cm)]]/100)</f>
        <v>3.8E-3</v>
      </c>
      <c r="Y555" s="42">
        <f>IF(Tabela1[[#This Row],[Média3]]="NA","NA",Tabela1[[#This Row],[Média3]]/Tabela1[[#This Row],[Média6]]*Tabela1[[#This Row],[Diâmetro (cm)]]/100)</f>
        <v>4.0000000000000001E-3</v>
      </c>
      <c r="Z555" s="42">
        <f>IF(Tabela1[[#This Row],[Baixa4]]="NA","NA",Tabela1[[#This Row],[Baixa4]]/Tabela1[[#This Row],[Baixa7]]*Tabela1[[#This Row],[Diâmetro (cm)]]/100)</f>
        <v>3.8999999999999998E-3</v>
      </c>
      <c r="AA555" s="42">
        <f>IF(Tabela1[[#This Row],[Alta8]]="NA","NA",IF(OR(AD555="",U555=""),"",U555*30/1000))</f>
        <v>4.3259999999999996</v>
      </c>
      <c r="AB555" s="42">
        <f>IF(Tabela1[[#This Row],[Média9]]="NA","NA",IF(OR(AE555="",V555=""),"",V555*30/1000))</f>
        <v>2.9340000000000002</v>
      </c>
      <c r="AC555" s="42">
        <f>IF(Tabela1[[#This Row],[Baixa10]]="NA","NA",IF(OR(AF555="",W555=""),"",W555*30/1000))</f>
        <v>2.6579999999999999</v>
      </c>
      <c r="AD555" s="52" t="str">
        <f>IF(Tabela1[[#This Row],[Alta8]]="NA","NA",IF(X555="","",IF(X555&gt;$AD$3,"A",IF(X555&gt;$AD$4,"B",IF(X555&gt;$AD$5,"C","D")))))</f>
        <v>B</v>
      </c>
      <c r="AE555" s="52" t="str">
        <f>IF(Tabela1[[#This Row],[Média9]]="NA","NA",IF(Y555="","",IF(Y555&gt;$AD$3,"A",IF(Y555&gt;$AD$4,"B",IF(Y555&gt;$AD$5,"C","D")))))</f>
        <v>B</v>
      </c>
      <c r="AF555" s="52" t="str">
        <f>IF(Tabela1[[#This Row],[Baixa10]]="NA","NA",IF(Z555="","",IF(Z555&gt;$AD$3,"A",IF(Z555&gt;$AD$4,"B",IF(Z555&gt;$AD$5,"C","D")))))</f>
        <v>B</v>
      </c>
    </row>
    <row r="556" spans="1:32" ht="27.6" customHeight="1" x14ac:dyDescent="0.3">
      <c r="A556" s="46" t="s">
        <v>303</v>
      </c>
      <c r="B556" s="31" t="s">
        <v>1217</v>
      </c>
      <c r="C556" s="46" t="s">
        <v>381</v>
      </c>
      <c r="D556" s="46" t="s">
        <v>383</v>
      </c>
      <c r="E556" s="46" t="s">
        <v>26</v>
      </c>
      <c r="F556" s="31">
        <v>220</v>
      </c>
      <c r="G556" s="47">
        <v>50</v>
      </c>
      <c r="H556" s="31">
        <v>5</v>
      </c>
      <c r="I556" s="31" t="s">
        <v>448</v>
      </c>
      <c r="J556" s="31" t="s">
        <v>18</v>
      </c>
      <c r="K556" s="31" t="s">
        <v>17</v>
      </c>
      <c r="L556" s="31" t="s">
        <v>80</v>
      </c>
      <c r="M556" s="31" t="s">
        <v>33</v>
      </c>
      <c r="N556" s="31">
        <v>3</v>
      </c>
      <c r="O556" s="31">
        <v>1020</v>
      </c>
      <c r="P556" s="31">
        <v>823</v>
      </c>
      <c r="Q556" s="31">
        <v>681</v>
      </c>
      <c r="R556" s="53">
        <v>0.96399999999999997</v>
      </c>
      <c r="S556" s="53">
        <v>0.80300000000000005</v>
      </c>
      <c r="T556" s="53">
        <v>0.68400000000000005</v>
      </c>
      <c r="U556" s="50">
        <v>131.6</v>
      </c>
      <c r="V556" s="50">
        <v>101.4</v>
      </c>
      <c r="W556" s="51">
        <v>83.4</v>
      </c>
      <c r="X556" s="42">
        <f>IF(Tabela1[[#This Row],[Alta2]]="NA","NA",Tabela1[[#This Row],[Alta2]]/Tabela1[[#This Row],[Alta5]]*Tabela1[[#This Row],[Diâmetro (cm)]]/100)</f>
        <v>3.7000000000000002E-3</v>
      </c>
      <c r="Y556" s="42">
        <f>IF(Tabela1[[#This Row],[Média3]]="NA","NA",Tabela1[[#This Row],[Média3]]/Tabela1[[#This Row],[Média6]]*Tabela1[[#This Row],[Diâmetro (cm)]]/100)</f>
        <v>4.0000000000000001E-3</v>
      </c>
      <c r="Z556" s="42">
        <f>IF(Tabela1[[#This Row],[Baixa4]]="NA","NA",Tabela1[[#This Row],[Baixa4]]/Tabela1[[#This Row],[Baixa7]]*Tabela1[[#This Row],[Diâmetro (cm)]]/100)</f>
        <v>4.1000000000000003E-3</v>
      </c>
      <c r="AA556" s="42">
        <f>IF(Tabela1[[#This Row],[Alta8]]="NA","NA",IF(OR(AD556="",U556=""),"",U556*30/1000))</f>
        <v>3.948</v>
      </c>
      <c r="AB556" s="42">
        <f>IF(Tabela1[[#This Row],[Média9]]="NA","NA",IF(OR(AE556="",V556=""),"",V556*30/1000))</f>
        <v>3.0419999999999998</v>
      </c>
      <c r="AC556" s="42">
        <f>IF(Tabela1[[#This Row],[Baixa10]]="NA","NA",IF(OR(AF556="",W556=""),"",W556*30/1000))</f>
        <v>2.5019999999999998</v>
      </c>
      <c r="AD556" s="52" t="str">
        <f>IF(Tabela1[[#This Row],[Alta8]]="NA","NA",IF(X556="","",IF(X556&gt;$AD$3,"A",IF(X556&gt;$AD$4,"B",IF(X556&gt;$AD$5,"C","D")))))</f>
        <v>B</v>
      </c>
      <c r="AE556" s="52" t="str">
        <f>IF(Tabela1[[#This Row],[Média9]]="NA","NA",IF(Y556="","",IF(Y556&gt;$AD$3,"A",IF(Y556&gt;$AD$4,"B",IF(Y556&gt;$AD$5,"C","D")))))</f>
        <v>B</v>
      </c>
      <c r="AF556" s="52" t="str">
        <f>IF(Tabela1[[#This Row],[Baixa10]]="NA","NA",IF(Z556="","",IF(Z556&gt;$AD$3,"A",IF(Z556&gt;$AD$4,"B",IF(Z556&gt;$AD$5,"C","D")))))</f>
        <v>A</v>
      </c>
    </row>
    <row r="557" spans="1:32" ht="27.6" customHeight="1" x14ac:dyDescent="0.3">
      <c r="A557" s="46" t="s">
        <v>303</v>
      </c>
      <c r="B557" s="31" t="s">
        <v>1217</v>
      </c>
      <c r="C557" s="46" t="s">
        <v>381</v>
      </c>
      <c r="D557" s="46" t="s">
        <v>384</v>
      </c>
      <c r="E557" s="46" t="s">
        <v>26</v>
      </c>
      <c r="F557" s="31">
        <v>127</v>
      </c>
      <c r="G557" s="47">
        <v>50</v>
      </c>
      <c r="H557" s="31">
        <v>5</v>
      </c>
      <c r="I557" s="31" t="s">
        <v>448</v>
      </c>
      <c r="J557" s="31" t="s">
        <v>18</v>
      </c>
      <c r="K557" s="31" t="s">
        <v>17</v>
      </c>
      <c r="L557" s="31" t="s">
        <v>80</v>
      </c>
      <c r="M557" s="31" t="s">
        <v>33</v>
      </c>
      <c r="N557" s="31">
        <v>3</v>
      </c>
      <c r="O557" s="31">
        <v>1108</v>
      </c>
      <c r="P557" s="31">
        <v>757</v>
      </c>
      <c r="Q557" s="31">
        <v>665</v>
      </c>
      <c r="R557" s="53">
        <v>0.998</v>
      </c>
      <c r="S557" s="53">
        <v>0.71499999999999997</v>
      </c>
      <c r="T557" s="53">
        <v>0.63100000000000001</v>
      </c>
      <c r="U557" s="50">
        <v>144.9</v>
      </c>
      <c r="V557" s="50">
        <v>98</v>
      </c>
      <c r="W557" s="51">
        <v>89.1</v>
      </c>
      <c r="X557" s="42">
        <f>IF(Tabela1[[#This Row],[Alta2]]="NA","NA",Tabela1[[#This Row],[Alta2]]/Tabela1[[#This Row],[Alta5]]*Tabela1[[#This Row],[Diâmetro (cm)]]/100)</f>
        <v>3.3999999999999998E-3</v>
      </c>
      <c r="Y557" s="42">
        <f>IF(Tabela1[[#This Row],[Média3]]="NA","NA",Tabela1[[#This Row],[Média3]]/Tabela1[[#This Row],[Média6]]*Tabela1[[#This Row],[Diâmetro (cm)]]/100)</f>
        <v>3.5999999999999999E-3</v>
      </c>
      <c r="Z557" s="42">
        <f>IF(Tabela1[[#This Row],[Baixa4]]="NA","NA",Tabela1[[#This Row],[Baixa4]]/Tabela1[[#This Row],[Baixa7]]*Tabela1[[#This Row],[Diâmetro (cm)]]/100)</f>
        <v>3.5000000000000001E-3</v>
      </c>
      <c r="AA557" s="42">
        <f>IF(Tabela1[[#This Row],[Alta8]]="NA","NA",IF(OR(AD557="",U557=""),"",U557*30/1000))</f>
        <v>4.3470000000000004</v>
      </c>
      <c r="AB557" s="42">
        <f>IF(Tabela1[[#This Row],[Média9]]="NA","NA",IF(OR(AE557="",V557=""),"",V557*30/1000))</f>
        <v>2.94</v>
      </c>
      <c r="AC557" s="42">
        <f>IF(Tabela1[[#This Row],[Baixa10]]="NA","NA",IF(OR(AF557="",W557=""),"",W557*30/1000))</f>
        <v>2.673</v>
      </c>
      <c r="AD557" s="52" t="str">
        <f>IF(Tabela1[[#This Row],[Alta8]]="NA","NA",IF(X557="","",IF(X557&gt;$AD$3,"A",IF(X557&gt;$AD$4,"B",IF(X557&gt;$AD$5,"C","D")))))</f>
        <v>C</v>
      </c>
      <c r="AE557" s="52" t="str">
        <f>IF(Tabela1[[#This Row],[Média9]]="NA","NA",IF(Y557="","",IF(Y557&gt;$AD$3,"A",IF(Y557&gt;$AD$4,"B",IF(Y557&gt;$AD$5,"C","D")))))</f>
        <v>B</v>
      </c>
      <c r="AF557" s="52" t="str">
        <f>IF(Tabela1[[#This Row],[Baixa10]]="NA","NA",IF(Z557="","",IF(Z557&gt;$AD$3,"A",IF(Z557&gt;$AD$4,"B",IF(Z557&gt;$AD$5,"C","D")))))</f>
        <v>C</v>
      </c>
    </row>
    <row r="558" spans="1:32" ht="27.6" customHeight="1" x14ac:dyDescent="0.3">
      <c r="A558" s="46" t="s">
        <v>303</v>
      </c>
      <c r="B558" s="31" t="s">
        <v>1217</v>
      </c>
      <c r="C558" s="46" t="s">
        <v>381</v>
      </c>
      <c r="D558" s="46" t="s">
        <v>385</v>
      </c>
      <c r="E558" s="46" t="s">
        <v>26</v>
      </c>
      <c r="F558" s="31">
        <v>220</v>
      </c>
      <c r="G558" s="47">
        <v>50</v>
      </c>
      <c r="H558" s="31">
        <v>5</v>
      </c>
      <c r="I558" s="31" t="s">
        <v>448</v>
      </c>
      <c r="J558" s="31" t="s">
        <v>18</v>
      </c>
      <c r="K558" s="31" t="s">
        <v>17</v>
      </c>
      <c r="L558" s="31" t="s">
        <v>80</v>
      </c>
      <c r="M558" s="31" t="s">
        <v>33</v>
      </c>
      <c r="N558" s="31">
        <v>3</v>
      </c>
      <c r="O558" s="31">
        <v>1028</v>
      </c>
      <c r="P558" s="31">
        <v>833</v>
      </c>
      <c r="Q558" s="31">
        <v>686</v>
      </c>
      <c r="R558" s="53">
        <v>0.91300000000000003</v>
      </c>
      <c r="S558" s="53">
        <v>0.76600000000000001</v>
      </c>
      <c r="T558" s="53">
        <v>0.65</v>
      </c>
      <c r="U558" s="50">
        <v>132.5</v>
      </c>
      <c r="V558" s="50">
        <v>101.6</v>
      </c>
      <c r="W558" s="51">
        <v>83.6</v>
      </c>
      <c r="X558" s="42">
        <f>IF(Tabela1[[#This Row],[Alta2]]="NA","NA",Tabela1[[#This Row],[Alta2]]/Tabela1[[#This Row],[Alta5]]*Tabela1[[#This Row],[Diâmetro (cm)]]/100)</f>
        <v>3.3999999999999998E-3</v>
      </c>
      <c r="Y558" s="42">
        <f>IF(Tabela1[[#This Row],[Média3]]="NA","NA",Tabela1[[#This Row],[Média3]]/Tabela1[[#This Row],[Média6]]*Tabela1[[#This Row],[Diâmetro (cm)]]/100)</f>
        <v>3.8E-3</v>
      </c>
      <c r="Z558" s="42">
        <f>IF(Tabela1[[#This Row],[Baixa4]]="NA","NA",Tabela1[[#This Row],[Baixa4]]/Tabela1[[#This Row],[Baixa7]]*Tabela1[[#This Row],[Diâmetro (cm)]]/100)</f>
        <v>3.8999999999999998E-3</v>
      </c>
      <c r="AA558" s="42">
        <f>IF(Tabela1[[#This Row],[Alta8]]="NA","NA",IF(OR(AD558="",U558=""),"",U558*30/1000))</f>
        <v>3.9750000000000001</v>
      </c>
      <c r="AB558" s="42">
        <f>IF(Tabela1[[#This Row],[Média9]]="NA","NA",IF(OR(AE558="",V558=""),"",V558*30/1000))</f>
        <v>3.048</v>
      </c>
      <c r="AC558" s="42">
        <f>IF(Tabela1[[#This Row],[Baixa10]]="NA","NA",IF(OR(AF558="",W558=""),"",W558*30/1000))</f>
        <v>2.508</v>
      </c>
      <c r="AD558" s="52" t="str">
        <f>IF(Tabela1[[#This Row],[Alta8]]="NA","NA",IF(X558="","",IF(X558&gt;$AD$3,"A",IF(X558&gt;$AD$4,"B",IF(X558&gt;$AD$5,"C","D")))))</f>
        <v>C</v>
      </c>
      <c r="AE558" s="52" t="str">
        <f>IF(Tabela1[[#This Row],[Média9]]="NA","NA",IF(Y558="","",IF(Y558&gt;$AD$3,"A",IF(Y558&gt;$AD$4,"B",IF(Y558&gt;$AD$5,"C","D")))))</f>
        <v>B</v>
      </c>
      <c r="AF558" s="52" t="str">
        <f>IF(Tabela1[[#This Row],[Baixa10]]="NA","NA",IF(Z558="","",IF(Z558&gt;$AD$3,"A",IF(Z558&gt;$AD$4,"B",IF(Z558&gt;$AD$5,"C","D")))))</f>
        <v>B</v>
      </c>
    </row>
    <row r="559" spans="1:32" ht="27.6" customHeight="1" x14ac:dyDescent="0.3">
      <c r="A559" s="46" t="s">
        <v>303</v>
      </c>
      <c r="B559" s="31" t="s">
        <v>1217</v>
      </c>
      <c r="C559" s="46" t="s">
        <v>386</v>
      </c>
      <c r="D559" s="46" t="s">
        <v>387</v>
      </c>
      <c r="E559" s="46" t="s">
        <v>25</v>
      </c>
      <c r="F559" s="31">
        <v>127</v>
      </c>
      <c r="G559" s="47">
        <v>50</v>
      </c>
      <c r="H559" s="31">
        <v>5</v>
      </c>
      <c r="I559" s="31" t="s">
        <v>448</v>
      </c>
      <c r="J559" s="31" t="s">
        <v>18</v>
      </c>
      <c r="K559" s="31" t="s">
        <v>17</v>
      </c>
      <c r="L559" s="31" t="s">
        <v>80</v>
      </c>
      <c r="M559" s="31" t="s">
        <v>33</v>
      </c>
      <c r="N559" s="31">
        <v>3</v>
      </c>
      <c r="O559" s="31">
        <v>1146</v>
      </c>
      <c r="P559" s="31">
        <v>739</v>
      </c>
      <c r="Q559" s="31">
        <v>666</v>
      </c>
      <c r="R559" s="53">
        <v>1.02</v>
      </c>
      <c r="S559" s="53">
        <v>0.68400000000000005</v>
      </c>
      <c r="T559" s="53">
        <v>0.61899999999999999</v>
      </c>
      <c r="U559" s="50">
        <v>144</v>
      </c>
      <c r="V559" s="50">
        <v>97.5</v>
      </c>
      <c r="W559" s="51">
        <v>88.8</v>
      </c>
      <c r="X559" s="42">
        <f>IF(Tabela1[[#This Row],[Alta2]]="NA","NA",Tabela1[[#This Row],[Alta2]]/Tabela1[[#This Row],[Alta5]]*Tabela1[[#This Row],[Diâmetro (cm)]]/100)</f>
        <v>3.5000000000000001E-3</v>
      </c>
      <c r="Y559" s="42">
        <f>IF(Tabela1[[#This Row],[Média3]]="NA","NA",Tabela1[[#This Row],[Média3]]/Tabela1[[#This Row],[Média6]]*Tabela1[[#This Row],[Diâmetro (cm)]]/100)</f>
        <v>3.5000000000000001E-3</v>
      </c>
      <c r="Z559" s="42">
        <f>IF(Tabela1[[#This Row],[Baixa4]]="NA","NA",Tabela1[[#This Row],[Baixa4]]/Tabela1[[#This Row],[Baixa7]]*Tabela1[[#This Row],[Diâmetro (cm)]]/100)</f>
        <v>3.5000000000000001E-3</v>
      </c>
      <c r="AA559" s="42">
        <f>IF(Tabela1[[#This Row],[Alta8]]="NA","NA",IF(OR(AD559="",U559=""),"",U559*30/1000))</f>
        <v>4.32</v>
      </c>
      <c r="AB559" s="42">
        <f>IF(Tabela1[[#This Row],[Média9]]="NA","NA",IF(OR(AE559="",V559=""),"",V559*30/1000))</f>
        <v>2.9249999999999998</v>
      </c>
      <c r="AC559" s="42">
        <f>IF(Tabela1[[#This Row],[Baixa10]]="NA","NA",IF(OR(AF559="",W559=""),"",W559*30/1000))</f>
        <v>2.6640000000000001</v>
      </c>
      <c r="AD559" s="52" t="str">
        <f>IF(Tabela1[[#This Row],[Alta8]]="NA","NA",IF(X559="","",IF(X559&gt;$AD$3,"A",IF(X559&gt;$AD$4,"B",IF(X559&gt;$AD$5,"C","D")))))</f>
        <v>C</v>
      </c>
      <c r="AE559" s="52" t="str">
        <f>IF(Tabela1[[#This Row],[Média9]]="NA","NA",IF(Y559="","",IF(Y559&gt;$AD$3,"A",IF(Y559&gt;$AD$4,"B",IF(Y559&gt;$AD$5,"C","D")))))</f>
        <v>C</v>
      </c>
      <c r="AF559" s="52" t="str">
        <f>IF(Tabela1[[#This Row],[Baixa10]]="NA","NA",IF(Z559="","",IF(Z559&gt;$AD$3,"A",IF(Z559&gt;$AD$4,"B",IF(Z559&gt;$AD$5,"C","D")))))</f>
        <v>C</v>
      </c>
    </row>
    <row r="560" spans="1:32" ht="27.6" customHeight="1" x14ac:dyDescent="0.3">
      <c r="A560" s="46" t="s">
        <v>303</v>
      </c>
      <c r="B560" s="31" t="s">
        <v>1217</v>
      </c>
      <c r="C560" s="46" t="s">
        <v>386</v>
      </c>
      <c r="D560" s="46" t="s">
        <v>388</v>
      </c>
      <c r="E560" s="46" t="s">
        <v>25</v>
      </c>
      <c r="F560" s="31">
        <v>220</v>
      </c>
      <c r="G560" s="47">
        <v>50</v>
      </c>
      <c r="H560" s="31">
        <v>5</v>
      </c>
      <c r="I560" s="31" t="s">
        <v>448</v>
      </c>
      <c r="J560" s="31" t="s">
        <v>18</v>
      </c>
      <c r="K560" s="31" t="s">
        <v>17</v>
      </c>
      <c r="L560" s="31" t="s">
        <v>80</v>
      </c>
      <c r="M560" s="31" t="s">
        <v>33</v>
      </c>
      <c r="N560" s="31">
        <v>3</v>
      </c>
      <c r="O560" s="31">
        <v>1097</v>
      </c>
      <c r="P560" s="31">
        <v>876</v>
      </c>
      <c r="Q560" s="31">
        <v>732</v>
      </c>
      <c r="R560" s="53">
        <v>0.97799999999999998</v>
      </c>
      <c r="S560" s="53">
        <v>0.8</v>
      </c>
      <c r="T560" s="53">
        <v>0.66700000000000004</v>
      </c>
      <c r="U560" s="50">
        <v>131</v>
      </c>
      <c r="V560" s="50">
        <v>101.1</v>
      </c>
      <c r="W560" s="51">
        <v>83.2</v>
      </c>
      <c r="X560" s="42">
        <f>IF(Tabela1[[#This Row],[Alta2]]="NA","NA",Tabela1[[#This Row],[Alta2]]/Tabela1[[#This Row],[Alta5]]*Tabela1[[#This Row],[Diâmetro (cm)]]/100)</f>
        <v>3.7000000000000002E-3</v>
      </c>
      <c r="Y560" s="42">
        <f>IF(Tabela1[[#This Row],[Média3]]="NA","NA",Tabela1[[#This Row],[Média3]]/Tabela1[[#This Row],[Média6]]*Tabela1[[#This Row],[Diâmetro (cm)]]/100)</f>
        <v>4.0000000000000001E-3</v>
      </c>
      <c r="Z560" s="42">
        <f>IF(Tabela1[[#This Row],[Baixa4]]="NA","NA",Tabela1[[#This Row],[Baixa4]]/Tabela1[[#This Row],[Baixa7]]*Tabela1[[#This Row],[Diâmetro (cm)]]/100)</f>
        <v>4.0000000000000001E-3</v>
      </c>
      <c r="AA560" s="42">
        <f>IF(Tabela1[[#This Row],[Alta8]]="NA","NA",IF(OR(AD560="",U560=""),"",U560*30/1000))</f>
        <v>3.93</v>
      </c>
      <c r="AB560" s="42">
        <f>IF(Tabela1[[#This Row],[Média9]]="NA","NA",IF(OR(AE560="",V560=""),"",V560*30/1000))</f>
        <v>3.0329999999999999</v>
      </c>
      <c r="AC560" s="42">
        <f>IF(Tabela1[[#This Row],[Baixa10]]="NA","NA",IF(OR(AF560="",W560=""),"",W560*30/1000))</f>
        <v>2.496</v>
      </c>
      <c r="AD560" s="52" t="str">
        <f>IF(Tabela1[[#This Row],[Alta8]]="NA","NA",IF(X560="","",IF(X560&gt;$AD$3,"A",IF(X560&gt;$AD$4,"B",IF(X560&gt;$AD$5,"C","D")))))</f>
        <v>B</v>
      </c>
      <c r="AE560" s="52" t="str">
        <f>IF(Tabela1[[#This Row],[Média9]]="NA","NA",IF(Y560="","",IF(Y560&gt;$AD$3,"A",IF(Y560&gt;$AD$4,"B",IF(Y560&gt;$AD$5,"C","D")))))</f>
        <v>B</v>
      </c>
      <c r="AF560" s="52" t="str">
        <f>IF(Tabela1[[#This Row],[Baixa10]]="NA","NA",IF(Z560="","",IF(Z560&gt;$AD$3,"A",IF(Z560&gt;$AD$4,"B",IF(Z560&gt;$AD$5,"C","D")))))</f>
        <v>B</v>
      </c>
    </row>
    <row r="561" spans="1:32" ht="27.6" customHeight="1" x14ac:dyDescent="0.3">
      <c r="A561" s="46" t="s">
        <v>303</v>
      </c>
      <c r="B561" s="31" t="s">
        <v>1217</v>
      </c>
      <c r="C561" s="46" t="s">
        <v>389</v>
      </c>
      <c r="D561" s="46" t="s">
        <v>390</v>
      </c>
      <c r="E561" s="46" t="s">
        <v>25</v>
      </c>
      <c r="F561" s="31">
        <v>127</v>
      </c>
      <c r="G561" s="47">
        <v>50</v>
      </c>
      <c r="H561" s="31">
        <v>5</v>
      </c>
      <c r="I561" s="31" t="s">
        <v>448</v>
      </c>
      <c r="J561" s="31" t="s">
        <v>18</v>
      </c>
      <c r="K561" s="31" t="s">
        <v>18</v>
      </c>
      <c r="L561" s="31" t="s">
        <v>80</v>
      </c>
      <c r="M561" s="31" t="s">
        <v>33</v>
      </c>
      <c r="N561" s="31">
        <v>3</v>
      </c>
      <c r="O561" s="31">
        <v>1175</v>
      </c>
      <c r="P561" s="31">
        <v>791</v>
      </c>
      <c r="Q561" s="31">
        <v>691</v>
      </c>
      <c r="R561" s="53">
        <v>1.1080000000000001</v>
      </c>
      <c r="S561" s="53">
        <v>0.755</v>
      </c>
      <c r="T561" s="53">
        <v>0.66700000000000004</v>
      </c>
      <c r="U561" s="50">
        <v>145.80000000000001</v>
      </c>
      <c r="V561" s="50">
        <v>98.8</v>
      </c>
      <c r="W561" s="51">
        <v>90.2</v>
      </c>
      <c r="X561" s="42">
        <f>IF(Tabela1[[#This Row],[Alta2]]="NA","NA",Tabela1[[#This Row],[Alta2]]/Tabela1[[#This Row],[Alta5]]*Tabela1[[#This Row],[Diâmetro (cm)]]/100)</f>
        <v>3.8E-3</v>
      </c>
      <c r="Y561" s="42">
        <f>IF(Tabela1[[#This Row],[Média3]]="NA","NA",Tabela1[[#This Row],[Média3]]/Tabela1[[#This Row],[Média6]]*Tabela1[[#This Row],[Diâmetro (cm)]]/100)</f>
        <v>3.8E-3</v>
      </c>
      <c r="Z561" s="42">
        <f>IF(Tabela1[[#This Row],[Baixa4]]="NA","NA",Tabela1[[#This Row],[Baixa4]]/Tabela1[[#This Row],[Baixa7]]*Tabela1[[#This Row],[Diâmetro (cm)]]/100)</f>
        <v>3.7000000000000002E-3</v>
      </c>
      <c r="AA561" s="42">
        <f>IF(Tabela1[[#This Row],[Alta8]]="NA","NA",IF(OR(AD561="",U561=""),"",U561*30/1000))</f>
        <v>4.3739999999999997</v>
      </c>
      <c r="AB561" s="42">
        <f>IF(Tabela1[[#This Row],[Média9]]="NA","NA",IF(OR(AE561="",V561=""),"",V561*30/1000))</f>
        <v>2.964</v>
      </c>
      <c r="AC561" s="42">
        <f>IF(Tabela1[[#This Row],[Baixa10]]="NA","NA",IF(OR(AF561="",W561=""),"",W561*30/1000))</f>
        <v>2.706</v>
      </c>
      <c r="AD561" s="52" t="str">
        <f>IF(Tabela1[[#This Row],[Alta8]]="NA","NA",IF(X561="","",IF(X561&gt;$AD$3,"A",IF(X561&gt;$AD$4,"B",IF(X561&gt;$AD$5,"C","D")))))</f>
        <v>B</v>
      </c>
      <c r="AE561" s="52" t="str">
        <f>IF(Tabela1[[#This Row],[Média9]]="NA","NA",IF(Y561="","",IF(Y561&gt;$AD$3,"A",IF(Y561&gt;$AD$4,"B",IF(Y561&gt;$AD$5,"C","D")))))</f>
        <v>B</v>
      </c>
      <c r="AF561" s="52" t="str">
        <f>IF(Tabela1[[#This Row],[Baixa10]]="NA","NA",IF(Z561="","",IF(Z561&gt;$AD$3,"A",IF(Z561&gt;$AD$4,"B",IF(Z561&gt;$AD$5,"C","D")))))</f>
        <v>B</v>
      </c>
    </row>
    <row r="562" spans="1:32" ht="27.6" customHeight="1" x14ac:dyDescent="0.3">
      <c r="A562" s="46" t="s">
        <v>303</v>
      </c>
      <c r="B562" s="31" t="s">
        <v>1217</v>
      </c>
      <c r="C562" s="46" t="s">
        <v>389</v>
      </c>
      <c r="D562" s="46" t="s">
        <v>391</v>
      </c>
      <c r="E562" s="46" t="s">
        <v>25</v>
      </c>
      <c r="F562" s="31">
        <v>220</v>
      </c>
      <c r="G562" s="47">
        <v>50</v>
      </c>
      <c r="H562" s="31">
        <v>5</v>
      </c>
      <c r="I562" s="31" t="s">
        <v>448</v>
      </c>
      <c r="J562" s="31" t="s">
        <v>18</v>
      </c>
      <c r="K562" s="31" t="s">
        <v>18</v>
      </c>
      <c r="L562" s="31" t="s">
        <v>80</v>
      </c>
      <c r="M562" s="31" t="s">
        <v>33</v>
      </c>
      <c r="N562" s="31">
        <v>3</v>
      </c>
      <c r="O562" s="31">
        <v>1114</v>
      </c>
      <c r="P562" s="31">
        <v>903</v>
      </c>
      <c r="Q562" s="31">
        <v>746</v>
      </c>
      <c r="R562" s="53">
        <v>1.08</v>
      </c>
      <c r="S562" s="53">
        <v>0.88800000000000001</v>
      </c>
      <c r="T562" s="53">
        <v>0.73799999999999999</v>
      </c>
      <c r="U562" s="50">
        <v>133.5</v>
      </c>
      <c r="V562" s="50">
        <v>102</v>
      </c>
      <c r="W562" s="51">
        <v>84.2</v>
      </c>
      <c r="X562" s="42">
        <f>IF(Tabela1[[#This Row],[Alta2]]="NA","NA",Tabela1[[#This Row],[Alta2]]/Tabela1[[#This Row],[Alta5]]*Tabela1[[#This Row],[Diâmetro (cm)]]/100)</f>
        <v>4.0000000000000001E-3</v>
      </c>
      <c r="Y562" s="42">
        <f>IF(Tabela1[[#This Row],[Média3]]="NA","NA",Tabela1[[#This Row],[Média3]]/Tabela1[[#This Row],[Média6]]*Tabela1[[#This Row],[Diâmetro (cm)]]/100)</f>
        <v>4.4000000000000003E-3</v>
      </c>
      <c r="Z562" s="42">
        <f>IF(Tabela1[[#This Row],[Baixa4]]="NA","NA",Tabela1[[#This Row],[Baixa4]]/Tabela1[[#This Row],[Baixa7]]*Tabela1[[#This Row],[Diâmetro (cm)]]/100)</f>
        <v>4.4000000000000003E-3</v>
      </c>
      <c r="AA562" s="42">
        <f>IF(Tabela1[[#This Row],[Alta8]]="NA","NA",IF(OR(AD562="",U562=""),"",U562*30/1000))</f>
        <v>4.0049999999999999</v>
      </c>
      <c r="AB562" s="42">
        <f>IF(Tabela1[[#This Row],[Média9]]="NA","NA",IF(OR(AE562="",V562=""),"",V562*30/1000))</f>
        <v>3.06</v>
      </c>
      <c r="AC562" s="42">
        <f>IF(Tabela1[[#This Row],[Baixa10]]="NA","NA",IF(OR(AF562="",W562=""),"",W562*30/1000))</f>
        <v>2.5259999999999998</v>
      </c>
      <c r="AD562" s="52" t="str">
        <f>IF(Tabela1[[#This Row],[Alta8]]="NA","NA",IF(X562="","",IF(X562&gt;$AD$3,"A",IF(X562&gt;$AD$4,"B",IF(X562&gt;$AD$5,"C","D")))))</f>
        <v>B</v>
      </c>
      <c r="AE562" s="52" t="str">
        <f>IF(Tabela1[[#This Row],[Média9]]="NA","NA",IF(Y562="","",IF(Y562&gt;$AD$3,"A",IF(Y562&gt;$AD$4,"B",IF(Y562&gt;$AD$5,"C","D")))))</f>
        <v>A</v>
      </c>
      <c r="AF562" s="52" t="str">
        <f>IF(Tabela1[[#This Row],[Baixa10]]="NA","NA",IF(Z562="","",IF(Z562&gt;$AD$3,"A",IF(Z562&gt;$AD$4,"B",IF(Z562&gt;$AD$5,"C","D")))))</f>
        <v>A</v>
      </c>
    </row>
    <row r="563" spans="1:32" ht="27.6" customHeight="1" x14ac:dyDescent="0.3">
      <c r="A563" s="46" t="s">
        <v>303</v>
      </c>
      <c r="B563" s="31" t="s">
        <v>1217</v>
      </c>
      <c r="C563" s="46" t="s">
        <v>392</v>
      </c>
      <c r="D563" s="46" t="s">
        <v>393</v>
      </c>
      <c r="E563" s="46" t="s">
        <v>27</v>
      </c>
      <c r="F563" s="31">
        <v>127</v>
      </c>
      <c r="G563" s="47">
        <v>50</v>
      </c>
      <c r="H563" s="31">
        <v>5</v>
      </c>
      <c r="I563" s="31" t="s">
        <v>448</v>
      </c>
      <c r="J563" s="31" t="s">
        <v>18</v>
      </c>
      <c r="K563" s="31" t="s">
        <v>17</v>
      </c>
      <c r="L563" s="31" t="s">
        <v>80</v>
      </c>
      <c r="M563" s="31" t="s">
        <v>33</v>
      </c>
      <c r="N563" s="31">
        <v>3</v>
      </c>
      <c r="O563" s="31">
        <v>1129</v>
      </c>
      <c r="P563" s="31">
        <v>768</v>
      </c>
      <c r="Q563" s="31">
        <v>685</v>
      </c>
      <c r="R563" s="53">
        <v>1.01</v>
      </c>
      <c r="S563" s="53">
        <v>0.70699999999999996</v>
      </c>
      <c r="T563" s="53">
        <v>0.63300000000000001</v>
      </c>
      <c r="U563" s="50">
        <v>143.30000000000001</v>
      </c>
      <c r="V563" s="50">
        <v>96.9</v>
      </c>
      <c r="W563" s="51">
        <v>87.8</v>
      </c>
      <c r="X563" s="42">
        <f>IF(Tabela1[[#This Row],[Alta2]]="NA","NA",Tabela1[[#This Row],[Alta2]]/Tabela1[[#This Row],[Alta5]]*Tabela1[[#This Row],[Diâmetro (cm)]]/100)</f>
        <v>3.5000000000000001E-3</v>
      </c>
      <c r="Y563" s="42">
        <f>IF(Tabela1[[#This Row],[Média3]]="NA","NA",Tabela1[[#This Row],[Média3]]/Tabela1[[#This Row],[Média6]]*Tabela1[[#This Row],[Diâmetro (cm)]]/100)</f>
        <v>3.5999999999999999E-3</v>
      </c>
      <c r="Z563" s="42">
        <f>IF(Tabela1[[#This Row],[Baixa4]]="NA","NA",Tabela1[[#This Row],[Baixa4]]/Tabela1[[#This Row],[Baixa7]]*Tabela1[[#This Row],[Diâmetro (cm)]]/100)</f>
        <v>3.5999999999999999E-3</v>
      </c>
      <c r="AA563" s="42">
        <f>IF(Tabela1[[#This Row],[Alta8]]="NA","NA",IF(OR(AD563="",U563=""),"",U563*30/1000))</f>
        <v>4.2990000000000004</v>
      </c>
      <c r="AB563" s="42">
        <f>IF(Tabela1[[#This Row],[Média9]]="NA","NA",IF(OR(AE563="",V563=""),"",V563*30/1000))</f>
        <v>2.907</v>
      </c>
      <c r="AC563" s="42">
        <f>IF(Tabela1[[#This Row],[Baixa10]]="NA","NA",IF(OR(AF563="",W563=""),"",W563*30/1000))</f>
        <v>2.6339999999999999</v>
      </c>
      <c r="AD563" s="52" t="str">
        <f>IF(Tabela1[[#This Row],[Alta8]]="NA","NA",IF(X563="","",IF(X563&gt;$AD$3,"A",IF(X563&gt;$AD$4,"B",IF(X563&gt;$AD$5,"C","D")))))</f>
        <v>C</v>
      </c>
      <c r="AE563" s="52" t="str">
        <f>IF(Tabela1[[#This Row],[Média9]]="NA","NA",IF(Y563="","",IF(Y563&gt;$AD$3,"A",IF(Y563&gt;$AD$4,"B",IF(Y563&gt;$AD$5,"C","D")))))</f>
        <v>B</v>
      </c>
      <c r="AF563" s="52" t="str">
        <f>IF(Tabela1[[#This Row],[Baixa10]]="NA","NA",IF(Z563="","",IF(Z563&gt;$AD$3,"A",IF(Z563&gt;$AD$4,"B",IF(Z563&gt;$AD$5,"C","D")))))</f>
        <v>B</v>
      </c>
    </row>
    <row r="564" spans="1:32" ht="27.6" customHeight="1" x14ac:dyDescent="0.3">
      <c r="A564" s="46" t="s">
        <v>303</v>
      </c>
      <c r="B564" s="31" t="s">
        <v>1217</v>
      </c>
      <c r="C564" s="46" t="s">
        <v>392</v>
      </c>
      <c r="D564" s="46" t="s">
        <v>394</v>
      </c>
      <c r="E564" s="46" t="s">
        <v>27</v>
      </c>
      <c r="F564" s="31">
        <v>220</v>
      </c>
      <c r="G564" s="47">
        <v>50</v>
      </c>
      <c r="H564" s="31">
        <v>5</v>
      </c>
      <c r="I564" s="31" t="s">
        <v>448</v>
      </c>
      <c r="J564" s="31" t="s">
        <v>18</v>
      </c>
      <c r="K564" s="31" t="s">
        <v>17</v>
      </c>
      <c r="L564" s="31" t="s">
        <v>80</v>
      </c>
      <c r="M564" s="31" t="s">
        <v>33</v>
      </c>
      <c r="N564" s="31">
        <v>3</v>
      </c>
      <c r="O564" s="31">
        <v>1207</v>
      </c>
      <c r="P564" s="31">
        <v>936</v>
      </c>
      <c r="Q564" s="31">
        <v>744</v>
      </c>
      <c r="R564" s="53">
        <v>0.99199999999999999</v>
      </c>
      <c r="S564" s="53">
        <v>0.80300000000000005</v>
      </c>
      <c r="T564" s="53">
        <v>0.65300000000000002</v>
      </c>
      <c r="U564" s="50">
        <v>131.19999999999999</v>
      </c>
      <c r="V564" s="50">
        <v>101.7</v>
      </c>
      <c r="W564" s="51">
        <v>83.9</v>
      </c>
      <c r="X564" s="42">
        <f>IF(Tabela1[[#This Row],[Alta2]]="NA","NA",Tabela1[[#This Row],[Alta2]]/Tabela1[[#This Row],[Alta5]]*Tabela1[[#This Row],[Diâmetro (cm)]]/100)</f>
        <v>3.8E-3</v>
      </c>
      <c r="Y564" s="42">
        <f>IF(Tabela1[[#This Row],[Média3]]="NA","NA",Tabela1[[#This Row],[Média3]]/Tabela1[[#This Row],[Média6]]*Tabela1[[#This Row],[Diâmetro (cm)]]/100)</f>
        <v>3.8999999999999998E-3</v>
      </c>
      <c r="Z564" s="42">
        <f>IF(Tabela1[[#This Row],[Baixa4]]="NA","NA",Tabela1[[#This Row],[Baixa4]]/Tabela1[[#This Row],[Baixa7]]*Tabela1[[#This Row],[Diâmetro (cm)]]/100)</f>
        <v>3.8999999999999998E-3</v>
      </c>
      <c r="AA564" s="42">
        <f>IF(Tabela1[[#This Row],[Alta8]]="NA","NA",IF(OR(AD564="",U564=""),"",U564*30/1000))</f>
        <v>3.9359999999999999</v>
      </c>
      <c r="AB564" s="42">
        <f>IF(Tabela1[[#This Row],[Média9]]="NA","NA",IF(OR(AE564="",V564=""),"",V564*30/1000))</f>
        <v>3.0510000000000002</v>
      </c>
      <c r="AC564" s="42">
        <f>IF(Tabela1[[#This Row],[Baixa10]]="NA","NA",IF(OR(AF564="",W564=""),"",W564*30/1000))</f>
        <v>2.5169999999999999</v>
      </c>
      <c r="AD564" s="52" t="str">
        <f>IF(Tabela1[[#This Row],[Alta8]]="NA","NA",IF(X564="","",IF(X564&gt;$AD$3,"A",IF(X564&gt;$AD$4,"B",IF(X564&gt;$AD$5,"C","D")))))</f>
        <v>B</v>
      </c>
      <c r="AE564" s="52" t="str">
        <f>IF(Tabela1[[#This Row],[Média9]]="NA","NA",IF(Y564="","",IF(Y564&gt;$AD$3,"A",IF(Y564&gt;$AD$4,"B",IF(Y564&gt;$AD$5,"C","D")))))</f>
        <v>B</v>
      </c>
      <c r="AF564" s="52" t="str">
        <f>IF(Tabela1[[#This Row],[Baixa10]]="NA","NA",IF(Z564="","",IF(Z564&gt;$AD$3,"A",IF(Z564&gt;$AD$4,"B",IF(Z564&gt;$AD$5,"C","D")))))</f>
        <v>B</v>
      </c>
    </row>
    <row r="565" spans="1:32" ht="27.6" customHeight="1" x14ac:dyDescent="0.3">
      <c r="A565" s="46" t="s">
        <v>303</v>
      </c>
      <c r="B565" s="31" t="s">
        <v>1232</v>
      </c>
      <c r="C565" s="46" t="s">
        <v>395</v>
      </c>
      <c r="D565" s="46" t="s">
        <v>396</v>
      </c>
      <c r="E565" s="46" t="s">
        <v>25</v>
      </c>
      <c r="F565" s="31">
        <v>127</v>
      </c>
      <c r="G565" s="47">
        <v>30</v>
      </c>
      <c r="H565" s="31">
        <v>6</v>
      </c>
      <c r="I565" s="31" t="s">
        <v>448</v>
      </c>
      <c r="J565" s="31" t="s">
        <v>18</v>
      </c>
      <c r="K565" s="31" t="s">
        <v>18</v>
      </c>
      <c r="L565" s="31" t="s">
        <v>80</v>
      </c>
      <c r="M565" s="31" t="s">
        <v>33</v>
      </c>
      <c r="N565" s="31">
        <v>3</v>
      </c>
      <c r="O565" s="31">
        <v>1270</v>
      </c>
      <c r="P565" s="31">
        <v>1157</v>
      </c>
      <c r="Q565" s="31">
        <v>1021</v>
      </c>
      <c r="R565" s="53">
        <v>0.72699999999999998</v>
      </c>
      <c r="S565" s="53">
        <v>0.65</v>
      </c>
      <c r="T565" s="53">
        <v>0.58199999999999996</v>
      </c>
      <c r="U565" s="50">
        <v>49.1</v>
      </c>
      <c r="V565" s="50">
        <v>44.9</v>
      </c>
      <c r="W565" s="51">
        <v>40.799999999999997</v>
      </c>
      <c r="X565" s="42">
        <f>IF(Tabela1[[#This Row],[Alta2]]="NA","NA",Tabela1[[#This Row],[Alta2]]/Tabela1[[#This Row],[Alta5]]*Tabela1[[#This Row],[Diâmetro (cm)]]/100)</f>
        <v>4.4000000000000003E-3</v>
      </c>
      <c r="Y565" s="42">
        <f>IF(Tabela1[[#This Row],[Média3]]="NA","NA",Tabela1[[#This Row],[Média3]]/Tabela1[[#This Row],[Média6]]*Tabela1[[#This Row],[Diâmetro (cm)]]/100)</f>
        <v>4.3E-3</v>
      </c>
      <c r="Z565" s="42">
        <f>IF(Tabela1[[#This Row],[Baixa4]]="NA","NA",Tabela1[[#This Row],[Baixa4]]/Tabela1[[#This Row],[Baixa7]]*Tabela1[[#This Row],[Diâmetro (cm)]]/100)</f>
        <v>4.3E-3</v>
      </c>
      <c r="AA565" s="42">
        <f>IF(Tabela1[[#This Row],[Alta8]]="NA","NA",IF(OR(AD565="",U565=""),"",U565*30/1000))</f>
        <v>1.4730000000000001</v>
      </c>
      <c r="AB565" s="42">
        <f>IF(Tabela1[[#This Row],[Média9]]="NA","NA",IF(OR(AE565="",V565=""),"",V565*30/1000))</f>
        <v>1.347</v>
      </c>
      <c r="AC565" s="42">
        <f>IF(Tabela1[[#This Row],[Baixa10]]="NA","NA",IF(OR(AF565="",W565=""),"",W565*30/1000))</f>
        <v>1.224</v>
      </c>
      <c r="AD565" s="52" t="str">
        <f>IF(Tabela1[[#This Row],[Alta8]]="NA","NA",IF(X565="","",IF(X565&gt;$AD$3,"A",IF(X565&gt;$AD$4,"B",IF(X565&gt;$AD$5,"C","D")))))</f>
        <v>A</v>
      </c>
      <c r="AE565" s="52" t="str">
        <f>IF(Tabela1[[#This Row],[Média9]]="NA","NA",IF(Y565="","",IF(Y565&gt;$AD$3,"A",IF(Y565&gt;$AD$4,"B",IF(Y565&gt;$AD$5,"C","D")))))</f>
        <v>A</v>
      </c>
      <c r="AF565" s="52" t="str">
        <f>IF(Tabela1[[#This Row],[Baixa10]]="NA","NA",IF(Z565="","",IF(Z565&gt;$AD$3,"A",IF(Z565&gt;$AD$4,"B",IF(Z565&gt;$AD$5,"C","D")))))</f>
        <v>A</v>
      </c>
    </row>
    <row r="566" spans="1:32" ht="27.6" customHeight="1" x14ac:dyDescent="0.3">
      <c r="A566" s="46" t="s">
        <v>303</v>
      </c>
      <c r="B566" s="31" t="s">
        <v>1232</v>
      </c>
      <c r="C566" s="46" t="s">
        <v>395</v>
      </c>
      <c r="D566" s="46" t="s">
        <v>397</v>
      </c>
      <c r="E566" s="46" t="s">
        <v>25</v>
      </c>
      <c r="F566" s="31">
        <v>220</v>
      </c>
      <c r="G566" s="47">
        <v>30</v>
      </c>
      <c r="H566" s="31">
        <v>6</v>
      </c>
      <c r="I566" s="31" t="s">
        <v>448</v>
      </c>
      <c r="J566" s="31" t="s">
        <v>18</v>
      </c>
      <c r="K566" s="31" t="s">
        <v>18</v>
      </c>
      <c r="L566" s="31" t="s">
        <v>80</v>
      </c>
      <c r="M566" s="31" t="s">
        <v>33</v>
      </c>
      <c r="N566" s="31">
        <v>3</v>
      </c>
      <c r="O566" s="31">
        <v>1232</v>
      </c>
      <c r="P566" s="31">
        <v>1091</v>
      </c>
      <c r="Q566" s="31">
        <v>957</v>
      </c>
      <c r="R566" s="53">
        <v>0.68700000000000006</v>
      </c>
      <c r="S566" s="53">
        <v>0.60199999999999998</v>
      </c>
      <c r="T566" s="53">
        <v>0.55000000000000004</v>
      </c>
      <c r="U566" s="50">
        <v>50.2</v>
      </c>
      <c r="V566" s="50">
        <v>47.9</v>
      </c>
      <c r="W566" s="51">
        <v>45.7</v>
      </c>
      <c r="X566" s="42">
        <f>IF(Tabela1[[#This Row],[Alta2]]="NA","NA",Tabela1[[#This Row],[Alta2]]/Tabela1[[#This Row],[Alta5]]*Tabela1[[#This Row],[Diâmetro (cm)]]/100)</f>
        <v>4.1000000000000003E-3</v>
      </c>
      <c r="Y566" s="42">
        <f>IF(Tabela1[[#This Row],[Média3]]="NA","NA",Tabela1[[#This Row],[Média3]]/Tabela1[[#This Row],[Média6]]*Tabela1[[#This Row],[Diâmetro (cm)]]/100)</f>
        <v>3.8E-3</v>
      </c>
      <c r="Z566" s="42">
        <f>IF(Tabela1[[#This Row],[Baixa4]]="NA","NA",Tabela1[[#This Row],[Baixa4]]/Tabela1[[#This Row],[Baixa7]]*Tabela1[[#This Row],[Diâmetro (cm)]]/100)</f>
        <v>3.5999999999999999E-3</v>
      </c>
      <c r="AA566" s="42">
        <f>IF(Tabela1[[#This Row],[Alta8]]="NA","NA",IF(OR(AD566="",U566=""),"",U566*30/1000))</f>
        <v>1.506</v>
      </c>
      <c r="AB566" s="42">
        <f>IF(Tabela1[[#This Row],[Média9]]="NA","NA",IF(OR(AE566="",V566=""),"",V566*30/1000))</f>
        <v>1.4370000000000001</v>
      </c>
      <c r="AC566" s="42">
        <f>IF(Tabela1[[#This Row],[Baixa10]]="NA","NA",IF(OR(AF566="",W566=""),"",W566*30/1000))</f>
        <v>1.371</v>
      </c>
      <c r="AD566" s="52" t="str">
        <f>IF(Tabela1[[#This Row],[Alta8]]="NA","NA",IF(X566="","",IF(X566&gt;$AD$3,"A",IF(X566&gt;$AD$4,"B",IF(X566&gt;$AD$5,"C","D")))))</f>
        <v>A</v>
      </c>
      <c r="AE566" s="52" t="str">
        <f>IF(Tabela1[[#This Row],[Média9]]="NA","NA",IF(Y566="","",IF(Y566&gt;$AD$3,"A",IF(Y566&gt;$AD$4,"B",IF(Y566&gt;$AD$5,"C","D")))))</f>
        <v>B</v>
      </c>
      <c r="AF566" s="52" t="str">
        <f>IF(Tabela1[[#This Row],[Baixa10]]="NA","NA",IF(Z566="","",IF(Z566&gt;$AD$3,"A",IF(Z566&gt;$AD$4,"B",IF(Z566&gt;$AD$5,"C","D")))))</f>
        <v>B</v>
      </c>
    </row>
    <row r="567" spans="1:32" ht="27.6" customHeight="1" x14ac:dyDescent="0.3">
      <c r="A567" s="46" t="s">
        <v>303</v>
      </c>
      <c r="B567" s="31" t="s">
        <v>1232</v>
      </c>
      <c r="C567" s="46" t="s">
        <v>398</v>
      </c>
      <c r="D567" s="46" t="s">
        <v>399</v>
      </c>
      <c r="E567" s="46" t="s">
        <v>27</v>
      </c>
      <c r="F567" s="31">
        <v>127</v>
      </c>
      <c r="G567" s="47">
        <v>30</v>
      </c>
      <c r="H567" s="31">
        <v>6</v>
      </c>
      <c r="I567" s="31" t="s">
        <v>448</v>
      </c>
      <c r="J567" s="31" t="s">
        <v>18</v>
      </c>
      <c r="K567" s="31" t="s">
        <v>18</v>
      </c>
      <c r="L567" s="31" t="s">
        <v>80</v>
      </c>
      <c r="M567" s="31" t="s">
        <v>33</v>
      </c>
      <c r="N567" s="31">
        <v>3</v>
      </c>
      <c r="O567" s="31">
        <v>1270</v>
      </c>
      <c r="P567" s="31">
        <v>1157</v>
      </c>
      <c r="Q567" s="31">
        <v>1021</v>
      </c>
      <c r="R567" s="53">
        <v>0.72699999999999998</v>
      </c>
      <c r="S567" s="53">
        <v>0.65</v>
      </c>
      <c r="T567" s="53">
        <v>0.58199999999999996</v>
      </c>
      <c r="U567" s="50">
        <v>49.1</v>
      </c>
      <c r="V567" s="50">
        <v>44.9</v>
      </c>
      <c r="W567" s="51">
        <v>40.799999999999997</v>
      </c>
      <c r="X567" s="42">
        <f>IF(Tabela1[[#This Row],[Alta2]]="NA","NA",Tabela1[[#This Row],[Alta2]]/Tabela1[[#This Row],[Alta5]]*Tabela1[[#This Row],[Diâmetro (cm)]]/100)</f>
        <v>4.4000000000000003E-3</v>
      </c>
      <c r="Y567" s="42">
        <f>IF(Tabela1[[#This Row],[Média3]]="NA","NA",Tabela1[[#This Row],[Média3]]/Tabela1[[#This Row],[Média6]]*Tabela1[[#This Row],[Diâmetro (cm)]]/100)</f>
        <v>4.3E-3</v>
      </c>
      <c r="Z567" s="42">
        <f>IF(Tabela1[[#This Row],[Baixa4]]="NA","NA",Tabela1[[#This Row],[Baixa4]]/Tabela1[[#This Row],[Baixa7]]*Tabela1[[#This Row],[Diâmetro (cm)]]/100)</f>
        <v>4.3E-3</v>
      </c>
      <c r="AA567" s="42">
        <f>IF(Tabela1[[#This Row],[Alta8]]="NA","NA",IF(OR(AD567="",U567=""),"",U567*30/1000))</f>
        <v>1.4730000000000001</v>
      </c>
      <c r="AB567" s="42">
        <f>IF(Tabela1[[#This Row],[Média9]]="NA","NA",IF(OR(AE567="",V567=""),"",V567*30/1000))</f>
        <v>1.347</v>
      </c>
      <c r="AC567" s="42">
        <f>IF(Tabela1[[#This Row],[Baixa10]]="NA","NA",IF(OR(AF567="",W567=""),"",W567*30/1000))</f>
        <v>1.224</v>
      </c>
      <c r="AD567" s="52" t="str">
        <f>IF(Tabela1[[#This Row],[Alta8]]="NA","NA",IF(X567="","",IF(X567&gt;$AD$3,"A",IF(X567&gt;$AD$4,"B",IF(X567&gt;$AD$5,"C","D")))))</f>
        <v>A</v>
      </c>
      <c r="AE567" s="52" t="str">
        <f>IF(Tabela1[[#This Row],[Média9]]="NA","NA",IF(Y567="","",IF(Y567&gt;$AD$3,"A",IF(Y567&gt;$AD$4,"B",IF(Y567&gt;$AD$5,"C","D")))))</f>
        <v>A</v>
      </c>
      <c r="AF567" s="52" t="str">
        <f>IF(Tabela1[[#This Row],[Baixa10]]="NA","NA",IF(Z567="","",IF(Z567&gt;$AD$3,"A",IF(Z567&gt;$AD$4,"B",IF(Z567&gt;$AD$5,"C","D")))))</f>
        <v>A</v>
      </c>
    </row>
    <row r="568" spans="1:32" ht="27.6" customHeight="1" x14ac:dyDescent="0.3">
      <c r="A568" s="46" t="s">
        <v>303</v>
      </c>
      <c r="B568" s="31" t="s">
        <v>1232</v>
      </c>
      <c r="C568" s="46" t="s">
        <v>398</v>
      </c>
      <c r="D568" s="46" t="s">
        <v>400</v>
      </c>
      <c r="E568" s="46" t="s">
        <v>27</v>
      </c>
      <c r="F568" s="31">
        <v>220</v>
      </c>
      <c r="G568" s="47">
        <v>30</v>
      </c>
      <c r="H568" s="31">
        <v>6</v>
      </c>
      <c r="I568" s="31" t="s">
        <v>448</v>
      </c>
      <c r="J568" s="31" t="s">
        <v>18</v>
      </c>
      <c r="K568" s="31" t="s">
        <v>18</v>
      </c>
      <c r="L568" s="31" t="s">
        <v>80</v>
      </c>
      <c r="M568" s="31" t="s">
        <v>33</v>
      </c>
      <c r="N568" s="31">
        <v>3</v>
      </c>
      <c r="O568" s="31">
        <v>1232</v>
      </c>
      <c r="P568" s="31">
        <v>1091</v>
      </c>
      <c r="Q568" s="31">
        <v>957</v>
      </c>
      <c r="R568" s="53">
        <v>0.68700000000000006</v>
      </c>
      <c r="S568" s="53">
        <v>0.60199999999999998</v>
      </c>
      <c r="T568" s="53">
        <v>0.54500000000000004</v>
      </c>
      <c r="U568" s="50">
        <v>50.2</v>
      </c>
      <c r="V568" s="50">
        <v>47.9</v>
      </c>
      <c r="W568" s="51">
        <v>45.7</v>
      </c>
      <c r="X568" s="42">
        <f>IF(Tabela1[[#This Row],[Alta2]]="NA","NA",Tabela1[[#This Row],[Alta2]]/Tabela1[[#This Row],[Alta5]]*Tabela1[[#This Row],[Diâmetro (cm)]]/100)</f>
        <v>4.1000000000000003E-3</v>
      </c>
      <c r="Y568" s="42">
        <f>IF(Tabela1[[#This Row],[Média3]]="NA","NA",Tabela1[[#This Row],[Média3]]/Tabela1[[#This Row],[Média6]]*Tabela1[[#This Row],[Diâmetro (cm)]]/100)</f>
        <v>3.8E-3</v>
      </c>
      <c r="Z568" s="42">
        <f>IF(Tabela1[[#This Row],[Baixa4]]="NA","NA",Tabela1[[#This Row],[Baixa4]]/Tabela1[[#This Row],[Baixa7]]*Tabela1[[#This Row],[Diâmetro (cm)]]/100)</f>
        <v>3.5999999999999999E-3</v>
      </c>
      <c r="AA568" s="42">
        <f>IF(Tabela1[[#This Row],[Alta8]]="NA","NA",IF(OR(AD568="",U568=""),"",U568*30/1000))</f>
        <v>1.506</v>
      </c>
      <c r="AB568" s="42">
        <f>IF(Tabela1[[#This Row],[Média9]]="NA","NA",IF(OR(AE568="",V568=""),"",V568*30/1000))</f>
        <v>1.4370000000000001</v>
      </c>
      <c r="AC568" s="42">
        <f>IF(Tabela1[[#This Row],[Baixa10]]="NA","NA",IF(OR(AF568="",W568=""),"",W568*30/1000))</f>
        <v>1.371</v>
      </c>
      <c r="AD568" s="52" t="str">
        <f>IF(Tabela1[[#This Row],[Alta8]]="NA","NA",IF(X568="","",IF(X568&gt;$AD$3,"A",IF(X568&gt;$AD$4,"B",IF(X568&gt;$AD$5,"C","D")))))</f>
        <v>A</v>
      </c>
      <c r="AE568" s="52" t="str">
        <f>IF(Tabela1[[#This Row],[Média9]]="NA","NA",IF(Y568="","",IF(Y568&gt;$AD$3,"A",IF(Y568&gt;$AD$4,"B",IF(Y568&gt;$AD$5,"C","D")))))</f>
        <v>B</v>
      </c>
      <c r="AF568" s="52" t="str">
        <f>IF(Tabela1[[#This Row],[Baixa10]]="NA","NA",IF(Z568="","",IF(Z568&gt;$AD$3,"A",IF(Z568&gt;$AD$4,"B",IF(Z568&gt;$AD$5,"C","D")))))</f>
        <v>B</v>
      </c>
    </row>
    <row r="569" spans="1:32" ht="27.6" customHeight="1" x14ac:dyDescent="0.3">
      <c r="A569" s="46" t="s">
        <v>303</v>
      </c>
      <c r="B569" s="31" t="s">
        <v>1217</v>
      </c>
      <c r="C569" s="46" t="s">
        <v>401</v>
      </c>
      <c r="D569" s="46" t="s">
        <v>402</v>
      </c>
      <c r="E569" s="46" t="s">
        <v>26</v>
      </c>
      <c r="F569" s="31">
        <v>127</v>
      </c>
      <c r="G569" s="47">
        <v>40</v>
      </c>
      <c r="H569" s="31">
        <v>8</v>
      </c>
      <c r="I569" s="31" t="s">
        <v>448</v>
      </c>
      <c r="J569" s="31" t="s">
        <v>18</v>
      </c>
      <c r="K569" s="31" t="s">
        <v>18</v>
      </c>
      <c r="L569" s="31" t="s">
        <v>80</v>
      </c>
      <c r="M569" s="31" t="s">
        <v>33</v>
      </c>
      <c r="N569" s="31">
        <v>3</v>
      </c>
      <c r="O569" s="31">
        <v>1436</v>
      </c>
      <c r="P569" s="31">
        <v>1174</v>
      </c>
      <c r="Q569" s="31">
        <v>1041</v>
      </c>
      <c r="R569" s="53">
        <v>1.026</v>
      </c>
      <c r="S569" s="53">
        <v>0.85099999999999998</v>
      </c>
      <c r="T569" s="53">
        <v>0.73799999999999999</v>
      </c>
      <c r="U569" s="50">
        <v>141.30000000000001</v>
      </c>
      <c r="V569" s="50">
        <v>98.4</v>
      </c>
      <c r="W569" s="51">
        <v>90.4</v>
      </c>
      <c r="X569" s="42">
        <f>IF(Tabela1[[#This Row],[Alta2]]="NA","NA",Tabela1[[#This Row],[Alta2]]/Tabela1[[#This Row],[Alta5]]*Tabela1[[#This Row],[Diâmetro (cm)]]/100)</f>
        <v>2.8999999999999998E-3</v>
      </c>
      <c r="Y569" s="42">
        <f>IF(Tabela1[[#This Row],[Média3]]="NA","NA",Tabela1[[#This Row],[Média3]]/Tabela1[[#This Row],[Média6]]*Tabela1[[#This Row],[Diâmetro (cm)]]/100)</f>
        <v>3.5000000000000001E-3</v>
      </c>
      <c r="Z569" s="42">
        <f>IF(Tabela1[[#This Row],[Baixa4]]="NA","NA",Tabela1[[#This Row],[Baixa4]]/Tabela1[[#This Row],[Baixa7]]*Tabela1[[#This Row],[Diâmetro (cm)]]/100)</f>
        <v>3.3E-3</v>
      </c>
      <c r="AA569" s="42">
        <f>IF(Tabela1[[#This Row],[Alta8]]="NA","NA",IF(OR(AD569="",U569=""),"",U569*30/1000))</f>
        <v>4.2389999999999999</v>
      </c>
      <c r="AB569" s="42">
        <f>IF(Tabela1[[#This Row],[Média9]]="NA","NA",IF(OR(AE569="",V569=""),"",V569*30/1000))</f>
        <v>2.952</v>
      </c>
      <c r="AC569" s="42">
        <f>IF(Tabela1[[#This Row],[Baixa10]]="NA","NA",IF(OR(AF569="",W569=""),"",W569*30/1000))</f>
        <v>2.7120000000000002</v>
      </c>
      <c r="AD569" s="52" t="str">
        <f>IF(Tabela1[[#This Row],[Alta8]]="NA","NA",IF(X569="","",IF(X569&gt;$AD$3,"A",IF(X569&gt;$AD$4,"B",IF(X569&gt;$AD$5,"C","D")))))</f>
        <v>D</v>
      </c>
      <c r="AE569" s="52" t="str">
        <f>IF(Tabela1[[#This Row],[Média9]]="NA","NA",IF(Y569="","",IF(Y569&gt;$AD$3,"A",IF(Y569&gt;$AD$4,"B",IF(Y569&gt;$AD$5,"C","D")))))</f>
        <v>C</v>
      </c>
      <c r="AF569" s="52" t="str">
        <f>IF(Tabela1[[#This Row],[Baixa10]]="NA","NA",IF(Z569="","",IF(Z569&gt;$AD$3,"A",IF(Z569&gt;$AD$4,"B",IF(Z569&gt;$AD$5,"C","D")))))</f>
        <v>C</v>
      </c>
    </row>
    <row r="570" spans="1:32" ht="27.6" customHeight="1" x14ac:dyDescent="0.3">
      <c r="A570" s="46" t="s">
        <v>303</v>
      </c>
      <c r="B570" s="31" t="s">
        <v>1217</v>
      </c>
      <c r="C570" s="46" t="s">
        <v>401</v>
      </c>
      <c r="D570" s="46" t="s">
        <v>403</v>
      </c>
      <c r="E570" s="46" t="s">
        <v>26</v>
      </c>
      <c r="F570" s="31">
        <v>220</v>
      </c>
      <c r="G570" s="47">
        <v>40</v>
      </c>
      <c r="H570" s="31">
        <v>8</v>
      </c>
      <c r="I570" s="31" t="s">
        <v>448</v>
      </c>
      <c r="J570" s="31" t="s">
        <v>18</v>
      </c>
      <c r="K570" s="31" t="s">
        <v>18</v>
      </c>
      <c r="L570" s="31" t="s">
        <v>80</v>
      </c>
      <c r="M570" s="31" t="s">
        <v>33</v>
      </c>
      <c r="N570" s="31">
        <v>3</v>
      </c>
      <c r="O570" s="31">
        <v>1420</v>
      </c>
      <c r="P570" s="31">
        <v>1195</v>
      </c>
      <c r="Q570" s="31">
        <v>956</v>
      </c>
      <c r="R570" s="53">
        <v>1.139</v>
      </c>
      <c r="S570" s="53">
        <v>0.97</v>
      </c>
      <c r="T570" s="53">
        <v>0.76900000000000002</v>
      </c>
      <c r="U570" s="50">
        <v>136.4</v>
      </c>
      <c r="V570" s="50">
        <v>106.1</v>
      </c>
      <c r="W570" s="51">
        <v>87.5</v>
      </c>
      <c r="X570" s="42">
        <f>IF(Tabela1[[#This Row],[Alta2]]="NA","NA",Tabela1[[#This Row],[Alta2]]/Tabela1[[#This Row],[Alta5]]*Tabela1[[#This Row],[Diâmetro (cm)]]/100)</f>
        <v>3.3E-3</v>
      </c>
      <c r="Y570" s="42">
        <f>IF(Tabela1[[#This Row],[Média3]]="NA","NA",Tabela1[[#This Row],[Média3]]/Tabela1[[#This Row],[Média6]]*Tabela1[[#This Row],[Diâmetro (cm)]]/100)</f>
        <v>3.7000000000000002E-3</v>
      </c>
      <c r="Z570" s="42">
        <f>IF(Tabela1[[#This Row],[Baixa4]]="NA","NA",Tabela1[[#This Row],[Baixa4]]/Tabela1[[#This Row],[Baixa7]]*Tabela1[[#This Row],[Diâmetro (cm)]]/100)</f>
        <v>3.5000000000000001E-3</v>
      </c>
      <c r="AA570" s="42">
        <f>IF(Tabela1[[#This Row],[Alta8]]="NA","NA",IF(OR(AD570="",U570=""),"",U570*30/1000))</f>
        <v>4.0919999999999996</v>
      </c>
      <c r="AB570" s="42">
        <f>IF(Tabela1[[#This Row],[Média9]]="NA","NA",IF(OR(AE570="",V570=""),"",V570*30/1000))</f>
        <v>3.1829999999999998</v>
      </c>
      <c r="AC570" s="42">
        <f>IF(Tabela1[[#This Row],[Baixa10]]="NA","NA",IF(OR(AF570="",W570=""),"",W570*30/1000))</f>
        <v>2.625</v>
      </c>
      <c r="AD570" s="52" t="str">
        <f>IF(Tabela1[[#This Row],[Alta8]]="NA","NA",IF(X570="","",IF(X570&gt;$AD$3,"A",IF(X570&gt;$AD$4,"B",IF(X570&gt;$AD$5,"C","D")))))</f>
        <v>C</v>
      </c>
      <c r="AE570" s="52" t="str">
        <f>IF(Tabela1[[#This Row],[Média9]]="NA","NA",IF(Y570="","",IF(Y570&gt;$AD$3,"A",IF(Y570&gt;$AD$4,"B",IF(Y570&gt;$AD$5,"C","D")))))</f>
        <v>B</v>
      </c>
      <c r="AF570" s="52" t="str">
        <f>IF(Tabela1[[#This Row],[Baixa10]]="NA","NA",IF(Z570="","",IF(Z570&gt;$AD$3,"A",IF(Z570&gt;$AD$4,"B",IF(Z570&gt;$AD$5,"C","D")))))</f>
        <v>C</v>
      </c>
    </row>
    <row r="571" spans="1:32" ht="27.6" customHeight="1" x14ac:dyDescent="0.3">
      <c r="A571" s="46" t="s">
        <v>303</v>
      </c>
      <c r="B571" s="31" t="s">
        <v>1053</v>
      </c>
      <c r="C571" s="46" t="s">
        <v>404</v>
      </c>
      <c r="D571" s="46" t="s">
        <v>405</v>
      </c>
      <c r="E571" s="46" t="s">
        <v>25</v>
      </c>
      <c r="F571" s="31">
        <v>127</v>
      </c>
      <c r="G571" s="47">
        <v>50</v>
      </c>
      <c r="H571" s="31">
        <v>8</v>
      </c>
      <c r="I571" s="31" t="s">
        <v>448</v>
      </c>
      <c r="J571" s="31" t="s">
        <v>18</v>
      </c>
      <c r="K571" s="31" t="s">
        <v>18</v>
      </c>
      <c r="L571" s="31" t="s">
        <v>80</v>
      </c>
      <c r="M571" s="31" t="s">
        <v>33</v>
      </c>
      <c r="N571" s="31">
        <v>3</v>
      </c>
      <c r="O571" s="31">
        <v>834</v>
      </c>
      <c r="P571" s="31">
        <v>771</v>
      </c>
      <c r="Q571" s="31">
        <v>692</v>
      </c>
      <c r="R571" s="53">
        <v>0.97299999999999998</v>
      </c>
      <c r="S571" s="53">
        <v>0.90500000000000003</v>
      </c>
      <c r="T571" s="53">
        <v>0.82299999999999995</v>
      </c>
      <c r="U571" s="50">
        <v>139.4</v>
      </c>
      <c r="V571" s="50">
        <v>130</v>
      </c>
      <c r="W571" s="51">
        <v>119.1</v>
      </c>
      <c r="X571" s="42">
        <f>IF(Tabela1[[#This Row],[Alta2]]="NA","NA",Tabela1[[#This Row],[Alta2]]/Tabela1[[#This Row],[Alta5]]*Tabela1[[#This Row],[Diâmetro (cm)]]/100)</f>
        <v>3.5000000000000001E-3</v>
      </c>
      <c r="Y571" s="42">
        <f>IF(Tabela1[[#This Row],[Média3]]="NA","NA",Tabela1[[#This Row],[Média3]]/Tabela1[[#This Row],[Média6]]*Tabela1[[#This Row],[Diâmetro (cm)]]/100)</f>
        <v>3.5000000000000001E-3</v>
      </c>
      <c r="Z571" s="42">
        <f>IF(Tabela1[[#This Row],[Baixa4]]="NA","NA",Tabela1[[#This Row],[Baixa4]]/Tabela1[[#This Row],[Baixa7]]*Tabela1[[#This Row],[Diâmetro (cm)]]/100)</f>
        <v>3.5000000000000001E-3</v>
      </c>
      <c r="AA571" s="42">
        <f>IF(Tabela1[[#This Row],[Alta8]]="NA","NA",IF(OR(AD571="",U571=""),"",U571*30/1000))</f>
        <v>4.1820000000000004</v>
      </c>
      <c r="AB571" s="42">
        <f>IF(Tabela1[[#This Row],[Média9]]="NA","NA",IF(OR(AE571="",V571=""),"",V571*30/1000))</f>
        <v>3.9</v>
      </c>
      <c r="AC571" s="42">
        <f>IF(Tabela1[[#This Row],[Baixa10]]="NA","NA",IF(OR(AF571="",W571=""),"",W571*30/1000))</f>
        <v>3.573</v>
      </c>
      <c r="AD571" s="52" t="str">
        <f>IF(Tabela1[[#This Row],[Alta8]]="NA","NA",IF(X571="","",IF(X571&gt;$AD$3,"A",IF(X571&gt;$AD$4,"B",IF(X571&gt;$AD$5,"C","D")))))</f>
        <v>C</v>
      </c>
      <c r="AE571" s="52" t="str">
        <f>IF(Tabela1[[#This Row],[Média9]]="NA","NA",IF(Y571="","",IF(Y571&gt;$AD$3,"A",IF(Y571&gt;$AD$4,"B",IF(Y571&gt;$AD$5,"C","D")))))</f>
        <v>C</v>
      </c>
      <c r="AF571" s="52" t="str">
        <f>IF(Tabela1[[#This Row],[Baixa10]]="NA","NA",IF(Z571="","",IF(Z571&gt;$AD$3,"A",IF(Z571&gt;$AD$4,"B",IF(Z571&gt;$AD$5,"C","D")))))</f>
        <v>C</v>
      </c>
    </row>
    <row r="572" spans="1:32" ht="27.6" customHeight="1" x14ac:dyDescent="0.3">
      <c r="A572" s="46" t="s">
        <v>303</v>
      </c>
      <c r="B572" s="31" t="s">
        <v>1053</v>
      </c>
      <c r="C572" s="46" t="s">
        <v>404</v>
      </c>
      <c r="D572" s="46" t="s">
        <v>406</v>
      </c>
      <c r="E572" s="46" t="s">
        <v>25</v>
      </c>
      <c r="F572" s="31">
        <v>220</v>
      </c>
      <c r="G572" s="47">
        <v>50</v>
      </c>
      <c r="H572" s="31">
        <v>8</v>
      </c>
      <c r="I572" s="31" t="s">
        <v>448</v>
      </c>
      <c r="J572" s="31" t="s">
        <v>18</v>
      </c>
      <c r="K572" s="31" t="s">
        <v>18</v>
      </c>
      <c r="L572" s="31" t="s">
        <v>80</v>
      </c>
      <c r="M572" s="31" t="s">
        <v>33</v>
      </c>
      <c r="N572" s="31">
        <v>3</v>
      </c>
      <c r="O572" s="31">
        <v>892</v>
      </c>
      <c r="P572" s="31">
        <v>807</v>
      </c>
      <c r="Q572" s="31">
        <v>728</v>
      </c>
      <c r="R572" s="53">
        <v>0.97</v>
      </c>
      <c r="S572" s="53">
        <v>0.874</v>
      </c>
      <c r="T572" s="53">
        <v>0.80600000000000005</v>
      </c>
      <c r="U572" s="50">
        <v>143.80000000000001</v>
      </c>
      <c r="V572" s="50">
        <v>129.4</v>
      </c>
      <c r="W572" s="51">
        <v>116.9</v>
      </c>
      <c r="X572" s="42">
        <f>IF(Tabela1[[#This Row],[Alta2]]="NA","NA",Tabela1[[#This Row],[Alta2]]/Tabela1[[#This Row],[Alta5]]*Tabela1[[#This Row],[Diâmetro (cm)]]/100)</f>
        <v>3.3999999999999998E-3</v>
      </c>
      <c r="Y572" s="42">
        <f>IF(Tabela1[[#This Row],[Média3]]="NA","NA",Tabela1[[#This Row],[Média3]]/Tabela1[[#This Row],[Média6]]*Tabela1[[#This Row],[Diâmetro (cm)]]/100)</f>
        <v>3.3999999999999998E-3</v>
      </c>
      <c r="Z572" s="42">
        <f>IF(Tabela1[[#This Row],[Baixa4]]="NA","NA",Tabela1[[#This Row],[Baixa4]]/Tabela1[[#This Row],[Baixa7]]*Tabela1[[#This Row],[Diâmetro (cm)]]/100)</f>
        <v>3.3999999999999998E-3</v>
      </c>
      <c r="AA572" s="42">
        <f>IF(Tabela1[[#This Row],[Alta8]]="NA","NA",IF(OR(AD572="",U572=""),"",U572*30/1000))</f>
        <v>4.3140000000000001</v>
      </c>
      <c r="AB572" s="42">
        <f>IF(Tabela1[[#This Row],[Média9]]="NA","NA",IF(OR(AE572="",V572=""),"",V572*30/1000))</f>
        <v>3.8820000000000001</v>
      </c>
      <c r="AC572" s="42">
        <f>IF(Tabela1[[#This Row],[Baixa10]]="NA","NA",IF(OR(AF572="",W572=""),"",W572*30/1000))</f>
        <v>3.5070000000000001</v>
      </c>
      <c r="AD572" s="52" t="str">
        <f>IF(Tabela1[[#This Row],[Alta8]]="NA","NA",IF(X572="","",IF(X572&gt;$AD$3,"A",IF(X572&gt;$AD$4,"B",IF(X572&gt;$AD$5,"C","D")))))</f>
        <v>C</v>
      </c>
      <c r="AE572" s="52" t="str">
        <f>IF(Tabela1[[#This Row],[Média9]]="NA","NA",IF(Y572="","",IF(Y572&gt;$AD$3,"A",IF(Y572&gt;$AD$4,"B",IF(Y572&gt;$AD$5,"C","D")))))</f>
        <v>C</v>
      </c>
      <c r="AF572" s="52" t="str">
        <f>IF(Tabela1[[#This Row],[Baixa10]]="NA","NA",IF(Z572="","",IF(Z572&gt;$AD$3,"A",IF(Z572&gt;$AD$4,"B",IF(Z572&gt;$AD$5,"C","D")))))</f>
        <v>C</v>
      </c>
    </row>
    <row r="573" spans="1:32" ht="27.6" customHeight="1" x14ac:dyDescent="0.3">
      <c r="A573" s="46" t="s">
        <v>303</v>
      </c>
      <c r="B573" s="31" t="s">
        <v>1217</v>
      </c>
      <c r="C573" s="46" t="s">
        <v>407</v>
      </c>
      <c r="D573" s="46" t="s">
        <v>408</v>
      </c>
      <c r="E573" s="46" t="s">
        <v>25</v>
      </c>
      <c r="F573" s="31">
        <v>127</v>
      </c>
      <c r="G573" s="47">
        <v>40</v>
      </c>
      <c r="H573" s="31">
        <v>6</v>
      </c>
      <c r="I573" s="31" t="s">
        <v>448</v>
      </c>
      <c r="J573" s="31" t="s">
        <v>18</v>
      </c>
      <c r="K573" s="31" t="s">
        <v>18</v>
      </c>
      <c r="L573" s="31" t="s">
        <v>80</v>
      </c>
      <c r="M573" s="31" t="s">
        <v>33</v>
      </c>
      <c r="N573" s="31">
        <v>3</v>
      </c>
      <c r="O573" s="31">
        <v>1513</v>
      </c>
      <c r="P573" s="31">
        <v>1348</v>
      </c>
      <c r="Q573" s="31">
        <v>1262</v>
      </c>
      <c r="R573" s="53">
        <v>1.089</v>
      </c>
      <c r="S573" s="53">
        <v>0.97</v>
      </c>
      <c r="T573" s="53">
        <v>0.90200000000000002</v>
      </c>
      <c r="U573" s="50">
        <v>137.5</v>
      </c>
      <c r="V573" s="50">
        <v>91.6</v>
      </c>
      <c r="W573" s="51">
        <v>85</v>
      </c>
      <c r="X573" s="42">
        <f>IF(Tabela1[[#This Row],[Alta2]]="NA","NA",Tabela1[[#This Row],[Alta2]]/Tabela1[[#This Row],[Alta5]]*Tabela1[[#This Row],[Diâmetro (cm)]]/100)</f>
        <v>3.2000000000000002E-3</v>
      </c>
      <c r="Y573" s="42">
        <f>IF(Tabela1[[#This Row],[Média3]]="NA","NA",Tabela1[[#This Row],[Média3]]/Tabela1[[#This Row],[Média6]]*Tabela1[[#This Row],[Diâmetro (cm)]]/100)</f>
        <v>4.1999999999999997E-3</v>
      </c>
      <c r="Z573" s="42">
        <f>IF(Tabela1[[#This Row],[Baixa4]]="NA","NA",Tabela1[[#This Row],[Baixa4]]/Tabela1[[#This Row],[Baixa7]]*Tabela1[[#This Row],[Diâmetro (cm)]]/100)</f>
        <v>4.1999999999999997E-3</v>
      </c>
      <c r="AA573" s="42">
        <f>IF(Tabela1[[#This Row],[Alta8]]="NA","NA",IF(OR(AD573="",U573=""),"",U573*30/1000))</f>
        <v>4.125</v>
      </c>
      <c r="AB573" s="42">
        <f>IF(Tabela1[[#This Row],[Média9]]="NA","NA",IF(OR(AE573="",V573=""),"",V573*30/1000))</f>
        <v>2.7480000000000002</v>
      </c>
      <c r="AC573" s="42">
        <f>IF(Tabela1[[#This Row],[Baixa10]]="NA","NA",IF(OR(AF573="",W573=""),"",W573*30/1000))</f>
        <v>2.5499999999999998</v>
      </c>
      <c r="AD573" s="52" t="str">
        <f>IF(Tabela1[[#This Row],[Alta8]]="NA","NA",IF(X573="","",IF(X573&gt;$AD$3,"A",IF(X573&gt;$AD$4,"B",IF(X573&gt;$AD$5,"C","D")))))</f>
        <v>C</v>
      </c>
      <c r="AE573" s="52" t="str">
        <f>IF(Tabela1[[#This Row],[Média9]]="NA","NA",IF(Y573="","",IF(Y573&gt;$AD$3,"A",IF(Y573&gt;$AD$4,"B",IF(Y573&gt;$AD$5,"C","D")))))</f>
        <v>A</v>
      </c>
      <c r="AF573" s="52" t="str">
        <f>IF(Tabela1[[#This Row],[Baixa10]]="NA","NA",IF(Z573="","",IF(Z573&gt;$AD$3,"A",IF(Z573&gt;$AD$4,"B",IF(Z573&gt;$AD$5,"C","D")))))</f>
        <v>A</v>
      </c>
    </row>
    <row r="574" spans="1:32" ht="27.6" customHeight="1" x14ac:dyDescent="0.3">
      <c r="A574" s="46" t="s">
        <v>303</v>
      </c>
      <c r="B574" s="31" t="s">
        <v>1217</v>
      </c>
      <c r="C574" s="46" t="s">
        <v>407</v>
      </c>
      <c r="D574" s="46" t="s">
        <v>409</v>
      </c>
      <c r="E574" s="46" t="s">
        <v>25</v>
      </c>
      <c r="F574" s="31">
        <v>220</v>
      </c>
      <c r="G574" s="47">
        <v>40</v>
      </c>
      <c r="H574" s="31">
        <v>6</v>
      </c>
      <c r="I574" s="31" t="s">
        <v>448</v>
      </c>
      <c r="J574" s="31" t="s">
        <v>18</v>
      </c>
      <c r="K574" s="31" t="s">
        <v>18</v>
      </c>
      <c r="L574" s="31" t="s">
        <v>80</v>
      </c>
      <c r="M574" s="31" t="s">
        <v>33</v>
      </c>
      <c r="N574" s="31">
        <v>3</v>
      </c>
      <c r="O574" s="31">
        <v>1536</v>
      </c>
      <c r="P574" s="31">
        <v>1365</v>
      </c>
      <c r="Q574" s="31">
        <v>1155</v>
      </c>
      <c r="R574" s="53">
        <v>1.125</v>
      </c>
      <c r="S574" s="53">
        <v>1.0429999999999999</v>
      </c>
      <c r="T574" s="53">
        <v>0.86</v>
      </c>
      <c r="U574" s="50">
        <v>131.6</v>
      </c>
      <c r="V574" s="50">
        <v>101.7</v>
      </c>
      <c r="W574" s="51">
        <v>85.2</v>
      </c>
      <c r="X574" s="42">
        <f>IF(Tabela1[[#This Row],[Alta2]]="NA","NA",Tabela1[[#This Row],[Alta2]]/Tabela1[[#This Row],[Alta5]]*Tabela1[[#This Row],[Diâmetro (cm)]]/100)</f>
        <v>3.3999999999999998E-3</v>
      </c>
      <c r="Y574" s="42">
        <f>IF(Tabela1[[#This Row],[Média3]]="NA","NA",Tabela1[[#This Row],[Média3]]/Tabela1[[#This Row],[Média6]]*Tabela1[[#This Row],[Diâmetro (cm)]]/100)</f>
        <v>4.1000000000000003E-3</v>
      </c>
      <c r="Z574" s="42">
        <f>IF(Tabela1[[#This Row],[Baixa4]]="NA","NA",Tabela1[[#This Row],[Baixa4]]/Tabela1[[#This Row],[Baixa7]]*Tabela1[[#This Row],[Diâmetro (cm)]]/100)</f>
        <v>4.0000000000000001E-3</v>
      </c>
      <c r="AA574" s="42">
        <f>IF(Tabela1[[#This Row],[Alta8]]="NA","NA",IF(OR(AD574="",U574=""),"",U574*30/1000))</f>
        <v>3.948</v>
      </c>
      <c r="AB574" s="42">
        <f>IF(Tabela1[[#This Row],[Média9]]="NA","NA",IF(OR(AE574="",V574=""),"",V574*30/1000))</f>
        <v>3.0510000000000002</v>
      </c>
      <c r="AC574" s="42">
        <f>IF(Tabela1[[#This Row],[Baixa10]]="NA","NA",IF(OR(AF574="",W574=""),"",W574*30/1000))</f>
        <v>2.556</v>
      </c>
      <c r="AD574" s="52" t="str">
        <f>IF(Tabela1[[#This Row],[Alta8]]="NA","NA",IF(X574="","",IF(X574&gt;$AD$3,"A",IF(X574&gt;$AD$4,"B",IF(X574&gt;$AD$5,"C","D")))))</f>
        <v>C</v>
      </c>
      <c r="AE574" s="52" t="str">
        <f>IF(Tabela1[[#This Row],[Média9]]="NA","NA",IF(Y574="","",IF(Y574&gt;$AD$3,"A",IF(Y574&gt;$AD$4,"B",IF(Y574&gt;$AD$5,"C","D")))))</f>
        <v>A</v>
      </c>
      <c r="AF574" s="52" t="str">
        <f>IF(Tabela1[[#This Row],[Baixa10]]="NA","NA",IF(Z574="","",IF(Z574&gt;$AD$3,"A",IF(Z574&gt;$AD$4,"B",IF(Z574&gt;$AD$5,"C","D")))))</f>
        <v>B</v>
      </c>
    </row>
    <row r="575" spans="1:32" ht="27.6" customHeight="1" x14ac:dyDescent="0.3">
      <c r="A575" s="46" t="s">
        <v>303</v>
      </c>
      <c r="B575" s="31" t="s">
        <v>1217</v>
      </c>
      <c r="C575" s="46" t="s">
        <v>410</v>
      </c>
      <c r="D575" s="46" t="s">
        <v>411</v>
      </c>
      <c r="E575" s="46" t="s">
        <v>27</v>
      </c>
      <c r="F575" s="31">
        <v>127</v>
      </c>
      <c r="G575" s="47">
        <v>40</v>
      </c>
      <c r="H575" s="31">
        <v>6</v>
      </c>
      <c r="I575" s="31" t="s">
        <v>448</v>
      </c>
      <c r="J575" s="31" t="s">
        <v>18</v>
      </c>
      <c r="K575" s="31" t="s">
        <v>18</v>
      </c>
      <c r="L575" s="31" t="s">
        <v>80</v>
      </c>
      <c r="M575" s="31" t="s">
        <v>33</v>
      </c>
      <c r="N575" s="31">
        <v>3</v>
      </c>
      <c r="O575" s="31">
        <v>1513</v>
      </c>
      <c r="P575" s="31">
        <v>1348</v>
      </c>
      <c r="Q575" s="31">
        <v>1262</v>
      </c>
      <c r="R575" s="53">
        <v>1.089</v>
      </c>
      <c r="S575" s="53">
        <v>0.97</v>
      </c>
      <c r="T575" s="53">
        <v>0.90200000000000002</v>
      </c>
      <c r="U575" s="50">
        <v>137.5</v>
      </c>
      <c r="V575" s="50">
        <v>91.6</v>
      </c>
      <c r="W575" s="51">
        <v>85</v>
      </c>
      <c r="X575" s="42">
        <f>IF(Tabela1[[#This Row],[Alta2]]="NA","NA",Tabela1[[#This Row],[Alta2]]/Tabela1[[#This Row],[Alta5]]*Tabela1[[#This Row],[Diâmetro (cm)]]/100)</f>
        <v>3.2000000000000002E-3</v>
      </c>
      <c r="Y575" s="42">
        <f>IF(Tabela1[[#This Row],[Média3]]="NA","NA",Tabela1[[#This Row],[Média3]]/Tabela1[[#This Row],[Média6]]*Tabela1[[#This Row],[Diâmetro (cm)]]/100)</f>
        <v>4.1999999999999997E-3</v>
      </c>
      <c r="Z575" s="42">
        <f>IF(Tabela1[[#This Row],[Baixa4]]="NA","NA",Tabela1[[#This Row],[Baixa4]]/Tabela1[[#This Row],[Baixa7]]*Tabela1[[#This Row],[Diâmetro (cm)]]/100)</f>
        <v>4.1999999999999997E-3</v>
      </c>
      <c r="AA575" s="42">
        <f>IF(Tabela1[[#This Row],[Alta8]]="NA","NA",IF(OR(AD575="",U575=""),"",U575*30/1000))</f>
        <v>4.125</v>
      </c>
      <c r="AB575" s="42">
        <f>IF(Tabela1[[#This Row],[Média9]]="NA","NA",IF(OR(AE575="",V575=""),"",V575*30/1000))</f>
        <v>2.7480000000000002</v>
      </c>
      <c r="AC575" s="42">
        <f>IF(Tabela1[[#This Row],[Baixa10]]="NA","NA",IF(OR(AF575="",W575=""),"",W575*30/1000))</f>
        <v>2.5499999999999998</v>
      </c>
      <c r="AD575" s="52" t="str">
        <f>IF(Tabela1[[#This Row],[Alta8]]="NA","NA",IF(X575="","",IF(X575&gt;$AD$3,"A",IF(X575&gt;$AD$4,"B",IF(X575&gt;$AD$5,"C","D")))))</f>
        <v>C</v>
      </c>
      <c r="AE575" s="52" t="str">
        <f>IF(Tabela1[[#This Row],[Média9]]="NA","NA",IF(Y575="","",IF(Y575&gt;$AD$3,"A",IF(Y575&gt;$AD$4,"B",IF(Y575&gt;$AD$5,"C","D")))))</f>
        <v>A</v>
      </c>
      <c r="AF575" s="52" t="str">
        <f>IF(Tabela1[[#This Row],[Baixa10]]="NA","NA",IF(Z575="","",IF(Z575&gt;$AD$3,"A",IF(Z575&gt;$AD$4,"B",IF(Z575&gt;$AD$5,"C","D")))))</f>
        <v>A</v>
      </c>
    </row>
    <row r="576" spans="1:32" ht="27.6" customHeight="1" x14ac:dyDescent="0.3">
      <c r="A576" s="46" t="s">
        <v>303</v>
      </c>
      <c r="B576" s="31" t="s">
        <v>1217</v>
      </c>
      <c r="C576" s="46" t="s">
        <v>410</v>
      </c>
      <c r="D576" s="46" t="s">
        <v>412</v>
      </c>
      <c r="E576" s="46" t="s">
        <v>27</v>
      </c>
      <c r="F576" s="31">
        <v>220</v>
      </c>
      <c r="G576" s="47">
        <v>40</v>
      </c>
      <c r="H576" s="31">
        <v>6</v>
      </c>
      <c r="I576" s="31" t="s">
        <v>448</v>
      </c>
      <c r="J576" s="31" t="s">
        <v>18</v>
      </c>
      <c r="K576" s="31" t="s">
        <v>18</v>
      </c>
      <c r="L576" s="31" t="s">
        <v>80</v>
      </c>
      <c r="M576" s="31" t="s">
        <v>33</v>
      </c>
      <c r="N576" s="31">
        <v>3</v>
      </c>
      <c r="O576" s="31">
        <v>1536</v>
      </c>
      <c r="P576" s="31">
        <v>1365</v>
      </c>
      <c r="Q576" s="31">
        <v>1155</v>
      </c>
      <c r="R576" s="53">
        <v>1.125</v>
      </c>
      <c r="S576" s="53">
        <v>1.0429999999999999</v>
      </c>
      <c r="T576" s="53">
        <v>0.86</v>
      </c>
      <c r="U576" s="50">
        <v>131.6</v>
      </c>
      <c r="V576" s="50">
        <v>101.7</v>
      </c>
      <c r="W576" s="51">
        <v>85.2</v>
      </c>
      <c r="X576" s="42">
        <f>IF(Tabela1[[#This Row],[Alta2]]="NA","NA",Tabela1[[#This Row],[Alta2]]/Tabela1[[#This Row],[Alta5]]*Tabela1[[#This Row],[Diâmetro (cm)]]/100)</f>
        <v>3.3999999999999998E-3</v>
      </c>
      <c r="Y576" s="42">
        <f>IF(Tabela1[[#This Row],[Média3]]="NA","NA",Tabela1[[#This Row],[Média3]]/Tabela1[[#This Row],[Média6]]*Tabela1[[#This Row],[Diâmetro (cm)]]/100)</f>
        <v>4.1000000000000003E-3</v>
      </c>
      <c r="Z576" s="42">
        <f>IF(Tabela1[[#This Row],[Baixa4]]="NA","NA",Tabela1[[#This Row],[Baixa4]]/Tabela1[[#This Row],[Baixa7]]*Tabela1[[#This Row],[Diâmetro (cm)]]/100)</f>
        <v>4.0000000000000001E-3</v>
      </c>
      <c r="AA576" s="42">
        <f>IF(Tabela1[[#This Row],[Alta8]]="NA","NA",IF(OR(AD576="",U576=""),"",U576*30/1000))</f>
        <v>3.948</v>
      </c>
      <c r="AB576" s="42">
        <f>IF(Tabela1[[#This Row],[Média9]]="NA","NA",IF(OR(AE576="",V576=""),"",V576*30/1000))</f>
        <v>3.0510000000000002</v>
      </c>
      <c r="AC576" s="42">
        <f>IF(Tabela1[[#This Row],[Baixa10]]="NA","NA",IF(OR(AF576="",W576=""),"",W576*30/1000))</f>
        <v>2.556</v>
      </c>
      <c r="AD576" s="52" t="str">
        <f>IF(Tabela1[[#This Row],[Alta8]]="NA","NA",IF(X576="","",IF(X576&gt;$AD$3,"A",IF(X576&gt;$AD$4,"B",IF(X576&gt;$AD$5,"C","D")))))</f>
        <v>C</v>
      </c>
      <c r="AE576" s="52" t="str">
        <f>IF(Tabela1[[#This Row],[Média9]]="NA","NA",IF(Y576="","",IF(Y576&gt;$AD$3,"A",IF(Y576&gt;$AD$4,"B",IF(Y576&gt;$AD$5,"C","D")))))</f>
        <v>A</v>
      </c>
      <c r="AF576" s="52" t="str">
        <f>IF(Tabela1[[#This Row],[Baixa10]]="NA","NA",IF(Z576="","",IF(Z576&gt;$AD$3,"A",IF(Z576&gt;$AD$4,"B",IF(Z576&gt;$AD$5,"C","D")))))</f>
        <v>B</v>
      </c>
    </row>
    <row r="577" spans="1:32" ht="27.6" customHeight="1" x14ac:dyDescent="0.3">
      <c r="A577" s="46" t="s">
        <v>303</v>
      </c>
      <c r="B577" s="31" t="s">
        <v>1217</v>
      </c>
      <c r="C577" s="46" t="s">
        <v>413</v>
      </c>
      <c r="D577" s="46" t="s">
        <v>414</v>
      </c>
      <c r="E577" s="46" t="s">
        <v>25</v>
      </c>
      <c r="F577" s="31">
        <v>127</v>
      </c>
      <c r="G577" s="47">
        <v>40</v>
      </c>
      <c r="H577" s="31">
        <v>8</v>
      </c>
      <c r="I577" s="31" t="s">
        <v>448</v>
      </c>
      <c r="J577" s="31" t="s">
        <v>18</v>
      </c>
      <c r="K577" s="31" t="s">
        <v>18</v>
      </c>
      <c r="L577" s="31" t="s">
        <v>80</v>
      </c>
      <c r="M577" s="31" t="s">
        <v>33</v>
      </c>
      <c r="N577" s="31">
        <v>3</v>
      </c>
      <c r="O577" s="31">
        <v>1343</v>
      </c>
      <c r="P577" s="31">
        <v>1021</v>
      </c>
      <c r="Q577" s="31">
        <v>900</v>
      </c>
      <c r="R577" s="48">
        <v>1.27</v>
      </c>
      <c r="S577" s="48">
        <v>1.05</v>
      </c>
      <c r="T577" s="54">
        <v>0.96</v>
      </c>
      <c r="U577" s="50">
        <v>141.9</v>
      </c>
      <c r="V577" s="50">
        <v>98.3</v>
      </c>
      <c r="W577" s="51">
        <v>90.1</v>
      </c>
      <c r="X577" s="42">
        <f>IF(Tabela1[[#This Row],[Alta2]]="NA","NA",Tabela1[[#This Row],[Alta2]]/Tabela1[[#This Row],[Alta5]]*Tabela1[[#This Row],[Diâmetro (cm)]]/100)</f>
        <v>3.5999999999999999E-3</v>
      </c>
      <c r="Y577" s="42">
        <f>IF(Tabela1[[#This Row],[Média3]]="NA","NA",Tabela1[[#This Row],[Média3]]/Tabela1[[#This Row],[Média6]]*Tabela1[[#This Row],[Diâmetro (cm)]]/100)</f>
        <v>4.3E-3</v>
      </c>
      <c r="Z577" s="42">
        <f>IF(Tabela1[[#This Row],[Baixa4]]="NA","NA",Tabela1[[#This Row],[Baixa4]]/Tabela1[[#This Row],[Baixa7]]*Tabela1[[#This Row],[Diâmetro (cm)]]/100)</f>
        <v>4.3E-3</v>
      </c>
      <c r="AA577" s="42">
        <f>IF(Tabela1[[#This Row],[Alta8]]="NA","NA",IF(OR(AD577="",U577=""),"",U577*30/1000))</f>
        <v>4.2569999999999997</v>
      </c>
      <c r="AB577" s="42">
        <f>IF(Tabela1[[#This Row],[Média9]]="NA","NA",IF(OR(AE577="",V577=""),"",V577*30/1000))</f>
        <v>2.9489999999999998</v>
      </c>
      <c r="AC577" s="42">
        <f>IF(Tabela1[[#This Row],[Baixa10]]="NA","NA",IF(OR(AF577="",W577=""),"",W577*30/1000))</f>
        <v>2.7029999999999998</v>
      </c>
      <c r="AD577" s="52" t="str">
        <f>IF(Tabela1[[#This Row],[Alta8]]="NA","NA",IF(X577="","",IF(X577&gt;$AD$3,"A",IF(X577&gt;$AD$4,"B",IF(X577&gt;$AD$5,"C","D")))))</f>
        <v>B</v>
      </c>
      <c r="AE577" s="52" t="str">
        <f>IF(Tabela1[[#This Row],[Média9]]="NA","NA",IF(Y577="","",IF(Y577&gt;$AD$3,"A",IF(Y577&gt;$AD$4,"B",IF(Y577&gt;$AD$5,"C","D")))))</f>
        <v>A</v>
      </c>
      <c r="AF577" s="52" t="str">
        <f>IF(Tabela1[[#This Row],[Baixa10]]="NA","NA",IF(Z577="","",IF(Z577&gt;$AD$3,"A",IF(Z577&gt;$AD$4,"B",IF(Z577&gt;$AD$5,"C","D")))))</f>
        <v>A</v>
      </c>
    </row>
    <row r="578" spans="1:32" ht="27.6" customHeight="1" x14ac:dyDescent="0.3">
      <c r="A578" s="46" t="s">
        <v>303</v>
      </c>
      <c r="B578" s="31" t="s">
        <v>1217</v>
      </c>
      <c r="C578" s="46" t="s">
        <v>413</v>
      </c>
      <c r="D578" s="46" t="s">
        <v>415</v>
      </c>
      <c r="E578" s="46" t="s">
        <v>25</v>
      </c>
      <c r="F578" s="31">
        <v>220</v>
      </c>
      <c r="G578" s="47">
        <v>40</v>
      </c>
      <c r="H578" s="31">
        <v>8</v>
      </c>
      <c r="I578" s="31" t="s">
        <v>448</v>
      </c>
      <c r="J578" s="31" t="s">
        <v>18</v>
      </c>
      <c r="K578" s="31" t="s">
        <v>18</v>
      </c>
      <c r="L578" s="31" t="s">
        <v>80</v>
      </c>
      <c r="M578" s="31" t="s">
        <v>33</v>
      </c>
      <c r="N578" s="31">
        <v>3</v>
      </c>
      <c r="O578" s="31">
        <v>1341</v>
      </c>
      <c r="P578" s="31">
        <v>1090</v>
      </c>
      <c r="Q578" s="31">
        <v>862</v>
      </c>
      <c r="R578" s="48">
        <v>1.25</v>
      </c>
      <c r="S578" s="48">
        <v>1.0900000000000001</v>
      </c>
      <c r="T578" s="54">
        <v>0.92</v>
      </c>
      <c r="U578" s="50">
        <v>137.9</v>
      </c>
      <c r="V578" s="50">
        <v>106.4</v>
      </c>
      <c r="W578" s="51">
        <v>87.5</v>
      </c>
      <c r="X578" s="42">
        <f>IF(Tabela1[[#This Row],[Alta2]]="NA","NA",Tabela1[[#This Row],[Alta2]]/Tabela1[[#This Row],[Alta5]]*Tabela1[[#This Row],[Diâmetro (cm)]]/100)</f>
        <v>3.5999999999999999E-3</v>
      </c>
      <c r="Y578" s="42">
        <f>IF(Tabela1[[#This Row],[Média3]]="NA","NA",Tabela1[[#This Row],[Média3]]/Tabela1[[#This Row],[Média6]]*Tabela1[[#This Row],[Diâmetro (cm)]]/100)</f>
        <v>4.1000000000000003E-3</v>
      </c>
      <c r="Z578" s="42">
        <f>IF(Tabela1[[#This Row],[Baixa4]]="NA","NA",Tabela1[[#This Row],[Baixa4]]/Tabela1[[#This Row],[Baixa7]]*Tabela1[[#This Row],[Diâmetro (cm)]]/100)</f>
        <v>4.1999999999999997E-3</v>
      </c>
      <c r="AA578" s="42">
        <f>IF(Tabela1[[#This Row],[Alta8]]="NA","NA",IF(OR(AD578="",U578=""),"",U578*30/1000))</f>
        <v>4.1369999999999996</v>
      </c>
      <c r="AB578" s="42">
        <f>IF(Tabela1[[#This Row],[Média9]]="NA","NA",IF(OR(AE578="",V578=""),"",V578*30/1000))</f>
        <v>3.1920000000000002</v>
      </c>
      <c r="AC578" s="42">
        <f>IF(Tabela1[[#This Row],[Baixa10]]="NA","NA",IF(OR(AF578="",W578=""),"",W578*30/1000))</f>
        <v>2.625</v>
      </c>
      <c r="AD578" s="52" t="str">
        <f>IF(Tabela1[[#This Row],[Alta8]]="NA","NA",IF(X578="","",IF(X578&gt;$AD$3,"A",IF(X578&gt;$AD$4,"B",IF(X578&gt;$AD$5,"C","D")))))</f>
        <v>B</v>
      </c>
      <c r="AE578" s="52" t="str">
        <f>IF(Tabela1[[#This Row],[Média9]]="NA","NA",IF(Y578="","",IF(Y578&gt;$AD$3,"A",IF(Y578&gt;$AD$4,"B",IF(Y578&gt;$AD$5,"C","D")))))</f>
        <v>A</v>
      </c>
      <c r="AF578" s="52" t="str">
        <f>IF(Tabela1[[#This Row],[Baixa10]]="NA","NA",IF(Z578="","",IF(Z578&gt;$AD$3,"A",IF(Z578&gt;$AD$4,"B",IF(Z578&gt;$AD$5,"C","D")))))</f>
        <v>A</v>
      </c>
    </row>
    <row r="579" spans="1:32" ht="27.6" customHeight="1" x14ac:dyDescent="0.3">
      <c r="A579" s="46" t="s">
        <v>303</v>
      </c>
      <c r="B579" s="31" t="s">
        <v>1217</v>
      </c>
      <c r="C579" s="46" t="s">
        <v>416</v>
      </c>
      <c r="D579" s="46" t="s">
        <v>417</v>
      </c>
      <c r="E579" s="46" t="s">
        <v>27</v>
      </c>
      <c r="F579" s="31">
        <v>127</v>
      </c>
      <c r="G579" s="47">
        <v>40</v>
      </c>
      <c r="H579" s="31">
        <v>8</v>
      </c>
      <c r="I579" s="31" t="s">
        <v>448</v>
      </c>
      <c r="J579" s="31" t="s">
        <v>18</v>
      </c>
      <c r="K579" s="31" t="s">
        <v>18</v>
      </c>
      <c r="L579" s="31" t="s">
        <v>80</v>
      </c>
      <c r="M579" s="31" t="s">
        <v>33</v>
      </c>
      <c r="N579" s="31">
        <v>3</v>
      </c>
      <c r="O579" s="31">
        <v>1340</v>
      </c>
      <c r="P579" s="31">
        <v>991</v>
      </c>
      <c r="Q579" s="31">
        <v>858</v>
      </c>
      <c r="R579" s="48">
        <v>1.28</v>
      </c>
      <c r="S579" s="48">
        <v>1.01</v>
      </c>
      <c r="T579" s="54">
        <v>0.95</v>
      </c>
      <c r="U579" s="50">
        <v>142.30000000000001</v>
      </c>
      <c r="V579" s="50">
        <v>98.2</v>
      </c>
      <c r="W579" s="51">
        <v>90</v>
      </c>
      <c r="X579" s="42">
        <f>IF(Tabela1[[#This Row],[Alta2]]="NA","NA",Tabela1[[#This Row],[Alta2]]/Tabela1[[#This Row],[Alta5]]*Tabela1[[#This Row],[Diâmetro (cm)]]/100)</f>
        <v>3.5999999999999999E-3</v>
      </c>
      <c r="Y579" s="42">
        <f>IF(Tabela1[[#This Row],[Média3]]="NA","NA",Tabela1[[#This Row],[Média3]]/Tabela1[[#This Row],[Média6]]*Tabela1[[#This Row],[Diâmetro (cm)]]/100)</f>
        <v>4.1000000000000003E-3</v>
      </c>
      <c r="Z579" s="42">
        <f>IF(Tabela1[[#This Row],[Baixa4]]="NA","NA",Tabela1[[#This Row],[Baixa4]]/Tabela1[[#This Row],[Baixa7]]*Tabela1[[#This Row],[Diâmetro (cm)]]/100)</f>
        <v>4.1999999999999997E-3</v>
      </c>
      <c r="AA579" s="42">
        <f>IF(Tabela1[[#This Row],[Alta8]]="NA","NA",IF(OR(AD579="",U579=""),"",U579*30/1000))</f>
        <v>4.2690000000000001</v>
      </c>
      <c r="AB579" s="42">
        <f>IF(Tabela1[[#This Row],[Média9]]="NA","NA",IF(OR(AE579="",V579=""),"",V579*30/1000))</f>
        <v>2.9460000000000002</v>
      </c>
      <c r="AC579" s="42">
        <f>IF(Tabela1[[#This Row],[Baixa10]]="NA","NA",IF(OR(AF579="",W579=""),"",W579*30/1000))</f>
        <v>2.7</v>
      </c>
      <c r="AD579" s="52" t="str">
        <f>IF(Tabela1[[#This Row],[Alta8]]="NA","NA",IF(X579="","",IF(X579&gt;$AD$3,"A",IF(X579&gt;$AD$4,"B",IF(X579&gt;$AD$5,"C","D")))))</f>
        <v>B</v>
      </c>
      <c r="AE579" s="52" t="str">
        <f>IF(Tabela1[[#This Row],[Média9]]="NA","NA",IF(Y579="","",IF(Y579&gt;$AD$3,"A",IF(Y579&gt;$AD$4,"B",IF(Y579&gt;$AD$5,"C","D")))))</f>
        <v>A</v>
      </c>
      <c r="AF579" s="52" t="str">
        <f>IF(Tabela1[[#This Row],[Baixa10]]="NA","NA",IF(Z579="","",IF(Z579&gt;$AD$3,"A",IF(Z579&gt;$AD$4,"B",IF(Z579&gt;$AD$5,"C","D")))))</f>
        <v>A</v>
      </c>
    </row>
    <row r="580" spans="1:32" ht="27.6" customHeight="1" x14ac:dyDescent="0.3">
      <c r="A580" s="46" t="s">
        <v>303</v>
      </c>
      <c r="B580" s="31" t="s">
        <v>1217</v>
      </c>
      <c r="C580" s="46" t="s">
        <v>416</v>
      </c>
      <c r="D580" s="46" t="s">
        <v>418</v>
      </c>
      <c r="E580" s="46" t="s">
        <v>27</v>
      </c>
      <c r="F580" s="31">
        <v>220</v>
      </c>
      <c r="G580" s="47">
        <v>40</v>
      </c>
      <c r="H580" s="31">
        <v>8</v>
      </c>
      <c r="I580" s="31" t="s">
        <v>448</v>
      </c>
      <c r="J580" s="31" t="s">
        <v>18</v>
      </c>
      <c r="K580" s="31" t="s">
        <v>18</v>
      </c>
      <c r="L580" s="31" t="s">
        <v>80</v>
      </c>
      <c r="M580" s="31" t="s">
        <v>33</v>
      </c>
      <c r="N580" s="31">
        <v>3</v>
      </c>
      <c r="O580" s="31">
        <v>1342</v>
      </c>
      <c r="P580" s="31">
        <v>1092</v>
      </c>
      <c r="Q580" s="31">
        <v>876</v>
      </c>
      <c r="R580" s="48">
        <v>1.26</v>
      </c>
      <c r="S580" s="48">
        <v>1.1000000000000001</v>
      </c>
      <c r="T580" s="54">
        <v>0.93</v>
      </c>
      <c r="U580" s="50">
        <v>137.30000000000001</v>
      </c>
      <c r="V580" s="50">
        <v>106.4</v>
      </c>
      <c r="W580" s="51">
        <v>87.2</v>
      </c>
      <c r="X580" s="42">
        <f>IF(Tabela1[[#This Row],[Alta2]]="NA","NA",Tabela1[[#This Row],[Alta2]]/Tabela1[[#This Row],[Alta5]]*Tabela1[[#This Row],[Diâmetro (cm)]]/100)</f>
        <v>3.7000000000000002E-3</v>
      </c>
      <c r="Y580" s="42">
        <f>IF(Tabela1[[#This Row],[Média3]]="NA","NA",Tabela1[[#This Row],[Média3]]/Tabela1[[#This Row],[Média6]]*Tabela1[[#This Row],[Diâmetro (cm)]]/100)</f>
        <v>4.1000000000000003E-3</v>
      </c>
      <c r="Z580" s="42">
        <f>IF(Tabela1[[#This Row],[Baixa4]]="NA","NA",Tabela1[[#This Row],[Baixa4]]/Tabela1[[#This Row],[Baixa7]]*Tabela1[[#This Row],[Diâmetro (cm)]]/100)</f>
        <v>4.3E-3</v>
      </c>
      <c r="AA580" s="42">
        <f>IF(Tabela1[[#This Row],[Alta8]]="NA","NA",IF(OR(AD580="",U580=""),"",U580*30/1000))</f>
        <v>4.1189999999999998</v>
      </c>
      <c r="AB580" s="42">
        <f>IF(Tabela1[[#This Row],[Média9]]="NA","NA",IF(OR(AE580="",V580=""),"",V580*30/1000))</f>
        <v>3.1920000000000002</v>
      </c>
      <c r="AC580" s="42">
        <f>IF(Tabela1[[#This Row],[Baixa10]]="NA","NA",IF(OR(AF580="",W580=""),"",W580*30/1000))</f>
        <v>2.6160000000000001</v>
      </c>
      <c r="AD580" s="52" t="str">
        <f>IF(Tabela1[[#This Row],[Alta8]]="NA","NA",IF(X580="","",IF(X580&gt;$AD$3,"A",IF(X580&gt;$AD$4,"B",IF(X580&gt;$AD$5,"C","D")))))</f>
        <v>B</v>
      </c>
      <c r="AE580" s="52" t="str">
        <f>IF(Tabela1[[#This Row],[Média9]]="NA","NA",IF(Y580="","",IF(Y580&gt;$AD$3,"A",IF(Y580&gt;$AD$4,"B",IF(Y580&gt;$AD$5,"C","D")))))</f>
        <v>A</v>
      </c>
      <c r="AF580" s="52" t="str">
        <f>IF(Tabela1[[#This Row],[Baixa10]]="NA","NA",IF(Z580="","",IF(Z580&gt;$AD$3,"A",IF(Z580&gt;$AD$4,"B",IF(Z580&gt;$AD$5,"C","D")))))</f>
        <v>A</v>
      </c>
    </row>
    <row r="581" spans="1:32" ht="27.6" customHeight="1" x14ac:dyDescent="0.3">
      <c r="A581" s="46" t="s">
        <v>303</v>
      </c>
      <c r="B581" s="31" t="s">
        <v>1217</v>
      </c>
      <c r="C581" s="46" t="s">
        <v>419</v>
      </c>
      <c r="D581" s="46" t="s">
        <v>420</v>
      </c>
      <c r="E581" s="46" t="s">
        <v>25</v>
      </c>
      <c r="F581" s="31">
        <v>127</v>
      </c>
      <c r="G581" s="47">
        <v>40</v>
      </c>
      <c r="H581" s="31">
        <v>6</v>
      </c>
      <c r="I581" s="31" t="s">
        <v>448</v>
      </c>
      <c r="J581" s="31" t="s">
        <v>18</v>
      </c>
      <c r="K581" s="31" t="s">
        <v>18</v>
      </c>
      <c r="L581" s="31" t="s">
        <v>80</v>
      </c>
      <c r="M581" s="31" t="s">
        <v>33</v>
      </c>
      <c r="N581" s="31">
        <v>3</v>
      </c>
      <c r="O581" s="31">
        <v>1302</v>
      </c>
      <c r="P581" s="31">
        <v>1194</v>
      </c>
      <c r="Q581" s="31">
        <v>1094</v>
      </c>
      <c r="R581" s="48">
        <v>0.97</v>
      </c>
      <c r="S581" s="48">
        <v>0.89</v>
      </c>
      <c r="T581" s="54">
        <v>0.82</v>
      </c>
      <c r="U581" s="50">
        <v>81.599999999999994</v>
      </c>
      <c r="V581" s="50">
        <v>75.400000000000006</v>
      </c>
      <c r="W581" s="51">
        <v>69.7</v>
      </c>
      <c r="X581" s="42">
        <f>IF(Tabela1[[#This Row],[Alta2]]="NA","NA",Tabela1[[#This Row],[Alta2]]/Tabela1[[#This Row],[Alta5]]*Tabela1[[#This Row],[Diâmetro (cm)]]/100)</f>
        <v>4.7999999999999996E-3</v>
      </c>
      <c r="Y581" s="42">
        <f>IF(Tabela1[[#This Row],[Média3]]="NA","NA",Tabela1[[#This Row],[Média3]]/Tabela1[[#This Row],[Média6]]*Tabela1[[#This Row],[Diâmetro (cm)]]/100)</f>
        <v>4.7000000000000002E-3</v>
      </c>
      <c r="Z581" s="42">
        <f>IF(Tabela1[[#This Row],[Baixa4]]="NA","NA",Tabela1[[#This Row],[Baixa4]]/Tabela1[[#This Row],[Baixa7]]*Tabela1[[#This Row],[Diâmetro (cm)]]/100)</f>
        <v>4.7000000000000002E-3</v>
      </c>
      <c r="AA581" s="42">
        <f>IF(Tabela1[[#This Row],[Alta8]]="NA","NA",IF(OR(AD581="",U581=""),"",U581*30/1000))</f>
        <v>2.448</v>
      </c>
      <c r="AB581" s="42">
        <f>IF(Tabela1[[#This Row],[Média9]]="NA","NA",IF(OR(AE581="",V581=""),"",V581*30/1000))</f>
        <v>2.262</v>
      </c>
      <c r="AC581" s="42">
        <f>IF(Tabela1[[#This Row],[Baixa10]]="NA","NA",IF(OR(AF581="",W581=""),"",W581*30/1000))</f>
        <v>2.0910000000000002</v>
      </c>
      <c r="AD581" s="52" t="str">
        <f>IF(Tabela1[[#This Row],[Alta8]]="NA","NA",IF(X581="","",IF(X581&gt;$AD$3,"A",IF(X581&gt;$AD$4,"B",IF(X581&gt;$AD$5,"C","D")))))</f>
        <v>A</v>
      </c>
      <c r="AE581" s="52" t="str">
        <f>IF(Tabela1[[#This Row],[Média9]]="NA","NA",IF(Y581="","",IF(Y581&gt;$AD$3,"A",IF(Y581&gt;$AD$4,"B",IF(Y581&gt;$AD$5,"C","D")))))</f>
        <v>A</v>
      </c>
      <c r="AF581" s="52" t="str">
        <f>IF(Tabela1[[#This Row],[Baixa10]]="NA","NA",IF(Z581="","",IF(Z581&gt;$AD$3,"A",IF(Z581&gt;$AD$4,"B",IF(Z581&gt;$AD$5,"C","D")))))</f>
        <v>A</v>
      </c>
    </row>
    <row r="582" spans="1:32" ht="27.6" customHeight="1" x14ac:dyDescent="0.3">
      <c r="A582" s="46" t="s">
        <v>421</v>
      </c>
      <c r="B582" s="31" t="s">
        <v>422</v>
      </c>
      <c r="C582" s="46" t="s">
        <v>423</v>
      </c>
      <c r="D582" s="46" t="s">
        <v>424</v>
      </c>
      <c r="E582" s="46" t="s">
        <v>25</v>
      </c>
      <c r="F582" s="31">
        <v>127</v>
      </c>
      <c r="G582" s="47">
        <v>30</v>
      </c>
      <c r="H582" s="31">
        <v>6</v>
      </c>
      <c r="I582" s="31" t="s">
        <v>425</v>
      </c>
      <c r="J582" s="31" t="s">
        <v>18</v>
      </c>
      <c r="K582" s="31" t="s">
        <v>18</v>
      </c>
      <c r="L582" s="31" t="s">
        <v>425</v>
      </c>
      <c r="M582" s="31" t="s">
        <v>33</v>
      </c>
      <c r="N582" s="31">
        <v>3</v>
      </c>
      <c r="O582" s="31">
        <v>1384</v>
      </c>
      <c r="P582" s="31">
        <v>1181</v>
      </c>
      <c r="Q582" s="31">
        <v>1052</v>
      </c>
      <c r="R582" s="48">
        <v>0.68</v>
      </c>
      <c r="S582" s="48">
        <v>0.59</v>
      </c>
      <c r="T582" s="54">
        <v>0.56999999999999995</v>
      </c>
      <c r="U582" s="50">
        <v>55</v>
      </c>
      <c r="V582" s="50">
        <v>50</v>
      </c>
      <c r="W582" s="51">
        <v>48</v>
      </c>
      <c r="X582" s="42">
        <f>IF(Tabela1[[#This Row],[Alta2]]="NA","NA",Tabela1[[#This Row],[Alta2]]/Tabela1[[#This Row],[Alta5]]*Tabela1[[#This Row],[Diâmetro (cm)]]/100)</f>
        <v>3.7000000000000002E-3</v>
      </c>
      <c r="Y582" s="45">
        <f>IF(Tabela1[[#This Row],[Média3]]="NA","NA",Tabela1[[#This Row],[Média3]]/Tabela1[[#This Row],[Média6]]*Tabela1[[#This Row],[Diâmetro (cm)]]/100)</f>
        <v>3.5400000000000002E-3</v>
      </c>
      <c r="Z582" s="42">
        <f>IF(Tabela1[[#This Row],[Baixa4]]="NA","NA",Tabela1[[#This Row],[Baixa4]]/Tabela1[[#This Row],[Baixa7]]*Tabela1[[#This Row],[Diâmetro (cm)]]/100)</f>
        <v>3.5999999999999999E-3</v>
      </c>
      <c r="AA582" s="42">
        <f>IF(Tabela1[[#This Row],[Alta8]]="NA","NA",IF(OR(AD582="",U582=""),"",U582*30/1000))</f>
        <v>1.65</v>
      </c>
      <c r="AB582" s="42">
        <f>IF(Tabela1[[#This Row],[Média9]]="NA","NA",IF(OR(AE582="",V582=""),"",V582*30/1000))</f>
        <v>1.5</v>
      </c>
      <c r="AC582" s="42">
        <f>IF(Tabela1[[#This Row],[Baixa10]]="NA","NA",IF(OR(AF582="",W582=""),"",W582*30/1000))</f>
        <v>1.44</v>
      </c>
      <c r="AD582" s="52" t="str">
        <f>IF(Tabela1[[#This Row],[Alta8]]="NA","NA",IF(X582="","",IF(X582&gt;$AD$3,"A",IF(X582&gt;$AD$4,"B",IF(X582&gt;$AD$5,"C","D")))))</f>
        <v>B</v>
      </c>
      <c r="AE582" s="52" t="str">
        <f>IF(Tabela1[[#This Row],[Média9]]="NA","NA",IF(Y582="","",IF(Y582&gt;$AD$3,"A",IF(Y582&gt;$AD$4,"B",IF(Y582&gt;$AD$5,"C","D")))))</f>
        <v>B</v>
      </c>
      <c r="AF582" s="52" t="str">
        <f>IF(Tabela1[[#This Row],[Baixa10]]="NA","NA",IF(Z582="","",IF(Z582&gt;$AD$3,"A",IF(Z582&gt;$AD$4,"B",IF(Z582&gt;$AD$5,"C","D")))))</f>
        <v>B</v>
      </c>
    </row>
    <row r="583" spans="1:32" ht="27.6" customHeight="1" x14ac:dyDescent="0.3">
      <c r="A583" s="46" t="s">
        <v>421</v>
      </c>
      <c r="B583" s="31" t="s">
        <v>422</v>
      </c>
      <c r="C583" s="46" t="s">
        <v>426</v>
      </c>
      <c r="D583" s="46" t="s">
        <v>427</v>
      </c>
      <c r="E583" s="46" t="s">
        <v>25</v>
      </c>
      <c r="F583" s="31">
        <v>220</v>
      </c>
      <c r="G583" s="47">
        <v>30</v>
      </c>
      <c r="H583" s="31">
        <v>6</v>
      </c>
      <c r="I583" s="31" t="s">
        <v>425</v>
      </c>
      <c r="J583" s="31" t="s">
        <v>18</v>
      </c>
      <c r="K583" s="31" t="s">
        <v>18</v>
      </c>
      <c r="L583" s="31" t="s">
        <v>425</v>
      </c>
      <c r="M583" s="31" t="s">
        <v>33</v>
      </c>
      <c r="N583" s="31">
        <v>3</v>
      </c>
      <c r="O583" s="31">
        <v>1415</v>
      </c>
      <c r="P583" s="31">
        <v>1253</v>
      </c>
      <c r="Q583" s="31">
        <v>1130</v>
      </c>
      <c r="R583" s="48">
        <v>0.69</v>
      </c>
      <c r="S583" s="48">
        <v>0.61</v>
      </c>
      <c r="T583" s="54">
        <v>0.57999999999999996</v>
      </c>
      <c r="U583" s="50">
        <v>56</v>
      </c>
      <c r="V583" s="50">
        <v>51</v>
      </c>
      <c r="W583" s="51">
        <v>48</v>
      </c>
      <c r="X583" s="42">
        <f>IF(Tabela1[[#This Row],[Alta2]]="NA","NA",Tabela1[[#This Row],[Alta2]]/Tabela1[[#This Row],[Alta5]]*Tabela1[[#This Row],[Diâmetro (cm)]]/100)</f>
        <v>3.7000000000000002E-3</v>
      </c>
      <c r="Y583" s="42">
        <f>IF(Tabela1[[#This Row],[Média3]]="NA","NA",Tabela1[[#This Row],[Média3]]/Tabela1[[#This Row],[Média6]]*Tabela1[[#This Row],[Diâmetro (cm)]]/100)</f>
        <v>3.5999999999999999E-3</v>
      </c>
      <c r="Z583" s="42">
        <f>IF(Tabela1[[#This Row],[Baixa4]]="NA","NA",Tabela1[[#This Row],[Baixa4]]/Tabela1[[#This Row],[Baixa7]]*Tabela1[[#This Row],[Diâmetro (cm)]]/100)</f>
        <v>3.5999999999999999E-3</v>
      </c>
      <c r="AA583" s="42">
        <f>IF(Tabela1[[#This Row],[Alta8]]="NA","NA",IF(OR(AD583="",U583=""),"",U583*30/1000))</f>
        <v>1.68</v>
      </c>
      <c r="AB583" s="42">
        <f>IF(Tabela1[[#This Row],[Média9]]="NA","NA",IF(OR(AE583="",V583=""),"",V583*30/1000))</f>
        <v>1.53</v>
      </c>
      <c r="AC583" s="42">
        <f>IF(Tabela1[[#This Row],[Baixa10]]="NA","NA",IF(OR(AF583="",W583=""),"",W583*30/1000))</f>
        <v>1.44</v>
      </c>
      <c r="AD583" s="52" t="str">
        <f>IF(Tabela1[[#This Row],[Alta8]]="NA","NA",IF(X583="","",IF(X583&gt;$AD$3,"A",IF(X583&gt;$AD$4,"B",IF(X583&gt;$AD$5,"C","D")))))</f>
        <v>B</v>
      </c>
      <c r="AE583" s="52" t="str">
        <f>IF(Tabela1[[#This Row],[Média9]]="NA","NA",IF(Y583="","",IF(Y583&gt;$AD$3,"A",IF(Y583&gt;$AD$4,"B",IF(Y583&gt;$AD$5,"C","D")))))</f>
        <v>B</v>
      </c>
      <c r="AF583" s="52" t="str">
        <f>IF(Tabela1[[#This Row],[Baixa10]]="NA","NA",IF(Z583="","",IF(Z583&gt;$AD$3,"A",IF(Z583&gt;$AD$4,"B",IF(Z583&gt;$AD$5,"C","D")))))</f>
        <v>B</v>
      </c>
    </row>
    <row r="584" spans="1:32" ht="27.6" customHeight="1" x14ac:dyDescent="0.3">
      <c r="A584" s="46" t="s">
        <v>421</v>
      </c>
      <c r="B584" s="31" t="s">
        <v>422</v>
      </c>
      <c r="C584" s="46" t="s">
        <v>428</v>
      </c>
      <c r="D584" s="46" t="s">
        <v>429</v>
      </c>
      <c r="E584" s="46" t="s">
        <v>25</v>
      </c>
      <c r="F584" s="31">
        <v>127</v>
      </c>
      <c r="G584" s="47">
        <v>40</v>
      </c>
      <c r="H584" s="31">
        <v>6</v>
      </c>
      <c r="I584" s="31" t="s">
        <v>425</v>
      </c>
      <c r="J584" s="31" t="s">
        <v>18</v>
      </c>
      <c r="K584" s="31" t="s">
        <v>18</v>
      </c>
      <c r="L584" s="31" t="s">
        <v>425</v>
      </c>
      <c r="M584" s="31" t="s">
        <v>33</v>
      </c>
      <c r="N584" s="31">
        <v>3</v>
      </c>
      <c r="O584" s="31">
        <v>1536</v>
      </c>
      <c r="P584" s="31">
        <v>1416</v>
      </c>
      <c r="Q584" s="31">
        <v>1302</v>
      </c>
      <c r="R584" s="48">
        <v>1.35</v>
      </c>
      <c r="S584" s="48">
        <v>1.1299999999999999</v>
      </c>
      <c r="T584" s="54">
        <v>1.07</v>
      </c>
      <c r="U584" s="50">
        <v>130</v>
      </c>
      <c r="V584" s="50">
        <v>111</v>
      </c>
      <c r="W584" s="51">
        <v>104</v>
      </c>
      <c r="X584" s="42">
        <f>IF(Tabela1[[#This Row],[Alta2]]="NA","NA",Tabela1[[#This Row],[Alta2]]/Tabela1[[#This Row],[Alta5]]*Tabela1[[#This Row],[Diâmetro (cm)]]/100)</f>
        <v>4.1999999999999997E-3</v>
      </c>
      <c r="Y584" s="42">
        <f>IF(Tabela1[[#This Row],[Média3]]="NA","NA",Tabela1[[#This Row],[Média3]]/Tabela1[[#This Row],[Média6]]*Tabela1[[#This Row],[Diâmetro (cm)]]/100)</f>
        <v>4.1000000000000003E-3</v>
      </c>
      <c r="Z584" s="42">
        <f>IF(Tabela1[[#This Row],[Baixa4]]="NA","NA",Tabela1[[#This Row],[Baixa4]]/Tabela1[[#This Row],[Baixa7]]*Tabela1[[#This Row],[Diâmetro (cm)]]/100)</f>
        <v>4.1000000000000003E-3</v>
      </c>
      <c r="AA584" s="42">
        <f>IF(Tabela1[[#This Row],[Alta8]]="NA","NA",IF(OR(AD584="",U584=""),"",U584*30/1000))</f>
        <v>3.9</v>
      </c>
      <c r="AB584" s="42">
        <f>IF(Tabela1[[#This Row],[Média9]]="NA","NA",IF(OR(AE584="",V584=""),"",V584*30/1000))</f>
        <v>3.33</v>
      </c>
      <c r="AC584" s="42">
        <f>IF(Tabela1[[#This Row],[Baixa10]]="NA","NA",IF(OR(AF584="",W584=""),"",W584*30/1000))</f>
        <v>3.12</v>
      </c>
      <c r="AD584" s="52" t="str">
        <f>IF(Tabela1[[#This Row],[Alta8]]="NA","NA",IF(X584="","",IF(X584&gt;$AD$3,"A",IF(X584&gt;$AD$4,"B",IF(X584&gt;$AD$5,"C","D")))))</f>
        <v>A</v>
      </c>
      <c r="AE584" s="52" t="str">
        <f>IF(Tabela1[[#This Row],[Média9]]="NA","NA",IF(Y584="","",IF(Y584&gt;$AD$3,"A",IF(Y584&gt;$AD$4,"B",IF(Y584&gt;$AD$5,"C","D")))))</f>
        <v>A</v>
      </c>
      <c r="AF584" s="52" t="str">
        <f>IF(Tabela1[[#This Row],[Baixa10]]="NA","NA",IF(Z584="","",IF(Z584&gt;$AD$3,"A",IF(Z584&gt;$AD$4,"B",IF(Z584&gt;$AD$5,"C","D")))))</f>
        <v>A</v>
      </c>
    </row>
    <row r="585" spans="1:32" ht="27.6" customHeight="1" x14ac:dyDescent="0.3">
      <c r="A585" s="46" t="s">
        <v>421</v>
      </c>
      <c r="B585" s="31" t="s">
        <v>422</v>
      </c>
      <c r="C585" s="46" t="s">
        <v>430</v>
      </c>
      <c r="D585" s="46" t="s">
        <v>431</v>
      </c>
      <c r="E585" s="46" t="s">
        <v>25</v>
      </c>
      <c r="F585" s="31">
        <v>220</v>
      </c>
      <c r="G585" s="47">
        <v>40</v>
      </c>
      <c r="H585" s="31">
        <v>6</v>
      </c>
      <c r="I585" s="31" t="s">
        <v>425</v>
      </c>
      <c r="J585" s="31" t="s">
        <v>18</v>
      </c>
      <c r="K585" s="31" t="s">
        <v>18</v>
      </c>
      <c r="L585" s="31" t="s">
        <v>425</v>
      </c>
      <c r="M585" s="31" t="s">
        <v>33</v>
      </c>
      <c r="N585" s="31">
        <v>3</v>
      </c>
      <c r="O585" s="31">
        <v>1554</v>
      </c>
      <c r="P585" s="31">
        <v>1434</v>
      </c>
      <c r="Q585" s="31">
        <v>1325</v>
      </c>
      <c r="R585" s="48">
        <v>1.37</v>
      </c>
      <c r="S585" s="48">
        <v>1.1399999999999999</v>
      </c>
      <c r="T585" s="54">
        <v>1.03</v>
      </c>
      <c r="U585" s="50">
        <v>129</v>
      </c>
      <c r="V585" s="50">
        <v>108</v>
      </c>
      <c r="W585" s="51">
        <v>101</v>
      </c>
      <c r="X585" s="42">
        <f>IF(Tabela1[[#This Row],[Alta2]]="NA","NA",Tabela1[[#This Row],[Alta2]]/Tabela1[[#This Row],[Alta5]]*Tabela1[[#This Row],[Diâmetro (cm)]]/100)</f>
        <v>4.1999999999999997E-3</v>
      </c>
      <c r="Y585" s="42">
        <f>IF(Tabela1[[#This Row],[Média3]]="NA","NA",Tabela1[[#This Row],[Média3]]/Tabela1[[#This Row],[Média6]]*Tabela1[[#This Row],[Diâmetro (cm)]]/100)</f>
        <v>4.1999999999999997E-3</v>
      </c>
      <c r="Z585" s="42">
        <f>IF(Tabela1[[#This Row],[Baixa4]]="NA","NA",Tabela1[[#This Row],[Baixa4]]/Tabela1[[#This Row],[Baixa7]]*Tabela1[[#This Row],[Diâmetro (cm)]]/100)</f>
        <v>4.1000000000000003E-3</v>
      </c>
      <c r="AA585" s="42">
        <f>IF(Tabela1[[#This Row],[Alta8]]="NA","NA",IF(OR(AD585="",U585=""),"",U585*30/1000))</f>
        <v>3.87</v>
      </c>
      <c r="AB585" s="42">
        <f>IF(Tabela1[[#This Row],[Média9]]="NA","NA",IF(OR(AE585="",V585=""),"",V585*30/1000))</f>
        <v>3.24</v>
      </c>
      <c r="AC585" s="42">
        <f>IF(Tabela1[[#This Row],[Baixa10]]="NA","NA",IF(OR(AF585="",W585=""),"",W585*30/1000))</f>
        <v>3.03</v>
      </c>
      <c r="AD585" s="52" t="str">
        <f>IF(Tabela1[[#This Row],[Alta8]]="NA","NA",IF(X585="","",IF(X585&gt;$AD$3,"A",IF(X585&gt;$AD$4,"B",IF(X585&gt;$AD$5,"C","D")))))</f>
        <v>A</v>
      </c>
      <c r="AE585" s="52" t="str">
        <f>IF(Tabela1[[#This Row],[Média9]]="NA","NA",IF(Y585="","",IF(Y585&gt;$AD$3,"A",IF(Y585&gt;$AD$4,"B",IF(Y585&gt;$AD$5,"C","D")))))</f>
        <v>A</v>
      </c>
      <c r="AF585" s="52" t="str">
        <f>IF(Tabela1[[#This Row],[Baixa10]]="NA","NA",IF(Z585="","",IF(Z585&gt;$AD$3,"A",IF(Z585&gt;$AD$4,"B",IF(Z585&gt;$AD$5,"C","D")))))</f>
        <v>A</v>
      </c>
    </row>
    <row r="586" spans="1:32" ht="27.6" customHeight="1" x14ac:dyDescent="0.3">
      <c r="A586" s="46" t="s">
        <v>421</v>
      </c>
      <c r="B586" s="31" t="s">
        <v>422</v>
      </c>
      <c r="C586" s="46" t="s">
        <v>432</v>
      </c>
      <c r="D586" s="46" t="s">
        <v>429</v>
      </c>
      <c r="E586" s="46" t="s">
        <v>25</v>
      </c>
      <c r="F586" s="31">
        <v>127</v>
      </c>
      <c r="G586" s="47">
        <v>40</v>
      </c>
      <c r="H586" s="31">
        <v>6</v>
      </c>
      <c r="I586" s="31" t="s">
        <v>425</v>
      </c>
      <c r="J586" s="31" t="s">
        <v>18</v>
      </c>
      <c r="K586" s="31" t="s">
        <v>18</v>
      </c>
      <c r="L586" s="31" t="s">
        <v>425</v>
      </c>
      <c r="M586" s="31" t="s">
        <v>33</v>
      </c>
      <c r="N586" s="31">
        <v>3</v>
      </c>
      <c r="O586" s="31">
        <v>1536</v>
      </c>
      <c r="P586" s="31">
        <v>1416</v>
      </c>
      <c r="Q586" s="31">
        <v>1302</v>
      </c>
      <c r="R586" s="48">
        <v>1.35</v>
      </c>
      <c r="S586" s="48">
        <v>1.1299999999999999</v>
      </c>
      <c r="T586" s="54">
        <v>1.07</v>
      </c>
      <c r="U586" s="50">
        <v>130</v>
      </c>
      <c r="V586" s="50">
        <v>111</v>
      </c>
      <c r="W586" s="51">
        <v>104</v>
      </c>
      <c r="X586" s="42">
        <f>IF(Tabela1[[#This Row],[Alta2]]="NA","NA",Tabela1[[#This Row],[Alta2]]/Tabela1[[#This Row],[Alta5]]*Tabela1[[#This Row],[Diâmetro (cm)]]/100)</f>
        <v>4.1999999999999997E-3</v>
      </c>
      <c r="Y586" s="42">
        <f>IF(Tabela1[[#This Row],[Média3]]="NA","NA",Tabela1[[#This Row],[Média3]]/Tabela1[[#This Row],[Média6]]*Tabela1[[#This Row],[Diâmetro (cm)]]/100)</f>
        <v>4.1000000000000003E-3</v>
      </c>
      <c r="Z586" s="42">
        <f>IF(Tabela1[[#This Row],[Baixa4]]="NA","NA",Tabela1[[#This Row],[Baixa4]]/Tabela1[[#This Row],[Baixa7]]*Tabela1[[#This Row],[Diâmetro (cm)]]/100)</f>
        <v>4.1000000000000003E-3</v>
      </c>
      <c r="AA586" s="42">
        <f>IF(Tabela1[[#This Row],[Alta8]]="NA","NA",IF(OR(AD586="",U586=""),"",U586*30/1000))</f>
        <v>3.9</v>
      </c>
      <c r="AB586" s="42">
        <f>IF(Tabela1[[#This Row],[Média9]]="NA","NA",IF(OR(AE586="",V586=""),"",V586*30/1000))</f>
        <v>3.33</v>
      </c>
      <c r="AC586" s="42">
        <f>IF(Tabela1[[#This Row],[Baixa10]]="NA","NA",IF(OR(AF586="",W586=""),"",W586*30/1000))</f>
        <v>3.12</v>
      </c>
      <c r="AD586" s="52" t="str">
        <f>IF(Tabela1[[#This Row],[Alta8]]="NA","NA",IF(X586="","",IF(X586&gt;$AD$3,"A",IF(X586&gt;$AD$4,"B",IF(X586&gt;$AD$5,"C","D")))))</f>
        <v>A</v>
      </c>
      <c r="AE586" s="52" t="str">
        <f>IF(Tabela1[[#This Row],[Média9]]="NA","NA",IF(Y586="","",IF(Y586&gt;$AD$3,"A",IF(Y586&gt;$AD$4,"B",IF(Y586&gt;$AD$5,"C","D")))))</f>
        <v>A</v>
      </c>
      <c r="AF586" s="52" t="str">
        <f>IF(Tabela1[[#This Row],[Baixa10]]="NA","NA",IF(Z586="","",IF(Z586&gt;$AD$3,"A",IF(Z586&gt;$AD$4,"B",IF(Z586&gt;$AD$5,"C","D")))))</f>
        <v>A</v>
      </c>
    </row>
    <row r="587" spans="1:32" ht="27.6" customHeight="1" x14ac:dyDescent="0.3">
      <c r="A587" s="46" t="s">
        <v>421</v>
      </c>
      <c r="B587" s="31" t="s">
        <v>422</v>
      </c>
      <c r="C587" s="46" t="s">
        <v>433</v>
      </c>
      <c r="D587" s="46" t="s">
        <v>431</v>
      </c>
      <c r="E587" s="46" t="s">
        <v>25</v>
      </c>
      <c r="F587" s="31">
        <v>220</v>
      </c>
      <c r="G587" s="47">
        <v>40</v>
      </c>
      <c r="H587" s="31">
        <v>6</v>
      </c>
      <c r="I587" s="31" t="s">
        <v>425</v>
      </c>
      <c r="J587" s="31" t="s">
        <v>18</v>
      </c>
      <c r="K587" s="31" t="s">
        <v>18</v>
      </c>
      <c r="L587" s="31" t="s">
        <v>425</v>
      </c>
      <c r="M587" s="31" t="s">
        <v>33</v>
      </c>
      <c r="N587" s="31">
        <v>3</v>
      </c>
      <c r="O587" s="31">
        <v>1554</v>
      </c>
      <c r="P587" s="31">
        <v>1434</v>
      </c>
      <c r="Q587" s="31">
        <v>1325</v>
      </c>
      <c r="R587" s="48">
        <v>1.37</v>
      </c>
      <c r="S587" s="48">
        <v>1.1399999999999999</v>
      </c>
      <c r="T587" s="54">
        <v>1.03</v>
      </c>
      <c r="U587" s="50">
        <v>129</v>
      </c>
      <c r="V587" s="50">
        <v>108</v>
      </c>
      <c r="W587" s="51">
        <v>101</v>
      </c>
      <c r="X587" s="42">
        <f>IF(Tabela1[[#This Row],[Alta2]]="NA","NA",Tabela1[[#This Row],[Alta2]]/Tabela1[[#This Row],[Alta5]]*Tabela1[[#This Row],[Diâmetro (cm)]]/100)</f>
        <v>4.1999999999999997E-3</v>
      </c>
      <c r="Y587" s="42">
        <f>IF(Tabela1[[#This Row],[Média3]]="NA","NA",Tabela1[[#This Row],[Média3]]/Tabela1[[#This Row],[Média6]]*Tabela1[[#This Row],[Diâmetro (cm)]]/100)</f>
        <v>4.1999999999999997E-3</v>
      </c>
      <c r="Z587" s="42">
        <f>IF(Tabela1[[#This Row],[Baixa4]]="NA","NA",Tabela1[[#This Row],[Baixa4]]/Tabela1[[#This Row],[Baixa7]]*Tabela1[[#This Row],[Diâmetro (cm)]]/100)</f>
        <v>4.1000000000000003E-3</v>
      </c>
      <c r="AA587" s="42">
        <f>IF(Tabela1[[#This Row],[Alta8]]="NA","NA",IF(OR(AD587="",U587=""),"",U587*30/1000))</f>
        <v>3.87</v>
      </c>
      <c r="AB587" s="42">
        <f>IF(Tabela1[[#This Row],[Média9]]="NA","NA",IF(OR(AE587="",V587=""),"",V587*30/1000))</f>
        <v>3.24</v>
      </c>
      <c r="AC587" s="42">
        <f>IF(Tabela1[[#This Row],[Baixa10]]="NA","NA",IF(OR(AF587="",W587=""),"",W587*30/1000))</f>
        <v>3.03</v>
      </c>
      <c r="AD587" s="52" t="str">
        <f>IF(Tabela1[[#This Row],[Alta8]]="NA","NA",IF(X587="","",IF(X587&gt;$AD$3,"A",IF(X587&gt;$AD$4,"B",IF(X587&gt;$AD$5,"C","D")))))</f>
        <v>A</v>
      </c>
      <c r="AE587" s="52" t="str">
        <f>IF(Tabela1[[#This Row],[Média9]]="NA","NA",IF(Y587="","",IF(Y587&gt;$AD$3,"A",IF(Y587&gt;$AD$4,"B",IF(Y587&gt;$AD$5,"C","D")))))</f>
        <v>A</v>
      </c>
      <c r="AF587" s="52" t="str">
        <f>IF(Tabela1[[#This Row],[Baixa10]]="NA","NA",IF(Z587="","",IF(Z587&gt;$AD$3,"A",IF(Z587&gt;$AD$4,"B",IF(Z587&gt;$AD$5,"C","D")))))</f>
        <v>A</v>
      </c>
    </row>
    <row r="588" spans="1:32" ht="27.6" customHeight="1" x14ac:dyDescent="0.3">
      <c r="A588" s="46" t="s">
        <v>421</v>
      </c>
      <c r="B588" s="31" t="s">
        <v>422</v>
      </c>
      <c r="C588" s="46" t="s">
        <v>434</v>
      </c>
      <c r="D588" s="46" t="s">
        <v>435</v>
      </c>
      <c r="E588" s="46" t="s">
        <v>28</v>
      </c>
      <c r="F588" s="31">
        <v>127</v>
      </c>
      <c r="G588" s="47">
        <v>43</v>
      </c>
      <c r="H588" s="31">
        <v>3</v>
      </c>
      <c r="I588" s="31" t="s">
        <v>425</v>
      </c>
      <c r="J588" s="31" t="s">
        <v>17</v>
      </c>
      <c r="K588" s="31" t="s">
        <v>17</v>
      </c>
      <c r="L588" s="31" t="s">
        <v>425</v>
      </c>
      <c r="M588" s="31" t="s">
        <v>33</v>
      </c>
      <c r="N588" s="31">
        <v>3</v>
      </c>
      <c r="O588" s="31">
        <v>1543</v>
      </c>
      <c r="P588" s="31">
        <v>1345</v>
      </c>
      <c r="Q588" s="31">
        <v>1123</v>
      </c>
      <c r="R588" s="48">
        <v>1.06</v>
      </c>
      <c r="S588" s="48">
        <v>0.97</v>
      </c>
      <c r="T588" s="54">
        <v>0.84</v>
      </c>
      <c r="U588" s="50">
        <v>144</v>
      </c>
      <c r="V588" s="50">
        <v>123</v>
      </c>
      <c r="W588" s="51">
        <v>111</v>
      </c>
      <c r="X588" s="42">
        <f>IF(Tabela1[[#This Row],[Alta2]]="NA","NA",Tabela1[[#This Row],[Alta2]]/Tabela1[[#This Row],[Alta5]]*Tabela1[[#This Row],[Diâmetro (cm)]]/100)</f>
        <v>3.2000000000000002E-3</v>
      </c>
      <c r="Y588" s="42">
        <f>IF(Tabela1[[#This Row],[Média3]]="NA","NA",Tabela1[[#This Row],[Média3]]/Tabela1[[#This Row],[Média6]]*Tabela1[[#This Row],[Diâmetro (cm)]]/100)</f>
        <v>3.3999999999999998E-3</v>
      </c>
      <c r="Z588" s="42">
        <f>IF(Tabela1[[#This Row],[Baixa4]]="NA","NA",Tabela1[[#This Row],[Baixa4]]/Tabela1[[#This Row],[Baixa7]]*Tabela1[[#This Row],[Diâmetro (cm)]]/100)</f>
        <v>3.3E-3</v>
      </c>
      <c r="AA588" s="42">
        <f>IF(Tabela1[[#This Row],[Alta8]]="NA","NA",IF(OR(AD588="",U588=""),"",U588*30/1000))</f>
        <v>4.32</v>
      </c>
      <c r="AB588" s="42">
        <f>IF(Tabela1[[#This Row],[Média9]]="NA","NA",IF(OR(AE588="",V588=""),"",V588*30/1000))</f>
        <v>3.69</v>
      </c>
      <c r="AC588" s="42">
        <f>IF(Tabela1[[#This Row],[Baixa10]]="NA","NA",IF(OR(AF588="",W588=""),"",W588*30/1000))</f>
        <v>3.33</v>
      </c>
      <c r="AD588" s="52" t="str">
        <f>IF(Tabela1[[#This Row],[Alta8]]="NA","NA",IF(X588="","",IF(X588&gt;$AD$3,"A",IF(X588&gt;$AD$4,"B",IF(X588&gt;$AD$5,"C","D")))))</f>
        <v>C</v>
      </c>
      <c r="AE588" s="52" t="str">
        <f>IF(Tabela1[[#This Row],[Média9]]="NA","NA",IF(Y588="","",IF(Y588&gt;$AD$3,"A",IF(Y588&gt;$AD$4,"B",IF(Y588&gt;$AD$5,"C","D")))))</f>
        <v>C</v>
      </c>
      <c r="AF588" s="52" t="str">
        <f>IF(Tabela1[[#This Row],[Baixa10]]="NA","NA",IF(Z588="","",IF(Z588&gt;$AD$3,"A",IF(Z588&gt;$AD$4,"B",IF(Z588&gt;$AD$5,"C","D")))))</f>
        <v>C</v>
      </c>
    </row>
    <row r="589" spans="1:32" ht="27.6" customHeight="1" x14ac:dyDescent="0.3">
      <c r="A589" s="46" t="s">
        <v>421</v>
      </c>
      <c r="B589" s="31" t="s">
        <v>422</v>
      </c>
      <c r="C589" s="46" t="s">
        <v>436</v>
      </c>
      <c r="D589" s="46" t="s">
        <v>437</v>
      </c>
      <c r="E589" s="46" t="s">
        <v>28</v>
      </c>
      <c r="F589" s="31">
        <v>220</v>
      </c>
      <c r="G589" s="47">
        <v>43</v>
      </c>
      <c r="H589" s="31">
        <v>3</v>
      </c>
      <c r="I589" s="31" t="s">
        <v>425</v>
      </c>
      <c r="J589" s="31" t="s">
        <v>17</v>
      </c>
      <c r="K589" s="31" t="s">
        <v>17</v>
      </c>
      <c r="L589" s="31" t="s">
        <v>425</v>
      </c>
      <c r="M589" s="31" t="s">
        <v>33</v>
      </c>
      <c r="N589" s="31">
        <v>3</v>
      </c>
      <c r="O589" s="31">
        <v>1496</v>
      </c>
      <c r="P589" s="31">
        <v>1319</v>
      </c>
      <c r="Q589" s="31">
        <v>1101</v>
      </c>
      <c r="R589" s="48">
        <v>1.04</v>
      </c>
      <c r="S589" s="48">
        <v>0.95</v>
      </c>
      <c r="T589" s="54">
        <v>0.83</v>
      </c>
      <c r="U589" s="50">
        <v>137</v>
      </c>
      <c r="V589" s="50">
        <v>118</v>
      </c>
      <c r="W589" s="51">
        <v>107</v>
      </c>
      <c r="X589" s="42">
        <f>IF(Tabela1[[#This Row],[Alta2]]="NA","NA",Tabela1[[#This Row],[Alta2]]/Tabela1[[#This Row],[Alta5]]*Tabela1[[#This Row],[Diâmetro (cm)]]/100)</f>
        <v>3.3E-3</v>
      </c>
      <c r="Y589" s="42">
        <f>IF(Tabela1[[#This Row],[Média3]]="NA","NA",Tabela1[[#This Row],[Média3]]/Tabela1[[#This Row],[Média6]]*Tabela1[[#This Row],[Diâmetro (cm)]]/100)</f>
        <v>3.5000000000000001E-3</v>
      </c>
      <c r="Z589" s="42">
        <f>IF(Tabela1[[#This Row],[Baixa4]]="NA","NA",Tabela1[[#This Row],[Baixa4]]/Tabela1[[#This Row],[Baixa7]]*Tabela1[[#This Row],[Diâmetro (cm)]]/100)</f>
        <v>3.3E-3</v>
      </c>
      <c r="AA589" s="42">
        <f>IF(Tabela1[[#This Row],[Alta8]]="NA","NA",IF(OR(AD589="",U589=""),"",U589*30/1000))</f>
        <v>4.1100000000000003</v>
      </c>
      <c r="AB589" s="42">
        <f>IF(Tabela1[[#This Row],[Média9]]="NA","NA",IF(OR(AE589="",V589=""),"",V589*30/1000))</f>
        <v>3.54</v>
      </c>
      <c r="AC589" s="42">
        <f>IF(Tabela1[[#This Row],[Baixa10]]="NA","NA",IF(OR(AF589="",W589=""),"",W589*30/1000))</f>
        <v>3.21</v>
      </c>
      <c r="AD589" s="52" t="str">
        <f>IF(Tabela1[[#This Row],[Alta8]]="NA","NA",IF(X589="","",IF(X589&gt;$AD$3,"A",IF(X589&gt;$AD$4,"B",IF(X589&gt;$AD$5,"C","D")))))</f>
        <v>C</v>
      </c>
      <c r="AE589" s="52" t="str">
        <f>IF(Tabela1[[#This Row],[Média9]]="NA","NA",IF(Y589="","",IF(Y589&gt;$AD$3,"A",IF(Y589&gt;$AD$4,"B",IF(Y589&gt;$AD$5,"C","D")))))</f>
        <v>C</v>
      </c>
      <c r="AF589" s="52" t="str">
        <f>IF(Tabela1[[#This Row],[Baixa10]]="NA","NA",IF(Z589="","",IF(Z589&gt;$AD$3,"A",IF(Z589&gt;$AD$4,"B",IF(Z589&gt;$AD$5,"C","D")))))</f>
        <v>C</v>
      </c>
    </row>
    <row r="590" spans="1:32" ht="27.6" customHeight="1" x14ac:dyDescent="0.3">
      <c r="A590" s="46" t="s">
        <v>421</v>
      </c>
      <c r="B590" s="31" t="s">
        <v>422</v>
      </c>
      <c r="C590" s="46" t="s">
        <v>438</v>
      </c>
      <c r="D590" s="46" t="s">
        <v>439</v>
      </c>
      <c r="E590" s="46" t="s">
        <v>28</v>
      </c>
      <c r="F590" s="31">
        <v>127</v>
      </c>
      <c r="G590" s="47">
        <v>47</v>
      </c>
      <c r="H590" s="31">
        <v>5</v>
      </c>
      <c r="I590" s="31" t="s">
        <v>425</v>
      </c>
      <c r="J590" s="31" t="s">
        <v>18</v>
      </c>
      <c r="K590" s="31" t="s">
        <v>18</v>
      </c>
      <c r="L590" s="31" t="s">
        <v>425</v>
      </c>
      <c r="M590" s="31" t="s">
        <v>33</v>
      </c>
      <c r="N590" s="31">
        <v>3</v>
      </c>
      <c r="O590" s="31">
        <v>1231</v>
      </c>
      <c r="P590" s="31">
        <v>1003</v>
      </c>
      <c r="Q590" s="31">
        <v>876</v>
      </c>
      <c r="R590" s="48">
        <v>0.98</v>
      </c>
      <c r="S590" s="48">
        <v>0.8</v>
      </c>
      <c r="T590" s="54">
        <v>0.68</v>
      </c>
      <c r="U590" s="50">
        <v>143</v>
      </c>
      <c r="V590" s="50">
        <v>119</v>
      </c>
      <c r="W590" s="51">
        <v>104</v>
      </c>
      <c r="X590" s="42">
        <f>IF(Tabela1[[#This Row],[Alta2]]="NA","NA",Tabela1[[#This Row],[Alta2]]/Tabela1[[#This Row],[Alta5]]*Tabela1[[#This Row],[Diâmetro (cm)]]/100)</f>
        <v>3.2000000000000002E-3</v>
      </c>
      <c r="Y590" s="42">
        <f>IF(Tabela1[[#This Row],[Média3]]="NA","NA",Tabela1[[#This Row],[Média3]]/Tabela1[[#This Row],[Média6]]*Tabela1[[#This Row],[Diâmetro (cm)]]/100)</f>
        <v>3.2000000000000002E-3</v>
      </c>
      <c r="Z590" s="42">
        <f>IF(Tabela1[[#This Row],[Baixa4]]="NA","NA",Tabela1[[#This Row],[Baixa4]]/Tabela1[[#This Row],[Baixa7]]*Tabela1[[#This Row],[Diâmetro (cm)]]/100)</f>
        <v>3.0999999999999999E-3</v>
      </c>
      <c r="AA590" s="42">
        <f>IF(Tabela1[[#This Row],[Alta8]]="NA","NA",IF(OR(AD590="",U590=""),"",U590*30/1000))</f>
        <v>4.29</v>
      </c>
      <c r="AB590" s="42">
        <f>IF(Tabela1[[#This Row],[Média9]]="NA","NA",IF(OR(AE590="",V590=""),"",V590*30/1000))</f>
        <v>3.57</v>
      </c>
      <c r="AC590" s="42">
        <f>IF(Tabela1[[#This Row],[Baixa10]]="NA","NA",IF(OR(AF590="",W590=""),"",W590*30/1000))</f>
        <v>3.12</v>
      </c>
      <c r="AD590" s="52" t="str">
        <f>IF(Tabela1[[#This Row],[Alta8]]="NA","NA",IF(X590="","",IF(X590&gt;$AD$3,"A",IF(X590&gt;$AD$4,"B",IF(X590&gt;$AD$5,"C","D")))))</f>
        <v>C</v>
      </c>
      <c r="AE590" s="52" t="str">
        <f>IF(Tabela1[[#This Row],[Média9]]="NA","NA",IF(Y590="","",IF(Y590&gt;$AD$3,"A",IF(Y590&gt;$AD$4,"B",IF(Y590&gt;$AD$5,"C","D")))))</f>
        <v>C</v>
      </c>
      <c r="AF590" s="52" t="str">
        <f>IF(Tabela1[[#This Row],[Baixa10]]="NA","NA",IF(Z590="","",IF(Z590&gt;$AD$3,"A",IF(Z590&gt;$AD$4,"B",IF(Z590&gt;$AD$5,"C","D")))))</f>
        <v>C</v>
      </c>
    </row>
    <row r="591" spans="1:32" ht="26.1" customHeight="1" x14ac:dyDescent="0.3">
      <c r="A591" s="46" t="s">
        <v>421</v>
      </c>
      <c r="B591" s="31" t="s">
        <v>422</v>
      </c>
      <c r="C591" s="46" t="s">
        <v>440</v>
      </c>
      <c r="D591" s="46" t="s">
        <v>441</v>
      </c>
      <c r="E591" s="46" t="s">
        <v>28</v>
      </c>
      <c r="F591" s="31">
        <v>220</v>
      </c>
      <c r="G591" s="47">
        <v>47</v>
      </c>
      <c r="H591" s="31">
        <v>5</v>
      </c>
      <c r="I591" s="31" t="s">
        <v>425</v>
      </c>
      <c r="J591" s="31" t="s">
        <v>18</v>
      </c>
      <c r="K591" s="31" t="s">
        <v>18</v>
      </c>
      <c r="L591" s="31" t="s">
        <v>425</v>
      </c>
      <c r="M591" s="31" t="s">
        <v>33</v>
      </c>
      <c r="N591" s="31">
        <v>3</v>
      </c>
      <c r="O591" s="31">
        <v>1246</v>
      </c>
      <c r="P591" s="31">
        <v>1050</v>
      </c>
      <c r="Q591" s="31">
        <v>918</v>
      </c>
      <c r="R591" s="48">
        <v>0.98</v>
      </c>
      <c r="S591" s="48">
        <v>0.83</v>
      </c>
      <c r="T591" s="54">
        <v>0.72</v>
      </c>
      <c r="U591" s="50">
        <v>140</v>
      </c>
      <c r="V591" s="50">
        <v>117</v>
      </c>
      <c r="W591" s="51">
        <v>103</v>
      </c>
      <c r="X591" s="42">
        <f>IF(Tabela1[[#This Row],[Alta2]]="NA","NA",Tabela1[[#This Row],[Alta2]]/Tabela1[[#This Row],[Alta5]]*Tabela1[[#This Row],[Diâmetro (cm)]]/100)</f>
        <v>3.3E-3</v>
      </c>
      <c r="Y591" s="42">
        <f>IF(Tabela1[[#This Row],[Média3]]="NA","NA",Tabela1[[#This Row],[Média3]]/Tabela1[[#This Row],[Média6]]*Tabela1[[#This Row],[Diâmetro (cm)]]/100)</f>
        <v>3.3E-3</v>
      </c>
      <c r="Z591" s="42">
        <f>IF(Tabela1[[#This Row],[Baixa4]]="NA","NA",Tabela1[[#This Row],[Baixa4]]/Tabela1[[#This Row],[Baixa7]]*Tabela1[[#This Row],[Diâmetro (cm)]]/100)</f>
        <v>3.3E-3</v>
      </c>
      <c r="AA591" s="42">
        <f>IF(Tabela1[[#This Row],[Alta8]]="NA","NA",IF(OR(AD591="",U591=""),"",U591*30/1000))</f>
        <v>4.2</v>
      </c>
      <c r="AB591" s="42">
        <f>IF(Tabela1[[#This Row],[Média9]]="NA","NA",IF(OR(AE591="",V591=""),"",V591*30/1000))</f>
        <v>3.51</v>
      </c>
      <c r="AC591" s="42">
        <f>IF(Tabela1[[#This Row],[Baixa10]]="NA","NA",IF(OR(AF591="",W591=""),"",W591*30/1000))</f>
        <v>3.09</v>
      </c>
      <c r="AD591" s="52" t="str">
        <f>IF(Tabela1[[#This Row],[Alta8]]="NA","NA",IF(X591="","",IF(X591&gt;$AD$3,"A",IF(X591&gt;$AD$4,"B",IF(X591&gt;$AD$5,"C","D")))))</f>
        <v>C</v>
      </c>
      <c r="AE591" s="52" t="str">
        <f>IF(Tabela1[[#This Row],[Média9]]="NA","NA",IF(Y591="","",IF(Y591&gt;$AD$3,"A",IF(Y591&gt;$AD$4,"B",IF(Y591&gt;$AD$5,"C","D")))))</f>
        <v>C</v>
      </c>
      <c r="AF591" s="52" t="str">
        <f>IF(Tabela1[[#This Row],[Baixa10]]="NA","NA",IF(Z591="","",IF(Z591&gt;$AD$3,"A",IF(Z591&gt;$AD$4,"B",IF(Z591&gt;$AD$5,"C","D")))))</f>
        <v>C</v>
      </c>
    </row>
    <row r="592" spans="1:32" ht="26.1" customHeight="1" x14ac:dyDescent="0.3">
      <c r="A592" s="46" t="s">
        <v>1264</v>
      </c>
      <c r="B592" s="31" t="s">
        <v>1233</v>
      </c>
      <c r="C592" s="46" t="s">
        <v>118</v>
      </c>
      <c r="D592" s="46" t="s">
        <v>119</v>
      </c>
      <c r="E592" s="46" t="s">
        <v>27</v>
      </c>
      <c r="F592" s="31">
        <v>127</v>
      </c>
      <c r="G592" s="31">
        <v>34</v>
      </c>
      <c r="H592" s="31">
        <v>3</v>
      </c>
      <c r="I592" s="31" t="s">
        <v>85</v>
      </c>
      <c r="J592" s="31" t="s">
        <v>18</v>
      </c>
      <c r="K592" s="31" t="s">
        <v>17</v>
      </c>
      <c r="L592" s="31" t="s">
        <v>86</v>
      </c>
      <c r="M592" s="31" t="s">
        <v>33</v>
      </c>
      <c r="N592" s="31">
        <v>3</v>
      </c>
      <c r="O592" s="31">
        <v>1426.7</v>
      </c>
      <c r="P592" s="31">
        <v>1306.7</v>
      </c>
      <c r="Q592" s="31">
        <v>1105</v>
      </c>
      <c r="R592" s="53">
        <v>0.61</v>
      </c>
      <c r="S592" s="53">
        <v>0.57999999999999996</v>
      </c>
      <c r="T592" s="53">
        <v>0.56000000000000005</v>
      </c>
      <c r="U592" s="50">
        <v>46.3</v>
      </c>
      <c r="V592" s="50">
        <v>44.4</v>
      </c>
      <c r="W592" s="51">
        <v>41.7</v>
      </c>
      <c r="X592" s="42">
        <f>IF(Tabela1[[#This Row],[Alta2]]="NA","NA",Tabela1[[#This Row],[Alta2]]/Tabela1[[#This Row],[Alta5]]*Tabela1[[#This Row],[Diâmetro (cm)]]/100)</f>
        <v>4.4999999999999997E-3</v>
      </c>
      <c r="Y592" s="42">
        <f>IF(Tabela1[[#This Row],[Média3]]="NA","NA",Tabela1[[#This Row],[Média3]]/Tabela1[[#This Row],[Média6]]*Tabela1[[#This Row],[Diâmetro (cm)]]/100)</f>
        <v>4.4000000000000003E-3</v>
      </c>
      <c r="Z592" s="42">
        <f>IF(Tabela1[[#This Row],[Baixa4]]="NA","NA",Tabela1[[#This Row],[Baixa4]]/Tabela1[[#This Row],[Baixa7]]*Tabela1[[#This Row],[Diâmetro (cm)]]/100)</f>
        <v>4.5999999999999999E-3</v>
      </c>
      <c r="AA592" s="42">
        <f>IF(Tabela1[[#This Row],[Alta8]]="NA","NA",IF(OR(AD592="",U592=""),"",U592*30/1000))</f>
        <v>1.389</v>
      </c>
      <c r="AB592" s="42">
        <f>IF(Tabela1[[#This Row],[Média9]]="NA","NA",IF(OR(AE592="",V592=""),"",V592*30/1000))</f>
        <v>1.3320000000000001</v>
      </c>
      <c r="AC592" s="42">
        <f>IF(Tabela1[[#This Row],[Baixa10]]="NA","NA",IF(OR(AF592="",W592=""),"",W592*30/1000))</f>
        <v>1.2509999999999999</v>
      </c>
      <c r="AD592" s="52" t="str">
        <f>IF(Tabela1[[#This Row],[Alta8]]="NA","NA",IF(X592="","",IF(X592&gt;$AD$3,"A",IF(X592&gt;$AD$4,"B",IF(X592&gt;$AD$5,"C","D")))))</f>
        <v>A</v>
      </c>
      <c r="AE592" s="52" t="str">
        <f>IF(Tabela1[[#This Row],[Média9]]="NA","NA",IF(Y592="","",IF(Y592&gt;$AD$3,"A",IF(Y592&gt;$AD$4,"B",IF(Y592&gt;$AD$5,"C","D")))))</f>
        <v>A</v>
      </c>
      <c r="AF592" s="52" t="str">
        <f>IF(Tabela1[[#This Row],[Baixa10]]="NA","NA",IF(Z592="","",IF(Z592&gt;$AD$3,"A",IF(Z592&gt;$AD$4,"B",IF(Z592&gt;$AD$5,"C","D")))))</f>
        <v>A</v>
      </c>
    </row>
    <row r="593" spans="1:32" ht="26.1" customHeight="1" x14ac:dyDescent="0.3">
      <c r="A593" s="46" t="s">
        <v>1265</v>
      </c>
      <c r="B593" s="31" t="s">
        <v>120</v>
      </c>
      <c r="C593" s="46" t="s">
        <v>121</v>
      </c>
      <c r="D593" s="46" t="s">
        <v>122</v>
      </c>
      <c r="E593" s="46" t="s">
        <v>25</v>
      </c>
      <c r="F593" s="31">
        <v>220</v>
      </c>
      <c r="G593" s="31">
        <v>30</v>
      </c>
      <c r="H593" s="31">
        <v>3</v>
      </c>
      <c r="I593" s="31" t="s">
        <v>85</v>
      </c>
      <c r="J593" s="31" t="s">
        <v>18</v>
      </c>
      <c r="K593" s="31" t="s">
        <v>17</v>
      </c>
      <c r="L593" s="31" t="s">
        <v>86</v>
      </c>
      <c r="M593" s="31" t="s">
        <v>33</v>
      </c>
      <c r="N593" s="31">
        <v>3</v>
      </c>
      <c r="O593" s="31">
        <v>1480.4</v>
      </c>
      <c r="P593" s="31">
        <v>1323</v>
      </c>
      <c r="Q593" s="31">
        <v>1159.2</v>
      </c>
      <c r="R593" s="53">
        <v>0.6</v>
      </c>
      <c r="S593" s="53">
        <v>0.52</v>
      </c>
      <c r="T593" s="53">
        <v>0.44</v>
      </c>
      <c r="U593" s="50">
        <v>40.799999999999997</v>
      </c>
      <c r="V593" s="50">
        <v>34.799999999999997</v>
      </c>
      <c r="W593" s="51">
        <v>29.8</v>
      </c>
      <c r="X593" s="42">
        <f>IF(Tabela1[[#This Row],[Alta2]]="NA","NA",Tabela1[[#This Row],[Alta2]]/Tabela1[[#This Row],[Alta5]]*Tabela1[[#This Row],[Diâmetro (cm)]]/100)</f>
        <v>4.4000000000000003E-3</v>
      </c>
      <c r="Y593" s="42">
        <f>IF(Tabela1[[#This Row],[Média3]]="NA","NA",Tabela1[[#This Row],[Média3]]/Tabela1[[#This Row],[Média6]]*Tabela1[[#This Row],[Diâmetro (cm)]]/100)</f>
        <v>4.4999999999999997E-3</v>
      </c>
      <c r="Z593" s="42">
        <f>IF(Tabela1[[#This Row],[Baixa4]]="NA","NA",Tabela1[[#This Row],[Baixa4]]/Tabela1[[#This Row],[Baixa7]]*Tabela1[[#This Row],[Diâmetro (cm)]]/100)</f>
        <v>4.4000000000000003E-3</v>
      </c>
      <c r="AA593" s="42">
        <f>IF(Tabela1[[#This Row],[Alta8]]="NA","NA",IF(OR(AD593="",U593=""),"",U593*30/1000))</f>
        <v>1.224</v>
      </c>
      <c r="AB593" s="42">
        <f>IF(Tabela1[[#This Row],[Média9]]="NA","NA",IF(OR(AE593="",V593=""),"",V593*30/1000))</f>
        <v>1.044</v>
      </c>
      <c r="AC593" s="42">
        <f>IF(Tabela1[[#This Row],[Baixa10]]="NA","NA",IF(OR(AF593="",W593=""),"",W593*30/1000))</f>
        <v>0.89400000000000002</v>
      </c>
      <c r="AD593" s="52" t="str">
        <f>IF(Tabela1[[#This Row],[Alta8]]="NA","NA",IF(X593="","",IF(X593&gt;$AD$3,"A",IF(X593&gt;$AD$4,"B",IF(X593&gt;$AD$5,"C","D")))))</f>
        <v>A</v>
      </c>
      <c r="AE593" s="52" t="str">
        <f>IF(Tabela1[[#This Row],[Média9]]="NA","NA",IF(Y593="","",IF(Y593&gt;$AD$3,"A",IF(Y593&gt;$AD$4,"B",IF(Y593&gt;$AD$5,"C","D")))))</f>
        <v>A</v>
      </c>
      <c r="AF593" s="52" t="str">
        <f>IF(Tabela1[[#This Row],[Baixa10]]="NA","NA",IF(Z593="","",IF(Z593&gt;$AD$3,"A",IF(Z593&gt;$AD$4,"B",IF(Z593&gt;$AD$5,"C","D")))))</f>
        <v>A</v>
      </c>
    </row>
    <row r="594" spans="1:32" ht="26.1" customHeight="1" x14ac:dyDescent="0.3">
      <c r="A594" s="46" t="s">
        <v>1265</v>
      </c>
      <c r="B594" s="31" t="s">
        <v>120</v>
      </c>
      <c r="C594" s="46" t="s">
        <v>123</v>
      </c>
      <c r="D594" s="46" t="s">
        <v>122</v>
      </c>
      <c r="E594" s="46" t="s">
        <v>25</v>
      </c>
      <c r="F594" s="31">
        <v>220</v>
      </c>
      <c r="G594" s="31">
        <v>30</v>
      </c>
      <c r="H594" s="31">
        <v>3</v>
      </c>
      <c r="I594" s="31" t="s">
        <v>85</v>
      </c>
      <c r="J594" s="31" t="s">
        <v>18</v>
      </c>
      <c r="K594" s="31" t="s">
        <v>17</v>
      </c>
      <c r="L594" s="31" t="s">
        <v>86</v>
      </c>
      <c r="M594" s="31" t="s">
        <v>33</v>
      </c>
      <c r="N594" s="31">
        <v>3</v>
      </c>
      <c r="O594" s="31">
        <v>1473.1</v>
      </c>
      <c r="P594" s="31">
        <v>1316.9</v>
      </c>
      <c r="Q594" s="31">
        <v>1218.2</v>
      </c>
      <c r="R594" s="53">
        <v>0.57999999999999996</v>
      </c>
      <c r="S594" s="53">
        <v>0.53</v>
      </c>
      <c r="T594" s="53">
        <v>0.46</v>
      </c>
      <c r="U594" s="50">
        <v>38.799999999999997</v>
      </c>
      <c r="V594" s="50">
        <v>34.5</v>
      </c>
      <c r="W594" s="51">
        <v>32.299999999999997</v>
      </c>
      <c r="X594" s="42">
        <f>IF(Tabela1[[#This Row],[Alta2]]="NA","NA",Tabela1[[#This Row],[Alta2]]/Tabela1[[#This Row],[Alta5]]*Tabela1[[#This Row],[Diâmetro (cm)]]/100)</f>
        <v>4.4999999999999997E-3</v>
      </c>
      <c r="Y594" s="42">
        <f>IF(Tabela1[[#This Row],[Média3]]="NA","NA",Tabela1[[#This Row],[Média3]]/Tabela1[[#This Row],[Média6]]*Tabela1[[#This Row],[Diâmetro (cm)]]/100)</f>
        <v>4.5999999999999999E-3</v>
      </c>
      <c r="Z594" s="42">
        <f>IF(Tabela1[[#This Row],[Baixa4]]="NA","NA",Tabela1[[#This Row],[Baixa4]]/Tabela1[[#This Row],[Baixa7]]*Tabela1[[#This Row],[Diâmetro (cm)]]/100)</f>
        <v>4.3E-3</v>
      </c>
      <c r="AA594" s="42">
        <f>IF(Tabela1[[#This Row],[Alta8]]="NA","NA",IF(OR(AD594="",U594=""),"",U594*30/1000))</f>
        <v>1.1639999999999999</v>
      </c>
      <c r="AB594" s="42">
        <f>IF(Tabela1[[#This Row],[Média9]]="NA","NA",IF(OR(AE594="",V594=""),"",V594*30/1000))</f>
        <v>1.0349999999999999</v>
      </c>
      <c r="AC594" s="42">
        <f>IF(Tabela1[[#This Row],[Baixa10]]="NA","NA",IF(OR(AF594="",W594=""),"",W594*30/1000))</f>
        <v>0.96899999999999997</v>
      </c>
      <c r="AD594" s="52" t="str">
        <f>IF(Tabela1[[#This Row],[Alta8]]="NA","NA",IF(X594="","",IF(X594&gt;$AD$3,"A",IF(X594&gt;$AD$4,"B",IF(X594&gt;$AD$5,"C","D")))))</f>
        <v>A</v>
      </c>
      <c r="AE594" s="52" t="str">
        <f>IF(Tabela1[[#This Row],[Média9]]="NA","NA",IF(Y594="","",IF(Y594&gt;$AD$3,"A",IF(Y594&gt;$AD$4,"B",IF(Y594&gt;$AD$5,"C","D")))))</f>
        <v>A</v>
      </c>
      <c r="AF594" s="52" t="str">
        <f>IF(Tabela1[[#This Row],[Baixa10]]="NA","NA",IF(Z594="","",IF(Z594&gt;$AD$3,"A",IF(Z594&gt;$AD$4,"B",IF(Z594&gt;$AD$5,"C","D")))))</f>
        <v>A</v>
      </c>
    </row>
    <row r="595" spans="1:32" ht="26.1" customHeight="1" x14ac:dyDescent="0.3">
      <c r="A595" s="46" t="s">
        <v>1266</v>
      </c>
      <c r="B595" s="31" t="s">
        <v>1234</v>
      </c>
      <c r="C595" s="46" t="s">
        <v>89</v>
      </c>
      <c r="D595" s="46" t="s">
        <v>90</v>
      </c>
      <c r="E595" s="46" t="s">
        <v>27</v>
      </c>
      <c r="F595" s="31">
        <v>127</v>
      </c>
      <c r="G595" s="47">
        <v>36</v>
      </c>
      <c r="H595" s="31">
        <v>5</v>
      </c>
      <c r="I595" s="31" t="s">
        <v>85</v>
      </c>
      <c r="J595" s="31" t="s">
        <v>18</v>
      </c>
      <c r="K595" s="31" t="s">
        <v>17</v>
      </c>
      <c r="L595" s="31" t="s">
        <v>86</v>
      </c>
      <c r="M595" s="31" t="s">
        <v>33</v>
      </c>
      <c r="N595" s="31">
        <v>3</v>
      </c>
      <c r="O595" s="31">
        <v>1320.6</v>
      </c>
      <c r="P595" s="31">
        <v>1255</v>
      </c>
      <c r="Q595" s="31">
        <v>1202.5999999999999</v>
      </c>
      <c r="R595" s="53">
        <v>0.74</v>
      </c>
      <c r="S595" s="53">
        <v>0.7</v>
      </c>
      <c r="T595" s="53">
        <v>0.68</v>
      </c>
      <c r="U595" s="50">
        <v>54.6</v>
      </c>
      <c r="V595" s="50">
        <v>51.2</v>
      </c>
      <c r="W595" s="51">
        <v>48.5</v>
      </c>
      <c r="X595" s="42">
        <f>IF(Tabela1[[#This Row],[Alta2]]="NA","NA",Tabela1[[#This Row],[Alta2]]/Tabela1[[#This Row],[Alta5]]*Tabela1[[#This Row],[Diâmetro (cm)]]/100)</f>
        <v>4.8999999999999998E-3</v>
      </c>
      <c r="Y595" s="42">
        <f>IF(Tabela1[[#This Row],[Média3]]="NA","NA",Tabela1[[#This Row],[Média3]]/Tabela1[[#This Row],[Média6]]*Tabela1[[#This Row],[Diâmetro (cm)]]/100)</f>
        <v>4.8999999999999998E-3</v>
      </c>
      <c r="Z595" s="42">
        <f>IF(Tabela1[[#This Row],[Baixa4]]="NA","NA",Tabela1[[#This Row],[Baixa4]]/Tabela1[[#This Row],[Baixa7]]*Tabela1[[#This Row],[Diâmetro (cm)]]/100)</f>
        <v>5.0000000000000001E-3</v>
      </c>
      <c r="AA595" s="42">
        <f>IF(Tabela1[[#This Row],[Alta8]]="NA","NA",IF(OR(AD595="",U595=""),"",U595*30/1000))</f>
        <v>1.6379999999999999</v>
      </c>
      <c r="AB595" s="42">
        <f>IF(Tabela1[[#This Row],[Média9]]="NA","NA",IF(OR(AE595="",V595=""),"",V595*30/1000))</f>
        <v>1.536</v>
      </c>
      <c r="AC595" s="42">
        <f>IF(Tabela1[[#This Row],[Baixa10]]="NA","NA",IF(OR(AF595="",W595=""),"",W595*30/1000))</f>
        <v>1.4550000000000001</v>
      </c>
      <c r="AD595" s="52" t="str">
        <f>IF(Tabela1[[#This Row],[Alta8]]="NA","NA",IF(X595="","",IF(X595&gt;$AD$3,"A",IF(X595&gt;$AD$4,"B",IF(X595&gt;$AD$5,"C","D")))))</f>
        <v>A</v>
      </c>
      <c r="AE595" s="52" t="str">
        <f>IF(Tabela1[[#This Row],[Média9]]="NA","NA",IF(Y595="","",IF(Y595&gt;$AD$3,"A",IF(Y595&gt;$AD$4,"B",IF(Y595&gt;$AD$5,"C","D")))))</f>
        <v>A</v>
      </c>
      <c r="AF595" s="52" t="str">
        <f>IF(Tabela1[[#This Row],[Baixa10]]="NA","NA",IF(Z595="","",IF(Z595&gt;$AD$3,"A",IF(Z595&gt;$AD$4,"B",IF(Z595&gt;$AD$5,"C","D")))))</f>
        <v>A</v>
      </c>
    </row>
    <row r="596" spans="1:32" ht="26.1" customHeight="1" x14ac:dyDescent="0.3">
      <c r="A596" s="46" t="s">
        <v>1266</v>
      </c>
      <c r="B596" s="31" t="s">
        <v>1235</v>
      </c>
      <c r="C596" s="46" t="s">
        <v>91</v>
      </c>
      <c r="D596" s="46" t="s">
        <v>90</v>
      </c>
      <c r="E596" s="46" t="s">
        <v>27</v>
      </c>
      <c r="F596" s="31">
        <v>127</v>
      </c>
      <c r="G596" s="47">
        <v>36</v>
      </c>
      <c r="H596" s="31">
        <v>5</v>
      </c>
      <c r="I596" s="31" t="s">
        <v>85</v>
      </c>
      <c r="J596" s="31" t="s">
        <v>18</v>
      </c>
      <c r="K596" s="31" t="s">
        <v>17</v>
      </c>
      <c r="L596" s="31" t="s">
        <v>86</v>
      </c>
      <c r="M596" s="31" t="s">
        <v>33</v>
      </c>
      <c r="N596" s="31">
        <v>3</v>
      </c>
      <c r="O596" s="31">
        <v>1320.6</v>
      </c>
      <c r="P596" s="31">
        <v>1255</v>
      </c>
      <c r="Q596" s="31">
        <v>1202.5999999999999</v>
      </c>
      <c r="R596" s="53">
        <v>0.74</v>
      </c>
      <c r="S596" s="53">
        <v>0.7</v>
      </c>
      <c r="T596" s="53">
        <v>0.68</v>
      </c>
      <c r="U596" s="50">
        <v>54.6</v>
      </c>
      <c r="V596" s="50">
        <v>51.2</v>
      </c>
      <c r="W596" s="51">
        <v>48.5</v>
      </c>
      <c r="X596" s="42">
        <f>IF(Tabela1[[#This Row],[Alta2]]="NA","NA",Tabela1[[#This Row],[Alta2]]/Tabela1[[#This Row],[Alta5]]*Tabela1[[#This Row],[Diâmetro (cm)]]/100)</f>
        <v>4.8999999999999998E-3</v>
      </c>
      <c r="Y596" s="42">
        <f>IF(Tabela1[[#This Row],[Média3]]="NA","NA",Tabela1[[#This Row],[Média3]]/Tabela1[[#This Row],[Média6]]*Tabela1[[#This Row],[Diâmetro (cm)]]/100)</f>
        <v>4.8999999999999998E-3</v>
      </c>
      <c r="Z596" s="42">
        <f>IF(Tabela1[[#This Row],[Baixa4]]="NA","NA",Tabela1[[#This Row],[Baixa4]]/Tabela1[[#This Row],[Baixa7]]*Tabela1[[#This Row],[Diâmetro (cm)]]/100)</f>
        <v>5.0000000000000001E-3</v>
      </c>
      <c r="AA596" s="42">
        <f>IF(Tabela1[[#This Row],[Alta8]]="NA","NA",IF(OR(AD596="",U596=""),"",U596*30/1000))</f>
        <v>1.6379999999999999</v>
      </c>
      <c r="AB596" s="42">
        <f>IF(Tabela1[[#This Row],[Média9]]="NA","NA",IF(OR(AE596="",V596=""),"",V596*30/1000))</f>
        <v>1.536</v>
      </c>
      <c r="AC596" s="42">
        <f>IF(Tabela1[[#This Row],[Baixa10]]="NA","NA",IF(OR(AF596="",W596=""),"",W596*30/1000))</f>
        <v>1.4550000000000001</v>
      </c>
      <c r="AD596" s="52" t="str">
        <f>IF(Tabela1[[#This Row],[Alta8]]="NA","NA",IF(X596="","",IF(X596&gt;$AD$3,"A",IF(X596&gt;$AD$4,"B",IF(X596&gt;$AD$5,"C","D")))))</f>
        <v>A</v>
      </c>
      <c r="AE596" s="52" t="str">
        <f>IF(Tabela1[[#This Row],[Média9]]="NA","NA",IF(Y596="","",IF(Y596&gt;$AD$3,"A",IF(Y596&gt;$AD$4,"B",IF(Y596&gt;$AD$5,"C","D")))))</f>
        <v>A</v>
      </c>
      <c r="AF596" s="52" t="str">
        <f>IF(Tabela1[[#This Row],[Baixa10]]="NA","NA",IF(Z596="","",IF(Z596&gt;$AD$3,"A",IF(Z596&gt;$AD$4,"B",IF(Z596&gt;$AD$5,"C","D")))))</f>
        <v>A</v>
      </c>
    </row>
    <row r="597" spans="1:32" ht="26.1" customHeight="1" x14ac:dyDescent="0.3">
      <c r="A597" s="46" t="s">
        <v>1266</v>
      </c>
      <c r="B597" s="31" t="s">
        <v>1234</v>
      </c>
      <c r="C597" s="46" t="s">
        <v>92</v>
      </c>
      <c r="D597" s="46" t="s">
        <v>93</v>
      </c>
      <c r="E597" s="46" t="s">
        <v>27</v>
      </c>
      <c r="F597" s="31">
        <v>127</v>
      </c>
      <c r="G597" s="47">
        <v>38</v>
      </c>
      <c r="H597" s="31">
        <v>3</v>
      </c>
      <c r="I597" s="31" t="s">
        <v>85</v>
      </c>
      <c r="J597" s="31" t="s">
        <v>17</v>
      </c>
      <c r="K597" s="31" t="s">
        <v>17</v>
      </c>
      <c r="L597" s="31" t="s">
        <v>86</v>
      </c>
      <c r="M597" s="31" t="s">
        <v>33</v>
      </c>
      <c r="N597" s="31">
        <v>3</v>
      </c>
      <c r="O597" s="31">
        <v>1523</v>
      </c>
      <c r="P597" s="31">
        <v>1404.6</v>
      </c>
      <c r="Q597" s="31">
        <v>1293</v>
      </c>
      <c r="R597" s="53">
        <v>0.98299999999999998</v>
      </c>
      <c r="S597" s="53">
        <v>0.96</v>
      </c>
      <c r="T597" s="53">
        <v>0.93</v>
      </c>
      <c r="U597" s="50">
        <v>88.7</v>
      </c>
      <c r="V597" s="64">
        <v>57.7</v>
      </c>
      <c r="W597" s="51">
        <v>75.900000000000006</v>
      </c>
      <c r="X597" s="42">
        <f>IF(Tabela1[[#This Row],[Alta2]]="NA","NA",Tabela1[[#This Row],[Alta2]]/Tabela1[[#This Row],[Alta5]]*Tabela1[[#This Row],[Diâmetro (cm)]]/100)</f>
        <v>4.1999999999999997E-3</v>
      </c>
      <c r="Y597" s="42">
        <f>IF(Tabela1[[#This Row],[Média3]]="NA","NA",Tabela1[[#This Row],[Média3]]/Tabela1[[#This Row],[Média6]]*Tabela1[[#This Row],[Diâmetro (cm)]]/100)</f>
        <v>6.3E-3</v>
      </c>
      <c r="Z597" s="42">
        <f>IF(Tabela1[[#This Row],[Baixa4]]="NA","NA",Tabela1[[#This Row],[Baixa4]]/Tabela1[[#This Row],[Baixa7]]*Tabela1[[#This Row],[Diâmetro (cm)]]/100)</f>
        <v>4.7000000000000002E-3</v>
      </c>
      <c r="AA597" s="42">
        <f>IF(Tabela1[[#This Row],[Alta8]]="NA","NA",IF(OR(AD597="",U597=""),"",U597*30/1000))</f>
        <v>2.661</v>
      </c>
      <c r="AB597" s="42">
        <f>IF(Tabela1[[#This Row],[Média9]]="NA","NA",IF(OR(AE597="",V597=""),"",V597*30/1000))</f>
        <v>1.7310000000000001</v>
      </c>
      <c r="AC597" s="42">
        <f>IF(Tabela1[[#This Row],[Baixa10]]="NA","NA",IF(OR(AF597="",W597=""),"",W597*30/1000))</f>
        <v>2.2770000000000001</v>
      </c>
      <c r="AD597" s="52" t="str">
        <f>IF(Tabela1[[#This Row],[Alta8]]="NA","NA",IF(X597="","",IF(X597&gt;$AD$3,"A",IF(X597&gt;$AD$4,"B",IF(X597&gt;$AD$5,"C","D")))))</f>
        <v>A</v>
      </c>
      <c r="AE597" s="52" t="str">
        <f>IF(Tabela1[[#This Row],[Média9]]="NA","NA",IF(Y597="","",IF(Y597&gt;$AD$3,"A",IF(Y597&gt;$AD$4,"B",IF(Y597&gt;$AD$5,"C","D")))))</f>
        <v>A</v>
      </c>
      <c r="AF597" s="52" t="str">
        <f>IF(Tabela1[[#This Row],[Baixa10]]="NA","NA",IF(Z597="","",IF(Z597&gt;$AD$3,"A",IF(Z597&gt;$AD$4,"B",IF(Z597&gt;$AD$5,"C","D")))))</f>
        <v>A</v>
      </c>
    </row>
    <row r="598" spans="1:32" ht="26.1" customHeight="1" x14ac:dyDescent="0.3">
      <c r="A598" s="46" t="s">
        <v>1266</v>
      </c>
      <c r="B598" s="31" t="s">
        <v>1235</v>
      </c>
      <c r="C598" s="46" t="s">
        <v>94</v>
      </c>
      <c r="D598" s="46" t="s">
        <v>93</v>
      </c>
      <c r="E598" s="46" t="s">
        <v>27</v>
      </c>
      <c r="F598" s="31">
        <v>127</v>
      </c>
      <c r="G598" s="47">
        <v>38</v>
      </c>
      <c r="H598" s="31">
        <v>3</v>
      </c>
      <c r="I598" s="31" t="s">
        <v>85</v>
      </c>
      <c r="J598" s="31" t="s">
        <v>17</v>
      </c>
      <c r="K598" s="31" t="s">
        <v>17</v>
      </c>
      <c r="L598" s="31" t="s">
        <v>86</v>
      </c>
      <c r="M598" s="31" t="s">
        <v>33</v>
      </c>
      <c r="N598" s="31">
        <v>3</v>
      </c>
      <c r="O598" s="31">
        <v>1523</v>
      </c>
      <c r="P598" s="31">
        <v>1404.6</v>
      </c>
      <c r="Q598" s="31">
        <v>1293</v>
      </c>
      <c r="R598" s="53">
        <v>0.98299999999999998</v>
      </c>
      <c r="S598" s="53">
        <v>0.95799999999999996</v>
      </c>
      <c r="T598" s="53">
        <v>0.93200000000000005</v>
      </c>
      <c r="U598" s="50">
        <v>88.7</v>
      </c>
      <c r="V598" s="50">
        <v>57.7</v>
      </c>
      <c r="W598" s="51">
        <v>75.900000000000006</v>
      </c>
      <c r="X598" s="42">
        <f>IF(Tabela1[[#This Row],[Alta2]]="NA","NA",Tabela1[[#This Row],[Alta2]]/Tabela1[[#This Row],[Alta5]]*Tabela1[[#This Row],[Diâmetro (cm)]]/100)</f>
        <v>4.1999999999999997E-3</v>
      </c>
      <c r="Y598" s="42">
        <f>IF(Tabela1[[#This Row],[Média3]]="NA","NA",Tabela1[[#This Row],[Média3]]/Tabela1[[#This Row],[Média6]]*Tabela1[[#This Row],[Diâmetro (cm)]]/100)</f>
        <v>6.3E-3</v>
      </c>
      <c r="Z598" s="42">
        <f>IF(Tabela1[[#This Row],[Baixa4]]="NA","NA",Tabela1[[#This Row],[Baixa4]]/Tabela1[[#This Row],[Baixa7]]*Tabela1[[#This Row],[Diâmetro (cm)]]/100)</f>
        <v>4.7000000000000002E-3</v>
      </c>
      <c r="AA598" s="42">
        <f>IF(Tabela1[[#This Row],[Alta8]]="NA","NA",IF(OR(AD598="",U598=""),"",U598*30/1000))</f>
        <v>2.661</v>
      </c>
      <c r="AB598" s="42">
        <f>IF(Tabela1[[#This Row],[Média9]]="NA","NA",IF(OR(AE598="",V598=""),"",V598*30/1000))</f>
        <v>1.7310000000000001</v>
      </c>
      <c r="AC598" s="42">
        <f>IF(Tabela1[[#This Row],[Baixa10]]="NA","NA",IF(OR(AF598="",W598=""),"",W598*30/1000))</f>
        <v>2.2770000000000001</v>
      </c>
      <c r="AD598" s="52" t="str">
        <f>IF(Tabela1[[#This Row],[Alta8]]="NA","NA",IF(X598="","",IF(X598&gt;$AD$3,"A",IF(X598&gt;$AD$4,"B",IF(X598&gt;$AD$5,"C","D")))))</f>
        <v>A</v>
      </c>
      <c r="AE598" s="52" t="str">
        <f>IF(Tabela1[[#This Row],[Média9]]="NA","NA",IF(Y598="","",IF(Y598&gt;$AD$3,"A",IF(Y598&gt;$AD$4,"B",IF(Y598&gt;$AD$5,"C","D")))))</f>
        <v>A</v>
      </c>
      <c r="AF598" s="52" t="str">
        <f>IF(Tabela1[[#This Row],[Baixa10]]="NA","NA",IF(Z598="","",IF(Z598&gt;$AD$3,"A",IF(Z598&gt;$AD$4,"B",IF(Z598&gt;$AD$5,"C","D")))))</f>
        <v>A</v>
      </c>
    </row>
    <row r="599" spans="1:32" ht="26.1" customHeight="1" x14ac:dyDescent="0.3">
      <c r="A599" s="46" t="s">
        <v>1267</v>
      </c>
      <c r="B599" s="31" t="s">
        <v>1236</v>
      </c>
      <c r="C599" s="46" t="s">
        <v>606</v>
      </c>
      <c r="D599" s="46" t="s">
        <v>607</v>
      </c>
      <c r="E599" s="46" t="s">
        <v>26</v>
      </c>
      <c r="F599" s="31" t="s">
        <v>1199</v>
      </c>
      <c r="G599" s="47">
        <v>54</v>
      </c>
      <c r="H599" s="31">
        <v>3</v>
      </c>
      <c r="I599" s="31" t="s">
        <v>128</v>
      </c>
      <c r="J599" s="31" t="s">
        <v>18</v>
      </c>
      <c r="K599" s="31" t="s">
        <v>17</v>
      </c>
      <c r="L599" s="31" t="s">
        <v>76</v>
      </c>
      <c r="M599" s="31" t="s">
        <v>9</v>
      </c>
      <c r="N599" s="31" t="s">
        <v>9</v>
      </c>
      <c r="O599" s="31">
        <v>1095</v>
      </c>
      <c r="P599" s="31">
        <v>1054</v>
      </c>
      <c r="Q599" s="31">
        <v>650.29999999999995</v>
      </c>
      <c r="R599" s="48">
        <v>1.04</v>
      </c>
      <c r="S599" s="48">
        <v>0.94</v>
      </c>
      <c r="T599" s="54">
        <v>0.66</v>
      </c>
      <c r="U599" s="50">
        <v>114.39</v>
      </c>
      <c r="V599" s="50">
        <v>102.21</v>
      </c>
      <c r="W599" s="51">
        <v>88.72</v>
      </c>
      <c r="X599" s="42">
        <f>IF(Tabela1[[#This Row],[Alta2]]="NA","NA",Tabela1[[#This Row],[Alta2]]/Tabela1[[#This Row],[Alta5]]*Tabela1[[#This Row],[Diâmetro (cm)]]/100)</f>
        <v>4.8999999999999998E-3</v>
      </c>
      <c r="Y599" s="42">
        <f>IF(Tabela1[[#This Row],[Média3]]="NA","NA",Tabela1[[#This Row],[Média3]]/Tabela1[[#This Row],[Média6]]*Tabela1[[#This Row],[Diâmetro (cm)]]/100)</f>
        <v>5.0000000000000001E-3</v>
      </c>
      <c r="Z599" s="42">
        <f>IF(Tabela1[[#This Row],[Baixa4]]="NA","NA",Tabela1[[#This Row],[Baixa4]]/Tabela1[[#This Row],[Baixa7]]*Tabela1[[#This Row],[Diâmetro (cm)]]/100)</f>
        <v>4.0000000000000001E-3</v>
      </c>
      <c r="AA599" s="42">
        <f>IF(Tabela1[[#This Row],[Alta8]]="NA","NA",IF(OR(AD599="",U599=""),"",U599*30/1000))</f>
        <v>3.4317000000000002</v>
      </c>
      <c r="AB599" s="42">
        <f>IF(Tabela1[[#This Row],[Média9]]="NA","NA",IF(OR(AE599="",V599=""),"",V599*30/1000))</f>
        <v>3.0663</v>
      </c>
      <c r="AC599" s="42">
        <f>IF(Tabela1[[#This Row],[Baixa10]]="NA","NA",IF(OR(AF599="",W599=""),"",W599*30/1000))</f>
        <v>2.6616</v>
      </c>
      <c r="AD599" s="52" t="str">
        <f>IF(Tabela1[[#This Row],[Alta8]]="NA","NA",IF(X599="","",IF(X599&gt;$AD$3,"A",IF(X599&gt;$AD$4,"B",IF(X599&gt;$AD$5,"C","D")))))</f>
        <v>A</v>
      </c>
      <c r="AE599" s="52" t="str">
        <f>IF(Tabela1[[#This Row],[Média9]]="NA","NA",IF(Y599="","",IF(Y599&gt;$AD$3,"A",IF(Y599&gt;$AD$4,"B",IF(Y599&gt;$AD$5,"C","D")))))</f>
        <v>A</v>
      </c>
      <c r="AF599" s="52" t="str">
        <f>IF(Tabela1[[#This Row],[Baixa10]]="NA","NA",IF(Z599="","",IF(Z599&gt;$AD$3,"A",IF(Z599&gt;$AD$4,"B",IF(Z599&gt;$AD$5,"C","D")))))</f>
        <v>B</v>
      </c>
    </row>
    <row r="600" spans="1:32" ht="26.1" customHeight="1" x14ac:dyDescent="0.3">
      <c r="A600" s="46" t="s">
        <v>1267</v>
      </c>
      <c r="B600" s="31" t="s">
        <v>1236</v>
      </c>
      <c r="C600" s="46" t="s">
        <v>606</v>
      </c>
      <c r="D600" s="46" t="s">
        <v>607</v>
      </c>
      <c r="E600" s="46" t="s">
        <v>26</v>
      </c>
      <c r="F600" s="31" t="s">
        <v>1200</v>
      </c>
      <c r="G600" s="47">
        <v>54</v>
      </c>
      <c r="H600" s="31">
        <v>3</v>
      </c>
      <c r="I600" s="31" t="s">
        <v>128</v>
      </c>
      <c r="J600" s="31" t="s">
        <v>18</v>
      </c>
      <c r="K600" s="31" t="s">
        <v>17</v>
      </c>
      <c r="L600" s="31" t="s">
        <v>76</v>
      </c>
      <c r="M600" s="31" t="s">
        <v>9</v>
      </c>
      <c r="N600" s="31" t="s">
        <v>9</v>
      </c>
      <c r="O600" s="31">
        <v>1041</v>
      </c>
      <c r="P600" s="31">
        <v>881.7</v>
      </c>
      <c r="Q600" s="31">
        <v>516.20000000000005</v>
      </c>
      <c r="R600" s="48">
        <v>0.99</v>
      </c>
      <c r="S600" s="48">
        <v>0.78</v>
      </c>
      <c r="T600" s="54">
        <v>0.53</v>
      </c>
      <c r="U600" s="50">
        <v>102.13</v>
      </c>
      <c r="V600" s="50">
        <v>92.03</v>
      </c>
      <c r="W600" s="51">
        <v>70.91</v>
      </c>
      <c r="X600" s="42">
        <f>IF(Tabela1[[#This Row],[Alta2]]="NA","NA",Tabela1[[#This Row],[Alta2]]/Tabela1[[#This Row],[Alta5]]*Tabela1[[#This Row],[Diâmetro (cm)]]/100)</f>
        <v>5.1999999999999998E-3</v>
      </c>
      <c r="Y600" s="42">
        <f>IF(Tabela1[[#This Row],[Média3]]="NA","NA",Tabela1[[#This Row],[Média3]]/Tabela1[[#This Row],[Média6]]*Tabela1[[#This Row],[Diâmetro (cm)]]/100)</f>
        <v>4.5999999999999999E-3</v>
      </c>
      <c r="Z600" s="42">
        <f>IF(Tabela1[[#This Row],[Baixa4]]="NA","NA",Tabela1[[#This Row],[Baixa4]]/Tabela1[[#This Row],[Baixa7]]*Tabela1[[#This Row],[Diâmetro (cm)]]/100)</f>
        <v>4.0000000000000001E-3</v>
      </c>
      <c r="AA600" s="42">
        <f>IF(Tabela1[[#This Row],[Alta8]]="NA","NA",IF(OR(AD600="",U600=""),"",U600*30/1000))</f>
        <v>3.0638999999999998</v>
      </c>
      <c r="AB600" s="42">
        <f>IF(Tabela1[[#This Row],[Média9]]="NA","NA",IF(OR(AE600="",V600=""),"",V600*30/1000))</f>
        <v>2.7608999999999999</v>
      </c>
      <c r="AC600" s="42">
        <f>IF(Tabela1[[#This Row],[Baixa10]]="NA","NA",IF(OR(AF600="",W600=""),"",W600*30/1000))</f>
        <v>2.1273</v>
      </c>
      <c r="AD600" s="52" t="str">
        <f>IF(Tabela1[[#This Row],[Alta8]]="NA","NA",IF(X600="","",IF(X600&gt;$AD$3,"A",IF(X600&gt;$AD$4,"B",IF(X600&gt;$AD$5,"C","D")))))</f>
        <v>A</v>
      </c>
      <c r="AE600" s="52" t="str">
        <f>IF(Tabela1[[#This Row],[Média9]]="NA","NA",IF(Y600="","",IF(Y600&gt;$AD$3,"A",IF(Y600&gt;$AD$4,"B",IF(Y600&gt;$AD$5,"C","D")))))</f>
        <v>A</v>
      </c>
      <c r="AF600" s="52" t="str">
        <f>IF(Tabela1[[#This Row],[Baixa10]]="NA","NA",IF(Z600="","",IF(Z600&gt;$AD$3,"A",IF(Z600&gt;$AD$4,"B",IF(Z600&gt;$AD$5,"C","D")))))</f>
        <v>B</v>
      </c>
    </row>
    <row r="601" spans="1:32" ht="26.1" customHeight="1" x14ac:dyDescent="0.3">
      <c r="A601" s="46" t="s">
        <v>1267</v>
      </c>
      <c r="B601" s="31" t="s">
        <v>1236</v>
      </c>
      <c r="C601" s="46" t="s">
        <v>608</v>
      </c>
      <c r="D601" s="46" t="s">
        <v>609</v>
      </c>
      <c r="E601" s="46" t="s">
        <v>27</v>
      </c>
      <c r="F601" s="31" t="s">
        <v>1199</v>
      </c>
      <c r="G601" s="47">
        <v>54</v>
      </c>
      <c r="H601" s="31">
        <v>3</v>
      </c>
      <c r="I601" s="31" t="s">
        <v>128</v>
      </c>
      <c r="J601" s="31" t="s">
        <v>18</v>
      </c>
      <c r="K601" s="31" t="s">
        <v>17</v>
      </c>
      <c r="L601" s="31" t="s">
        <v>76</v>
      </c>
      <c r="M601" s="31" t="s">
        <v>9</v>
      </c>
      <c r="N601" s="31" t="s">
        <v>9</v>
      </c>
      <c r="O601" s="31">
        <v>1095</v>
      </c>
      <c r="P601" s="31">
        <v>1054</v>
      </c>
      <c r="Q601" s="31">
        <v>650.29999999999995</v>
      </c>
      <c r="R601" s="48">
        <v>1.04</v>
      </c>
      <c r="S601" s="48">
        <v>0.94</v>
      </c>
      <c r="T601" s="54">
        <v>0.66</v>
      </c>
      <c r="U601" s="50">
        <v>114.39</v>
      </c>
      <c r="V601" s="50">
        <v>102.21</v>
      </c>
      <c r="W601" s="51">
        <v>88.72</v>
      </c>
      <c r="X601" s="42">
        <f>IF(Tabela1[[#This Row],[Alta2]]="NA","NA",Tabela1[[#This Row],[Alta2]]/Tabela1[[#This Row],[Alta5]]*Tabela1[[#This Row],[Diâmetro (cm)]]/100)</f>
        <v>4.8999999999999998E-3</v>
      </c>
      <c r="Y601" s="42">
        <f>IF(Tabela1[[#This Row],[Média3]]="NA","NA",Tabela1[[#This Row],[Média3]]/Tabela1[[#This Row],[Média6]]*Tabela1[[#This Row],[Diâmetro (cm)]]/100)</f>
        <v>5.0000000000000001E-3</v>
      </c>
      <c r="Z601" s="42">
        <f>IF(Tabela1[[#This Row],[Baixa4]]="NA","NA",Tabela1[[#This Row],[Baixa4]]/Tabela1[[#This Row],[Baixa7]]*Tabela1[[#This Row],[Diâmetro (cm)]]/100)</f>
        <v>4.0000000000000001E-3</v>
      </c>
      <c r="AA601" s="42">
        <f>IF(Tabela1[[#This Row],[Alta8]]="NA","NA",IF(OR(AD601="",U601=""),"",U601*30/1000))</f>
        <v>3.4317000000000002</v>
      </c>
      <c r="AB601" s="42">
        <f>IF(Tabela1[[#This Row],[Média9]]="NA","NA",IF(OR(AE601="",V601=""),"",V601*30/1000))</f>
        <v>3.0663</v>
      </c>
      <c r="AC601" s="42">
        <f>IF(Tabela1[[#This Row],[Baixa10]]="NA","NA",IF(OR(AF601="",W601=""),"",W601*30/1000))</f>
        <v>2.6616</v>
      </c>
      <c r="AD601" s="52" t="str">
        <f>IF(Tabela1[[#This Row],[Alta8]]="NA","NA",IF(X601="","",IF(X601&gt;$AD$3,"A",IF(X601&gt;$AD$4,"B",IF(X601&gt;$AD$5,"C","D")))))</f>
        <v>A</v>
      </c>
      <c r="AE601" s="52" t="str">
        <f>IF(Tabela1[[#This Row],[Média9]]="NA","NA",IF(Y601="","",IF(Y601&gt;$AD$3,"A",IF(Y601&gt;$AD$4,"B",IF(Y601&gt;$AD$5,"C","D")))))</f>
        <v>A</v>
      </c>
      <c r="AF601" s="52" t="str">
        <f>IF(Tabela1[[#This Row],[Baixa10]]="NA","NA",IF(Z601="","",IF(Z601&gt;$AD$3,"A",IF(Z601&gt;$AD$4,"B",IF(Z601&gt;$AD$5,"C","D")))))</f>
        <v>B</v>
      </c>
    </row>
    <row r="602" spans="1:32" ht="26.1" customHeight="1" x14ac:dyDescent="0.3">
      <c r="A602" s="46" t="s">
        <v>1267</v>
      </c>
      <c r="B602" s="31" t="s">
        <v>1236</v>
      </c>
      <c r="C602" s="46" t="s">
        <v>608</v>
      </c>
      <c r="D602" s="46" t="s">
        <v>609</v>
      </c>
      <c r="E602" s="46" t="s">
        <v>27</v>
      </c>
      <c r="F602" s="31" t="s">
        <v>1200</v>
      </c>
      <c r="G602" s="47">
        <v>54</v>
      </c>
      <c r="H602" s="31">
        <v>3</v>
      </c>
      <c r="I602" s="31" t="s">
        <v>128</v>
      </c>
      <c r="J602" s="31" t="s">
        <v>18</v>
      </c>
      <c r="K602" s="31" t="s">
        <v>17</v>
      </c>
      <c r="L602" s="31" t="s">
        <v>76</v>
      </c>
      <c r="M602" s="31" t="s">
        <v>9</v>
      </c>
      <c r="N602" s="31" t="s">
        <v>9</v>
      </c>
      <c r="O602" s="31">
        <v>1041</v>
      </c>
      <c r="P602" s="31">
        <v>881.7</v>
      </c>
      <c r="Q602" s="31">
        <v>516.20000000000005</v>
      </c>
      <c r="R602" s="48">
        <v>0.99</v>
      </c>
      <c r="S602" s="48">
        <v>0.78</v>
      </c>
      <c r="T602" s="54">
        <v>0.53</v>
      </c>
      <c r="U602" s="50">
        <v>102.13</v>
      </c>
      <c r="V602" s="50">
        <v>92.03</v>
      </c>
      <c r="W602" s="51">
        <v>70.91</v>
      </c>
      <c r="X602" s="42">
        <f>IF(Tabela1[[#This Row],[Alta2]]="NA","NA",Tabela1[[#This Row],[Alta2]]/Tabela1[[#This Row],[Alta5]]*Tabela1[[#This Row],[Diâmetro (cm)]]/100)</f>
        <v>5.1999999999999998E-3</v>
      </c>
      <c r="Y602" s="42">
        <f>IF(Tabela1[[#This Row],[Média3]]="NA","NA",Tabela1[[#This Row],[Média3]]/Tabela1[[#This Row],[Média6]]*Tabela1[[#This Row],[Diâmetro (cm)]]/100)</f>
        <v>4.5999999999999999E-3</v>
      </c>
      <c r="Z602" s="42">
        <f>IF(Tabela1[[#This Row],[Baixa4]]="NA","NA",Tabela1[[#This Row],[Baixa4]]/Tabela1[[#This Row],[Baixa7]]*Tabela1[[#This Row],[Diâmetro (cm)]]/100)</f>
        <v>4.0000000000000001E-3</v>
      </c>
      <c r="AA602" s="42">
        <f>IF(Tabela1[[#This Row],[Alta8]]="NA","NA",IF(OR(AD602="",U602=""),"",U602*30/1000))</f>
        <v>3.0638999999999998</v>
      </c>
      <c r="AB602" s="42">
        <f>IF(Tabela1[[#This Row],[Média9]]="NA","NA",IF(OR(AE602="",V602=""),"",V602*30/1000))</f>
        <v>2.7608999999999999</v>
      </c>
      <c r="AC602" s="42">
        <f>IF(Tabela1[[#This Row],[Baixa10]]="NA","NA",IF(OR(AF602="",W602=""),"",W602*30/1000))</f>
        <v>2.1273</v>
      </c>
      <c r="AD602" s="52" t="str">
        <f>IF(Tabela1[[#This Row],[Alta8]]="NA","NA",IF(X602="","",IF(X602&gt;$AD$3,"A",IF(X602&gt;$AD$4,"B",IF(X602&gt;$AD$5,"C","D")))))</f>
        <v>A</v>
      </c>
      <c r="AE602" s="52" t="str">
        <f>IF(Tabela1[[#This Row],[Média9]]="NA","NA",IF(Y602="","",IF(Y602&gt;$AD$3,"A",IF(Y602&gt;$AD$4,"B",IF(Y602&gt;$AD$5,"C","D")))))</f>
        <v>A</v>
      </c>
      <c r="AF602" s="52" t="str">
        <f>IF(Tabela1[[#This Row],[Baixa10]]="NA","NA",IF(Z602="","",IF(Z602&gt;$AD$3,"A",IF(Z602&gt;$AD$4,"B",IF(Z602&gt;$AD$5,"C","D")))))</f>
        <v>B</v>
      </c>
    </row>
    <row r="603" spans="1:32" ht="26.1" customHeight="1" x14ac:dyDescent="0.3">
      <c r="A603" s="46" t="s">
        <v>1267</v>
      </c>
      <c r="B603" s="31" t="s">
        <v>1236</v>
      </c>
      <c r="C603" s="46" t="s">
        <v>610</v>
      </c>
      <c r="D603" s="46" t="s">
        <v>611</v>
      </c>
      <c r="E603" s="46" t="s">
        <v>26</v>
      </c>
      <c r="F603" s="31" t="s">
        <v>1199</v>
      </c>
      <c r="G603" s="47">
        <v>47</v>
      </c>
      <c r="H603" s="31">
        <v>3</v>
      </c>
      <c r="I603" s="31" t="s">
        <v>128</v>
      </c>
      <c r="J603" s="31" t="s">
        <v>18</v>
      </c>
      <c r="K603" s="31" t="s">
        <v>17</v>
      </c>
      <c r="L603" s="31" t="s">
        <v>76</v>
      </c>
      <c r="M603" s="31" t="s">
        <v>9</v>
      </c>
      <c r="N603" s="31" t="s">
        <v>9</v>
      </c>
      <c r="O603" s="31">
        <v>1072</v>
      </c>
      <c r="P603" s="31">
        <v>1030</v>
      </c>
      <c r="Q603" s="31">
        <v>801.4</v>
      </c>
      <c r="R603" s="48">
        <v>0.83</v>
      </c>
      <c r="S603" s="48">
        <v>0.81</v>
      </c>
      <c r="T603" s="54">
        <v>0.7</v>
      </c>
      <c r="U603" s="50">
        <v>113.88</v>
      </c>
      <c r="V603" s="50">
        <v>94.69</v>
      </c>
      <c r="W603" s="51">
        <v>81.28</v>
      </c>
      <c r="X603" s="42">
        <f>IF(Tabela1[[#This Row],[Alta2]]="NA","NA",Tabela1[[#This Row],[Alta2]]/Tabela1[[#This Row],[Alta5]]*Tabela1[[#This Row],[Diâmetro (cm)]]/100)</f>
        <v>3.3999999999999998E-3</v>
      </c>
      <c r="Y603" s="42">
        <f>IF(Tabela1[[#This Row],[Média3]]="NA","NA",Tabela1[[#This Row],[Média3]]/Tabela1[[#This Row],[Média6]]*Tabela1[[#This Row],[Diâmetro (cm)]]/100)</f>
        <v>4.0000000000000001E-3</v>
      </c>
      <c r="Z603" s="42">
        <f>IF(Tabela1[[#This Row],[Baixa4]]="NA","NA",Tabela1[[#This Row],[Baixa4]]/Tabela1[[#This Row],[Baixa7]]*Tabela1[[#This Row],[Diâmetro (cm)]]/100)</f>
        <v>4.0000000000000001E-3</v>
      </c>
      <c r="AA603" s="42">
        <f>IF(Tabela1[[#This Row],[Alta8]]="NA","NA",IF(OR(AD603="",U603=""),"",U603*30/1000))</f>
        <v>3.4163999999999999</v>
      </c>
      <c r="AB603" s="42">
        <f>IF(Tabela1[[#This Row],[Média9]]="NA","NA",IF(OR(AE603="",V603=""),"",V603*30/1000))</f>
        <v>2.8407</v>
      </c>
      <c r="AC603" s="42">
        <f>IF(Tabela1[[#This Row],[Baixa10]]="NA","NA",IF(OR(AF603="",W603=""),"",W603*30/1000))</f>
        <v>2.4384000000000001</v>
      </c>
      <c r="AD603" s="52" t="str">
        <f>IF(Tabela1[[#This Row],[Alta8]]="NA","NA",IF(X603="","",IF(X603&gt;$AD$3,"A",IF(X603&gt;$AD$4,"B",IF(X603&gt;$AD$5,"C","D")))))</f>
        <v>C</v>
      </c>
      <c r="AE603" s="52" t="str">
        <f>IF(Tabela1[[#This Row],[Média9]]="NA","NA",IF(Y603="","",IF(Y603&gt;$AD$3,"A",IF(Y603&gt;$AD$4,"B",IF(Y603&gt;$AD$5,"C","D")))))</f>
        <v>B</v>
      </c>
      <c r="AF603" s="52" t="str">
        <f>IF(Tabela1[[#This Row],[Baixa10]]="NA","NA",IF(Z603="","",IF(Z603&gt;$AD$3,"A",IF(Z603&gt;$AD$4,"B",IF(Z603&gt;$AD$5,"C","D")))))</f>
        <v>B</v>
      </c>
    </row>
    <row r="604" spans="1:32" ht="26.1" customHeight="1" x14ac:dyDescent="0.3">
      <c r="A604" s="46" t="s">
        <v>1267</v>
      </c>
      <c r="B604" s="31" t="s">
        <v>1236</v>
      </c>
      <c r="C604" s="46" t="s">
        <v>610</v>
      </c>
      <c r="D604" s="46" t="s">
        <v>611</v>
      </c>
      <c r="E604" s="46" t="s">
        <v>26</v>
      </c>
      <c r="F604" s="31" t="s">
        <v>1200</v>
      </c>
      <c r="G604" s="47">
        <v>47</v>
      </c>
      <c r="H604" s="31">
        <v>3</v>
      </c>
      <c r="I604" s="31" t="s">
        <v>128</v>
      </c>
      <c r="J604" s="31" t="s">
        <v>18</v>
      </c>
      <c r="K604" s="31" t="s">
        <v>17</v>
      </c>
      <c r="L604" s="31" t="s">
        <v>76</v>
      </c>
      <c r="M604" s="31" t="s">
        <v>9</v>
      </c>
      <c r="N604" s="31" t="s">
        <v>9</v>
      </c>
      <c r="O604" s="31">
        <v>1050</v>
      </c>
      <c r="P604" s="31">
        <v>942.7</v>
      </c>
      <c r="Q604" s="31">
        <v>530.1</v>
      </c>
      <c r="R604" s="48">
        <v>0.82</v>
      </c>
      <c r="S604" s="48">
        <v>0.78</v>
      </c>
      <c r="T604" s="54">
        <v>0.6</v>
      </c>
      <c r="U604" s="50">
        <v>97.64</v>
      </c>
      <c r="V604" s="50">
        <v>83.26</v>
      </c>
      <c r="W604" s="51">
        <v>72.36</v>
      </c>
      <c r="X604" s="42">
        <f>IF(Tabela1[[#This Row],[Alta2]]="NA","NA",Tabela1[[#This Row],[Alta2]]/Tabela1[[#This Row],[Alta5]]*Tabela1[[#This Row],[Diâmetro (cm)]]/100)</f>
        <v>3.8999999999999998E-3</v>
      </c>
      <c r="Y604" s="42">
        <f>IF(Tabela1[[#This Row],[Média3]]="NA","NA",Tabela1[[#This Row],[Média3]]/Tabela1[[#This Row],[Média6]]*Tabela1[[#This Row],[Diâmetro (cm)]]/100)</f>
        <v>4.4000000000000003E-3</v>
      </c>
      <c r="Z604" s="42">
        <f>IF(Tabela1[[#This Row],[Baixa4]]="NA","NA",Tabela1[[#This Row],[Baixa4]]/Tabela1[[#This Row],[Baixa7]]*Tabela1[[#This Row],[Diâmetro (cm)]]/100)</f>
        <v>3.8999999999999998E-3</v>
      </c>
      <c r="AA604" s="42">
        <f>IF(Tabela1[[#This Row],[Alta8]]="NA","NA",IF(OR(AD604="",U604=""),"",U604*30/1000))</f>
        <v>2.9291999999999998</v>
      </c>
      <c r="AB604" s="42">
        <f>IF(Tabela1[[#This Row],[Média9]]="NA","NA",IF(OR(AE604="",V604=""),"",V604*30/1000))</f>
        <v>2.4977999999999998</v>
      </c>
      <c r="AC604" s="42">
        <f>IF(Tabela1[[#This Row],[Baixa10]]="NA","NA",IF(OR(AF604="",W604=""),"",W604*30/1000))</f>
        <v>2.1707999999999998</v>
      </c>
      <c r="AD604" s="52" t="str">
        <f>IF(Tabela1[[#This Row],[Alta8]]="NA","NA",IF(X604="","",IF(X604&gt;$AD$3,"A",IF(X604&gt;$AD$4,"B",IF(X604&gt;$AD$5,"C","D")))))</f>
        <v>B</v>
      </c>
      <c r="AE604" s="52" t="str">
        <f>IF(Tabela1[[#This Row],[Média9]]="NA","NA",IF(Y604="","",IF(Y604&gt;$AD$3,"A",IF(Y604&gt;$AD$4,"B",IF(Y604&gt;$AD$5,"C","D")))))</f>
        <v>A</v>
      </c>
      <c r="AF604" s="52" t="str">
        <f>IF(Tabela1[[#This Row],[Baixa10]]="NA","NA",IF(Z604="","",IF(Z604&gt;$AD$3,"A",IF(Z604&gt;$AD$4,"B",IF(Z604&gt;$AD$5,"C","D")))))</f>
        <v>B</v>
      </c>
    </row>
    <row r="605" spans="1:32" ht="26.1" customHeight="1" x14ac:dyDescent="0.3">
      <c r="A605" s="46" t="s">
        <v>1267</v>
      </c>
      <c r="B605" s="31" t="s">
        <v>1236</v>
      </c>
      <c r="C605" s="46" t="s">
        <v>612</v>
      </c>
      <c r="D605" s="46" t="s">
        <v>613</v>
      </c>
      <c r="E605" s="46" t="s">
        <v>26</v>
      </c>
      <c r="F605" s="31" t="s">
        <v>1199</v>
      </c>
      <c r="G605" s="47">
        <v>39</v>
      </c>
      <c r="H605" s="31">
        <v>3</v>
      </c>
      <c r="I605" s="31" t="s">
        <v>128</v>
      </c>
      <c r="J605" s="31" t="s">
        <v>18</v>
      </c>
      <c r="K605" s="31" t="s">
        <v>17</v>
      </c>
      <c r="L605" s="31" t="s">
        <v>76</v>
      </c>
      <c r="M605" s="31" t="s">
        <v>9</v>
      </c>
      <c r="N605" s="31" t="s">
        <v>9</v>
      </c>
      <c r="O605" s="31">
        <v>1699</v>
      </c>
      <c r="P605" s="31">
        <v>1557</v>
      </c>
      <c r="Q605" s="31">
        <v>1424</v>
      </c>
      <c r="R605" s="48">
        <v>0.74</v>
      </c>
      <c r="S605" s="48">
        <v>0.68</v>
      </c>
      <c r="T605" s="54">
        <v>0.65</v>
      </c>
      <c r="U605" s="50">
        <v>66.47</v>
      </c>
      <c r="V605" s="50">
        <v>61.45</v>
      </c>
      <c r="W605" s="51">
        <v>60.97</v>
      </c>
      <c r="X605" s="42">
        <f>IF(Tabela1[[#This Row],[Alta2]]="NA","NA",Tabela1[[#This Row],[Alta2]]/Tabela1[[#This Row],[Alta5]]*Tabela1[[#This Row],[Diâmetro (cm)]]/100)</f>
        <v>4.3E-3</v>
      </c>
      <c r="Y605" s="42">
        <f>IF(Tabela1[[#This Row],[Média3]]="NA","NA",Tabela1[[#This Row],[Média3]]/Tabela1[[#This Row],[Média6]]*Tabela1[[#This Row],[Diâmetro (cm)]]/100)</f>
        <v>4.3E-3</v>
      </c>
      <c r="Z605" s="42">
        <f>IF(Tabela1[[#This Row],[Baixa4]]="NA","NA",Tabela1[[#This Row],[Baixa4]]/Tabela1[[#This Row],[Baixa7]]*Tabela1[[#This Row],[Diâmetro (cm)]]/100)</f>
        <v>4.1999999999999997E-3</v>
      </c>
      <c r="AA605" s="42">
        <f>IF(Tabela1[[#This Row],[Alta8]]="NA","NA",IF(OR(AD605="",U605=""),"",U605*30/1000))</f>
        <v>1.9941</v>
      </c>
      <c r="AB605" s="42">
        <f>IF(Tabela1[[#This Row],[Média9]]="NA","NA",IF(OR(AE605="",V605=""),"",V605*30/1000))</f>
        <v>1.8434999999999999</v>
      </c>
      <c r="AC605" s="42">
        <f>IF(Tabela1[[#This Row],[Baixa10]]="NA","NA",IF(OR(AF605="",W605=""),"",W605*30/1000))</f>
        <v>1.8290999999999999</v>
      </c>
      <c r="AD605" s="52" t="str">
        <f>IF(Tabela1[[#This Row],[Alta8]]="NA","NA",IF(X605="","",IF(X605&gt;$AD$3,"A",IF(X605&gt;$AD$4,"B",IF(X605&gt;$AD$5,"C","D")))))</f>
        <v>A</v>
      </c>
      <c r="AE605" s="52" t="str">
        <f>IF(Tabela1[[#This Row],[Média9]]="NA","NA",IF(Y605="","",IF(Y605&gt;$AD$3,"A",IF(Y605&gt;$AD$4,"B",IF(Y605&gt;$AD$5,"C","D")))))</f>
        <v>A</v>
      </c>
      <c r="AF605" s="52" t="str">
        <f>IF(Tabela1[[#This Row],[Baixa10]]="NA","NA",IF(Z605="","",IF(Z605&gt;$AD$3,"A",IF(Z605&gt;$AD$4,"B",IF(Z605&gt;$AD$5,"C","D")))))</f>
        <v>A</v>
      </c>
    </row>
    <row r="606" spans="1:32" ht="26.1" customHeight="1" x14ac:dyDescent="0.3">
      <c r="A606" s="46" t="s">
        <v>1267</v>
      </c>
      <c r="B606" s="31" t="s">
        <v>1236</v>
      </c>
      <c r="C606" s="46" t="s">
        <v>612</v>
      </c>
      <c r="D606" s="46" t="s">
        <v>613</v>
      </c>
      <c r="E606" s="46" t="s">
        <v>26</v>
      </c>
      <c r="F606" s="31" t="s">
        <v>1200</v>
      </c>
      <c r="G606" s="47">
        <v>39</v>
      </c>
      <c r="H606" s="31">
        <v>3</v>
      </c>
      <c r="I606" s="31" t="s">
        <v>128</v>
      </c>
      <c r="J606" s="31" t="s">
        <v>18</v>
      </c>
      <c r="K606" s="31" t="s">
        <v>17</v>
      </c>
      <c r="L606" s="31" t="s">
        <v>76</v>
      </c>
      <c r="M606" s="31" t="s">
        <v>9</v>
      </c>
      <c r="N606" s="31" t="s">
        <v>9</v>
      </c>
      <c r="O606" s="31">
        <v>1668</v>
      </c>
      <c r="P606" s="31">
        <v>1415</v>
      </c>
      <c r="Q606" s="31">
        <v>1204</v>
      </c>
      <c r="R606" s="48">
        <v>0.72</v>
      </c>
      <c r="S606" s="48">
        <v>0.62</v>
      </c>
      <c r="T606" s="54">
        <v>0.54</v>
      </c>
      <c r="U606" s="50">
        <v>66.66</v>
      </c>
      <c r="V606" s="50">
        <v>61.78</v>
      </c>
      <c r="W606" s="51">
        <v>59.98</v>
      </c>
      <c r="X606" s="42">
        <f>IF(Tabela1[[#This Row],[Alta2]]="NA","NA",Tabela1[[#This Row],[Alta2]]/Tabela1[[#This Row],[Alta5]]*Tabela1[[#This Row],[Diâmetro (cm)]]/100)</f>
        <v>4.1999999999999997E-3</v>
      </c>
      <c r="Y606" s="42">
        <f>IF(Tabela1[[#This Row],[Média3]]="NA","NA",Tabela1[[#This Row],[Média3]]/Tabela1[[#This Row],[Média6]]*Tabela1[[#This Row],[Diâmetro (cm)]]/100)</f>
        <v>3.8999999999999998E-3</v>
      </c>
      <c r="Z606" s="42">
        <f>IF(Tabela1[[#This Row],[Baixa4]]="NA","NA",Tabela1[[#This Row],[Baixa4]]/Tabela1[[#This Row],[Baixa7]]*Tabela1[[#This Row],[Diâmetro (cm)]]/100)</f>
        <v>3.5000000000000001E-3</v>
      </c>
      <c r="AA606" s="42">
        <f>IF(Tabela1[[#This Row],[Alta8]]="NA","NA",IF(OR(AD606="",U606=""),"",U606*30/1000))</f>
        <v>1.9998</v>
      </c>
      <c r="AB606" s="42">
        <f>IF(Tabela1[[#This Row],[Média9]]="NA","NA",IF(OR(AE606="",V606=""),"",V606*30/1000))</f>
        <v>1.8533999999999999</v>
      </c>
      <c r="AC606" s="42">
        <f>IF(Tabela1[[#This Row],[Baixa10]]="NA","NA",IF(OR(AF606="",W606=""),"",W606*30/1000))</f>
        <v>1.7994000000000001</v>
      </c>
      <c r="AD606" s="52" t="str">
        <f>IF(Tabela1[[#This Row],[Alta8]]="NA","NA",IF(X606="","",IF(X606&gt;$AD$3,"A",IF(X606&gt;$AD$4,"B",IF(X606&gt;$AD$5,"C","D")))))</f>
        <v>A</v>
      </c>
      <c r="AE606" s="52" t="str">
        <f>IF(Tabela1[[#This Row],[Média9]]="NA","NA",IF(Y606="","",IF(Y606&gt;$AD$3,"A",IF(Y606&gt;$AD$4,"B",IF(Y606&gt;$AD$5,"C","D")))))</f>
        <v>B</v>
      </c>
      <c r="AF606" s="52" t="str">
        <f>IF(Tabela1[[#This Row],[Baixa10]]="NA","NA",IF(Z606="","",IF(Z606&gt;$AD$3,"A",IF(Z606&gt;$AD$4,"B",IF(Z606&gt;$AD$5,"C","D")))))</f>
        <v>C</v>
      </c>
    </row>
    <row r="607" spans="1:32" ht="26.1" customHeight="1" x14ac:dyDescent="0.3">
      <c r="A607" s="46" t="s">
        <v>1267</v>
      </c>
      <c r="B607" s="31" t="s">
        <v>1236</v>
      </c>
      <c r="C607" s="46" t="s">
        <v>614</v>
      </c>
      <c r="D607" s="46" t="s">
        <v>615</v>
      </c>
      <c r="E607" s="46" t="s">
        <v>26</v>
      </c>
      <c r="F607" s="31" t="s">
        <v>1199</v>
      </c>
      <c r="G607" s="47">
        <v>54</v>
      </c>
      <c r="H607" s="31">
        <v>3</v>
      </c>
      <c r="I607" s="31" t="s">
        <v>128</v>
      </c>
      <c r="J607" s="31" t="s">
        <v>18</v>
      </c>
      <c r="K607" s="31" t="s">
        <v>19</v>
      </c>
      <c r="L607" s="31" t="s">
        <v>76</v>
      </c>
      <c r="M607" s="31" t="s">
        <v>9</v>
      </c>
      <c r="N607" s="31" t="s">
        <v>9</v>
      </c>
      <c r="O607" s="31">
        <v>1095</v>
      </c>
      <c r="P607" s="31">
        <v>1054</v>
      </c>
      <c r="Q607" s="31">
        <v>650.29999999999995</v>
      </c>
      <c r="R607" s="48">
        <v>1.04</v>
      </c>
      <c r="S607" s="48">
        <v>0.94</v>
      </c>
      <c r="T607" s="54">
        <v>0.66</v>
      </c>
      <c r="U607" s="50">
        <v>114.39</v>
      </c>
      <c r="V607" s="50">
        <v>102.21</v>
      </c>
      <c r="W607" s="51">
        <v>88.7</v>
      </c>
      <c r="X607" s="42">
        <f>IF(Tabela1[[#This Row],[Alta2]]="NA","NA",Tabela1[[#This Row],[Alta2]]/Tabela1[[#This Row],[Alta5]]*Tabela1[[#This Row],[Diâmetro (cm)]]/100)</f>
        <v>4.8999999999999998E-3</v>
      </c>
      <c r="Y607" s="42">
        <f>IF(Tabela1[[#This Row],[Média3]]="NA","NA",Tabela1[[#This Row],[Média3]]/Tabela1[[#This Row],[Média6]]*Tabela1[[#This Row],[Diâmetro (cm)]]/100)</f>
        <v>5.0000000000000001E-3</v>
      </c>
      <c r="Z607" s="42">
        <f>IF(Tabela1[[#This Row],[Baixa4]]="NA","NA",Tabela1[[#This Row],[Baixa4]]/Tabela1[[#This Row],[Baixa7]]*Tabela1[[#This Row],[Diâmetro (cm)]]/100)</f>
        <v>4.0000000000000001E-3</v>
      </c>
      <c r="AA607" s="42">
        <f>IF(Tabela1[[#This Row],[Alta8]]="NA","NA",IF(OR(AD607="",U607=""),"",U607*30/1000))</f>
        <v>3.4317000000000002</v>
      </c>
      <c r="AB607" s="42">
        <f>IF(Tabela1[[#This Row],[Média9]]="NA","NA",IF(OR(AE607="",V607=""),"",V607*30/1000))</f>
        <v>3.0663</v>
      </c>
      <c r="AC607" s="42">
        <f>IF(Tabela1[[#This Row],[Baixa10]]="NA","NA",IF(OR(AF607="",W607=""),"",W607*30/1000))</f>
        <v>2.661</v>
      </c>
      <c r="AD607" s="52" t="str">
        <f>IF(Tabela1[[#This Row],[Alta8]]="NA","NA",IF(X607="","",IF(X607&gt;$AD$3,"A",IF(X607&gt;$AD$4,"B",IF(X607&gt;$AD$5,"C","D")))))</f>
        <v>A</v>
      </c>
      <c r="AE607" s="52" t="str">
        <f>IF(Tabela1[[#This Row],[Média9]]="NA","NA",IF(Y607="","",IF(Y607&gt;$AD$3,"A",IF(Y607&gt;$AD$4,"B",IF(Y607&gt;$AD$5,"C","D")))))</f>
        <v>A</v>
      </c>
      <c r="AF607" s="52" t="str">
        <f>IF(Tabela1[[#This Row],[Baixa10]]="NA","NA",IF(Z607="","",IF(Z607&gt;$AD$3,"A",IF(Z607&gt;$AD$4,"B",IF(Z607&gt;$AD$5,"C","D")))))</f>
        <v>B</v>
      </c>
    </row>
    <row r="608" spans="1:32" ht="26.1" customHeight="1" x14ac:dyDescent="0.3">
      <c r="A608" s="46" t="s">
        <v>1267</v>
      </c>
      <c r="B608" s="31" t="s">
        <v>1236</v>
      </c>
      <c r="C608" s="46" t="s">
        <v>614</v>
      </c>
      <c r="D608" s="46" t="s">
        <v>615</v>
      </c>
      <c r="E608" s="46" t="s">
        <v>26</v>
      </c>
      <c r="F608" s="31" t="s">
        <v>1200</v>
      </c>
      <c r="G608" s="47">
        <v>54</v>
      </c>
      <c r="H608" s="31">
        <v>3</v>
      </c>
      <c r="I608" s="31" t="s">
        <v>128</v>
      </c>
      <c r="J608" s="31" t="s">
        <v>18</v>
      </c>
      <c r="K608" s="31" t="s">
        <v>19</v>
      </c>
      <c r="L608" s="31" t="s">
        <v>76</v>
      </c>
      <c r="M608" s="31" t="s">
        <v>9</v>
      </c>
      <c r="N608" s="31" t="s">
        <v>9</v>
      </c>
      <c r="O608" s="31">
        <v>1041</v>
      </c>
      <c r="P608" s="31">
        <v>881.7</v>
      </c>
      <c r="Q608" s="31">
        <v>516.20000000000005</v>
      </c>
      <c r="R608" s="48">
        <v>0.99</v>
      </c>
      <c r="S608" s="48">
        <v>0.78</v>
      </c>
      <c r="T608" s="54">
        <v>0.53</v>
      </c>
      <c r="U608" s="50">
        <v>102.13</v>
      </c>
      <c r="V608" s="50">
        <v>92.03</v>
      </c>
      <c r="W608" s="51">
        <v>70.91</v>
      </c>
      <c r="X608" s="42">
        <f>IF(Tabela1[[#This Row],[Alta2]]="NA","NA",Tabela1[[#This Row],[Alta2]]/Tabela1[[#This Row],[Alta5]]*Tabela1[[#This Row],[Diâmetro (cm)]]/100)</f>
        <v>5.1999999999999998E-3</v>
      </c>
      <c r="Y608" s="42">
        <f>IF(Tabela1[[#This Row],[Média3]]="NA","NA",Tabela1[[#This Row],[Média3]]/Tabela1[[#This Row],[Média6]]*Tabela1[[#This Row],[Diâmetro (cm)]]/100)</f>
        <v>4.5999999999999999E-3</v>
      </c>
      <c r="Z608" s="42">
        <f>IF(Tabela1[[#This Row],[Baixa4]]="NA","NA",Tabela1[[#This Row],[Baixa4]]/Tabela1[[#This Row],[Baixa7]]*Tabela1[[#This Row],[Diâmetro (cm)]]/100)</f>
        <v>4.0000000000000001E-3</v>
      </c>
      <c r="AA608" s="42">
        <f>IF(Tabela1[[#This Row],[Alta8]]="NA","NA",IF(OR(AD608="",U608=""),"",U608*30/1000))</f>
        <v>3.0638999999999998</v>
      </c>
      <c r="AB608" s="42">
        <f>IF(Tabela1[[#This Row],[Média9]]="NA","NA",IF(OR(AE608="",V608=""),"",V608*30/1000))</f>
        <v>2.7608999999999999</v>
      </c>
      <c r="AC608" s="42">
        <f>IF(Tabela1[[#This Row],[Baixa10]]="NA","NA",IF(OR(AF608="",W608=""),"",W608*30/1000))</f>
        <v>2.1273</v>
      </c>
      <c r="AD608" s="52" t="str">
        <f>IF(Tabela1[[#This Row],[Alta8]]="NA","NA",IF(X608="","",IF(X608&gt;$AD$3,"A",IF(X608&gt;$AD$4,"B",IF(X608&gt;$AD$5,"C","D")))))</f>
        <v>A</v>
      </c>
      <c r="AE608" s="52" t="str">
        <f>IF(Tabela1[[#This Row],[Média9]]="NA","NA",IF(Y608="","",IF(Y608&gt;$AD$3,"A",IF(Y608&gt;$AD$4,"B",IF(Y608&gt;$AD$5,"C","D")))))</f>
        <v>A</v>
      </c>
      <c r="AF608" s="52" t="str">
        <f>IF(Tabela1[[#This Row],[Baixa10]]="NA","NA",IF(Z608="","",IF(Z608&gt;$AD$3,"A",IF(Z608&gt;$AD$4,"B",IF(Z608&gt;$AD$5,"C","D")))))</f>
        <v>B</v>
      </c>
    </row>
    <row r="609" spans="1:32" ht="26.1" customHeight="1" x14ac:dyDescent="0.3">
      <c r="A609" s="46" t="s">
        <v>1267</v>
      </c>
      <c r="B609" s="31" t="s">
        <v>1236</v>
      </c>
      <c r="C609" s="46" t="s">
        <v>616</v>
      </c>
      <c r="D609" s="46" t="s">
        <v>617</v>
      </c>
      <c r="E609" s="46" t="s">
        <v>27</v>
      </c>
      <c r="F609" s="31" t="s">
        <v>1199</v>
      </c>
      <c r="G609" s="47">
        <v>54</v>
      </c>
      <c r="H609" s="31">
        <v>3</v>
      </c>
      <c r="I609" s="31" t="s">
        <v>128</v>
      </c>
      <c r="J609" s="31" t="s">
        <v>18</v>
      </c>
      <c r="K609" s="31" t="s">
        <v>19</v>
      </c>
      <c r="L609" s="31" t="s">
        <v>76</v>
      </c>
      <c r="M609" s="31" t="s">
        <v>9</v>
      </c>
      <c r="N609" s="31" t="s">
        <v>9</v>
      </c>
      <c r="O609" s="31">
        <v>1095</v>
      </c>
      <c r="P609" s="31">
        <v>1054</v>
      </c>
      <c r="Q609" s="31">
        <v>650.29999999999995</v>
      </c>
      <c r="R609" s="48">
        <v>1.04</v>
      </c>
      <c r="S609" s="48">
        <v>0.94</v>
      </c>
      <c r="T609" s="54">
        <v>0.66</v>
      </c>
      <c r="U609" s="50">
        <v>114.39</v>
      </c>
      <c r="V609" s="50">
        <v>102.21</v>
      </c>
      <c r="W609" s="51">
        <v>88.72</v>
      </c>
      <c r="X609" s="42">
        <f>IF(Tabela1[[#This Row],[Alta2]]="NA","NA",Tabela1[[#This Row],[Alta2]]/Tabela1[[#This Row],[Alta5]]*Tabela1[[#This Row],[Diâmetro (cm)]]/100)</f>
        <v>4.8999999999999998E-3</v>
      </c>
      <c r="Y609" s="42">
        <f>IF(Tabela1[[#This Row],[Média3]]="NA","NA",Tabela1[[#This Row],[Média3]]/Tabela1[[#This Row],[Média6]]*Tabela1[[#This Row],[Diâmetro (cm)]]/100)</f>
        <v>5.0000000000000001E-3</v>
      </c>
      <c r="Z609" s="42">
        <f>IF(Tabela1[[#This Row],[Baixa4]]="NA","NA",Tabela1[[#This Row],[Baixa4]]/Tabela1[[#This Row],[Baixa7]]*Tabela1[[#This Row],[Diâmetro (cm)]]/100)</f>
        <v>4.0000000000000001E-3</v>
      </c>
      <c r="AA609" s="42">
        <f>IF(Tabela1[[#This Row],[Alta8]]="NA","NA",IF(OR(AD609="",U609=""),"",U609*30/1000))</f>
        <v>3.4317000000000002</v>
      </c>
      <c r="AB609" s="42">
        <f>IF(Tabela1[[#This Row],[Média9]]="NA","NA",IF(OR(AE609="",V609=""),"",V609*30/1000))</f>
        <v>3.0663</v>
      </c>
      <c r="AC609" s="42">
        <f>IF(Tabela1[[#This Row],[Baixa10]]="NA","NA",IF(OR(AF609="",W609=""),"",W609*30/1000))</f>
        <v>2.6616</v>
      </c>
      <c r="AD609" s="52" t="str">
        <f>IF(Tabela1[[#This Row],[Alta8]]="NA","NA",IF(X609="","",IF(X609&gt;$AD$3,"A",IF(X609&gt;$AD$4,"B",IF(X609&gt;$AD$5,"C","D")))))</f>
        <v>A</v>
      </c>
      <c r="AE609" s="52" t="str">
        <f>IF(Tabela1[[#This Row],[Média9]]="NA","NA",IF(Y609="","",IF(Y609&gt;$AD$3,"A",IF(Y609&gt;$AD$4,"B",IF(Y609&gt;$AD$5,"C","D")))))</f>
        <v>A</v>
      </c>
      <c r="AF609" s="52" t="str">
        <f>IF(Tabela1[[#This Row],[Baixa10]]="NA","NA",IF(Z609="","",IF(Z609&gt;$AD$3,"A",IF(Z609&gt;$AD$4,"B",IF(Z609&gt;$AD$5,"C","D")))))</f>
        <v>B</v>
      </c>
    </row>
    <row r="610" spans="1:32" ht="26.1" customHeight="1" x14ac:dyDescent="0.3">
      <c r="A610" s="46" t="s">
        <v>1267</v>
      </c>
      <c r="B610" s="31" t="s">
        <v>1236</v>
      </c>
      <c r="C610" s="46" t="s">
        <v>616</v>
      </c>
      <c r="D610" s="46" t="s">
        <v>617</v>
      </c>
      <c r="E610" s="46" t="s">
        <v>27</v>
      </c>
      <c r="F610" s="31" t="s">
        <v>1200</v>
      </c>
      <c r="G610" s="47">
        <v>54</v>
      </c>
      <c r="H610" s="31">
        <v>3</v>
      </c>
      <c r="I610" s="31" t="s">
        <v>128</v>
      </c>
      <c r="J610" s="31" t="s">
        <v>18</v>
      </c>
      <c r="K610" s="31" t="s">
        <v>19</v>
      </c>
      <c r="L610" s="31" t="s">
        <v>76</v>
      </c>
      <c r="M610" s="31" t="s">
        <v>9</v>
      </c>
      <c r="N610" s="31" t="s">
        <v>9</v>
      </c>
      <c r="O610" s="31">
        <v>1041</v>
      </c>
      <c r="P610" s="31">
        <v>881.7</v>
      </c>
      <c r="Q610" s="31">
        <v>516.6</v>
      </c>
      <c r="R610" s="48">
        <v>0.99</v>
      </c>
      <c r="S610" s="48">
        <v>0.78</v>
      </c>
      <c r="T610" s="54">
        <v>0.53</v>
      </c>
      <c r="U610" s="50">
        <v>102.13</v>
      </c>
      <c r="V610" s="50">
        <v>92.03</v>
      </c>
      <c r="W610" s="51">
        <v>70.91</v>
      </c>
      <c r="X610" s="42">
        <f>IF(Tabela1[[#This Row],[Alta2]]="NA","NA",Tabela1[[#This Row],[Alta2]]/Tabela1[[#This Row],[Alta5]]*Tabela1[[#This Row],[Diâmetro (cm)]]/100)</f>
        <v>5.1999999999999998E-3</v>
      </c>
      <c r="Y610" s="42">
        <f>IF(Tabela1[[#This Row],[Média3]]="NA","NA",Tabela1[[#This Row],[Média3]]/Tabela1[[#This Row],[Média6]]*Tabela1[[#This Row],[Diâmetro (cm)]]/100)</f>
        <v>4.5999999999999999E-3</v>
      </c>
      <c r="Z610" s="42">
        <f>IF(Tabela1[[#This Row],[Baixa4]]="NA","NA",Tabela1[[#This Row],[Baixa4]]/Tabela1[[#This Row],[Baixa7]]*Tabela1[[#This Row],[Diâmetro (cm)]]/100)</f>
        <v>4.0000000000000001E-3</v>
      </c>
      <c r="AA610" s="42">
        <f>IF(Tabela1[[#This Row],[Alta8]]="NA","NA",IF(OR(AD610="",U610=""),"",U610*30/1000))</f>
        <v>3.0638999999999998</v>
      </c>
      <c r="AB610" s="42">
        <f>IF(Tabela1[[#This Row],[Média9]]="NA","NA",IF(OR(AE610="",V610=""),"",V610*30/1000))</f>
        <v>2.7608999999999999</v>
      </c>
      <c r="AC610" s="42">
        <f>IF(Tabela1[[#This Row],[Baixa10]]="NA","NA",IF(OR(AF610="",W610=""),"",W610*30/1000))</f>
        <v>2.1273</v>
      </c>
      <c r="AD610" s="52" t="str">
        <f>IF(Tabela1[[#This Row],[Alta8]]="NA","NA",IF(X610="","",IF(X610&gt;$AD$3,"A",IF(X610&gt;$AD$4,"B",IF(X610&gt;$AD$5,"C","D")))))</f>
        <v>A</v>
      </c>
      <c r="AE610" s="52" t="str">
        <f>IF(Tabela1[[#This Row],[Média9]]="NA","NA",IF(Y610="","",IF(Y610&gt;$AD$3,"A",IF(Y610&gt;$AD$4,"B",IF(Y610&gt;$AD$5,"C","D")))))</f>
        <v>A</v>
      </c>
      <c r="AF610" s="52" t="str">
        <f>IF(Tabela1[[#This Row],[Baixa10]]="NA","NA",IF(Z610="","",IF(Z610&gt;$AD$3,"A",IF(Z610&gt;$AD$4,"B",IF(Z610&gt;$AD$5,"C","D")))))</f>
        <v>B</v>
      </c>
    </row>
    <row r="611" spans="1:32" ht="26.1" customHeight="1" x14ac:dyDescent="0.3">
      <c r="A611" s="46" t="s">
        <v>1268</v>
      </c>
      <c r="B611" s="31" t="s">
        <v>1237</v>
      </c>
      <c r="C611" s="46" t="s">
        <v>798</v>
      </c>
      <c r="D611" s="46" t="s">
        <v>799</v>
      </c>
      <c r="E611" s="46" t="s">
        <v>25</v>
      </c>
      <c r="F611" s="31">
        <v>127</v>
      </c>
      <c r="G611" s="47">
        <v>40</v>
      </c>
      <c r="H611" s="31">
        <v>6</v>
      </c>
      <c r="I611" s="31" t="s">
        <v>800</v>
      </c>
      <c r="J611" s="31" t="s">
        <v>801</v>
      </c>
      <c r="K611" s="31" t="s">
        <v>801</v>
      </c>
      <c r="L611" s="31" t="s">
        <v>800</v>
      </c>
      <c r="M611" s="31" t="s">
        <v>802</v>
      </c>
      <c r="N611" s="31">
        <v>3</v>
      </c>
      <c r="O611" s="31">
        <v>1530</v>
      </c>
      <c r="P611" s="31">
        <v>1340</v>
      </c>
      <c r="Q611" s="31">
        <v>1090</v>
      </c>
      <c r="R611" s="48">
        <v>1.41</v>
      </c>
      <c r="S611" s="48">
        <v>1.17</v>
      </c>
      <c r="T611" s="54">
        <v>0.93</v>
      </c>
      <c r="U611" s="50">
        <v>128</v>
      </c>
      <c r="V611" s="50">
        <v>106</v>
      </c>
      <c r="W611" s="51">
        <v>89</v>
      </c>
      <c r="X611" s="42">
        <f>IF(Tabela1[[#This Row],[Alta2]]="NA","NA",Tabela1[[#This Row],[Alta2]]/Tabela1[[#This Row],[Alta5]]*Tabela1[[#This Row],[Diâmetro (cm)]]/100)</f>
        <v>4.4000000000000003E-3</v>
      </c>
      <c r="Y611" s="42">
        <f>IF(Tabela1[[#This Row],[Média3]]="NA","NA",Tabela1[[#This Row],[Média3]]/Tabela1[[#This Row],[Média6]]*Tabela1[[#This Row],[Diâmetro (cm)]]/100)</f>
        <v>4.4000000000000003E-3</v>
      </c>
      <c r="Z611" s="42">
        <f>IF(Tabela1[[#This Row],[Baixa4]]="NA","NA",Tabela1[[#This Row],[Baixa4]]/Tabela1[[#This Row],[Baixa7]]*Tabela1[[#This Row],[Diâmetro (cm)]]/100)</f>
        <v>4.1999999999999997E-3</v>
      </c>
      <c r="AA611" s="42">
        <f>IF(Tabela1[[#This Row],[Alta8]]="NA","NA",IF(OR(AD611="",U611=""),"",U611*30/1000))</f>
        <v>3.84</v>
      </c>
      <c r="AB611" s="42">
        <f>IF(Tabela1[[#This Row],[Média9]]="NA","NA",IF(OR(AE611="",V611=""),"",V611*30/1000))</f>
        <v>3.18</v>
      </c>
      <c r="AC611" s="42">
        <f>IF(Tabela1[[#This Row],[Baixa10]]="NA","NA",IF(OR(AF611="",W611=""),"",W611*30/1000))</f>
        <v>2.67</v>
      </c>
      <c r="AD611" s="52" t="str">
        <f>IF(Tabela1[[#This Row],[Alta8]]="NA","NA",IF(X611="","",IF(X611&gt;$AD$3,"A",IF(X611&gt;$AD$4,"B",IF(X611&gt;$AD$5,"C","D")))))</f>
        <v>A</v>
      </c>
      <c r="AE611" s="52" t="str">
        <f>IF(Tabela1[[#This Row],[Média9]]="NA","NA",IF(Y611="","",IF(Y611&gt;$AD$3,"A",IF(Y611&gt;$AD$4,"B",IF(Y611&gt;$AD$5,"C","D")))))</f>
        <v>A</v>
      </c>
      <c r="AF611" s="52" t="str">
        <f>IF(Tabela1[[#This Row],[Baixa10]]="NA","NA",IF(Z611="","",IF(Z611&gt;$AD$3,"A",IF(Z611&gt;$AD$4,"B",IF(Z611&gt;$AD$5,"C","D")))))</f>
        <v>A</v>
      </c>
    </row>
    <row r="612" spans="1:32" ht="26.1" customHeight="1" x14ac:dyDescent="0.3">
      <c r="A612" s="46" t="s">
        <v>1268</v>
      </c>
      <c r="B612" s="31" t="s">
        <v>1237</v>
      </c>
      <c r="C612" s="46" t="s">
        <v>803</v>
      </c>
      <c r="D612" s="46" t="s">
        <v>804</v>
      </c>
      <c r="E612" s="46" t="s">
        <v>25</v>
      </c>
      <c r="F612" s="31">
        <v>127</v>
      </c>
      <c r="G612" s="47">
        <v>40</v>
      </c>
      <c r="H612" s="31">
        <v>6</v>
      </c>
      <c r="I612" s="31" t="s">
        <v>800</v>
      </c>
      <c r="J612" s="31" t="s">
        <v>801</v>
      </c>
      <c r="K612" s="31" t="s">
        <v>801</v>
      </c>
      <c r="L612" s="31" t="s">
        <v>800</v>
      </c>
      <c r="M612" s="31" t="s">
        <v>802</v>
      </c>
      <c r="N612" s="31">
        <v>3</v>
      </c>
      <c r="O612" s="31">
        <v>1530</v>
      </c>
      <c r="P612" s="31">
        <v>1340</v>
      </c>
      <c r="Q612" s="31">
        <v>1090</v>
      </c>
      <c r="R612" s="48">
        <v>1.41</v>
      </c>
      <c r="S612" s="48">
        <v>1.17</v>
      </c>
      <c r="T612" s="54">
        <v>0.93</v>
      </c>
      <c r="U612" s="50">
        <v>128</v>
      </c>
      <c r="V612" s="50">
        <v>106</v>
      </c>
      <c r="W612" s="51">
        <v>89</v>
      </c>
      <c r="X612" s="42">
        <f>IF(Tabela1[[#This Row],[Alta2]]="NA","NA",Tabela1[[#This Row],[Alta2]]/Tabela1[[#This Row],[Alta5]]*Tabela1[[#This Row],[Diâmetro (cm)]]/100)</f>
        <v>4.4000000000000003E-3</v>
      </c>
      <c r="Y612" s="42">
        <f>IF(Tabela1[[#This Row],[Média3]]="NA","NA",Tabela1[[#This Row],[Média3]]/Tabela1[[#This Row],[Média6]]*Tabela1[[#This Row],[Diâmetro (cm)]]/100)</f>
        <v>4.4000000000000003E-3</v>
      </c>
      <c r="Z612" s="42">
        <f>IF(Tabela1[[#This Row],[Baixa4]]="NA","NA",Tabela1[[#This Row],[Baixa4]]/Tabela1[[#This Row],[Baixa7]]*Tabela1[[#This Row],[Diâmetro (cm)]]/100)</f>
        <v>4.1999999999999997E-3</v>
      </c>
      <c r="AA612" s="42">
        <f>IF(Tabela1[[#This Row],[Alta8]]="NA","NA",IF(OR(AD612="",U612=""),"",U612*30/1000))</f>
        <v>3.84</v>
      </c>
      <c r="AB612" s="42">
        <f>IF(Tabela1[[#This Row],[Média9]]="NA","NA",IF(OR(AE612="",V612=""),"",V612*30/1000))</f>
        <v>3.18</v>
      </c>
      <c r="AC612" s="42">
        <f>IF(Tabela1[[#This Row],[Baixa10]]="NA","NA",IF(OR(AF612="",W612=""),"",W612*30/1000))</f>
        <v>2.67</v>
      </c>
      <c r="AD612" s="52" t="str">
        <f>IF(Tabela1[[#This Row],[Alta8]]="NA","NA",IF(X612="","",IF(X612&gt;$AD$3,"A",IF(X612&gt;$AD$4,"B",IF(X612&gt;$AD$5,"C","D")))))</f>
        <v>A</v>
      </c>
      <c r="AE612" s="52" t="str">
        <f>IF(Tabela1[[#This Row],[Média9]]="NA","NA",IF(Y612="","",IF(Y612&gt;$AD$3,"A",IF(Y612&gt;$AD$4,"B",IF(Y612&gt;$AD$5,"C","D")))))</f>
        <v>A</v>
      </c>
      <c r="AF612" s="52" t="str">
        <f>IF(Tabela1[[#This Row],[Baixa10]]="NA","NA",IF(Z612="","",IF(Z612&gt;$AD$3,"A",IF(Z612&gt;$AD$4,"B",IF(Z612&gt;$AD$5,"C","D")))))</f>
        <v>A</v>
      </c>
    </row>
    <row r="613" spans="1:32" ht="26.1" customHeight="1" x14ac:dyDescent="0.3">
      <c r="A613" s="46" t="s">
        <v>1268</v>
      </c>
      <c r="B613" s="31" t="s">
        <v>1237</v>
      </c>
      <c r="C613" s="46" t="s">
        <v>805</v>
      </c>
      <c r="D613" s="46" t="s">
        <v>806</v>
      </c>
      <c r="E613" s="46" t="s">
        <v>25</v>
      </c>
      <c r="F613" s="31">
        <v>220</v>
      </c>
      <c r="G613" s="47">
        <v>40</v>
      </c>
      <c r="H613" s="31">
        <v>6</v>
      </c>
      <c r="I613" s="31" t="s">
        <v>800</v>
      </c>
      <c r="J613" s="31" t="s">
        <v>801</v>
      </c>
      <c r="K613" s="31" t="s">
        <v>801</v>
      </c>
      <c r="L613" s="31" t="s">
        <v>800</v>
      </c>
      <c r="M613" s="31" t="s">
        <v>802</v>
      </c>
      <c r="N613" s="31">
        <v>3</v>
      </c>
      <c r="O613" s="31">
        <v>1530</v>
      </c>
      <c r="P613" s="31">
        <v>1340</v>
      </c>
      <c r="Q613" s="31">
        <v>1090</v>
      </c>
      <c r="R613" s="48">
        <v>1.41</v>
      </c>
      <c r="S613" s="48">
        <v>1.17</v>
      </c>
      <c r="T613" s="54">
        <v>0.93</v>
      </c>
      <c r="U613" s="50">
        <v>128</v>
      </c>
      <c r="V613" s="50">
        <v>106</v>
      </c>
      <c r="W613" s="51">
        <v>89</v>
      </c>
      <c r="X613" s="42">
        <f>IF(Tabela1[[#This Row],[Alta2]]="NA","NA",Tabela1[[#This Row],[Alta2]]/Tabela1[[#This Row],[Alta5]]*Tabela1[[#This Row],[Diâmetro (cm)]]/100)</f>
        <v>4.4000000000000003E-3</v>
      </c>
      <c r="Y613" s="42">
        <f>IF(Tabela1[[#This Row],[Média3]]="NA","NA",Tabela1[[#This Row],[Média3]]/Tabela1[[#This Row],[Média6]]*Tabela1[[#This Row],[Diâmetro (cm)]]/100)</f>
        <v>4.4000000000000003E-3</v>
      </c>
      <c r="Z613" s="42">
        <f>IF(Tabela1[[#This Row],[Baixa4]]="NA","NA",Tabela1[[#This Row],[Baixa4]]/Tabela1[[#This Row],[Baixa7]]*Tabela1[[#This Row],[Diâmetro (cm)]]/100)</f>
        <v>4.1999999999999997E-3</v>
      </c>
      <c r="AA613" s="42">
        <f>IF(Tabela1[[#This Row],[Alta8]]="NA","NA",IF(OR(AD613="",U613=""),"",U613*30/1000))</f>
        <v>3.84</v>
      </c>
      <c r="AB613" s="42">
        <f>IF(Tabela1[[#This Row],[Média9]]="NA","NA",IF(OR(AE613="",V613=""),"",V613*30/1000))</f>
        <v>3.18</v>
      </c>
      <c r="AC613" s="42">
        <f>IF(Tabela1[[#This Row],[Baixa10]]="NA","NA",IF(OR(AF613="",W613=""),"",W613*30/1000))</f>
        <v>2.67</v>
      </c>
      <c r="AD613" s="52" t="str">
        <f>IF(Tabela1[[#This Row],[Alta8]]="NA","NA",IF(X613="","",IF(X613&gt;$AD$3,"A",IF(X613&gt;$AD$4,"B",IF(X613&gt;$AD$5,"C","D")))))</f>
        <v>A</v>
      </c>
      <c r="AE613" s="52" t="str">
        <f>IF(Tabela1[[#This Row],[Média9]]="NA","NA",IF(Y613="","",IF(Y613&gt;$AD$3,"A",IF(Y613&gt;$AD$4,"B",IF(Y613&gt;$AD$5,"C","D")))))</f>
        <v>A</v>
      </c>
      <c r="AF613" s="52" t="str">
        <f>IF(Tabela1[[#This Row],[Baixa10]]="NA","NA",IF(Z613="","",IF(Z613&gt;$AD$3,"A",IF(Z613&gt;$AD$4,"B",IF(Z613&gt;$AD$5,"C","D")))))</f>
        <v>A</v>
      </c>
    </row>
    <row r="614" spans="1:32" ht="26.1" customHeight="1" x14ac:dyDescent="0.3">
      <c r="A614" s="46" t="s">
        <v>1268</v>
      </c>
      <c r="B614" s="31" t="s">
        <v>1237</v>
      </c>
      <c r="C614" s="46" t="s">
        <v>807</v>
      </c>
      <c r="D614" s="46" t="s">
        <v>808</v>
      </c>
      <c r="E614" s="46" t="s">
        <v>25</v>
      </c>
      <c r="F614" s="31">
        <v>220</v>
      </c>
      <c r="G614" s="47">
        <v>40</v>
      </c>
      <c r="H614" s="31">
        <v>6</v>
      </c>
      <c r="I614" s="31" t="s">
        <v>800</v>
      </c>
      <c r="J614" s="31" t="s">
        <v>801</v>
      </c>
      <c r="K614" s="31" t="s">
        <v>801</v>
      </c>
      <c r="L614" s="31" t="s">
        <v>800</v>
      </c>
      <c r="M614" s="31" t="s">
        <v>802</v>
      </c>
      <c r="N614" s="31">
        <v>3</v>
      </c>
      <c r="O614" s="31">
        <v>1530</v>
      </c>
      <c r="P614" s="31">
        <v>1340</v>
      </c>
      <c r="Q614" s="31">
        <v>1090</v>
      </c>
      <c r="R614" s="48">
        <v>1.41</v>
      </c>
      <c r="S614" s="48">
        <v>1.17</v>
      </c>
      <c r="T614" s="54">
        <v>0.93</v>
      </c>
      <c r="U614" s="50">
        <v>128</v>
      </c>
      <c r="V614" s="50">
        <v>106</v>
      </c>
      <c r="W614" s="51">
        <v>89</v>
      </c>
      <c r="X614" s="42">
        <f>IF(Tabela1[[#This Row],[Alta2]]="NA","NA",Tabela1[[#This Row],[Alta2]]/Tabela1[[#This Row],[Alta5]]*Tabela1[[#This Row],[Diâmetro (cm)]]/100)</f>
        <v>4.4000000000000003E-3</v>
      </c>
      <c r="Y614" s="42">
        <f>IF(Tabela1[[#This Row],[Média3]]="NA","NA",Tabela1[[#This Row],[Média3]]/Tabela1[[#This Row],[Média6]]*Tabela1[[#This Row],[Diâmetro (cm)]]/100)</f>
        <v>4.4000000000000003E-3</v>
      </c>
      <c r="Z614" s="42">
        <f>IF(Tabela1[[#This Row],[Baixa4]]="NA","NA",Tabela1[[#This Row],[Baixa4]]/Tabela1[[#This Row],[Baixa7]]*Tabela1[[#This Row],[Diâmetro (cm)]]/100)</f>
        <v>4.1999999999999997E-3</v>
      </c>
      <c r="AA614" s="42">
        <f>IF(Tabela1[[#This Row],[Alta8]]="NA","NA",IF(OR(AD614="",U614=""),"",U614*30/1000))</f>
        <v>3.84</v>
      </c>
      <c r="AB614" s="42">
        <f>IF(Tabela1[[#This Row],[Média9]]="NA","NA",IF(OR(AE614="",V614=""),"",V614*30/1000))</f>
        <v>3.18</v>
      </c>
      <c r="AC614" s="42">
        <f>IF(Tabela1[[#This Row],[Baixa10]]="NA","NA",IF(OR(AF614="",W614=""),"",W614*30/1000))</f>
        <v>2.67</v>
      </c>
      <c r="AD614" s="52" t="str">
        <f>IF(Tabela1[[#This Row],[Alta8]]="NA","NA",IF(X614="","",IF(X614&gt;$AD$3,"A",IF(X614&gt;$AD$4,"B",IF(X614&gt;$AD$5,"C","D")))))</f>
        <v>A</v>
      </c>
      <c r="AE614" s="52" t="str">
        <f>IF(Tabela1[[#This Row],[Média9]]="NA","NA",IF(Y614="","",IF(Y614&gt;$AD$3,"A",IF(Y614&gt;$AD$4,"B",IF(Y614&gt;$AD$5,"C","D")))))</f>
        <v>A</v>
      </c>
      <c r="AF614" s="52" t="str">
        <f>IF(Tabela1[[#This Row],[Baixa10]]="NA","NA",IF(Z614="","",IF(Z614&gt;$AD$3,"A",IF(Z614&gt;$AD$4,"B",IF(Z614&gt;$AD$5,"C","D")))))</f>
        <v>A</v>
      </c>
    </row>
    <row r="615" spans="1:32" ht="26.1" customHeight="1" x14ac:dyDescent="0.3">
      <c r="A615" s="46" t="s">
        <v>1268</v>
      </c>
      <c r="B615" s="31" t="s">
        <v>1237</v>
      </c>
      <c r="C615" s="46" t="s">
        <v>809</v>
      </c>
      <c r="D615" s="46" t="s">
        <v>810</v>
      </c>
      <c r="E615" s="46" t="s">
        <v>25</v>
      </c>
      <c r="F615" s="31">
        <v>127</v>
      </c>
      <c r="G615" s="47">
        <v>50</v>
      </c>
      <c r="H615" s="31">
        <v>6</v>
      </c>
      <c r="I615" s="31" t="s">
        <v>800</v>
      </c>
      <c r="J615" s="31" t="s">
        <v>801</v>
      </c>
      <c r="K615" s="31" t="s">
        <v>801</v>
      </c>
      <c r="L615" s="31" t="s">
        <v>800</v>
      </c>
      <c r="M615" s="31" t="s">
        <v>802</v>
      </c>
      <c r="N615" s="31">
        <v>3</v>
      </c>
      <c r="O615" s="31">
        <v>1375</v>
      </c>
      <c r="P615" s="31">
        <v>1080</v>
      </c>
      <c r="Q615" s="31">
        <v>855</v>
      </c>
      <c r="R615" s="48">
        <v>1.44</v>
      </c>
      <c r="S615" s="48">
        <v>1.06</v>
      </c>
      <c r="T615" s="54">
        <v>0.83</v>
      </c>
      <c r="U615" s="50">
        <v>141.5</v>
      </c>
      <c r="V615" s="50">
        <v>113</v>
      </c>
      <c r="W615" s="51">
        <v>91.5</v>
      </c>
      <c r="X615" s="42">
        <f>IF(Tabela1[[#This Row],[Alta2]]="NA","NA",Tabela1[[#This Row],[Alta2]]/Tabela1[[#This Row],[Alta5]]*Tabela1[[#This Row],[Diâmetro (cm)]]/100)</f>
        <v>5.1000000000000004E-3</v>
      </c>
      <c r="Y615" s="42">
        <f>IF(Tabela1[[#This Row],[Média3]]="NA","NA",Tabela1[[#This Row],[Média3]]/Tabela1[[#This Row],[Média6]]*Tabela1[[#This Row],[Diâmetro (cm)]]/100)</f>
        <v>4.7000000000000002E-3</v>
      </c>
      <c r="Z615" s="42">
        <f>IF(Tabela1[[#This Row],[Baixa4]]="NA","NA",Tabela1[[#This Row],[Baixa4]]/Tabela1[[#This Row],[Baixa7]]*Tabela1[[#This Row],[Diâmetro (cm)]]/100)</f>
        <v>4.4999999999999997E-3</v>
      </c>
      <c r="AA615" s="42">
        <f>IF(Tabela1[[#This Row],[Alta8]]="NA","NA",IF(OR(AD615="",U615=""),"",U615*30/1000))</f>
        <v>4.2450000000000001</v>
      </c>
      <c r="AB615" s="42">
        <f>IF(Tabela1[[#This Row],[Média9]]="NA","NA",IF(OR(AE615="",V615=""),"",V615*30/1000))</f>
        <v>3.39</v>
      </c>
      <c r="AC615" s="42">
        <f>IF(Tabela1[[#This Row],[Baixa10]]="NA","NA",IF(OR(AF615="",W615=""),"",W615*30/1000))</f>
        <v>2.7450000000000001</v>
      </c>
      <c r="AD615" s="52" t="str">
        <f>IF(Tabela1[[#This Row],[Alta8]]="NA","NA",IF(X615="","",IF(X615&gt;$AD$3,"A",IF(X615&gt;$AD$4,"B",IF(X615&gt;$AD$5,"C","D")))))</f>
        <v>A</v>
      </c>
      <c r="AE615" s="52" t="str">
        <f>IF(Tabela1[[#This Row],[Média9]]="NA","NA",IF(Y615="","",IF(Y615&gt;$AD$3,"A",IF(Y615&gt;$AD$4,"B",IF(Y615&gt;$AD$5,"C","D")))))</f>
        <v>A</v>
      </c>
      <c r="AF615" s="52" t="str">
        <f>IF(Tabela1[[#This Row],[Baixa10]]="NA","NA",IF(Z615="","",IF(Z615&gt;$AD$3,"A",IF(Z615&gt;$AD$4,"B",IF(Z615&gt;$AD$5,"C","D")))))</f>
        <v>A</v>
      </c>
    </row>
    <row r="616" spans="1:32" ht="26.1" customHeight="1" x14ac:dyDescent="0.3">
      <c r="A616" s="46" t="s">
        <v>1268</v>
      </c>
      <c r="B616" s="31" t="s">
        <v>1237</v>
      </c>
      <c r="C616" s="46" t="s">
        <v>811</v>
      </c>
      <c r="D616" s="46" t="s">
        <v>812</v>
      </c>
      <c r="E616" s="46" t="s">
        <v>25</v>
      </c>
      <c r="F616" s="31">
        <v>127</v>
      </c>
      <c r="G616" s="47">
        <v>50</v>
      </c>
      <c r="H616" s="31">
        <v>6</v>
      </c>
      <c r="I616" s="31" t="s">
        <v>800</v>
      </c>
      <c r="J616" s="31" t="s">
        <v>801</v>
      </c>
      <c r="K616" s="31" t="s">
        <v>801</v>
      </c>
      <c r="L616" s="31" t="s">
        <v>800</v>
      </c>
      <c r="M616" s="31" t="s">
        <v>802</v>
      </c>
      <c r="N616" s="31">
        <v>3</v>
      </c>
      <c r="O616" s="31">
        <v>1375</v>
      </c>
      <c r="P616" s="31">
        <v>1080</v>
      </c>
      <c r="Q616" s="31">
        <v>855</v>
      </c>
      <c r="R616" s="48">
        <v>1.44</v>
      </c>
      <c r="S616" s="48">
        <v>1.06</v>
      </c>
      <c r="T616" s="54">
        <v>0.83</v>
      </c>
      <c r="U616" s="50">
        <v>141.5</v>
      </c>
      <c r="V616" s="50">
        <v>113</v>
      </c>
      <c r="W616" s="51">
        <v>91.5</v>
      </c>
      <c r="X616" s="42">
        <f>IF(Tabela1[[#This Row],[Alta2]]="NA","NA",Tabela1[[#This Row],[Alta2]]/Tabela1[[#This Row],[Alta5]]*Tabela1[[#This Row],[Diâmetro (cm)]]/100)</f>
        <v>5.1000000000000004E-3</v>
      </c>
      <c r="Y616" s="42">
        <f>IF(Tabela1[[#This Row],[Média3]]="NA","NA",Tabela1[[#This Row],[Média3]]/Tabela1[[#This Row],[Média6]]*Tabela1[[#This Row],[Diâmetro (cm)]]/100)</f>
        <v>4.7000000000000002E-3</v>
      </c>
      <c r="Z616" s="42">
        <f>IF(Tabela1[[#This Row],[Baixa4]]="NA","NA",Tabela1[[#This Row],[Baixa4]]/Tabela1[[#This Row],[Baixa7]]*Tabela1[[#This Row],[Diâmetro (cm)]]/100)</f>
        <v>4.4999999999999997E-3</v>
      </c>
      <c r="AA616" s="42">
        <f>IF(Tabela1[[#This Row],[Alta8]]="NA","NA",IF(OR(AD616="",U616=""),"",U616*30/1000))</f>
        <v>4.2450000000000001</v>
      </c>
      <c r="AB616" s="42">
        <f>IF(Tabela1[[#This Row],[Média9]]="NA","NA",IF(OR(AE616="",V616=""),"",V616*30/1000))</f>
        <v>3.39</v>
      </c>
      <c r="AC616" s="42">
        <f>IF(Tabela1[[#This Row],[Baixa10]]="NA","NA",IF(OR(AF616="",W616=""),"",W616*30/1000))</f>
        <v>2.7450000000000001</v>
      </c>
      <c r="AD616" s="52" t="str">
        <f>IF(Tabela1[[#This Row],[Alta8]]="NA","NA",IF(X616="","",IF(X616&gt;$AD$3,"A",IF(X616&gt;$AD$4,"B",IF(X616&gt;$AD$5,"C","D")))))</f>
        <v>A</v>
      </c>
      <c r="AE616" s="52" t="str">
        <f>IF(Tabela1[[#This Row],[Média9]]="NA","NA",IF(Y616="","",IF(Y616&gt;$AD$3,"A",IF(Y616&gt;$AD$4,"B",IF(Y616&gt;$AD$5,"C","D")))))</f>
        <v>A</v>
      </c>
      <c r="AF616" s="52" t="str">
        <f>IF(Tabela1[[#This Row],[Baixa10]]="NA","NA",IF(Z616="","",IF(Z616&gt;$AD$3,"A",IF(Z616&gt;$AD$4,"B",IF(Z616&gt;$AD$5,"C","D")))))</f>
        <v>A</v>
      </c>
    </row>
    <row r="617" spans="1:32" ht="26.1" customHeight="1" x14ac:dyDescent="0.3">
      <c r="A617" s="46" t="s">
        <v>1268</v>
      </c>
      <c r="B617" s="31" t="s">
        <v>1237</v>
      </c>
      <c r="C617" s="46" t="s">
        <v>813</v>
      </c>
      <c r="D617" s="46" t="s">
        <v>814</v>
      </c>
      <c r="E617" s="46" t="s">
        <v>25</v>
      </c>
      <c r="F617" s="31">
        <v>220</v>
      </c>
      <c r="G617" s="47">
        <v>50</v>
      </c>
      <c r="H617" s="31">
        <v>6</v>
      </c>
      <c r="I617" s="31" t="s">
        <v>800</v>
      </c>
      <c r="J617" s="31" t="s">
        <v>801</v>
      </c>
      <c r="K617" s="31" t="s">
        <v>801</v>
      </c>
      <c r="L617" s="31" t="s">
        <v>800</v>
      </c>
      <c r="M617" s="31" t="s">
        <v>802</v>
      </c>
      <c r="N617" s="31">
        <v>3</v>
      </c>
      <c r="O617" s="31">
        <v>1375</v>
      </c>
      <c r="P617" s="31">
        <v>1080</v>
      </c>
      <c r="Q617" s="31">
        <v>855</v>
      </c>
      <c r="R617" s="48">
        <v>1.44</v>
      </c>
      <c r="S617" s="48">
        <v>1.06</v>
      </c>
      <c r="T617" s="54">
        <v>0.83</v>
      </c>
      <c r="U617" s="50">
        <v>141.5</v>
      </c>
      <c r="V617" s="50">
        <v>113</v>
      </c>
      <c r="W617" s="51">
        <v>91.5</v>
      </c>
      <c r="X617" s="42">
        <f>IF(Tabela1[[#This Row],[Alta2]]="NA","NA",Tabela1[[#This Row],[Alta2]]/Tabela1[[#This Row],[Alta5]]*Tabela1[[#This Row],[Diâmetro (cm)]]/100)</f>
        <v>5.1000000000000004E-3</v>
      </c>
      <c r="Y617" s="42">
        <f>IF(Tabela1[[#This Row],[Média3]]="NA","NA",Tabela1[[#This Row],[Média3]]/Tabela1[[#This Row],[Média6]]*Tabela1[[#This Row],[Diâmetro (cm)]]/100)</f>
        <v>4.7000000000000002E-3</v>
      </c>
      <c r="Z617" s="42">
        <f>IF(Tabela1[[#This Row],[Baixa4]]="NA","NA",Tabela1[[#This Row],[Baixa4]]/Tabela1[[#This Row],[Baixa7]]*Tabela1[[#This Row],[Diâmetro (cm)]]/100)</f>
        <v>4.4999999999999997E-3</v>
      </c>
      <c r="AA617" s="42">
        <f>IF(Tabela1[[#This Row],[Alta8]]="NA","NA",IF(OR(AD617="",U617=""),"",U617*30/1000))</f>
        <v>4.2450000000000001</v>
      </c>
      <c r="AB617" s="42">
        <f>IF(Tabela1[[#This Row],[Média9]]="NA","NA",IF(OR(AE617="",V617=""),"",V617*30/1000))</f>
        <v>3.39</v>
      </c>
      <c r="AC617" s="42">
        <f>IF(Tabela1[[#This Row],[Baixa10]]="NA","NA",IF(OR(AF617="",W617=""),"",W617*30/1000))</f>
        <v>2.7450000000000001</v>
      </c>
      <c r="AD617" s="52" t="str">
        <f>IF(Tabela1[[#This Row],[Alta8]]="NA","NA",IF(X617="","",IF(X617&gt;$AD$3,"A",IF(X617&gt;$AD$4,"B",IF(X617&gt;$AD$5,"C","D")))))</f>
        <v>A</v>
      </c>
      <c r="AE617" s="52" t="str">
        <f>IF(Tabela1[[#This Row],[Média9]]="NA","NA",IF(Y617="","",IF(Y617&gt;$AD$3,"A",IF(Y617&gt;$AD$4,"B",IF(Y617&gt;$AD$5,"C","D")))))</f>
        <v>A</v>
      </c>
      <c r="AF617" s="52" t="str">
        <f>IF(Tabela1[[#This Row],[Baixa10]]="NA","NA",IF(Z617="","",IF(Z617&gt;$AD$3,"A",IF(Z617&gt;$AD$4,"B",IF(Z617&gt;$AD$5,"C","D")))))</f>
        <v>A</v>
      </c>
    </row>
    <row r="618" spans="1:32" ht="26.1" customHeight="1" x14ac:dyDescent="0.3">
      <c r="A618" s="46" t="s">
        <v>1268</v>
      </c>
      <c r="B618" s="31" t="s">
        <v>1237</v>
      </c>
      <c r="C618" s="46" t="s">
        <v>815</v>
      </c>
      <c r="D618" s="46" t="s">
        <v>816</v>
      </c>
      <c r="E618" s="46" t="s">
        <v>25</v>
      </c>
      <c r="F618" s="31">
        <v>220</v>
      </c>
      <c r="G618" s="47">
        <v>50</v>
      </c>
      <c r="H618" s="31">
        <v>6</v>
      </c>
      <c r="I618" s="31" t="s">
        <v>800</v>
      </c>
      <c r="J618" s="31" t="s">
        <v>801</v>
      </c>
      <c r="K618" s="31" t="s">
        <v>801</v>
      </c>
      <c r="L618" s="31" t="s">
        <v>800</v>
      </c>
      <c r="M618" s="31" t="s">
        <v>802</v>
      </c>
      <c r="N618" s="31">
        <v>3</v>
      </c>
      <c r="O618" s="31">
        <v>1375</v>
      </c>
      <c r="P618" s="31">
        <v>1080</v>
      </c>
      <c r="Q618" s="31">
        <v>855</v>
      </c>
      <c r="R618" s="48">
        <v>1.44</v>
      </c>
      <c r="S618" s="48">
        <v>1.06</v>
      </c>
      <c r="T618" s="54">
        <v>0.83</v>
      </c>
      <c r="U618" s="50">
        <v>141.5</v>
      </c>
      <c r="V618" s="50">
        <v>113</v>
      </c>
      <c r="W618" s="51">
        <v>91.5</v>
      </c>
      <c r="X618" s="42">
        <f>IF(Tabela1[[#This Row],[Alta2]]="NA","NA",Tabela1[[#This Row],[Alta2]]/Tabela1[[#This Row],[Alta5]]*Tabela1[[#This Row],[Diâmetro (cm)]]/100)</f>
        <v>5.1000000000000004E-3</v>
      </c>
      <c r="Y618" s="42">
        <f>IF(Tabela1[[#This Row],[Média3]]="NA","NA",Tabela1[[#This Row],[Média3]]/Tabela1[[#This Row],[Média6]]*Tabela1[[#This Row],[Diâmetro (cm)]]/100)</f>
        <v>4.7000000000000002E-3</v>
      </c>
      <c r="Z618" s="42">
        <f>IF(Tabela1[[#This Row],[Baixa4]]="NA","NA",Tabela1[[#This Row],[Baixa4]]/Tabela1[[#This Row],[Baixa7]]*Tabela1[[#This Row],[Diâmetro (cm)]]/100)</f>
        <v>4.4999999999999997E-3</v>
      </c>
      <c r="AA618" s="42">
        <f>IF(Tabela1[[#This Row],[Alta8]]="NA","NA",IF(OR(AD618="",U618=""),"",U618*30/1000))</f>
        <v>4.2450000000000001</v>
      </c>
      <c r="AB618" s="42">
        <f>IF(Tabela1[[#This Row],[Média9]]="NA","NA",IF(OR(AE618="",V618=""),"",V618*30/1000))</f>
        <v>3.39</v>
      </c>
      <c r="AC618" s="42">
        <f>IF(Tabela1[[#This Row],[Baixa10]]="NA","NA",IF(OR(AF618="",W618=""),"",W618*30/1000))</f>
        <v>2.7450000000000001</v>
      </c>
      <c r="AD618" s="52" t="str">
        <f>IF(Tabela1[[#This Row],[Alta8]]="NA","NA",IF(X618="","",IF(X618&gt;$AD$3,"A",IF(X618&gt;$AD$4,"B",IF(X618&gt;$AD$5,"C","D")))))</f>
        <v>A</v>
      </c>
      <c r="AE618" s="52" t="str">
        <f>IF(Tabela1[[#This Row],[Média9]]="NA","NA",IF(Y618="","",IF(Y618&gt;$AD$3,"A",IF(Y618&gt;$AD$4,"B",IF(Y618&gt;$AD$5,"C","D")))))</f>
        <v>A</v>
      </c>
      <c r="AF618" s="52" t="str">
        <f>IF(Tabela1[[#This Row],[Baixa10]]="NA","NA",IF(Z618="","",IF(Z618&gt;$AD$3,"A",IF(Z618&gt;$AD$4,"B",IF(Z618&gt;$AD$5,"C","D")))))</f>
        <v>A</v>
      </c>
    </row>
    <row r="619" spans="1:32" ht="26.1" customHeight="1" x14ac:dyDescent="0.3">
      <c r="A619" s="46" t="s">
        <v>1268</v>
      </c>
      <c r="B619" s="31" t="s">
        <v>1237</v>
      </c>
      <c r="C619" s="46" t="s">
        <v>817</v>
      </c>
      <c r="D619" s="46" t="s">
        <v>818</v>
      </c>
      <c r="E619" s="46" t="s">
        <v>25</v>
      </c>
      <c r="F619" s="31">
        <v>127</v>
      </c>
      <c r="G619" s="47">
        <v>40</v>
      </c>
      <c r="H619" s="31">
        <v>6</v>
      </c>
      <c r="I619" s="31" t="s">
        <v>800</v>
      </c>
      <c r="J619" s="31" t="s">
        <v>801</v>
      </c>
      <c r="K619" s="31" t="s">
        <v>801</v>
      </c>
      <c r="L619" s="31" t="s">
        <v>800</v>
      </c>
      <c r="M619" s="31" t="s">
        <v>802</v>
      </c>
      <c r="N619" s="31">
        <v>3</v>
      </c>
      <c r="O619" s="31">
        <v>1530</v>
      </c>
      <c r="P619" s="31">
        <v>1340</v>
      </c>
      <c r="Q619" s="31">
        <v>1090</v>
      </c>
      <c r="R619" s="48">
        <v>1.41</v>
      </c>
      <c r="S619" s="48">
        <v>1.17</v>
      </c>
      <c r="T619" s="54">
        <v>0.93</v>
      </c>
      <c r="U619" s="50">
        <v>128</v>
      </c>
      <c r="V619" s="50">
        <v>106</v>
      </c>
      <c r="W619" s="51">
        <v>89</v>
      </c>
      <c r="X619" s="42">
        <f>IF(Tabela1[[#This Row],[Alta2]]="NA","NA",Tabela1[[#This Row],[Alta2]]/Tabela1[[#This Row],[Alta5]]*Tabela1[[#This Row],[Diâmetro (cm)]]/100)</f>
        <v>4.4000000000000003E-3</v>
      </c>
      <c r="Y619" s="42">
        <f>IF(Tabela1[[#This Row],[Média3]]="NA","NA",Tabela1[[#This Row],[Média3]]/Tabela1[[#This Row],[Média6]]*Tabela1[[#This Row],[Diâmetro (cm)]]/100)</f>
        <v>4.4000000000000003E-3</v>
      </c>
      <c r="Z619" s="42">
        <f>IF(Tabela1[[#This Row],[Baixa4]]="NA","NA",Tabela1[[#This Row],[Baixa4]]/Tabela1[[#This Row],[Baixa7]]*Tabela1[[#This Row],[Diâmetro (cm)]]/100)</f>
        <v>4.1999999999999997E-3</v>
      </c>
      <c r="AA619" s="42">
        <f>IF(Tabela1[[#This Row],[Alta8]]="NA","NA",IF(OR(AD619="",U619=""),"",U619*30/1000))</f>
        <v>3.84</v>
      </c>
      <c r="AB619" s="42">
        <f>IF(Tabela1[[#This Row],[Média9]]="NA","NA",IF(OR(AE619="",V619=""),"",V619*30/1000))</f>
        <v>3.18</v>
      </c>
      <c r="AC619" s="42">
        <f>IF(Tabela1[[#This Row],[Baixa10]]="NA","NA",IF(OR(AF619="",W619=""),"",W619*30/1000))</f>
        <v>2.67</v>
      </c>
      <c r="AD619" s="52" t="str">
        <f>IF(Tabela1[[#This Row],[Alta8]]="NA","NA",IF(X619="","",IF(X619&gt;$AD$3,"A",IF(X619&gt;$AD$4,"B",IF(X619&gt;$AD$5,"C","D")))))</f>
        <v>A</v>
      </c>
      <c r="AE619" s="52" t="str">
        <f>IF(Tabela1[[#This Row],[Média9]]="NA","NA",IF(Y619="","",IF(Y619&gt;$AD$3,"A",IF(Y619&gt;$AD$4,"B",IF(Y619&gt;$AD$5,"C","D")))))</f>
        <v>A</v>
      </c>
      <c r="AF619" s="52" t="str">
        <f>IF(Tabela1[[#This Row],[Baixa10]]="NA","NA",IF(Z619="","",IF(Z619&gt;$AD$3,"A",IF(Z619&gt;$AD$4,"B",IF(Z619&gt;$AD$5,"C","D")))))</f>
        <v>A</v>
      </c>
    </row>
    <row r="620" spans="1:32" ht="26.1" customHeight="1" x14ac:dyDescent="0.3">
      <c r="A620" s="46" t="s">
        <v>1268</v>
      </c>
      <c r="B620" s="31" t="s">
        <v>1237</v>
      </c>
      <c r="C620" s="46" t="s">
        <v>819</v>
      </c>
      <c r="D620" s="46" t="s">
        <v>820</v>
      </c>
      <c r="E620" s="46" t="s">
        <v>25</v>
      </c>
      <c r="F620" s="31">
        <v>127</v>
      </c>
      <c r="G620" s="47">
        <v>40</v>
      </c>
      <c r="H620" s="31">
        <v>6</v>
      </c>
      <c r="I620" s="31" t="s">
        <v>800</v>
      </c>
      <c r="J620" s="31" t="s">
        <v>801</v>
      </c>
      <c r="K620" s="31" t="s">
        <v>801</v>
      </c>
      <c r="L620" s="31" t="s">
        <v>800</v>
      </c>
      <c r="M620" s="31" t="s">
        <v>802</v>
      </c>
      <c r="N620" s="31">
        <v>3</v>
      </c>
      <c r="O620" s="31">
        <v>1530</v>
      </c>
      <c r="P620" s="31">
        <v>1340</v>
      </c>
      <c r="Q620" s="31">
        <v>1090</v>
      </c>
      <c r="R620" s="48">
        <v>1.41</v>
      </c>
      <c r="S620" s="48">
        <v>1.17</v>
      </c>
      <c r="T620" s="54">
        <v>0.93</v>
      </c>
      <c r="U620" s="50">
        <v>128</v>
      </c>
      <c r="V620" s="50">
        <v>106</v>
      </c>
      <c r="W620" s="51">
        <v>89</v>
      </c>
      <c r="X620" s="42">
        <f>IF(Tabela1[[#This Row],[Alta2]]="NA","NA",Tabela1[[#This Row],[Alta2]]/Tabela1[[#This Row],[Alta5]]*Tabela1[[#This Row],[Diâmetro (cm)]]/100)</f>
        <v>4.4000000000000003E-3</v>
      </c>
      <c r="Y620" s="42">
        <f>IF(Tabela1[[#This Row],[Média3]]="NA","NA",Tabela1[[#This Row],[Média3]]/Tabela1[[#This Row],[Média6]]*Tabela1[[#This Row],[Diâmetro (cm)]]/100)</f>
        <v>4.4000000000000003E-3</v>
      </c>
      <c r="Z620" s="42">
        <f>IF(Tabela1[[#This Row],[Baixa4]]="NA","NA",Tabela1[[#This Row],[Baixa4]]/Tabela1[[#This Row],[Baixa7]]*Tabela1[[#This Row],[Diâmetro (cm)]]/100)</f>
        <v>4.1999999999999997E-3</v>
      </c>
      <c r="AA620" s="42">
        <f>IF(Tabela1[[#This Row],[Alta8]]="NA","NA",IF(OR(AD620="",U620=""),"",U620*30/1000))</f>
        <v>3.84</v>
      </c>
      <c r="AB620" s="42">
        <f>IF(Tabela1[[#This Row],[Média9]]="NA","NA",IF(OR(AE620="",V620=""),"",V620*30/1000))</f>
        <v>3.18</v>
      </c>
      <c r="AC620" s="42">
        <f>IF(Tabela1[[#This Row],[Baixa10]]="NA","NA",IF(OR(AF620="",W620=""),"",W620*30/1000))</f>
        <v>2.67</v>
      </c>
      <c r="AD620" s="52" t="str">
        <f>IF(Tabela1[[#This Row],[Alta8]]="NA","NA",IF(X620="","",IF(X620&gt;$AD$3,"A",IF(X620&gt;$AD$4,"B",IF(X620&gt;$AD$5,"C","D")))))</f>
        <v>A</v>
      </c>
      <c r="AE620" s="52" t="str">
        <f>IF(Tabela1[[#This Row],[Média9]]="NA","NA",IF(Y620="","",IF(Y620&gt;$AD$3,"A",IF(Y620&gt;$AD$4,"B",IF(Y620&gt;$AD$5,"C","D")))))</f>
        <v>A</v>
      </c>
      <c r="AF620" s="52" t="str">
        <f>IF(Tabela1[[#This Row],[Baixa10]]="NA","NA",IF(Z620="","",IF(Z620&gt;$AD$3,"A",IF(Z620&gt;$AD$4,"B",IF(Z620&gt;$AD$5,"C","D")))))</f>
        <v>A</v>
      </c>
    </row>
    <row r="621" spans="1:32" ht="26.1" customHeight="1" x14ac:dyDescent="0.3">
      <c r="A621" s="46" t="s">
        <v>1268</v>
      </c>
      <c r="B621" s="31" t="s">
        <v>1237</v>
      </c>
      <c r="C621" s="46" t="s">
        <v>821</v>
      </c>
      <c r="D621" s="46" t="s">
        <v>822</v>
      </c>
      <c r="E621" s="46" t="s">
        <v>25</v>
      </c>
      <c r="F621" s="31">
        <v>127</v>
      </c>
      <c r="G621" s="47">
        <v>35</v>
      </c>
      <c r="H621" s="31">
        <v>4</v>
      </c>
      <c r="I621" s="31" t="s">
        <v>800</v>
      </c>
      <c r="J621" s="31" t="s">
        <v>801</v>
      </c>
      <c r="K621" s="31" t="s">
        <v>801</v>
      </c>
      <c r="L621" s="31" t="s">
        <v>800</v>
      </c>
      <c r="M621" s="31" t="s">
        <v>802</v>
      </c>
      <c r="N621" s="31">
        <v>3</v>
      </c>
      <c r="O621" s="31">
        <v>1290</v>
      </c>
      <c r="P621" s="31">
        <v>1120</v>
      </c>
      <c r="Q621" s="31">
        <v>940</v>
      </c>
      <c r="R621" s="48">
        <v>0.72</v>
      </c>
      <c r="S621" s="48">
        <v>0.61</v>
      </c>
      <c r="T621" s="54">
        <v>0.51</v>
      </c>
      <c r="U621" s="50">
        <v>44</v>
      </c>
      <c r="V621" s="50">
        <v>38</v>
      </c>
      <c r="W621" s="51">
        <v>33</v>
      </c>
      <c r="X621" s="42">
        <f>IF(Tabela1[[#This Row],[Alta2]]="NA","NA",Tabela1[[#This Row],[Alta2]]/Tabela1[[#This Row],[Alta5]]*Tabela1[[#This Row],[Diâmetro (cm)]]/100)</f>
        <v>5.7000000000000002E-3</v>
      </c>
      <c r="Y621" s="42">
        <f>IF(Tabela1[[#This Row],[Média3]]="NA","NA",Tabela1[[#This Row],[Média3]]/Tabela1[[#This Row],[Média6]]*Tabela1[[#This Row],[Diâmetro (cm)]]/100)</f>
        <v>5.5999999999999999E-3</v>
      </c>
      <c r="Z621" s="42">
        <f>IF(Tabela1[[#This Row],[Baixa4]]="NA","NA",Tabela1[[#This Row],[Baixa4]]/Tabela1[[#This Row],[Baixa7]]*Tabela1[[#This Row],[Diâmetro (cm)]]/100)</f>
        <v>5.4000000000000003E-3</v>
      </c>
      <c r="AA621" s="42">
        <f>IF(Tabela1[[#This Row],[Alta8]]="NA","NA",IF(OR(AD621="",U621=""),"",U621*30/1000))</f>
        <v>1.32</v>
      </c>
      <c r="AB621" s="42">
        <f>IF(Tabela1[[#This Row],[Média9]]="NA","NA",IF(OR(AE621="",V621=""),"",V621*30/1000))</f>
        <v>1.1399999999999999</v>
      </c>
      <c r="AC621" s="42">
        <f>IF(Tabela1[[#This Row],[Baixa10]]="NA","NA",IF(OR(AF621="",W621=""),"",W621*30/1000))</f>
        <v>0.99</v>
      </c>
      <c r="AD621" s="52" t="str">
        <f>IF(Tabela1[[#This Row],[Alta8]]="NA","NA",IF(X621="","",IF(X621&gt;$AD$3,"A",IF(X621&gt;$AD$4,"B",IF(X621&gt;$AD$5,"C","D")))))</f>
        <v>A</v>
      </c>
      <c r="AE621" s="52" t="str">
        <f>IF(Tabela1[[#This Row],[Média9]]="NA","NA",IF(Y621="","",IF(Y621&gt;$AD$3,"A",IF(Y621&gt;$AD$4,"B",IF(Y621&gt;$AD$5,"C","D")))))</f>
        <v>A</v>
      </c>
      <c r="AF621" s="52" t="str">
        <f>IF(Tabela1[[#This Row],[Baixa10]]="NA","NA",IF(Z621="","",IF(Z621&gt;$AD$3,"A",IF(Z621&gt;$AD$4,"B",IF(Z621&gt;$AD$5,"C","D")))))</f>
        <v>A</v>
      </c>
    </row>
    <row r="622" spans="1:32" ht="26.1" customHeight="1" x14ac:dyDescent="0.3">
      <c r="A622" s="46" t="s">
        <v>1268</v>
      </c>
      <c r="B622" s="31" t="s">
        <v>1237</v>
      </c>
      <c r="C622" s="46" t="s">
        <v>823</v>
      </c>
      <c r="D622" s="46" t="s">
        <v>824</v>
      </c>
      <c r="E622" s="46" t="s">
        <v>25</v>
      </c>
      <c r="F622" s="31">
        <v>127</v>
      </c>
      <c r="G622" s="47">
        <v>35</v>
      </c>
      <c r="H622" s="31">
        <v>4</v>
      </c>
      <c r="I622" s="31" t="s">
        <v>800</v>
      </c>
      <c r="J622" s="31" t="s">
        <v>801</v>
      </c>
      <c r="K622" s="31" t="s">
        <v>801</v>
      </c>
      <c r="L622" s="31" t="s">
        <v>800</v>
      </c>
      <c r="M622" s="31" t="s">
        <v>802</v>
      </c>
      <c r="N622" s="31">
        <v>3</v>
      </c>
      <c r="O622" s="31">
        <v>1290</v>
      </c>
      <c r="P622" s="31">
        <v>1120</v>
      </c>
      <c r="Q622" s="31">
        <v>940</v>
      </c>
      <c r="R622" s="48">
        <v>0.72</v>
      </c>
      <c r="S622" s="48">
        <v>0.61</v>
      </c>
      <c r="T622" s="54">
        <v>0.51</v>
      </c>
      <c r="U622" s="50">
        <v>44</v>
      </c>
      <c r="V622" s="50">
        <v>38</v>
      </c>
      <c r="W622" s="51">
        <v>33</v>
      </c>
      <c r="X622" s="42">
        <f>IF(Tabela1[[#This Row],[Alta2]]="NA","NA",Tabela1[[#This Row],[Alta2]]/Tabela1[[#This Row],[Alta5]]*Tabela1[[#This Row],[Diâmetro (cm)]]/100)</f>
        <v>5.7000000000000002E-3</v>
      </c>
      <c r="Y622" s="42">
        <f>IF(Tabela1[[#This Row],[Média3]]="NA","NA",Tabela1[[#This Row],[Média3]]/Tabela1[[#This Row],[Média6]]*Tabela1[[#This Row],[Diâmetro (cm)]]/100)</f>
        <v>5.5999999999999999E-3</v>
      </c>
      <c r="Z622" s="42">
        <f>IF(Tabela1[[#This Row],[Baixa4]]="NA","NA",Tabela1[[#This Row],[Baixa4]]/Tabela1[[#This Row],[Baixa7]]*Tabela1[[#This Row],[Diâmetro (cm)]]/100)</f>
        <v>5.4000000000000003E-3</v>
      </c>
      <c r="AA622" s="42">
        <f>IF(Tabela1[[#This Row],[Alta8]]="NA","NA",IF(OR(AD622="",U622=""),"",U622*30/1000))</f>
        <v>1.32</v>
      </c>
      <c r="AB622" s="42">
        <f>IF(Tabela1[[#This Row],[Média9]]="NA","NA",IF(OR(AE622="",V622=""),"",V622*30/1000))</f>
        <v>1.1399999999999999</v>
      </c>
      <c r="AC622" s="42">
        <f>IF(Tabela1[[#This Row],[Baixa10]]="NA","NA",IF(OR(AF622="",W622=""),"",W622*30/1000))</f>
        <v>0.99</v>
      </c>
      <c r="AD622" s="52" t="str">
        <f>IF(Tabela1[[#This Row],[Alta8]]="NA","NA",IF(X622="","",IF(X622&gt;$AD$3,"A",IF(X622&gt;$AD$4,"B",IF(X622&gt;$AD$5,"C","D")))))</f>
        <v>A</v>
      </c>
      <c r="AE622" s="52" t="str">
        <f>IF(Tabela1[[#This Row],[Média9]]="NA","NA",IF(Y622="","",IF(Y622&gt;$AD$3,"A",IF(Y622&gt;$AD$4,"B",IF(Y622&gt;$AD$5,"C","D")))))</f>
        <v>A</v>
      </c>
      <c r="AF622" s="52" t="str">
        <f>IF(Tabela1[[#This Row],[Baixa10]]="NA","NA",IF(Z622="","",IF(Z622&gt;$AD$3,"A",IF(Z622&gt;$AD$4,"B",IF(Z622&gt;$AD$5,"C","D")))))</f>
        <v>A</v>
      </c>
    </row>
    <row r="623" spans="1:32" ht="26.1" customHeight="1" x14ac:dyDescent="0.3">
      <c r="A623" s="46" t="s">
        <v>1268</v>
      </c>
      <c r="B623" s="31" t="s">
        <v>1237</v>
      </c>
      <c r="C623" s="46" t="s">
        <v>825</v>
      </c>
      <c r="D623" s="46" t="s">
        <v>826</v>
      </c>
      <c r="E623" s="46" t="s">
        <v>25</v>
      </c>
      <c r="F623" s="31">
        <v>220</v>
      </c>
      <c r="G623" s="47">
        <v>35</v>
      </c>
      <c r="H623" s="31">
        <v>4</v>
      </c>
      <c r="I623" s="31" t="s">
        <v>800</v>
      </c>
      <c r="J623" s="31" t="s">
        <v>801</v>
      </c>
      <c r="K623" s="31" t="s">
        <v>801</v>
      </c>
      <c r="L623" s="31" t="s">
        <v>800</v>
      </c>
      <c r="M623" s="31" t="s">
        <v>802</v>
      </c>
      <c r="N623" s="31">
        <v>3</v>
      </c>
      <c r="O623" s="31">
        <v>1290</v>
      </c>
      <c r="P623" s="31">
        <v>1080</v>
      </c>
      <c r="Q623" s="31">
        <v>810</v>
      </c>
      <c r="R623" s="48">
        <v>0.72</v>
      </c>
      <c r="S623" s="48">
        <v>0.56999999999999995</v>
      </c>
      <c r="T623" s="54">
        <v>0.45</v>
      </c>
      <c r="U623" s="50">
        <v>44</v>
      </c>
      <c r="V623" s="50">
        <v>38</v>
      </c>
      <c r="W623" s="51">
        <v>33</v>
      </c>
      <c r="X623" s="42">
        <f>IF(Tabela1[[#This Row],[Alta2]]="NA","NA",Tabela1[[#This Row],[Alta2]]/Tabela1[[#This Row],[Alta5]]*Tabela1[[#This Row],[Diâmetro (cm)]]/100)</f>
        <v>5.7000000000000002E-3</v>
      </c>
      <c r="Y623" s="42">
        <f>IF(Tabela1[[#This Row],[Média3]]="NA","NA",Tabela1[[#This Row],[Média3]]/Tabela1[[#This Row],[Média6]]*Tabela1[[#This Row],[Diâmetro (cm)]]/100)</f>
        <v>5.3E-3</v>
      </c>
      <c r="Z623" s="42">
        <f>IF(Tabela1[[#This Row],[Baixa4]]="NA","NA",Tabela1[[#This Row],[Baixa4]]/Tabela1[[#This Row],[Baixa7]]*Tabela1[[#This Row],[Diâmetro (cm)]]/100)</f>
        <v>4.7999999999999996E-3</v>
      </c>
      <c r="AA623" s="42">
        <f>IF(Tabela1[[#This Row],[Alta8]]="NA","NA",IF(OR(AD623="",U623=""),"",U623*30/1000))</f>
        <v>1.32</v>
      </c>
      <c r="AB623" s="42">
        <f>IF(Tabela1[[#This Row],[Média9]]="NA","NA",IF(OR(AE623="",V623=""),"",V623*30/1000))</f>
        <v>1.1399999999999999</v>
      </c>
      <c r="AC623" s="42">
        <f>IF(Tabela1[[#This Row],[Baixa10]]="NA","NA",IF(OR(AF623="",W623=""),"",W623*30/1000))</f>
        <v>0.99</v>
      </c>
      <c r="AD623" s="52" t="str">
        <f>IF(Tabela1[[#This Row],[Alta8]]="NA","NA",IF(X623="","",IF(X623&gt;$AD$3,"A",IF(X623&gt;$AD$4,"B",IF(X623&gt;$AD$5,"C","D")))))</f>
        <v>A</v>
      </c>
      <c r="AE623" s="52" t="str">
        <f>IF(Tabela1[[#This Row],[Média9]]="NA","NA",IF(Y623="","",IF(Y623&gt;$AD$3,"A",IF(Y623&gt;$AD$4,"B",IF(Y623&gt;$AD$5,"C","D")))))</f>
        <v>A</v>
      </c>
      <c r="AF623" s="52" t="str">
        <f>IF(Tabela1[[#This Row],[Baixa10]]="NA","NA",IF(Z623="","",IF(Z623&gt;$AD$3,"A",IF(Z623&gt;$AD$4,"B",IF(Z623&gt;$AD$5,"C","D")))))</f>
        <v>A</v>
      </c>
    </row>
    <row r="624" spans="1:32" ht="26.1" customHeight="1" x14ac:dyDescent="0.3">
      <c r="A624" s="46" t="s">
        <v>1268</v>
      </c>
      <c r="B624" s="31" t="s">
        <v>1237</v>
      </c>
      <c r="C624" s="46" t="s">
        <v>827</v>
      </c>
      <c r="D624" s="46" t="s">
        <v>828</v>
      </c>
      <c r="E624" s="46" t="s">
        <v>25</v>
      </c>
      <c r="F624" s="31">
        <v>220</v>
      </c>
      <c r="G624" s="47">
        <v>35</v>
      </c>
      <c r="H624" s="31">
        <v>4</v>
      </c>
      <c r="I624" s="31" t="s">
        <v>800</v>
      </c>
      <c r="J624" s="31" t="s">
        <v>801</v>
      </c>
      <c r="K624" s="31" t="s">
        <v>801</v>
      </c>
      <c r="L624" s="31" t="s">
        <v>800</v>
      </c>
      <c r="M624" s="31" t="s">
        <v>802</v>
      </c>
      <c r="N624" s="31">
        <v>3</v>
      </c>
      <c r="O624" s="31">
        <v>1290</v>
      </c>
      <c r="P624" s="31">
        <v>1080</v>
      </c>
      <c r="Q624" s="31">
        <v>810</v>
      </c>
      <c r="R624" s="48">
        <v>0.72</v>
      </c>
      <c r="S624" s="48">
        <v>0.56999999999999995</v>
      </c>
      <c r="T624" s="54">
        <v>0.45</v>
      </c>
      <c r="U624" s="50">
        <v>44</v>
      </c>
      <c r="V624" s="50">
        <v>38</v>
      </c>
      <c r="W624" s="51">
        <v>33</v>
      </c>
      <c r="X624" s="42">
        <f>IF(Tabela1[[#This Row],[Alta2]]="NA","NA",Tabela1[[#This Row],[Alta2]]/Tabela1[[#This Row],[Alta5]]*Tabela1[[#This Row],[Diâmetro (cm)]]/100)</f>
        <v>5.7000000000000002E-3</v>
      </c>
      <c r="Y624" s="42">
        <f>IF(Tabela1[[#This Row],[Média3]]="NA","NA",Tabela1[[#This Row],[Média3]]/Tabela1[[#This Row],[Média6]]*Tabela1[[#This Row],[Diâmetro (cm)]]/100)</f>
        <v>5.3E-3</v>
      </c>
      <c r="Z624" s="42">
        <f>IF(Tabela1[[#This Row],[Baixa4]]="NA","NA",Tabela1[[#This Row],[Baixa4]]/Tabela1[[#This Row],[Baixa7]]*Tabela1[[#This Row],[Diâmetro (cm)]]/100)</f>
        <v>4.7999999999999996E-3</v>
      </c>
      <c r="AA624" s="42">
        <f>IF(Tabela1[[#This Row],[Alta8]]="NA","NA",IF(OR(AD624="",U624=""),"",U624*30/1000))</f>
        <v>1.32</v>
      </c>
      <c r="AB624" s="42">
        <f>IF(Tabela1[[#This Row],[Média9]]="NA","NA",IF(OR(AE624="",V624=""),"",V624*30/1000))</f>
        <v>1.1399999999999999</v>
      </c>
      <c r="AC624" s="42">
        <f>IF(Tabela1[[#This Row],[Baixa10]]="NA","NA",IF(OR(AF624="",W624=""),"",W624*30/1000))</f>
        <v>0.99</v>
      </c>
      <c r="AD624" s="52" t="str">
        <f>IF(Tabela1[[#This Row],[Alta8]]="NA","NA",IF(X624="","",IF(X624&gt;$AD$3,"A",IF(X624&gt;$AD$4,"B",IF(X624&gt;$AD$5,"C","D")))))</f>
        <v>A</v>
      </c>
      <c r="AE624" s="52" t="str">
        <f>IF(Tabela1[[#This Row],[Média9]]="NA","NA",IF(Y624="","",IF(Y624&gt;$AD$3,"A",IF(Y624&gt;$AD$4,"B",IF(Y624&gt;$AD$5,"C","D")))))</f>
        <v>A</v>
      </c>
      <c r="AF624" s="52" t="str">
        <f>IF(Tabela1[[#This Row],[Baixa10]]="NA","NA",IF(Z624="","",IF(Z624&gt;$AD$3,"A",IF(Z624&gt;$AD$4,"B",IF(Z624&gt;$AD$5,"C","D")))))</f>
        <v>A</v>
      </c>
    </row>
    <row r="625" spans="1:32" ht="26.1" customHeight="1" x14ac:dyDescent="0.3">
      <c r="A625" s="46" t="s">
        <v>1268</v>
      </c>
      <c r="B625" s="31" t="s">
        <v>1237</v>
      </c>
      <c r="C625" s="46" t="s">
        <v>829</v>
      </c>
      <c r="D625" s="46" t="s">
        <v>830</v>
      </c>
      <c r="E625" s="46" t="s">
        <v>25</v>
      </c>
      <c r="F625" s="31">
        <v>127</v>
      </c>
      <c r="G625" s="47">
        <v>30</v>
      </c>
      <c r="H625" s="31">
        <v>4</v>
      </c>
      <c r="I625" s="31" t="s">
        <v>800</v>
      </c>
      <c r="J625" s="31" t="s">
        <v>801</v>
      </c>
      <c r="K625" s="31" t="s">
        <v>801</v>
      </c>
      <c r="L625" s="31" t="s">
        <v>800</v>
      </c>
      <c r="M625" s="31" t="s">
        <v>802</v>
      </c>
      <c r="N625" s="31">
        <v>3</v>
      </c>
      <c r="O625" s="31">
        <v>1350</v>
      </c>
      <c r="P625" s="31">
        <v>1200</v>
      </c>
      <c r="Q625" s="31">
        <v>1020</v>
      </c>
      <c r="R625" s="48">
        <v>0.68</v>
      </c>
      <c r="S625" s="48">
        <v>0.61</v>
      </c>
      <c r="T625" s="54">
        <v>0.52</v>
      </c>
      <c r="U625" s="50">
        <v>43</v>
      </c>
      <c r="V625" s="50">
        <v>37</v>
      </c>
      <c r="W625" s="51">
        <v>33</v>
      </c>
      <c r="X625" s="42">
        <f>IF(Tabela1[[#This Row],[Alta2]]="NA","NA",Tabela1[[#This Row],[Alta2]]/Tabela1[[#This Row],[Alta5]]*Tabela1[[#This Row],[Diâmetro (cm)]]/100)</f>
        <v>4.7000000000000002E-3</v>
      </c>
      <c r="Y625" s="42">
        <f>IF(Tabela1[[#This Row],[Média3]]="NA","NA",Tabela1[[#This Row],[Média3]]/Tabela1[[#This Row],[Média6]]*Tabela1[[#This Row],[Diâmetro (cm)]]/100)</f>
        <v>4.8999999999999998E-3</v>
      </c>
      <c r="Z625" s="42">
        <f>IF(Tabela1[[#This Row],[Baixa4]]="NA","NA",Tabela1[[#This Row],[Baixa4]]/Tabela1[[#This Row],[Baixa7]]*Tabela1[[#This Row],[Diâmetro (cm)]]/100)</f>
        <v>4.7000000000000002E-3</v>
      </c>
      <c r="AA625" s="42">
        <f>IF(Tabela1[[#This Row],[Alta8]]="NA","NA",IF(OR(AD625="",U625=""),"",U625*30/1000))</f>
        <v>1.29</v>
      </c>
      <c r="AB625" s="42">
        <f>IF(Tabela1[[#This Row],[Média9]]="NA","NA",IF(OR(AE625="",V625=""),"",V625*30/1000))</f>
        <v>1.1100000000000001</v>
      </c>
      <c r="AC625" s="42">
        <f>IF(Tabela1[[#This Row],[Baixa10]]="NA","NA",IF(OR(AF625="",W625=""),"",W625*30/1000))</f>
        <v>0.99</v>
      </c>
      <c r="AD625" s="52" t="str">
        <f>IF(Tabela1[[#This Row],[Alta8]]="NA","NA",IF(X625="","",IF(X625&gt;$AD$3,"A",IF(X625&gt;$AD$4,"B",IF(X625&gt;$AD$5,"C","D")))))</f>
        <v>A</v>
      </c>
      <c r="AE625" s="52" t="str">
        <f>IF(Tabela1[[#This Row],[Média9]]="NA","NA",IF(Y625="","",IF(Y625&gt;$AD$3,"A",IF(Y625&gt;$AD$4,"B",IF(Y625&gt;$AD$5,"C","D")))))</f>
        <v>A</v>
      </c>
      <c r="AF625" s="52" t="str">
        <f>IF(Tabela1[[#This Row],[Baixa10]]="NA","NA",IF(Z625="","",IF(Z625&gt;$AD$3,"A",IF(Z625&gt;$AD$4,"B",IF(Z625&gt;$AD$5,"C","D")))))</f>
        <v>A</v>
      </c>
    </row>
    <row r="626" spans="1:32" ht="26.1" customHeight="1" x14ac:dyDescent="0.3">
      <c r="A626" s="46" t="s">
        <v>1268</v>
      </c>
      <c r="B626" s="31" t="s">
        <v>1237</v>
      </c>
      <c r="C626" s="46" t="s">
        <v>831</v>
      </c>
      <c r="D626" s="46" t="s">
        <v>832</v>
      </c>
      <c r="E626" s="46" t="s">
        <v>25</v>
      </c>
      <c r="F626" s="31">
        <v>127</v>
      </c>
      <c r="G626" s="47">
        <v>30</v>
      </c>
      <c r="H626" s="31">
        <v>4</v>
      </c>
      <c r="I626" s="31" t="s">
        <v>800</v>
      </c>
      <c r="J626" s="31" t="s">
        <v>801</v>
      </c>
      <c r="K626" s="31" t="s">
        <v>801</v>
      </c>
      <c r="L626" s="31" t="s">
        <v>800</v>
      </c>
      <c r="M626" s="31" t="s">
        <v>802</v>
      </c>
      <c r="N626" s="31">
        <v>3</v>
      </c>
      <c r="O626" s="31">
        <v>1350</v>
      </c>
      <c r="P626" s="31">
        <v>1200</v>
      </c>
      <c r="Q626" s="31">
        <v>1020</v>
      </c>
      <c r="R626" s="48">
        <v>0.68</v>
      </c>
      <c r="S626" s="48">
        <v>0.61</v>
      </c>
      <c r="T626" s="54">
        <v>0.52</v>
      </c>
      <c r="U626" s="50">
        <v>43</v>
      </c>
      <c r="V626" s="50">
        <v>37</v>
      </c>
      <c r="W626" s="51">
        <v>33</v>
      </c>
      <c r="X626" s="42">
        <f>IF(Tabela1[[#This Row],[Alta2]]="NA","NA",Tabela1[[#This Row],[Alta2]]/Tabela1[[#This Row],[Alta5]]*Tabela1[[#This Row],[Diâmetro (cm)]]/100)</f>
        <v>4.7000000000000002E-3</v>
      </c>
      <c r="Y626" s="42">
        <f>IF(Tabela1[[#This Row],[Média3]]="NA","NA",Tabela1[[#This Row],[Média3]]/Tabela1[[#This Row],[Média6]]*Tabela1[[#This Row],[Diâmetro (cm)]]/100)</f>
        <v>4.8999999999999998E-3</v>
      </c>
      <c r="Z626" s="42">
        <f>IF(Tabela1[[#This Row],[Baixa4]]="NA","NA",Tabela1[[#This Row],[Baixa4]]/Tabela1[[#This Row],[Baixa7]]*Tabela1[[#This Row],[Diâmetro (cm)]]/100)</f>
        <v>4.7000000000000002E-3</v>
      </c>
      <c r="AA626" s="42">
        <f>IF(Tabela1[[#This Row],[Alta8]]="NA","NA",IF(OR(AD626="",U626=""),"",U626*30/1000))</f>
        <v>1.29</v>
      </c>
      <c r="AB626" s="42">
        <f>IF(Tabela1[[#This Row],[Média9]]="NA","NA",IF(OR(AE626="",V626=""),"",V626*30/1000))</f>
        <v>1.1100000000000001</v>
      </c>
      <c r="AC626" s="42">
        <f>IF(Tabela1[[#This Row],[Baixa10]]="NA","NA",IF(OR(AF626="",W626=""),"",W626*30/1000))</f>
        <v>0.99</v>
      </c>
      <c r="AD626" s="52" t="str">
        <f>IF(Tabela1[[#This Row],[Alta8]]="NA","NA",IF(X626="","",IF(X626&gt;$AD$3,"A",IF(X626&gt;$AD$4,"B",IF(X626&gt;$AD$5,"C","D")))))</f>
        <v>A</v>
      </c>
      <c r="AE626" s="52" t="str">
        <f>IF(Tabela1[[#This Row],[Média9]]="NA","NA",IF(Y626="","",IF(Y626&gt;$AD$3,"A",IF(Y626&gt;$AD$4,"B",IF(Y626&gt;$AD$5,"C","D")))))</f>
        <v>A</v>
      </c>
      <c r="AF626" s="52" t="str">
        <f>IF(Tabela1[[#This Row],[Baixa10]]="NA","NA",IF(Z626="","",IF(Z626&gt;$AD$3,"A",IF(Z626&gt;$AD$4,"B",IF(Z626&gt;$AD$5,"C","D")))))</f>
        <v>A</v>
      </c>
    </row>
    <row r="627" spans="1:32" ht="26.1" customHeight="1" x14ac:dyDescent="0.3">
      <c r="A627" s="46" t="s">
        <v>1268</v>
      </c>
      <c r="B627" s="31" t="s">
        <v>1237</v>
      </c>
      <c r="C627" s="46" t="s">
        <v>833</v>
      </c>
      <c r="D627" s="46" t="s">
        <v>834</v>
      </c>
      <c r="E627" s="46" t="s">
        <v>25</v>
      </c>
      <c r="F627" s="31">
        <v>220</v>
      </c>
      <c r="G627" s="47">
        <v>30</v>
      </c>
      <c r="H627" s="31">
        <v>4</v>
      </c>
      <c r="I627" s="31" t="s">
        <v>800</v>
      </c>
      <c r="J627" s="31" t="s">
        <v>801</v>
      </c>
      <c r="K627" s="31" t="s">
        <v>801</v>
      </c>
      <c r="L627" s="31" t="s">
        <v>800</v>
      </c>
      <c r="M627" s="31" t="s">
        <v>802</v>
      </c>
      <c r="N627" s="31">
        <v>3</v>
      </c>
      <c r="O627" s="31">
        <v>1350</v>
      </c>
      <c r="P627" s="31">
        <v>1200</v>
      </c>
      <c r="Q627" s="31">
        <v>1020</v>
      </c>
      <c r="R627" s="48">
        <v>0.68</v>
      </c>
      <c r="S627" s="48">
        <v>0.61</v>
      </c>
      <c r="T627" s="54">
        <v>0.52</v>
      </c>
      <c r="U627" s="50">
        <v>43</v>
      </c>
      <c r="V627" s="50">
        <v>37</v>
      </c>
      <c r="W627" s="51">
        <v>33</v>
      </c>
      <c r="X627" s="42">
        <f>IF(Tabela1[[#This Row],[Alta2]]="NA","NA",Tabela1[[#This Row],[Alta2]]/Tabela1[[#This Row],[Alta5]]*Tabela1[[#This Row],[Diâmetro (cm)]]/100)</f>
        <v>4.7000000000000002E-3</v>
      </c>
      <c r="Y627" s="42">
        <f>IF(Tabela1[[#This Row],[Média3]]="NA","NA",Tabela1[[#This Row],[Média3]]/Tabela1[[#This Row],[Média6]]*Tabela1[[#This Row],[Diâmetro (cm)]]/100)</f>
        <v>4.8999999999999998E-3</v>
      </c>
      <c r="Z627" s="42">
        <f>IF(Tabela1[[#This Row],[Baixa4]]="NA","NA",Tabela1[[#This Row],[Baixa4]]/Tabela1[[#This Row],[Baixa7]]*Tabela1[[#This Row],[Diâmetro (cm)]]/100)</f>
        <v>4.7000000000000002E-3</v>
      </c>
      <c r="AA627" s="42">
        <f>IF(Tabela1[[#This Row],[Alta8]]="NA","NA",IF(OR(AD627="",U627=""),"",U627*30/1000))</f>
        <v>1.29</v>
      </c>
      <c r="AB627" s="42">
        <f>IF(Tabela1[[#This Row],[Média9]]="NA","NA",IF(OR(AE627="",V627=""),"",V627*30/1000))</f>
        <v>1.1100000000000001</v>
      </c>
      <c r="AC627" s="42">
        <f>IF(Tabela1[[#This Row],[Baixa10]]="NA","NA",IF(OR(AF627="",W627=""),"",W627*30/1000))</f>
        <v>0.99</v>
      </c>
      <c r="AD627" s="52" t="str">
        <f>IF(Tabela1[[#This Row],[Alta8]]="NA","NA",IF(X627="","",IF(X627&gt;$AD$3,"A",IF(X627&gt;$AD$4,"B",IF(X627&gt;$AD$5,"C","D")))))</f>
        <v>A</v>
      </c>
      <c r="AE627" s="52" t="str">
        <f>IF(Tabela1[[#This Row],[Média9]]="NA","NA",IF(Y627="","",IF(Y627&gt;$AD$3,"A",IF(Y627&gt;$AD$4,"B",IF(Y627&gt;$AD$5,"C","D")))))</f>
        <v>A</v>
      </c>
      <c r="AF627" s="52" t="str">
        <f>IF(Tabela1[[#This Row],[Baixa10]]="NA","NA",IF(Z627="","",IF(Z627&gt;$AD$3,"A",IF(Z627&gt;$AD$4,"B",IF(Z627&gt;$AD$5,"C","D")))))</f>
        <v>A</v>
      </c>
    </row>
    <row r="628" spans="1:32" ht="26.1" customHeight="1" x14ac:dyDescent="0.3">
      <c r="A628" s="46" t="s">
        <v>1268</v>
      </c>
      <c r="B628" s="31" t="s">
        <v>1237</v>
      </c>
      <c r="C628" s="46" t="s">
        <v>835</v>
      </c>
      <c r="D628" s="46" t="s">
        <v>836</v>
      </c>
      <c r="E628" s="46" t="s">
        <v>25</v>
      </c>
      <c r="F628" s="31">
        <v>220</v>
      </c>
      <c r="G628" s="47">
        <v>30</v>
      </c>
      <c r="H628" s="31">
        <v>4</v>
      </c>
      <c r="I628" s="31" t="s">
        <v>800</v>
      </c>
      <c r="J628" s="31" t="s">
        <v>801</v>
      </c>
      <c r="K628" s="31" t="s">
        <v>801</v>
      </c>
      <c r="L628" s="31" t="s">
        <v>800</v>
      </c>
      <c r="M628" s="31" t="s">
        <v>802</v>
      </c>
      <c r="N628" s="31">
        <v>3</v>
      </c>
      <c r="O628" s="31">
        <v>1350</v>
      </c>
      <c r="P628" s="31">
        <v>1200</v>
      </c>
      <c r="Q628" s="31">
        <v>1020</v>
      </c>
      <c r="R628" s="48">
        <v>0.68</v>
      </c>
      <c r="S628" s="48">
        <v>0.61</v>
      </c>
      <c r="T628" s="54">
        <v>0.52</v>
      </c>
      <c r="U628" s="50">
        <v>43</v>
      </c>
      <c r="V628" s="50">
        <v>37</v>
      </c>
      <c r="W628" s="51">
        <v>33</v>
      </c>
      <c r="X628" s="42">
        <f>IF(Tabela1[[#This Row],[Alta2]]="NA","NA",Tabela1[[#This Row],[Alta2]]/Tabela1[[#This Row],[Alta5]]*Tabela1[[#This Row],[Diâmetro (cm)]]/100)</f>
        <v>4.7000000000000002E-3</v>
      </c>
      <c r="Y628" s="42">
        <f>IF(Tabela1[[#This Row],[Média3]]="NA","NA",Tabela1[[#This Row],[Média3]]/Tabela1[[#This Row],[Média6]]*Tabela1[[#This Row],[Diâmetro (cm)]]/100)</f>
        <v>4.8999999999999998E-3</v>
      </c>
      <c r="Z628" s="42">
        <f>IF(Tabela1[[#This Row],[Baixa4]]="NA","NA",Tabela1[[#This Row],[Baixa4]]/Tabela1[[#This Row],[Baixa7]]*Tabela1[[#This Row],[Diâmetro (cm)]]/100)</f>
        <v>4.7000000000000002E-3</v>
      </c>
      <c r="AA628" s="42">
        <f>IF(Tabela1[[#This Row],[Alta8]]="NA","NA",IF(OR(AD628="",U628=""),"",U628*30/1000))</f>
        <v>1.29</v>
      </c>
      <c r="AB628" s="42">
        <f>IF(Tabela1[[#This Row],[Média9]]="NA","NA",IF(OR(AE628="",V628=""),"",V628*30/1000))</f>
        <v>1.1100000000000001</v>
      </c>
      <c r="AC628" s="42">
        <f>IF(Tabela1[[#This Row],[Baixa10]]="NA","NA",IF(OR(AF628="",W628=""),"",W628*30/1000))</f>
        <v>0.99</v>
      </c>
      <c r="AD628" s="52" t="str">
        <f>IF(Tabela1[[#This Row],[Alta8]]="NA","NA",IF(X628="","",IF(X628&gt;$AD$3,"A",IF(X628&gt;$AD$4,"B",IF(X628&gt;$AD$5,"C","D")))))</f>
        <v>A</v>
      </c>
      <c r="AE628" s="52" t="str">
        <f>IF(Tabela1[[#This Row],[Média9]]="NA","NA",IF(Y628="","",IF(Y628&gt;$AD$3,"A",IF(Y628&gt;$AD$4,"B",IF(Y628&gt;$AD$5,"C","D")))))</f>
        <v>A</v>
      </c>
      <c r="AF628" s="52" t="str">
        <f>IF(Tabela1[[#This Row],[Baixa10]]="NA","NA",IF(Z628="","",IF(Z628&gt;$AD$3,"A",IF(Z628&gt;$AD$4,"B",IF(Z628&gt;$AD$5,"C","D")))))</f>
        <v>A</v>
      </c>
    </row>
    <row r="629" spans="1:32" ht="26.1" customHeight="1" x14ac:dyDescent="0.3">
      <c r="A629" s="46" t="s">
        <v>1268</v>
      </c>
      <c r="B629" s="31" t="s">
        <v>1237</v>
      </c>
      <c r="C629" s="46" t="s">
        <v>837</v>
      </c>
      <c r="D629" s="46" t="s">
        <v>838</v>
      </c>
      <c r="E629" s="46" t="s">
        <v>26</v>
      </c>
      <c r="F629" s="31">
        <v>127</v>
      </c>
      <c r="G629" s="47">
        <v>40</v>
      </c>
      <c r="H629" s="31">
        <v>6</v>
      </c>
      <c r="I629" s="31" t="s">
        <v>800</v>
      </c>
      <c r="J629" s="31" t="s">
        <v>801</v>
      </c>
      <c r="K629" s="31" t="s">
        <v>801</v>
      </c>
      <c r="L629" s="31" t="s">
        <v>800</v>
      </c>
      <c r="M629" s="31" t="s">
        <v>802</v>
      </c>
      <c r="N629" s="31">
        <v>3</v>
      </c>
      <c r="O629" s="31">
        <v>1530</v>
      </c>
      <c r="P629" s="31">
        <v>1340</v>
      </c>
      <c r="Q629" s="31">
        <v>1090</v>
      </c>
      <c r="R629" s="48">
        <v>1.41</v>
      </c>
      <c r="S629" s="48">
        <v>1.17</v>
      </c>
      <c r="T629" s="54">
        <v>0.93</v>
      </c>
      <c r="U629" s="50">
        <v>128</v>
      </c>
      <c r="V629" s="50">
        <v>106</v>
      </c>
      <c r="W629" s="51">
        <v>89</v>
      </c>
      <c r="X629" s="42">
        <f>IF(Tabela1[[#This Row],[Alta2]]="NA","NA",Tabela1[[#This Row],[Alta2]]/Tabela1[[#This Row],[Alta5]]*Tabela1[[#This Row],[Diâmetro (cm)]]/100)</f>
        <v>4.4000000000000003E-3</v>
      </c>
      <c r="Y629" s="42">
        <f>IF(Tabela1[[#This Row],[Média3]]="NA","NA",Tabela1[[#This Row],[Média3]]/Tabela1[[#This Row],[Média6]]*Tabela1[[#This Row],[Diâmetro (cm)]]/100)</f>
        <v>4.4000000000000003E-3</v>
      </c>
      <c r="Z629" s="42">
        <f>IF(Tabela1[[#This Row],[Baixa4]]="NA","NA",Tabela1[[#This Row],[Baixa4]]/Tabela1[[#This Row],[Baixa7]]*Tabela1[[#This Row],[Diâmetro (cm)]]/100)</f>
        <v>4.1999999999999997E-3</v>
      </c>
      <c r="AA629" s="42">
        <f>IF(Tabela1[[#This Row],[Alta8]]="NA","NA",IF(OR(AD629="",U629=""),"",U629*30/1000))</f>
        <v>3.84</v>
      </c>
      <c r="AB629" s="42">
        <f>IF(Tabela1[[#This Row],[Média9]]="NA","NA",IF(OR(AE629="",V629=""),"",V629*30/1000))</f>
        <v>3.18</v>
      </c>
      <c r="AC629" s="42">
        <f>IF(Tabela1[[#This Row],[Baixa10]]="NA","NA",IF(OR(AF629="",W629=""),"",W629*30/1000))</f>
        <v>2.67</v>
      </c>
      <c r="AD629" s="52" t="str">
        <f>IF(Tabela1[[#This Row],[Alta8]]="NA","NA",IF(X629="","",IF(X629&gt;$AD$3,"A",IF(X629&gt;$AD$4,"B",IF(X629&gt;$AD$5,"C","D")))))</f>
        <v>A</v>
      </c>
      <c r="AE629" s="52" t="str">
        <f>IF(Tabela1[[#This Row],[Média9]]="NA","NA",IF(Y629="","",IF(Y629&gt;$AD$3,"A",IF(Y629&gt;$AD$4,"B",IF(Y629&gt;$AD$5,"C","D")))))</f>
        <v>A</v>
      </c>
      <c r="AF629" s="52" t="str">
        <f>IF(Tabela1[[#This Row],[Baixa10]]="NA","NA",IF(Z629="","",IF(Z629&gt;$AD$3,"A",IF(Z629&gt;$AD$4,"B",IF(Z629&gt;$AD$5,"C","D")))))</f>
        <v>A</v>
      </c>
    </row>
    <row r="630" spans="1:32" ht="26.1" customHeight="1" x14ac:dyDescent="0.3">
      <c r="A630" s="46" t="s">
        <v>1268</v>
      </c>
      <c r="B630" s="31" t="s">
        <v>1237</v>
      </c>
      <c r="C630" s="46" t="s">
        <v>839</v>
      </c>
      <c r="D630" s="46" t="s">
        <v>840</v>
      </c>
      <c r="E630" s="46" t="s">
        <v>26</v>
      </c>
      <c r="F630" s="31">
        <v>220</v>
      </c>
      <c r="G630" s="47">
        <v>40</v>
      </c>
      <c r="H630" s="31">
        <v>6</v>
      </c>
      <c r="I630" s="31" t="s">
        <v>800</v>
      </c>
      <c r="J630" s="31" t="s">
        <v>801</v>
      </c>
      <c r="K630" s="31" t="s">
        <v>801</v>
      </c>
      <c r="L630" s="31" t="s">
        <v>800</v>
      </c>
      <c r="M630" s="31" t="s">
        <v>802</v>
      </c>
      <c r="N630" s="31">
        <v>3</v>
      </c>
      <c r="O630" s="31">
        <v>1530</v>
      </c>
      <c r="P630" s="31">
        <v>1340</v>
      </c>
      <c r="Q630" s="31">
        <v>1090</v>
      </c>
      <c r="R630" s="48">
        <v>1.41</v>
      </c>
      <c r="S630" s="48">
        <v>1.17</v>
      </c>
      <c r="T630" s="54">
        <v>0.93</v>
      </c>
      <c r="U630" s="50">
        <v>128</v>
      </c>
      <c r="V630" s="50">
        <v>106</v>
      </c>
      <c r="W630" s="51">
        <v>89</v>
      </c>
      <c r="X630" s="42">
        <f>IF(Tabela1[[#This Row],[Alta2]]="NA","NA",Tabela1[[#This Row],[Alta2]]/Tabela1[[#This Row],[Alta5]]*Tabela1[[#This Row],[Diâmetro (cm)]]/100)</f>
        <v>4.4000000000000003E-3</v>
      </c>
      <c r="Y630" s="42">
        <f>IF(Tabela1[[#This Row],[Média3]]="NA","NA",Tabela1[[#This Row],[Média3]]/Tabela1[[#This Row],[Média6]]*Tabela1[[#This Row],[Diâmetro (cm)]]/100)</f>
        <v>4.4000000000000003E-3</v>
      </c>
      <c r="Z630" s="42">
        <f>IF(Tabela1[[#This Row],[Baixa4]]="NA","NA",Tabela1[[#This Row],[Baixa4]]/Tabela1[[#This Row],[Baixa7]]*Tabela1[[#This Row],[Diâmetro (cm)]]/100)</f>
        <v>4.1999999999999997E-3</v>
      </c>
      <c r="AA630" s="42">
        <f>IF(Tabela1[[#This Row],[Alta8]]="NA","NA",IF(OR(AD630="",U630=""),"",U630*30/1000))</f>
        <v>3.84</v>
      </c>
      <c r="AB630" s="42">
        <f>IF(Tabela1[[#This Row],[Média9]]="NA","NA",IF(OR(AE630="",V630=""),"",V630*30/1000))</f>
        <v>3.18</v>
      </c>
      <c r="AC630" s="42">
        <f>IF(Tabela1[[#This Row],[Baixa10]]="NA","NA",IF(OR(AF630="",W630=""),"",W630*30/1000))</f>
        <v>2.67</v>
      </c>
      <c r="AD630" s="52" t="str">
        <f>IF(Tabela1[[#This Row],[Alta8]]="NA","NA",IF(X630="","",IF(X630&gt;$AD$3,"A",IF(X630&gt;$AD$4,"B",IF(X630&gt;$AD$5,"C","D")))))</f>
        <v>A</v>
      </c>
      <c r="AE630" s="52" t="str">
        <f>IF(Tabela1[[#This Row],[Média9]]="NA","NA",IF(Y630="","",IF(Y630&gt;$AD$3,"A",IF(Y630&gt;$AD$4,"B",IF(Y630&gt;$AD$5,"C","D")))))</f>
        <v>A</v>
      </c>
      <c r="AF630" s="52" t="str">
        <f>IF(Tabela1[[#This Row],[Baixa10]]="NA","NA",IF(Z630="","",IF(Z630&gt;$AD$3,"A",IF(Z630&gt;$AD$4,"B",IF(Z630&gt;$AD$5,"C","D")))))</f>
        <v>A</v>
      </c>
    </row>
    <row r="631" spans="1:32" ht="26.1" customHeight="1" x14ac:dyDescent="0.3">
      <c r="A631" s="46" t="s">
        <v>1268</v>
      </c>
      <c r="B631" s="31" t="s">
        <v>1237</v>
      </c>
      <c r="C631" s="46" t="s">
        <v>841</v>
      </c>
      <c r="D631" s="46" t="s">
        <v>842</v>
      </c>
      <c r="E631" s="46" t="s">
        <v>26</v>
      </c>
      <c r="F631" s="31">
        <v>127</v>
      </c>
      <c r="G631" s="47">
        <v>50</v>
      </c>
      <c r="H631" s="31">
        <v>6</v>
      </c>
      <c r="I631" s="31" t="s">
        <v>800</v>
      </c>
      <c r="J631" s="31" t="s">
        <v>801</v>
      </c>
      <c r="K631" s="31" t="s">
        <v>801</v>
      </c>
      <c r="L631" s="31" t="s">
        <v>800</v>
      </c>
      <c r="M631" s="31" t="s">
        <v>802</v>
      </c>
      <c r="N631" s="31">
        <v>3</v>
      </c>
      <c r="O631" s="31">
        <v>1375</v>
      </c>
      <c r="P631" s="31">
        <v>1080</v>
      </c>
      <c r="Q631" s="31">
        <v>855</v>
      </c>
      <c r="R631" s="48">
        <v>1.44</v>
      </c>
      <c r="S631" s="48">
        <v>1.06</v>
      </c>
      <c r="T631" s="54">
        <v>0.83</v>
      </c>
      <c r="U631" s="50">
        <v>141.5</v>
      </c>
      <c r="V631" s="50">
        <v>113</v>
      </c>
      <c r="W631" s="51">
        <v>91.5</v>
      </c>
      <c r="X631" s="42">
        <f>IF(Tabela1[[#This Row],[Alta2]]="NA","NA",Tabela1[[#This Row],[Alta2]]/Tabela1[[#This Row],[Alta5]]*Tabela1[[#This Row],[Diâmetro (cm)]]/100)</f>
        <v>5.1000000000000004E-3</v>
      </c>
      <c r="Y631" s="42">
        <f>IF(Tabela1[[#This Row],[Média3]]="NA","NA",Tabela1[[#This Row],[Média3]]/Tabela1[[#This Row],[Média6]]*Tabela1[[#This Row],[Diâmetro (cm)]]/100)</f>
        <v>4.7000000000000002E-3</v>
      </c>
      <c r="Z631" s="42">
        <f>IF(Tabela1[[#This Row],[Baixa4]]="NA","NA",Tabela1[[#This Row],[Baixa4]]/Tabela1[[#This Row],[Baixa7]]*Tabela1[[#This Row],[Diâmetro (cm)]]/100)</f>
        <v>4.4999999999999997E-3</v>
      </c>
      <c r="AA631" s="42">
        <f>IF(Tabela1[[#This Row],[Alta8]]="NA","NA",IF(OR(AD631="",U631=""),"",U631*30/1000))</f>
        <v>4.2450000000000001</v>
      </c>
      <c r="AB631" s="42">
        <f>IF(Tabela1[[#This Row],[Média9]]="NA","NA",IF(OR(AE631="",V631=""),"",V631*30/1000))</f>
        <v>3.39</v>
      </c>
      <c r="AC631" s="42">
        <f>IF(Tabela1[[#This Row],[Baixa10]]="NA","NA",IF(OR(AF631="",W631=""),"",W631*30/1000))</f>
        <v>2.7450000000000001</v>
      </c>
      <c r="AD631" s="52" t="str">
        <f>IF(Tabela1[[#This Row],[Alta8]]="NA","NA",IF(X631="","",IF(X631&gt;$AD$3,"A",IF(X631&gt;$AD$4,"B",IF(X631&gt;$AD$5,"C","D")))))</f>
        <v>A</v>
      </c>
      <c r="AE631" s="52" t="str">
        <f>IF(Tabela1[[#This Row],[Média9]]="NA","NA",IF(Y631="","",IF(Y631&gt;$AD$3,"A",IF(Y631&gt;$AD$4,"B",IF(Y631&gt;$AD$5,"C","D")))))</f>
        <v>A</v>
      </c>
      <c r="AF631" s="52" t="str">
        <f>IF(Tabela1[[#This Row],[Baixa10]]="NA","NA",IF(Z631="","",IF(Z631&gt;$AD$3,"A",IF(Z631&gt;$AD$4,"B",IF(Z631&gt;$AD$5,"C","D")))))</f>
        <v>A</v>
      </c>
    </row>
    <row r="632" spans="1:32" ht="26.1" customHeight="1" x14ac:dyDescent="0.3">
      <c r="A632" s="46" t="s">
        <v>1268</v>
      </c>
      <c r="B632" s="31" t="s">
        <v>1237</v>
      </c>
      <c r="C632" s="46" t="s">
        <v>843</v>
      </c>
      <c r="D632" s="46" t="s">
        <v>844</v>
      </c>
      <c r="E632" s="46" t="s">
        <v>26</v>
      </c>
      <c r="F632" s="31">
        <v>127</v>
      </c>
      <c r="G632" s="47">
        <v>50</v>
      </c>
      <c r="H632" s="31">
        <v>6</v>
      </c>
      <c r="I632" s="31" t="s">
        <v>800</v>
      </c>
      <c r="J632" s="31" t="s">
        <v>801</v>
      </c>
      <c r="K632" s="31" t="s">
        <v>801</v>
      </c>
      <c r="L632" s="31" t="s">
        <v>800</v>
      </c>
      <c r="M632" s="31" t="s">
        <v>802</v>
      </c>
      <c r="N632" s="31">
        <v>3</v>
      </c>
      <c r="O632" s="31">
        <v>1375</v>
      </c>
      <c r="P632" s="31">
        <v>1080</v>
      </c>
      <c r="Q632" s="31">
        <v>855</v>
      </c>
      <c r="R632" s="48">
        <v>1.44</v>
      </c>
      <c r="S632" s="48">
        <v>1.06</v>
      </c>
      <c r="T632" s="54">
        <v>0.83</v>
      </c>
      <c r="U632" s="50">
        <v>141.5</v>
      </c>
      <c r="V632" s="50">
        <v>113</v>
      </c>
      <c r="W632" s="51">
        <v>91.5</v>
      </c>
      <c r="X632" s="42">
        <f>IF(Tabela1[[#This Row],[Alta2]]="NA","NA",Tabela1[[#This Row],[Alta2]]/Tabela1[[#This Row],[Alta5]]*Tabela1[[#This Row],[Diâmetro (cm)]]/100)</f>
        <v>5.1000000000000004E-3</v>
      </c>
      <c r="Y632" s="42">
        <f>IF(Tabela1[[#This Row],[Média3]]="NA","NA",Tabela1[[#This Row],[Média3]]/Tabela1[[#This Row],[Média6]]*Tabela1[[#This Row],[Diâmetro (cm)]]/100)</f>
        <v>4.7000000000000002E-3</v>
      </c>
      <c r="Z632" s="42">
        <f>IF(Tabela1[[#This Row],[Baixa4]]="NA","NA",Tabela1[[#This Row],[Baixa4]]/Tabela1[[#This Row],[Baixa7]]*Tabela1[[#This Row],[Diâmetro (cm)]]/100)</f>
        <v>4.4999999999999997E-3</v>
      </c>
      <c r="AA632" s="42">
        <f>IF(Tabela1[[#This Row],[Alta8]]="NA","NA",IF(OR(AD632="",U632=""),"",U632*30/1000))</f>
        <v>4.2450000000000001</v>
      </c>
      <c r="AB632" s="42">
        <f>IF(Tabela1[[#This Row],[Média9]]="NA","NA",IF(OR(AE632="",V632=""),"",V632*30/1000))</f>
        <v>3.39</v>
      </c>
      <c r="AC632" s="42">
        <f>IF(Tabela1[[#This Row],[Baixa10]]="NA","NA",IF(OR(AF632="",W632=""),"",W632*30/1000))</f>
        <v>2.7450000000000001</v>
      </c>
      <c r="AD632" s="52" t="str">
        <f>IF(Tabela1[[#This Row],[Alta8]]="NA","NA",IF(X632="","",IF(X632&gt;$AD$3,"A",IF(X632&gt;$AD$4,"B",IF(X632&gt;$AD$5,"C","D")))))</f>
        <v>A</v>
      </c>
      <c r="AE632" s="52" t="str">
        <f>IF(Tabela1[[#This Row],[Média9]]="NA","NA",IF(Y632="","",IF(Y632&gt;$AD$3,"A",IF(Y632&gt;$AD$4,"B",IF(Y632&gt;$AD$5,"C","D")))))</f>
        <v>A</v>
      </c>
      <c r="AF632" s="52" t="str">
        <f>IF(Tabela1[[#This Row],[Baixa10]]="NA","NA",IF(Z632="","",IF(Z632&gt;$AD$3,"A",IF(Z632&gt;$AD$4,"B",IF(Z632&gt;$AD$5,"C","D")))))</f>
        <v>A</v>
      </c>
    </row>
    <row r="633" spans="1:32" ht="26.1" customHeight="1" x14ac:dyDescent="0.3">
      <c r="A633" s="46" t="s">
        <v>1268</v>
      </c>
      <c r="B633" s="31" t="s">
        <v>1237</v>
      </c>
      <c r="C633" s="46" t="s">
        <v>845</v>
      </c>
      <c r="D633" s="46" t="s">
        <v>846</v>
      </c>
      <c r="E633" s="46" t="s">
        <v>26</v>
      </c>
      <c r="F633" s="31">
        <v>220</v>
      </c>
      <c r="G633" s="47">
        <v>50</v>
      </c>
      <c r="H633" s="31">
        <v>6</v>
      </c>
      <c r="I633" s="31" t="s">
        <v>800</v>
      </c>
      <c r="J633" s="31" t="s">
        <v>801</v>
      </c>
      <c r="K633" s="31" t="s">
        <v>801</v>
      </c>
      <c r="L633" s="31" t="s">
        <v>800</v>
      </c>
      <c r="M633" s="31" t="s">
        <v>802</v>
      </c>
      <c r="N633" s="31">
        <v>3</v>
      </c>
      <c r="O633" s="31">
        <v>1375</v>
      </c>
      <c r="P633" s="31">
        <v>1080</v>
      </c>
      <c r="Q633" s="31">
        <v>855</v>
      </c>
      <c r="R633" s="48">
        <v>1.44</v>
      </c>
      <c r="S633" s="48">
        <v>1.06</v>
      </c>
      <c r="T633" s="54">
        <v>0.83</v>
      </c>
      <c r="U633" s="50">
        <v>141.5</v>
      </c>
      <c r="V633" s="50">
        <v>113</v>
      </c>
      <c r="W633" s="51">
        <v>91.5</v>
      </c>
      <c r="X633" s="42">
        <f>IF(Tabela1[[#This Row],[Alta2]]="NA","NA",Tabela1[[#This Row],[Alta2]]/Tabela1[[#This Row],[Alta5]]*Tabela1[[#This Row],[Diâmetro (cm)]]/100)</f>
        <v>5.1000000000000004E-3</v>
      </c>
      <c r="Y633" s="42">
        <f>IF(Tabela1[[#This Row],[Média3]]="NA","NA",Tabela1[[#This Row],[Média3]]/Tabela1[[#This Row],[Média6]]*Tabela1[[#This Row],[Diâmetro (cm)]]/100)</f>
        <v>4.7000000000000002E-3</v>
      </c>
      <c r="Z633" s="42">
        <f>IF(Tabela1[[#This Row],[Baixa4]]="NA","NA",Tabela1[[#This Row],[Baixa4]]/Tabela1[[#This Row],[Baixa7]]*Tabela1[[#This Row],[Diâmetro (cm)]]/100)</f>
        <v>4.4999999999999997E-3</v>
      </c>
      <c r="AA633" s="42">
        <f>IF(Tabela1[[#This Row],[Alta8]]="NA","NA",IF(OR(AD633="",U633=""),"",U633*30/1000))</f>
        <v>4.2450000000000001</v>
      </c>
      <c r="AB633" s="42">
        <f>IF(Tabela1[[#This Row],[Média9]]="NA","NA",IF(OR(AE633="",V633=""),"",V633*30/1000))</f>
        <v>3.39</v>
      </c>
      <c r="AC633" s="42">
        <f>IF(Tabela1[[#This Row],[Baixa10]]="NA","NA",IF(OR(AF633="",W633=""),"",W633*30/1000))</f>
        <v>2.7450000000000001</v>
      </c>
      <c r="AD633" s="52" t="str">
        <f>IF(Tabela1[[#This Row],[Alta8]]="NA","NA",IF(X633="","",IF(X633&gt;$AD$3,"A",IF(X633&gt;$AD$4,"B",IF(X633&gt;$AD$5,"C","D")))))</f>
        <v>A</v>
      </c>
      <c r="AE633" s="52" t="str">
        <f>IF(Tabela1[[#This Row],[Média9]]="NA","NA",IF(Y633="","",IF(Y633&gt;$AD$3,"A",IF(Y633&gt;$AD$4,"B",IF(Y633&gt;$AD$5,"C","D")))))</f>
        <v>A</v>
      </c>
      <c r="AF633" s="52" t="str">
        <f>IF(Tabela1[[#This Row],[Baixa10]]="NA","NA",IF(Z633="","",IF(Z633&gt;$AD$3,"A",IF(Z633&gt;$AD$4,"B",IF(Z633&gt;$AD$5,"C","D")))))</f>
        <v>A</v>
      </c>
    </row>
    <row r="634" spans="1:32" ht="26.1" customHeight="1" x14ac:dyDescent="0.3">
      <c r="A634" s="46" t="s">
        <v>1268</v>
      </c>
      <c r="B634" s="31" t="s">
        <v>1237</v>
      </c>
      <c r="C634" s="46" t="s">
        <v>847</v>
      </c>
      <c r="D634" s="46" t="s">
        <v>848</v>
      </c>
      <c r="E634" s="46" t="s">
        <v>26</v>
      </c>
      <c r="F634" s="31">
        <v>220</v>
      </c>
      <c r="G634" s="47">
        <v>50</v>
      </c>
      <c r="H634" s="31">
        <v>6</v>
      </c>
      <c r="I634" s="31" t="s">
        <v>800</v>
      </c>
      <c r="J634" s="31" t="s">
        <v>801</v>
      </c>
      <c r="K634" s="31" t="s">
        <v>801</v>
      </c>
      <c r="L634" s="31" t="s">
        <v>800</v>
      </c>
      <c r="M634" s="31" t="s">
        <v>802</v>
      </c>
      <c r="N634" s="31">
        <v>3</v>
      </c>
      <c r="O634" s="31">
        <v>1375</v>
      </c>
      <c r="P634" s="31">
        <v>1080</v>
      </c>
      <c r="Q634" s="31">
        <v>855</v>
      </c>
      <c r="R634" s="48">
        <v>1.44</v>
      </c>
      <c r="S634" s="48">
        <v>1.06</v>
      </c>
      <c r="T634" s="54">
        <v>0.83</v>
      </c>
      <c r="U634" s="50">
        <v>141.5</v>
      </c>
      <c r="V634" s="50">
        <v>113</v>
      </c>
      <c r="W634" s="51">
        <v>91.5</v>
      </c>
      <c r="X634" s="42">
        <f>IF(Tabela1[[#This Row],[Alta2]]="NA","NA",Tabela1[[#This Row],[Alta2]]/Tabela1[[#This Row],[Alta5]]*Tabela1[[#This Row],[Diâmetro (cm)]]/100)</f>
        <v>5.1000000000000004E-3</v>
      </c>
      <c r="Y634" s="42">
        <f>IF(Tabela1[[#This Row],[Média3]]="NA","NA",Tabela1[[#This Row],[Média3]]/Tabela1[[#This Row],[Média6]]*Tabela1[[#This Row],[Diâmetro (cm)]]/100)</f>
        <v>4.7000000000000002E-3</v>
      </c>
      <c r="Z634" s="42">
        <f>IF(Tabela1[[#This Row],[Baixa4]]="NA","NA",Tabela1[[#This Row],[Baixa4]]/Tabela1[[#This Row],[Baixa7]]*Tabela1[[#This Row],[Diâmetro (cm)]]/100)</f>
        <v>4.4999999999999997E-3</v>
      </c>
      <c r="AA634" s="42">
        <f>IF(Tabela1[[#This Row],[Alta8]]="NA","NA",IF(OR(AD634="",U634=""),"",U634*30/1000))</f>
        <v>4.2450000000000001</v>
      </c>
      <c r="AB634" s="42">
        <f>IF(Tabela1[[#This Row],[Média9]]="NA","NA",IF(OR(AE634="",V634=""),"",V634*30/1000))</f>
        <v>3.39</v>
      </c>
      <c r="AC634" s="42">
        <f>IF(Tabela1[[#This Row],[Baixa10]]="NA","NA",IF(OR(AF634="",W634=""),"",W634*30/1000))</f>
        <v>2.7450000000000001</v>
      </c>
      <c r="AD634" s="52" t="str">
        <f>IF(Tabela1[[#This Row],[Alta8]]="NA","NA",IF(X634="","",IF(X634&gt;$AD$3,"A",IF(X634&gt;$AD$4,"B",IF(X634&gt;$AD$5,"C","D")))))</f>
        <v>A</v>
      </c>
      <c r="AE634" s="52" t="str">
        <f>IF(Tabela1[[#This Row],[Média9]]="NA","NA",IF(Y634="","",IF(Y634&gt;$AD$3,"A",IF(Y634&gt;$AD$4,"B",IF(Y634&gt;$AD$5,"C","D")))))</f>
        <v>A</v>
      </c>
      <c r="AF634" s="52" t="str">
        <f>IF(Tabela1[[#This Row],[Baixa10]]="NA","NA",IF(Z634="","",IF(Z634&gt;$AD$3,"A",IF(Z634&gt;$AD$4,"B",IF(Z634&gt;$AD$5,"C","D")))))</f>
        <v>A</v>
      </c>
    </row>
    <row r="635" spans="1:32" ht="26.1" customHeight="1" x14ac:dyDescent="0.3">
      <c r="A635" s="46" t="s">
        <v>1268</v>
      </c>
      <c r="B635" s="31" t="s">
        <v>1237</v>
      </c>
      <c r="C635" s="46" t="s">
        <v>849</v>
      </c>
      <c r="D635" s="46" t="s">
        <v>850</v>
      </c>
      <c r="E635" s="46" t="s">
        <v>27</v>
      </c>
      <c r="F635" s="31">
        <v>127</v>
      </c>
      <c r="G635" s="47">
        <v>40</v>
      </c>
      <c r="H635" s="31">
        <v>6</v>
      </c>
      <c r="I635" s="31" t="s">
        <v>800</v>
      </c>
      <c r="J635" s="31" t="s">
        <v>801</v>
      </c>
      <c r="K635" s="31" t="s">
        <v>801</v>
      </c>
      <c r="L635" s="31" t="s">
        <v>800</v>
      </c>
      <c r="M635" s="31" t="s">
        <v>802</v>
      </c>
      <c r="N635" s="31">
        <v>3</v>
      </c>
      <c r="O635" s="31">
        <v>1530</v>
      </c>
      <c r="P635" s="31">
        <v>1340</v>
      </c>
      <c r="Q635" s="31">
        <v>1090</v>
      </c>
      <c r="R635" s="48">
        <v>1.41</v>
      </c>
      <c r="S635" s="48">
        <v>1.17</v>
      </c>
      <c r="T635" s="54">
        <v>0.93</v>
      </c>
      <c r="U635" s="50">
        <v>128</v>
      </c>
      <c r="V635" s="50">
        <v>106</v>
      </c>
      <c r="W635" s="51">
        <v>89</v>
      </c>
      <c r="X635" s="42">
        <f>IF(Tabela1[[#This Row],[Alta2]]="NA","NA",Tabela1[[#This Row],[Alta2]]/Tabela1[[#This Row],[Alta5]]*Tabela1[[#This Row],[Diâmetro (cm)]]/100)</f>
        <v>4.4000000000000003E-3</v>
      </c>
      <c r="Y635" s="42">
        <f>IF(Tabela1[[#This Row],[Média3]]="NA","NA",Tabela1[[#This Row],[Média3]]/Tabela1[[#This Row],[Média6]]*Tabela1[[#This Row],[Diâmetro (cm)]]/100)</f>
        <v>4.4000000000000003E-3</v>
      </c>
      <c r="Z635" s="42">
        <f>IF(Tabela1[[#This Row],[Baixa4]]="NA","NA",Tabela1[[#This Row],[Baixa4]]/Tabela1[[#This Row],[Baixa7]]*Tabela1[[#This Row],[Diâmetro (cm)]]/100)</f>
        <v>4.1999999999999997E-3</v>
      </c>
      <c r="AA635" s="42">
        <f>IF(Tabela1[[#This Row],[Alta8]]="NA","NA",IF(OR(AD635="",U635=""),"",U635*30/1000))</f>
        <v>3.84</v>
      </c>
      <c r="AB635" s="42">
        <f>IF(Tabela1[[#This Row],[Média9]]="NA","NA",IF(OR(AE635="",V635=""),"",V635*30/1000))</f>
        <v>3.18</v>
      </c>
      <c r="AC635" s="42">
        <f>IF(Tabela1[[#This Row],[Baixa10]]="NA","NA",IF(OR(AF635="",W635=""),"",W635*30/1000))</f>
        <v>2.67</v>
      </c>
      <c r="AD635" s="52" t="str">
        <f>IF(Tabela1[[#This Row],[Alta8]]="NA","NA",IF(X635="","",IF(X635&gt;$AD$3,"A",IF(X635&gt;$AD$4,"B",IF(X635&gt;$AD$5,"C","D")))))</f>
        <v>A</v>
      </c>
      <c r="AE635" s="52" t="str">
        <f>IF(Tabela1[[#This Row],[Média9]]="NA","NA",IF(Y635="","",IF(Y635&gt;$AD$3,"A",IF(Y635&gt;$AD$4,"B",IF(Y635&gt;$AD$5,"C","D")))))</f>
        <v>A</v>
      </c>
      <c r="AF635" s="52" t="str">
        <f>IF(Tabela1[[#This Row],[Baixa10]]="NA","NA",IF(Z635="","",IF(Z635&gt;$AD$3,"A",IF(Z635&gt;$AD$4,"B",IF(Z635&gt;$AD$5,"C","D")))))</f>
        <v>A</v>
      </c>
    </row>
    <row r="636" spans="1:32" ht="26.1" customHeight="1" x14ac:dyDescent="0.3">
      <c r="A636" s="46" t="s">
        <v>1268</v>
      </c>
      <c r="B636" s="31" t="s">
        <v>1237</v>
      </c>
      <c r="C636" s="46" t="s">
        <v>851</v>
      </c>
      <c r="D636" s="46" t="s">
        <v>852</v>
      </c>
      <c r="E636" s="46" t="s">
        <v>27</v>
      </c>
      <c r="F636" s="31">
        <v>127</v>
      </c>
      <c r="G636" s="47">
        <v>40</v>
      </c>
      <c r="H636" s="31">
        <v>6</v>
      </c>
      <c r="I636" s="31" t="s">
        <v>800</v>
      </c>
      <c r="J636" s="31" t="s">
        <v>801</v>
      </c>
      <c r="K636" s="31" t="s">
        <v>801</v>
      </c>
      <c r="L636" s="31" t="s">
        <v>800</v>
      </c>
      <c r="M636" s="31" t="s">
        <v>802</v>
      </c>
      <c r="N636" s="31">
        <v>3</v>
      </c>
      <c r="O636" s="31">
        <v>1530</v>
      </c>
      <c r="P636" s="31">
        <v>1340</v>
      </c>
      <c r="Q636" s="31">
        <v>1090</v>
      </c>
      <c r="R636" s="48">
        <v>1.41</v>
      </c>
      <c r="S636" s="48">
        <v>1.17</v>
      </c>
      <c r="T636" s="54">
        <v>0.93</v>
      </c>
      <c r="U636" s="50">
        <v>128</v>
      </c>
      <c r="V636" s="50">
        <v>106</v>
      </c>
      <c r="W636" s="51">
        <v>89</v>
      </c>
      <c r="X636" s="42">
        <f>IF(Tabela1[[#This Row],[Alta2]]="NA","NA",Tabela1[[#This Row],[Alta2]]/Tabela1[[#This Row],[Alta5]]*Tabela1[[#This Row],[Diâmetro (cm)]]/100)</f>
        <v>4.4000000000000003E-3</v>
      </c>
      <c r="Y636" s="42">
        <f>IF(Tabela1[[#This Row],[Média3]]="NA","NA",Tabela1[[#This Row],[Média3]]/Tabela1[[#This Row],[Média6]]*Tabela1[[#This Row],[Diâmetro (cm)]]/100)</f>
        <v>4.4000000000000003E-3</v>
      </c>
      <c r="Z636" s="42">
        <f>IF(Tabela1[[#This Row],[Baixa4]]="NA","NA",Tabela1[[#This Row],[Baixa4]]/Tabela1[[#This Row],[Baixa7]]*Tabela1[[#This Row],[Diâmetro (cm)]]/100)</f>
        <v>4.1999999999999997E-3</v>
      </c>
      <c r="AA636" s="42">
        <f>IF(Tabela1[[#This Row],[Alta8]]="NA","NA",IF(OR(AD636="",U636=""),"",U636*30/1000))</f>
        <v>3.84</v>
      </c>
      <c r="AB636" s="42">
        <f>IF(Tabela1[[#This Row],[Média9]]="NA","NA",IF(OR(AE636="",V636=""),"",V636*30/1000))</f>
        <v>3.18</v>
      </c>
      <c r="AC636" s="42">
        <f>IF(Tabela1[[#This Row],[Baixa10]]="NA","NA",IF(OR(AF636="",W636=""),"",W636*30/1000))</f>
        <v>2.67</v>
      </c>
      <c r="AD636" s="52" t="str">
        <f>IF(Tabela1[[#This Row],[Alta8]]="NA","NA",IF(X636="","",IF(X636&gt;$AD$3,"A",IF(X636&gt;$AD$4,"B",IF(X636&gt;$AD$5,"C","D")))))</f>
        <v>A</v>
      </c>
      <c r="AE636" s="52" t="str">
        <f>IF(Tabela1[[#This Row],[Média9]]="NA","NA",IF(Y636="","",IF(Y636&gt;$AD$3,"A",IF(Y636&gt;$AD$4,"B",IF(Y636&gt;$AD$5,"C","D")))))</f>
        <v>A</v>
      </c>
      <c r="AF636" s="52" t="str">
        <f>IF(Tabela1[[#This Row],[Baixa10]]="NA","NA",IF(Z636="","",IF(Z636&gt;$AD$3,"A",IF(Z636&gt;$AD$4,"B",IF(Z636&gt;$AD$5,"C","D")))))</f>
        <v>A</v>
      </c>
    </row>
    <row r="637" spans="1:32" ht="26.1" customHeight="1" x14ac:dyDescent="0.3">
      <c r="A637" s="46" t="s">
        <v>1268</v>
      </c>
      <c r="B637" s="31" t="s">
        <v>1237</v>
      </c>
      <c r="C637" s="46" t="s">
        <v>853</v>
      </c>
      <c r="D637" s="46" t="s">
        <v>854</v>
      </c>
      <c r="E637" s="46" t="s">
        <v>27</v>
      </c>
      <c r="F637" s="31">
        <v>220</v>
      </c>
      <c r="G637" s="47">
        <v>40</v>
      </c>
      <c r="H637" s="31">
        <v>6</v>
      </c>
      <c r="I637" s="31" t="s">
        <v>800</v>
      </c>
      <c r="J637" s="31" t="s">
        <v>801</v>
      </c>
      <c r="K637" s="31" t="s">
        <v>801</v>
      </c>
      <c r="L637" s="31" t="s">
        <v>800</v>
      </c>
      <c r="M637" s="31" t="s">
        <v>802</v>
      </c>
      <c r="N637" s="31">
        <v>3</v>
      </c>
      <c r="O637" s="31">
        <v>1530</v>
      </c>
      <c r="P637" s="31">
        <v>1340</v>
      </c>
      <c r="Q637" s="31">
        <v>1090</v>
      </c>
      <c r="R637" s="48">
        <v>1.41</v>
      </c>
      <c r="S637" s="48">
        <v>1.17</v>
      </c>
      <c r="T637" s="54">
        <v>0.93</v>
      </c>
      <c r="U637" s="50">
        <v>128</v>
      </c>
      <c r="V637" s="50">
        <v>106</v>
      </c>
      <c r="W637" s="51">
        <v>89</v>
      </c>
      <c r="X637" s="42">
        <f>IF(Tabela1[[#This Row],[Alta2]]="NA","NA",Tabela1[[#This Row],[Alta2]]/Tabela1[[#This Row],[Alta5]]*Tabela1[[#This Row],[Diâmetro (cm)]]/100)</f>
        <v>4.4000000000000003E-3</v>
      </c>
      <c r="Y637" s="42">
        <f>IF(Tabela1[[#This Row],[Média3]]="NA","NA",Tabela1[[#This Row],[Média3]]/Tabela1[[#This Row],[Média6]]*Tabela1[[#This Row],[Diâmetro (cm)]]/100)</f>
        <v>4.4000000000000003E-3</v>
      </c>
      <c r="Z637" s="42">
        <f>IF(Tabela1[[#This Row],[Baixa4]]="NA","NA",Tabela1[[#This Row],[Baixa4]]/Tabela1[[#This Row],[Baixa7]]*Tabela1[[#This Row],[Diâmetro (cm)]]/100)</f>
        <v>4.1999999999999997E-3</v>
      </c>
      <c r="AA637" s="42">
        <f>IF(Tabela1[[#This Row],[Alta8]]="NA","NA",IF(OR(AD637="",U637=""),"",U637*30/1000))</f>
        <v>3.84</v>
      </c>
      <c r="AB637" s="42">
        <f>IF(Tabela1[[#This Row],[Média9]]="NA","NA",IF(OR(AE637="",V637=""),"",V637*30/1000))</f>
        <v>3.18</v>
      </c>
      <c r="AC637" s="42">
        <f>IF(Tabela1[[#This Row],[Baixa10]]="NA","NA",IF(OR(AF637="",W637=""),"",W637*30/1000))</f>
        <v>2.67</v>
      </c>
      <c r="AD637" s="52" t="str">
        <f>IF(Tabela1[[#This Row],[Alta8]]="NA","NA",IF(X637="","",IF(X637&gt;$AD$3,"A",IF(X637&gt;$AD$4,"B",IF(X637&gt;$AD$5,"C","D")))))</f>
        <v>A</v>
      </c>
      <c r="AE637" s="52" t="str">
        <f>IF(Tabela1[[#This Row],[Média9]]="NA","NA",IF(Y637="","",IF(Y637&gt;$AD$3,"A",IF(Y637&gt;$AD$4,"B",IF(Y637&gt;$AD$5,"C","D")))))</f>
        <v>A</v>
      </c>
      <c r="AF637" s="52" t="str">
        <f>IF(Tabela1[[#This Row],[Baixa10]]="NA","NA",IF(Z637="","",IF(Z637&gt;$AD$3,"A",IF(Z637&gt;$AD$4,"B",IF(Z637&gt;$AD$5,"C","D")))))</f>
        <v>A</v>
      </c>
    </row>
    <row r="638" spans="1:32" ht="26.1" customHeight="1" x14ac:dyDescent="0.3">
      <c r="A638" s="46" t="s">
        <v>1268</v>
      </c>
      <c r="B638" s="31" t="s">
        <v>1237</v>
      </c>
      <c r="C638" s="46" t="s">
        <v>855</v>
      </c>
      <c r="D638" s="46" t="s">
        <v>856</v>
      </c>
      <c r="E638" s="46" t="s">
        <v>27</v>
      </c>
      <c r="F638" s="31">
        <v>220</v>
      </c>
      <c r="G638" s="47">
        <v>40</v>
      </c>
      <c r="H638" s="31">
        <v>6</v>
      </c>
      <c r="I638" s="31" t="s">
        <v>800</v>
      </c>
      <c r="J638" s="31" t="s">
        <v>801</v>
      </c>
      <c r="K638" s="31" t="s">
        <v>801</v>
      </c>
      <c r="L638" s="31" t="s">
        <v>800</v>
      </c>
      <c r="M638" s="31" t="s">
        <v>802</v>
      </c>
      <c r="N638" s="31">
        <v>3</v>
      </c>
      <c r="O638" s="31">
        <v>1530</v>
      </c>
      <c r="P638" s="31">
        <v>1340</v>
      </c>
      <c r="Q638" s="31">
        <v>1090</v>
      </c>
      <c r="R638" s="48">
        <v>1.41</v>
      </c>
      <c r="S638" s="48">
        <v>1.17</v>
      </c>
      <c r="T638" s="54">
        <v>0.93</v>
      </c>
      <c r="U638" s="50">
        <v>128</v>
      </c>
      <c r="V638" s="50">
        <v>106</v>
      </c>
      <c r="W638" s="51">
        <v>89</v>
      </c>
      <c r="X638" s="42">
        <f>IF(Tabela1[[#This Row],[Alta2]]="NA","NA",Tabela1[[#This Row],[Alta2]]/Tabela1[[#This Row],[Alta5]]*Tabela1[[#This Row],[Diâmetro (cm)]]/100)</f>
        <v>4.4000000000000003E-3</v>
      </c>
      <c r="Y638" s="42">
        <f>IF(Tabela1[[#This Row],[Média3]]="NA","NA",Tabela1[[#This Row],[Média3]]/Tabela1[[#This Row],[Média6]]*Tabela1[[#This Row],[Diâmetro (cm)]]/100)</f>
        <v>4.4000000000000003E-3</v>
      </c>
      <c r="Z638" s="42">
        <f>IF(Tabela1[[#This Row],[Baixa4]]="NA","NA",Tabela1[[#This Row],[Baixa4]]/Tabela1[[#This Row],[Baixa7]]*Tabela1[[#This Row],[Diâmetro (cm)]]/100)</f>
        <v>4.1999999999999997E-3</v>
      </c>
      <c r="AA638" s="42">
        <f>IF(Tabela1[[#This Row],[Alta8]]="NA","NA",IF(OR(AD638="",U638=""),"",U638*30/1000))</f>
        <v>3.84</v>
      </c>
      <c r="AB638" s="42">
        <f>IF(Tabela1[[#This Row],[Média9]]="NA","NA",IF(OR(AE638="",V638=""),"",V638*30/1000))</f>
        <v>3.18</v>
      </c>
      <c r="AC638" s="42">
        <f>IF(Tabela1[[#This Row],[Baixa10]]="NA","NA",IF(OR(AF638="",W638=""),"",W638*30/1000))</f>
        <v>2.67</v>
      </c>
      <c r="AD638" s="52" t="str">
        <f>IF(Tabela1[[#This Row],[Alta8]]="NA","NA",IF(X638="","",IF(X638&gt;$AD$3,"A",IF(X638&gt;$AD$4,"B",IF(X638&gt;$AD$5,"C","D")))))</f>
        <v>A</v>
      </c>
      <c r="AE638" s="52" t="str">
        <f>IF(Tabela1[[#This Row],[Média9]]="NA","NA",IF(Y638="","",IF(Y638&gt;$AD$3,"A",IF(Y638&gt;$AD$4,"B",IF(Y638&gt;$AD$5,"C","D")))))</f>
        <v>A</v>
      </c>
      <c r="AF638" s="52" t="str">
        <f>IF(Tabela1[[#This Row],[Baixa10]]="NA","NA",IF(Z638="","",IF(Z638&gt;$AD$3,"A",IF(Z638&gt;$AD$4,"B",IF(Z638&gt;$AD$5,"C","D")))))</f>
        <v>A</v>
      </c>
    </row>
    <row r="639" spans="1:32" ht="26.1" customHeight="1" x14ac:dyDescent="0.3">
      <c r="A639" s="46" t="s">
        <v>1268</v>
      </c>
      <c r="B639" s="31" t="s">
        <v>1237</v>
      </c>
      <c r="C639" s="46" t="s">
        <v>857</v>
      </c>
      <c r="D639" s="46" t="s">
        <v>858</v>
      </c>
      <c r="E639" s="46" t="s">
        <v>27</v>
      </c>
      <c r="F639" s="31">
        <v>127</v>
      </c>
      <c r="G639" s="47">
        <v>40</v>
      </c>
      <c r="H639" s="31">
        <v>6</v>
      </c>
      <c r="I639" s="31" t="s">
        <v>800</v>
      </c>
      <c r="J639" s="31" t="s">
        <v>801</v>
      </c>
      <c r="K639" s="31" t="s">
        <v>801</v>
      </c>
      <c r="L639" s="31" t="s">
        <v>800</v>
      </c>
      <c r="M639" s="31" t="s">
        <v>802</v>
      </c>
      <c r="N639" s="31">
        <v>3</v>
      </c>
      <c r="O639" s="31">
        <v>1530</v>
      </c>
      <c r="P639" s="31">
        <v>1340</v>
      </c>
      <c r="Q639" s="31">
        <v>1090</v>
      </c>
      <c r="R639" s="48">
        <v>1.41</v>
      </c>
      <c r="S639" s="48">
        <v>1.17</v>
      </c>
      <c r="T639" s="54">
        <v>0.93</v>
      </c>
      <c r="U639" s="50">
        <v>128</v>
      </c>
      <c r="V639" s="50">
        <v>106</v>
      </c>
      <c r="W639" s="51">
        <v>89</v>
      </c>
      <c r="X639" s="42">
        <f>IF(Tabela1[[#This Row],[Alta2]]="NA","NA",Tabela1[[#This Row],[Alta2]]/Tabela1[[#This Row],[Alta5]]*Tabela1[[#This Row],[Diâmetro (cm)]]/100)</f>
        <v>4.4000000000000003E-3</v>
      </c>
      <c r="Y639" s="42">
        <f>IF(Tabela1[[#This Row],[Média3]]="NA","NA",Tabela1[[#This Row],[Média3]]/Tabela1[[#This Row],[Média6]]*Tabela1[[#This Row],[Diâmetro (cm)]]/100)</f>
        <v>4.4000000000000003E-3</v>
      </c>
      <c r="Z639" s="42">
        <f>IF(Tabela1[[#This Row],[Baixa4]]="NA","NA",Tabela1[[#This Row],[Baixa4]]/Tabela1[[#This Row],[Baixa7]]*Tabela1[[#This Row],[Diâmetro (cm)]]/100)</f>
        <v>4.1999999999999997E-3</v>
      </c>
      <c r="AA639" s="42">
        <f>IF(Tabela1[[#This Row],[Alta8]]="NA","NA",IF(OR(AD639="",U639=""),"",U639*30/1000))</f>
        <v>3.84</v>
      </c>
      <c r="AB639" s="42">
        <f>IF(Tabela1[[#This Row],[Média9]]="NA","NA",IF(OR(AE639="",V639=""),"",V639*30/1000))</f>
        <v>3.18</v>
      </c>
      <c r="AC639" s="42">
        <f>IF(Tabela1[[#This Row],[Baixa10]]="NA","NA",IF(OR(AF639="",W639=""),"",W639*30/1000))</f>
        <v>2.67</v>
      </c>
      <c r="AD639" s="52" t="str">
        <f>IF(Tabela1[[#This Row],[Alta8]]="NA","NA",IF(X639="","",IF(X639&gt;$AD$3,"A",IF(X639&gt;$AD$4,"B",IF(X639&gt;$AD$5,"C","D")))))</f>
        <v>A</v>
      </c>
      <c r="AE639" s="52" t="str">
        <f>IF(Tabela1[[#This Row],[Média9]]="NA","NA",IF(Y639="","",IF(Y639&gt;$AD$3,"A",IF(Y639&gt;$AD$4,"B",IF(Y639&gt;$AD$5,"C","D")))))</f>
        <v>A</v>
      </c>
      <c r="AF639" s="52" t="str">
        <f>IF(Tabela1[[#This Row],[Baixa10]]="NA","NA",IF(Z639="","",IF(Z639&gt;$AD$3,"A",IF(Z639&gt;$AD$4,"B",IF(Z639&gt;$AD$5,"C","D")))))</f>
        <v>A</v>
      </c>
    </row>
    <row r="640" spans="1:32" ht="26.1" customHeight="1" x14ac:dyDescent="0.3">
      <c r="A640" s="46" t="s">
        <v>1268</v>
      </c>
      <c r="B640" s="31" t="s">
        <v>1237</v>
      </c>
      <c r="C640" s="46" t="s">
        <v>859</v>
      </c>
      <c r="D640" s="46" t="s">
        <v>860</v>
      </c>
      <c r="E640" s="46" t="s">
        <v>27</v>
      </c>
      <c r="F640" s="31">
        <v>220</v>
      </c>
      <c r="G640" s="47">
        <v>40</v>
      </c>
      <c r="H640" s="31">
        <v>6</v>
      </c>
      <c r="I640" s="31" t="s">
        <v>800</v>
      </c>
      <c r="J640" s="31" t="s">
        <v>801</v>
      </c>
      <c r="K640" s="31" t="s">
        <v>801</v>
      </c>
      <c r="L640" s="31" t="s">
        <v>800</v>
      </c>
      <c r="M640" s="31" t="s">
        <v>802</v>
      </c>
      <c r="N640" s="31">
        <v>3</v>
      </c>
      <c r="O640" s="31">
        <v>1530</v>
      </c>
      <c r="P640" s="31">
        <v>1340</v>
      </c>
      <c r="Q640" s="31">
        <v>1090</v>
      </c>
      <c r="R640" s="48">
        <v>1.41</v>
      </c>
      <c r="S640" s="48">
        <v>1.17</v>
      </c>
      <c r="T640" s="54">
        <v>0.93</v>
      </c>
      <c r="U640" s="50">
        <v>128</v>
      </c>
      <c r="V640" s="50">
        <v>106</v>
      </c>
      <c r="W640" s="51">
        <v>89</v>
      </c>
      <c r="X640" s="42">
        <f>IF(Tabela1[[#This Row],[Alta2]]="NA","NA",Tabela1[[#This Row],[Alta2]]/Tabela1[[#This Row],[Alta5]]*Tabela1[[#This Row],[Diâmetro (cm)]]/100)</f>
        <v>4.4000000000000003E-3</v>
      </c>
      <c r="Y640" s="42">
        <f>IF(Tabela1[[#This Row],[Média3]]="NA","NA",Tabela1[[#This Row],[Média3]]/Tabela1[[#This Row],[Média6]]*Tabela1[[#This Row],[Diâmetro (cm)]]/100)</f>
        <v>4.4000000000000003E-3</v>
      </c>
      <c r="Z640" s="42">
        <f>IF(Tabela1[[#This Row],[Baixa4]]="NA","NA",Tabela1[[#This Row],[Baixa4]]/Tabela1[[#This Row],[Baixa7]]*Tabela1[[#This Row],[Diâmetro (cm)]]/100)</f>
        <v>4.1999999999999997E-3</v>
      </c>
      <c r="AA640" s="42">
        <f>IF(Tabela1[[#This Row],[Alta8]]="NA","NA",IF(OR(AD640="",U640=""),"",U640*30/1000))</f>
        <v>3.84</v>
      </c>
      <c r="AB640" s="42">
        <f>IF(Tabela1[[#This Row],[Média9]]="NA","NA",IF(OR(AE640="",V640=""),"",V640*30/1000))</f>
        <v>3.18</v>
      </c>
      <c r="AC640" s="42">
        <f>IF(Tabela1[[#This Row],[Baixa10]]="NA","NA",IF(OR(AF640="",W640=""),"",W640*30/1000))</f>
        <v>2.67</v>
      </c>
      <c r="AD640" s="52" t="str">
        <f>IF(Tabela1[[#This Row],[Alta8]]="NA","NA",IF(X640="","",IF(X640&gt;$AD$3,"A",IF(X640&gt;$AD$4,"B",IF(X640&gt;$AD$5,"C","D")))))</f>
        <v>A</v>
      </c>
      <c r="AE640" s="52" t="str">
        <f>IF(Tabela1[[#This Row],[Média9]]="NA","NA",IF(Y640="","",IF(Y640&gt;$AD$3,"A",IF(Y640&gt;$AD$4,"B",IF(Y640&gt;$AD$5,"C","D")))))</f>
        <v>A</v>
      </c>
      <c r="AF640" s="52" t="str">
        <f>IF(Tabela1[[#This Row],[Baixa10]]="NA","NA",IF(Z640="","",IF(Z640&gt;$AD$3,"A",IF(Z640&gt;$AD$4,"B",IF(Z640&gt;$AD$5,"C","D")))))</f>
        <v>A</v>
      </c>
    </row>
    <row r="641" spans="1:32" ht="26.1" customHeight="1" x14ac:dyDescent="0.3">
      <c r="A641" s="46" t="s">
        <v>1268</v>
      </c>
      <c r="B641" s="31" t="s">
        <v>1237</v>
      </c>
      <c r="C641" s="46" t="s">
        <v>861</v>
      </c>
      <c r="D641" s="46" t="s">
        <v>862</v>
      </c>
      <c r="E641" s="46" t="s">
        <v>27</v>
      </c>
      <c r="F641" s="31">
        <v>127</v>
      </c>
      <c r="G641" s="47">
        <v>50</v>
      </c>
      <c r="H641" s="31">
        <v>6</v>
      </c>
      <c r="I641" s="31" t="s">
        <v>800</v>
      </c>
      <c r="J641" s="31" t="s">
        <v>801</v>
      </c>
      <c r="K641" s="31" t="s">
        <v>801</v>
      </c>
      <c r="L641" s="31" t="s">
        <v>800</v>
      </c>
      <c r="M641" s="31" t="s">
        <v>802</v>
      </c>
      <c r="N641" s="31">
        <v>3</v>
      </c>
      <c r="O641" s="31">
        <v>1375</v>
      </c>
      <c r="P641" s="31">
        <v>1080</v>
      </c>
      <c r="Q641" s="31">
        <v>855</v>
      </c>
      <c r="R641" s="48">
        <v>1.44</v>
      </c>
      <c r="S641" s="48">
        <v>1.06</v>
      </c>
      <c r="T641" s="54">
        <v>0.83</v>
      </c>
      <c r="U641" s="50">
        <v>141.5</v>
      </c>
      <c r="V641" s="50">
        <v>113</v>
      </c>
      <c r="W641" s="51">
        <v>91.5</v>
      </c>
      <c r="X641" s="42">
        <f>IF(Tabela1[[#This Row],[Alta2]]="NA","NA",Tabela1[[#This Row],[Alta2]]/Tabela1[[#This Row],[Alta5]]*Tabela1[[#This Row],[Diâmetro (cm)]]/100)</f>
        <v>5.1000000000000004E-3</v>
      </c>
      <c r="Y641" s="42">
        <f>IF(Tabela1[[#This Row],[Média3]]="NA","NA",Tabela1[[#This Row],[Média3]]/Tabela1[[#This Row],[Média6]]*Tabela1[[#This Row],[Diâmetro (cm)]]/100)</f>
        <v>4.7000000000000002E-3</v>
      </c>
      <c r="Z641" s="42">
        <f>IF(Tabela1[[#This Row],[Baixa4]]="NA","NA",Tabela1[[#This Row],[Baixa4]]/Tabela1[[#This Row],[Baixa7]]*Tabela1[[#This Row],[Diâmetro (cm)]]/100)</f>
        <v>4.4999999999999997E-3</v>
      </c>
      <c r="AA641" s="42">
        <f>IF(Tabela1[[#This Row],[Alta8]]="NA","NA",IF(OR(AD641="",U641=""),"",U641*30/1000))</f>
        <v>4.2450000000000001</v>
      </c>
      <c r="AB641" s="42">
        <f>IF(Tabela1[[#This Row],[Média9]]="NA","NA",IF(OR(AE641="",V641=""),"",V641*30/1000))</f>
        <v>3.39</v>
      </c>
      <c r="AC641" s="42">
        <f>IF(Tabela1[[#This Row],[Baixa10]]="NA","NA",IF(OR(AF641="",W641=""),"",W641*30/1000))</f>
        <v>2.7450000000000001</v>
      </c>
      <c r="AD641" s="52" t="str">
        <f>IF(Tabela1[[#This Row],[Alta8]]="NA","NA",IF(X641="","",IF(X641&gt;$AD$3,"A",IF(X641&gt;$AD$4,"B",IF(X641&gt;$AD$5,"C","D")))))</f>
        <v>A</v>
      </c>
      <c r="AE641" s="52" t="str">
        <f>IF(Tabela1[[#This Row],[Média9]]="NA","NA",IF(Y641="","",IF(Y641&gt;$AD$3,"A",IF(Y641&gt;$AD$4,"B",IF(Y641&gt;$AD$5,"C","D")))))</f>
        <v>A</v>
      </c>
      <c r="AF641" s="52" t="str">
        <f>IF(Tabela1[[#This Row],[Baixa10]]="NA","NA",IF(Z641="","",IF(Z641&gt;$AD$3,"A",IF(Z641&gt;$AD$4,"B",IF(Z641&gt;$AD$5,"C","D")))))</f>
        <v>A</v>
      </c>
    </row>
    <row r="642" spans="1:32" ht="26.1" customHeight="1" x14ac:dyDescent="0.3">
      <c r="A642" s="46" t="s">
        <v>1268</v>
      </c>
      <c r="B642" s="31" t="s">
        <v>1237</v>
      </c>
      <c r="C642" s="46" t="s">
        <v>863</v>
      </c>
      <c r="D642" s="46" t="s">
        <v>864</v>
      </c>
      <c r="E642" s="46" t="s">
        <v>27</v>
      </c>
      <c r="F642" s="31">
        <v>127</v>
      </c>
      <c r="G642" s="47">
        <v>50</v>
      </c>
      <c r="H642" s="31">
        <v>6</v>
      </c>
      <c r="I642" s="31" t="s">
        <v>800</v>
      </c>
      <c r="J642" s="31" t="s">
        <v>801</v>
      </c>
      <c r="K642" s="31" t="s">
        <v>801</v>
      </c>
      <c r="L642" s="31" t="s">
        <v>800</v>
      </c>
      <c r="M642" s="31" t="s">
        <v>802</v>
      </c>
      <c r="N642" s="31">
        <v>3</v>
      </c>
      <c r="O642" s="31">
        <v>1375</v>
      </c>
      <c r="P642" s="31">
        <v>1080</v>
      </c>
      <c r="Q642" s="31">
        <v>855</v>
      </c>
      <c r="R642" s="48">
        <v>1.44</v>
      </c>
      <c r="S642" s="48">
        <v>1.06</v>
      </c>
      <c r="T642" s="54">
        <v>0.83</v>
      </c>
      <c r="U642" s="50">
        <v>141.5</v>
      </c>
      <c r="V642" s="50">
        <v>113</v>
      </c>
      <c r="W642" s="51">
        <v>91.5</v>
      </c>
      <c r="X642" s="42">
        <f>IF(Tabela1[[#This Row],[Alta2]]="NA","NA",Tabela1[[#This Row],[Alta2]]/Tabela1[[#This Row],[Alta5]]*Tabela1[[#This Row],[Diâmetro (cm)]]/100)</f>
        <v>5.1000000000000004E-3</v>
      </c>
      <c r="Y642" s="42">
        <f>IF(Tabela1[[#This Row],[Média3]]="NA","NA",Tabela1[[#This Row],[Média3]]/Tabela1[[#This Row],[Média6]]*Tabela1[[#This Row],[Diâmetro (cm)]]/100)</f>
        <v>4.7000000000000002E-3</v>
      </c>
      <c r="Z642" s="42">
        <f>IF(Tabela1[[#This Row],[Baixa4]]="NA","NA",Tabela1[[#This Row],[Baixa4]]/Tabela1[[#This Row],[Baixa7]]*Tabela1[[#This Row],[Diâmetro (cm)]]/100)</f>
        <v>4.4999999999999997E-3</v>
      </c>
      <c r="AA642" s="42">
        <f>IF(Tabela1[[#This Row],[Alta8]]="NA","NA",IF(OR(AD642="",U642=""),"",U642*30/1000))</f>
        <v>4.2450000000000001</v>
      </c>
      <c r="AB642" s="42">
        <f>IF(Tabela1[[#This Row],[Média9]]="NA","NA",IF(OR(AE642="",V642=""),"",V642*30/1000))</f>
        <v>3.39</v>
      </c>
      <c r="AC642" s="42">
        <f>IF(Tabela1[[#This Row],[Baixa10]]="NA","NA",IF(OR(AF642="",W642=""),"",W642*30/1000))</f>
        <v>2.7450000000000001</v>
      </c>
      <c r="AD642" s="52" t="str">
        <f>IF(Tabela1[[#This Row],[Alta8]]="NA","NA",IF(X642="","",IF(X642&gt;$AD$3,"A",IF(X642&gt;$AD$4,"B",IF(X642&gt;$AD$5,"C","D")))))</f>
        <v>A</v>
      </c>
      <c r="AE642" s="52" t="str">
        <f>IF(Tabela1[[#This Row],[Média9]]="NA","NA",IF(Y642="","",IF(Y642&gt;$AD$3,"A",IF(Y642&gt;$AD$4,"B",IF(Y642&gt;$AD$5,"C","D")))))</f>
        <v>A</v>
      </c>
      <c r="AF642" s="52" t="str">
        <f>IF(Tabela1[[#This Row],[Baixa10]]="NA","NA",IF(Z642="","",IF(Z642&gt;$AD$3,"A",IF(Z642&gt;$AD$4,"B",IF(Z642&gt;$AD$5,"C","D")))))</f>
        <v>A</v>
      </c>
    </row>
    <row r="643" spans="1:32" ht="26.1" customHeight="1" x14ac:dyDescent="0.3">
      <c r="A643" s="46" t="s">
        <v>1268</v>
      </c>
      <c r="B643" s="31" t="s">
        <v>1237</v>
      </c>
      <c r="C643" s="46" t="s">
        <v>865</v>
      </c>
      <c r="D643" s="46" t="s">
        <v>866</v>
      </c>
      <c r="E643" s="46" t="s">
        <v>27</v>
      </c>
      <c r="F643" s="31">
        <v>220</v>
      </c>
      <c r="G643" s="47">
        <v>50</v>
      </c>
      <c r="H643" s="31">
        <v>6</v>
      </c>
      <c r="I643" s="31" t="s">
        <v>800</v>
      </c>
      <c r="J643" s="31" t="s">
        <v>801</v>
      </c>
      <c r="K643" s="31" t="s">
        <v>801</v>
      </c>
      <c r="L643" s="31" t="s">
        <v>800</v>
      </c>
      <c r="M643" s="31" t="s">
        <v>802</v>
      </c>
      <c r="N643" s="31">
        <v>3</v>
      </c>
      <c r="O643" s="31">
        <v>1375</v>
      </c>
      <c r="P643" s="31">
        <v>1080</v>
      </c>
      <c r="Q643" s="31">
        <v>855</v>
      </c>
      <c r="R643" s="48">
        <v>1.44</v>
      </c>
      <c r="S643" s="48">
        <v>1.06</v>
      </c>
      <c r="T643" s="54">
        <v>0.83</v>
      </c>
      <c r="U643" s="50">
        <v>141.5</v>
      </c>
      <c r="V643" s="50">
        <v>113</v>
      </c>
      <c r="W643" s="51">
        <v>91.5</v>
      </c>
      <c r="X643" s="42">
        <f>IF(Tabela1[[#This Row],[Alta2]]="NA","NA",Tabela1[[#This Row],[Alta2]]/Tabela1[[#This Row],[Alta5]]*Tabela1[[#This Row],[Diâmetro (cm)]]/100)</f>
        <v>5.1000000000000004E-3</v>
      </c>
      <c r="Y643" s="42">
        <f>IF(Tabela1[[#This Row],[Média3]]="NA","NA",Tabela1[[#This Row],[Média3]]/Tabela1[[#This Row],[Média6]]*Tabela1[[#This Row],[Diâmetro (cm)]]/100)</f>
        <v>4.7000000000000002E-3</v>
      </c>
      <c r="Z643" s="42">
        <f>IF(Tabela1[[#This Row],[Baixa4]]="NA","NA",Tabela1[[#This Row],[Baixa4]]/Tabela1[[#This Row],[Baixa7]]*Tabela1[[#This Row],[Diâmetro (cm)]]/100)</f>
        <v>4.4999999999999997E-3</v>
      </c>
      <c r="AA643" s="42">
        <f>IF(Tabela1[[#This Row],[Alta8]]="NA","NA",IF(OR(AD643="",U643=""),"",U643*30/1000))</f>
        <v>4.2450000000000001</v>
      </c>
      <c r="AB643" s="42">
        <f>IF(Tabela1[[#This Row],[Média9]]="NA","NA",IF(OR(AE643="",V643=""),"",V643*30/1000))</f>
        <v>3.39</v>
      </c>
      <c r="AC643" s="42">
        <f>IF(Tabela1[[#This Row],[Baixa10]]="NA","NA",IF(OR(AF643="",W643=""),"",W643*30/1000))</f>
        <v>2.7450000000000001</v>
      </c>
      <c r="AD643" s="52" t="str">
        <f>IF(Tabela1[[#This Row],[Alta8]]="NA","NA",IF(X643="","",IF(X643&gt;$AD$3,"A",IF(X643&gt;$AD$4,"B",IF(X643&gt;$AD$5,"C","D")))))</f>
        <v>A</v>
      </c>
      <c r="AE643" s="52" t="str">
        <f>IF(Tabela1[[#This Row],[Média9]]="NA","NA",IF(Y643="","",IF(Y643&gt;$AD$3,"A",IF(Y643&gt;$AD$4,"B",IF(Y643&gt;$AD$5,"C","D")))))</f>
        <v>A</v>
      </c>
      <c r="AF643" s="52" t="str">
        <f>IF(Tabela1[[#This Row],[Baixa10]]="NA","NA",IF(Z643="","",IF(Z643&gt;$AD$3,"A",IF(Z643&gt;$AD$4,"B",IF(Z643&gt;$AD$5,"C","D")))))</f>
        <v>A</v>
      </c>
    </row>
    <row r="644" spans="1:32" ht="26.1" customHeight="1" x14ac:dyDescent="0.3">
      <c r="A644" s="46" t="s">
        <v>1268</v>
      </c>
      <c r="B644" s="31" t="s">
        <v>1237</v>
      </c>
      <c r="C644" s="46" t="s">
        <v>867</v>
      </c>
      <c r="D644" s="46" t="s">
        <v>868</v>
      </c>
      <c r="E644" s="46" t="s">
        <v>27</v>
      </c>
      <c r="F644" s="31">
        <v>220</v>
      </c>
      <c r="G644" s="47">
        <v>50</v>
      </c>
      <c r="H644" s="31">
        <v>6</v>
      </c>
      <c r="I644" s="31" t="s">
        <v>800</v>
      </c>
      <c r="J644" s="31" t="s">
        <v>801</v>
      </c>
      <c r="K644" s="31" t="s">
        <v>801</v>
      </c>
      <c r="L644" s="31" t="s">
        <v>800</v>
      </c>
      <c r="M644" s="31" t="s">
        <v>802</v>
      </c>
      <c r="N644" s="31">
        <v>3</v>
      </c>
      <c r="O644" s="31">
        <v>1375</v>
      </c>
      <c r="P644" s="31">
        <v>1080</v>
      </c>
      <c r="Q644" s="31">
        <v>855</v>
      </c>
      <c r="R644" s="48">
        <v>1.44</v>
      </c>
      <c r="S644" s="48">
        <v>1.06</v>
      </c>
      <c r="T644" s="54">
        <v>0.83</v>
      </c>
      <c r="U644" s="50">
        <v>141.5</v>
      </c>
      <c r="V644" s="50">
        <v>113</v>
      </c>
      <c r="W644" s="51">
        <v>91.5</v>
      </c>
      <c r="X644" s="42">
        <f>IF(Tabela1[[#This Row],[Alta2]]="NA","NA",Tabela1[[#This Row],[Alta2]]/Tabela1[[#This Row],[Alta5]]*Tabela1[[#This Row],[Diâmetro (cm)]]/100)</f>
        <v>5.1000000000000004E-3</v>
      </c>
      <c r="Y644" s="42">
        <f>IF(Tabela1[[#This Row],[Média3]]="NA","NA",Tabela1[[#This Row],[Média3]]/Tabela1[[#This Row],[Média6]]*Tabela1[[#This Row],[Diâmetro (cm)]]/100)</f>
        <v>4.7000000000000002E-3</v>
      </c>
      <c r="Z644" s="42">
        <f>IF(Tabela1[[#This Row],[Baixa4]]="NA","NA",Tabela1[[#This Row],[Baixa4]]/Tabela1[[#This Row],[Baixa7]]*Tabela1[[#This Row],[Diâmetro (cm)]]/100)</f>
        <v>4.4999999999999997E-3</v>
      </c>
      <c r="AA644" s="42">
        <f>IF(Tabela1[[#This Row],[Alta8]]="NA","NA",IF(OR(AD644="",U644=""),"",U644*30/1000))</f>
        <v>4.2450000000000001</v>
      </c>
      <c r="AB644" s="42">
        <f>IF(Tabela1[[#This Row],[Média9]]="NA","NA",IF(OR(AE644="",V644=""),"",V644*30/1000))</f>
        <v>3.39</v>
      </c>
      <c r="AC644" s="42">
        <f>IF(Tabela1[[#This Row],[Baixa10]]="NA","NA",IF(OR(AF644="",W644=""),"",W644*30/1000))</f>
        <v>2.7450000000000001</v>
      </c>
      <c r="AD644" s="52" t="str">
        <f>IF(Tabela1[[#This Row],[Alta8]]="NA","NA",IF(X644="","",IF(X644&gt;$AD$3,"A",IF(X644&gt;$AD$4,"B",IF(X644&gt;$AD$5,"C","D")))))</f>
        <v>A</v>
      </c>
      <c r="AE644" s="52" t="str">
        <f>IF(Tabela1[[#This Row],[Média9]]="NA","NA",IF(Y644="","",IF(Y644&gt;$AD$3,"A",IF(Y644&gt;$AD$4,"B",IF(Y644&gt;$AD$5,"C","D")))))</f>
        <v>A</v>
      </c>
      <c r="AF644" s="52" t="str">
        <f>IF(Tabela1[[#This Row],[Baixa10]]="NA","NA",IF(Z644="","",IF(Z644&gt;$AD$3,"A",IF(Z644&gt;$AD$4,"B",IF(Z644&gt;$AD$5,"C","D")))))</f>
        <v>A</v>
      </c>
    </row>
    <row r="645" spans="1:32" ht="26.1" customHeight="1" x14ac:dyDescent="0.3">
      <c r="A645" s="46" t="s">
        <v>1268</v>
      </c>
      <c r="B645" s="31" t="s">
        <v>1237</v>
      </c>
      <c r="C645" s="46" t="s">
        <v>869</v>
      </c>
      <c r="D645" s="46" t="s">
        <v>870</v>
      </c>
      <c r="E645" s="46" t="s">
        <v>70</v>
      </c>
      <c r="F645" s="31">
        <v>127</v>
      </c>
      <c r="G645" s="47">
        <v>40</v>
      </c>
      <c r="H645" s="31">
        <v>6</v>
      </c>
      <c r="I645" s="31" t="s">
        <v>800</v>
      </c>
      <c r="J645" s="31" t="s">
        <v>801</v>
      </c>
      <c r="K645" s="31" t="s">
        <v>801</v>
      </c>
      <c r="L645" s="31" t="s">
        <v>800</v>
      </c>
      <c r="M645" s="31" t="s">
        <v>802</v>
      </c>
      <c r="N645" s="31">
        <v>3</v>
      </c>
      <c r="O645" s="31">
        <v>1530</v>
      </c>
      <c r="P645" s="31">
        <v>1340</v>
      </c>
      <c r="Q645" s="31">
        <v>1090</v>
      </c>
      <c r="R645" s="48">
        <v>1.41</v>
      </c>
      <c r="S645" s="48">
        <v>1.17</v>
      </c>
      <c r="T645" s="54">
        <v>0.93</v>
      </c>
      <c r="U645" s="50">
        <v>128</v>
      </c>
      <c r="V645" s="50">
        <v>106</v>
      </c>
      <c r="W645" s="51">
        <v>89</v>
      </c>
      <c r="X645" s="42">
        <f>IF(Tabela1[[#This Row],[Alta2]]="NA","NA",Tabela1[[#This Row],[Alta2]]/Tabela1[[#This Row],[Alta5]]*Tabela1[[#This Row],[Diâmetro (cm)]]/100)</f>
        <v>4.4000000000000003E-3</v>
      </c>
      <c r="Y645" s="42">
        <f>IF(Tabela1[[#This Row],[Média3]]="NA","NA",Tabela1[[#This Row],[Média3]]/Tabela1[[#This Row],[Média6]]*Tabela1[[#This Row],[Diâmetro (cm)]]/100)</f>
        <v>4.4000000000000003E-3</v>
      </c>
      <c r="Z645" s="42">
        <f>IF(Tabela1[[#This Row],[Baixa4]]="NA","NA",Tabela1[[#This Row],[Baixa4]]/Tabela1[[#This Row],[Baixa7]]*Tabela1[[#This Row],[Diâmetro (cm)]]/100)</f>
        <v>4.1999999999999997E-3</v>
      </c>
      <c r="AA645" s="42">
        <f>IF(Tabela1[[#This Row],[Alta8]]="NA","NA",IF(OR(AD645="",U645=""),"",U645*30/1000))</f>
        <v>3.84</v>
      </c>
      <c r="AB645" s="42">
        <f>IF(Tabela1[[#This Row],[Média9]]="NA","NA",IF(OR(AE645="",V645=""),"",V645*30/1000))</f>
        <v>3.18</v>
      </c>
      <c r="AC645" s="42">
        <f>IF(Tabela1[[#This Row],[Baixa10]]="NA","NA",IF(OR(AF645="",W645=""),"",W645*30/1000))</f>
        <v>2.67</v>
      </c>
      <c r="AD645" s="52" t="str">
        <f>IF(Tabela1[[#This Row],[Alta8]]="NA","NA",IF(X645="","",IF(X645&gt;$AD$3,"A",IF(X645&gt;$AD$4,"B",IF(X645&gt;$AD$5,"C","D")))))</f>
        <v>A</v>
      </c>
      <c r="AE645" s="52" t="str">
        <f>IF(Tabela1[[#This Row],[Média9]]="NA","NA",IF(Y645="","",IF(Y645&gt;$AD$3,"A",IF(Y645&gt;$AD$4,"B",IF(Y645&gt;$AD$5,"C","D")))))</f>
        <v>A</v>
      </c>
      <c r="AF645" s="52" t="str">
        <f>IF(Tabela1[[#This Row],[Baixa10]]="NA","NA",IF(Z645="","",IF(Z645&gt;$AD$3,"A",IF(Z645&gt;$AD$4,"B",IF(Z645&gt;$AD$5,"C","D")))))</f>
        <v>A</v>
      </c>
    </row>
    <row r="646" spans="1:32" ht="26.1" customHeight="1" x14ac:dyDescent="0.3">
      <c r="A646" s="46" t="s">
        <v>1268</v>
      </c>
      <c r="B646" s="31" t="s">
        <v>1237</v>
      </c>
      <c r="C646" s="46" t="s">
        <v>871</v>
      </c>
      <c r="D646" s="46" t="s">
        <v>872</v>
      </c>
      <c r="E646" s="46" t="s">
        <v>70</v>
      </c>
      <c r="F646" s="31">
        <v>127</v>
      </c>
      <c r="G646" s="47">
        <v>40</v>
      </c>
      <c r="H646" s="31">
        <v>6</v>
      </c>
      <c r="I646" s="31" t="s">
        <v>800</v>
      </c>
      <c r="J646" s="31" t="s">
        <v>801</v>
      </c>
      <c r="K646" s="31" t="s">
        <v>801</v>
      </c>
      <c r="L646" s="31" t="s">
        <v>800</v>
      </c>
      <c r="M646" s="31" t="s">
        <v>802</v>
      </c>
      <c r="N646" s="31">
        <v>3</v>
      </c>
      <c r="O646" s="31">
        <v>1530</v>
      </c>
      <c r="P646" s="31">
        <v>1340</v>
      </c>
      <c r="Q646" s="31">
        <v>1090</v>
      </c>
      <c r="R646" s="48">
        <v>1.41</v>
      </c>
      <c r="S646" s="48">
        <v>1.17</v>
      </c>
      <c r="T646" s="54">
        <v>0.93</v>
      </c>
      <c r="U646" s="50">
        <v>128</v>
      </c>
      <c r="V646" s="50">
        <v>106</v>
      </c>
      <c r="W646" s="51">
        <v>89</v>
      </c>
      <c r="X646" s="42">
        <f>IF(Tabela1[[#This Row],[Alta2]]="NA","NA",Tabela1[[#This Row],[Alta2]]/Tabela1[[#This Row],[Alta5]]*Tabela1[[#This Row],[Diâmetro (cm)]]/100)</f>
        <v>4.4000000000000003E-3</v>
      </c>
      <c r="Y646" s="42">
        <f>IF(Tabela1[[#This Row],[Média3]]="NA","NA",Tabela1[[#This Row],[Média3]]/Tabela1[[#This Row],[Média6]]*Tabela1[[#This Row],[Diâmetro (cm)]]/100)</f>
        <v>4.4000000000000003E-3</v>
      </c>
      <c r="Z646" s="42">
        <f>IF(Tabela1[[#This Row],[Baixa4]]="NA","NA",Tabela1[[#This Row],[Baixa4]]/Tabela1[[#This Row],[Baixa7]]*Tabela1[[#This Row],[Diâmetro (cm)]]/100)</f>
        <v>4.1999999999999997E-3</v>
      </c>
      <c r="AA646" s="42">
        <f>IF(Tabela1[[#This Row],[Alta8]]="NA","NA",IF(OR(AD646="",U646=""),"",U646*30/1000))</f>
        <v>3.84</v>
      </c>
      <c r="AB646" s="42">
        <f>IF(Tabela1[[#This Row],[Média9]]="NA","NA",IF(OR(AE646="",V646=""),"",V646*30/1000))</f>
        <v>3.18</v>
      </c>
      <c r="AC646" s="42">
        <f>IF(Tabela1[[#This Row],[Baixa10]]="NA","NA",IF(OR(AF646="",W646=""),"",W646*30/1000))</f>
        <v>2.67</v>
      </c>
      <c r="AD646" s="52" t="str">
        <f>IF(Tabela1[[#This Row],[Alta8]]="NA","NA",IF(X646="","",IF(X646&gt;$AD$3,"A",IF(X646&gt;$AD$4,"B",IF(X646&gt;$AD$5,"C","D")))))</f>
        <v>A</v>
      </c>
      <c r="AE646" s="52" t="str">
        <f>IF(Tabela1[[#This Row],[Média9]]="NA","NA",IF(Y646="","",IF(Y646&gt;$AD$3,"A",IF(Y646&gt;$AD$4,"B",IF(Y646&gt;$AD$5,"C","D")))))</f>
        <v>A</v>
      </c>
      <c r="AF646" s="52" t="str">
        <f>IF(Tabela1[[#This Row],[Baixa10]]="NA","NA",IF(Z646="","",IF(Z646&gt;$AD$3,"A",IF(Z646&gt;$AD$4,"B",IF(Z646&gt;$AD$5,"C","D")))))</f>
        <v>A</v>
      </c>
    </row>
    <row r="647" spans="1:32" ht="26.1" customHeight="1" x14ac:dyDescent="0.3">
      <c r="A647" s="46" t="s">
        <v>1268</v>
      </c>
      <c r="B647" s="31" t="s">
        <v>1237</v>
      </c>
      <c r="C647" s="46" t="s">
        <v>873</v>
      </c>
      <c r="D647" s="46" t="s">
        <v>874</v>
      </c>
      <c r="E647" s="46" t="s">
        <v>70</v>
      </c>
      <c r="F647" s="31">
        <v>220</v>
      </c>
      <c r="G647" s="47">
        <v>40</v>
      </c>
      <c r="H647" s="31">
        <v>6</v>
      </c>
      <c r="I647" s="31" t="s">
        <v>800</v>
      </c>
      <c r="J647" s="31" t="s">
        <v>801</v>
      </c>
      <c r="K647" s="31" t="s">
        <v>801</v>
      </c>
      <c r="L647" s="31" t="s">
        <v>800</v>
      </c>
      <c r="M647" s="31" t="s">
        <v>802</v>
      </c>
      <c r="N647" s="31">
        <v>3</v>
      </c>
      <c r="O647" s="31">
        <v>1530</v>
      </c>
      <c r="P647" s="31">
        <v>1340</v>
      </c>
      <c r="Q647" s="31">
        <v>1090</v>
      </c>
      <c r="R647" s="48">
        <v>1.41</v>
      </c>
      <c r="S647" s="48">
        <v>1.17</v>
      </c>
      <c r="T647" s="54">
        <v>0.93</v>
      </c>
      <c r="U647" s="50">
        <v>128</v>
      </c>
      <c r="V647" s="50">
        <v>106</v>
      </c>
      <c r="W647" s="51">
        <v>89</v>
      </c>
      <c r="X647" s="42">
        <f>IF(Tabela1[[#This Row],[Alta2]]="NA","NA",Tabela1[[#This Row],[Alta2]]/Tabela1[[#This Row],[Alta5]]*Tabela1[[#This Row],[Diâmetro (cm)]]/100)</f>
        <v>4.4000000000000003E-3</v>
      </c>
      <c r="Y647" s="42">
        <f>IF(Tabela1[[#This Row],[Média3]]="NA","NA",Tabela1[[#This Row],[Média3]]/Tabela1[[#This Row],[Média6]]*Tabela1[[#This Row],[Diâmetro (cm)]]/100)</f>
        <v>4.4000000000000003E-3</v>
      </c>
      <c r="Z647" s="42">
        <f>IF(Tabela1[[#This Row],[Baixa4]]="NA","NA",Tabela1[[#This Row],[Baixa4]]/Tabela1[[#This Row],[Baixa7]]*Tabela1[[#This Row],[Diâmetro (cm)]]/100)</f>
        <v>4.1999999999999997E-3</v>
      </c>
      <c r="AA647" s="42">
        <f>IF(Tabela1[[#This Row],[Alta8]]="NA","NA",IF(OR(AD647="",U647=""),"",U647*30/1000))</f>
        <v>3.84</v>
      </c>
      <c r="AB647" s="42">
        <f>IF(Tabela1[[#This Row],[Média9]]="NA","NA",IF(OR(AE647="",V647=""),"",V647*30/1000))</f>
        <v>3.18</v>
      </c>
      <c r="AC647" s="42">
        <f>IF(Tabela1[[#This Row],[Baixa10]]="NA","NA",IF(OR(AF647="",W647=""),"",W647*30/1000))</f>
        <v>2.67</v>
      </c>
      <c r="AD647" s="52" t="str">
        <f>IF(Tabela1[[#This Row],[Alta8]]="NA","NA",IF(X647="","",IF(X647&gt;$AD$3,"A",IF(X647&gt;$AD$4,"B",IF(X647&gt;$AD$5,"C","D")))))</f>
        <v>A</v>
      </c>
      <c r="AE647" s="52" t="str">
        <f>IF(Tabela1[[#This Row],[Média9]]="NA","NA",IF(Y647="","",IF(Y647&gt;$AD$3,"A",IF(Y647&gt;$AD$4,"B",IF(Y647&gt;$AD$5,"C","D")))))</f>
        <v>A</v>
      </c>
      <c r="AF647" s="52" t="str">
        <f>IF(Tabela1[[#This Row],[Baixa10]]="NA","NA",IF(Z647="","",IF(Z647&gt;$AD$3,"A",IF(Z647&gt;$AD$4,"B",IF(Z647&gt;$AD$5,"C","D")))))</f>
        <v>A</v>
      </c>
    </row>
    <row r="648" spans="1:32" ht="26.1" customHeight="1" x14ac:dyDescent="0.3">
      <c r="A648" s="46" t="s">
        <v>1268</v>
      </c>
      <c r="B648" s="31" t="s">
        <v>1237</v>
      </c>
      <c r="C648" s="46" t="s">
        <v>875</v>
      </c>
      <c r="D648" s="46" t="s">
        <v>876</v>
      </c>
      <c r="E648" s="46" t="s">
        <v>70</v>
      </c>
      <c r="F648" s="31">
        <v>220</v>
      </c>
      <c r="G648" s="47">
        <v>40</v>
      </c>
      <c r="H648" s="31">
        <v>6</v>
      </c>
      <c r="I648" s="31" t="s">
        <v>800</v>
      </c>
      <c r="J648" s="31" t="s">
        <v>801</v>
      </c>
      <c r="K648" s="31" t="s">
        <v>801</v>
      </c>
      <c r="L648" s="31" t="s">
        <v>800</v>
      </c>
      <c r="M648" s="31" t="s">
        <v>802</v>
      </c>
      <c r="N648" s="31">
        <v>3</v>
      </c>
      <c r="O648" s="31">
        <v>1530</v>
      </c>
      <c r="P648" s="31">
        <v>1340</v>
      </c>
      <c r="Q648" s="31">
        <v>1090</v>
      </c>
      <c r="R648" s="48">
        <v>1.41</v>
      </c>
      <c r="S648" s="48">
        <v>1.17</v>
      </c>
      <c r="T648" s="54">
        <v>0.93</v>
      </c>
      <c r="U648" s="50">
        <v>128</v>
      </c>
      <c r="V648" s="50">
        <v>106</v>
      </c>
      <c r="W648" s="51">
        <v>89</v>
      </c>
      <c r="X648" s="42">
        <f>IF(Tabela1[[#This Row],[Alta2]]="NA","NA",Tabela1[[#This Row],[Alta2]]/Tabela1[[#This Row],[Alta5]]*Tabela1[[#This Row],[Diâmetro (cm)]]/100)</f>
        <v>4.4000000000000003E-3</v>
      </c>
      <c r="Y648" s="42">
        <f>IF(Tabela1[[#This Row],[Média3]]="NA","NA",Tabela1[[#This Row],[Média3]]/Tabela1[[#This Row],[Média6]]*Tabela1[[#This Row],[Diâmetro (cm)]]/100)</f>
        <v>4.4000000000000003E-3</v>
      </c>
      <c r="Z648" s="42">
        <f>IF(Tabela1[[#This Row],[Baixa4]]="NA","NA",Tabela1[[#This Row],[Baixa4]]/Tabela1[[#This Row],[Baixa7]]*Tabela1[[#This Row],[Diâmetro (cm)]]/100)</f>
        <v>4.1999999999999997E-3</v>
      </c>
      <c r="AA648" s="42">
        <f>IF(Tabela1[[#This Row],[Alta8]]="NA","NA",IF(OR(AD648="",U648=""),"",U648*30/1000))</f>
        <v>3.84</v>
      </c>
      <c r="AB648" s="42">
        <f>IF(Tabela1[[#This Row],[Média9]]="NA","NA",IF(OR(AE648="",V648=""),"",V648*30/1000))</f>
        <v>3.18</v>
      </c>
      <c r="AC648" s="42">
        <f>IF(Tabela1[[#This Row],[Baixa10]]="NA","NA",IF(OR(AF648="",W648=""),"",W648*30/1000))</f>
        <v>2.67</v>
      </c>
      <c r="AD648" s="52" t="str">
        <f>IF(Tabela1[[#This Row],[Alta8]]="NA","NA",IF(X648="","",IF(X648&gt;$AD$3,"A",IF(X648&gt;$AD$4,"B",IF(X648&gt;$AD$5,"C","D")))))</f>
        <v>A</v>
      </c>
      <c r="AE648" s="52" t="str">
        <f>IF(Tabela1[[#This Row],[Média9]]="NA","NA",IF(Y648="","",IF(Y648&gt;$AD$3,"A",IF(Y648&gt;$AD$4,"B",IF(Y648&gt;$AD$5,"C","D")))))</f>
        <v>A</v>
      </c>
      <c r="AF648" s="52" t="str">
        <f>IF(Tabela1[[#This Row],[Baixa10]]="NA","NA",IF(Z648="","",IF(Z648&gt;$AD$3,"A",IF(Z648&gt;$AD$4,"B",IF(Z648&gt;$AD$5,"C","D")))))</f>
        <v>A</v>
      </c>
    </row>
    <row r="649" spans="1:32" ht="26.1" customHeight="1" x14ac:dyDescent="0.3">
      <c r="A649" s="46" t="s">
        <v>1268</v>
      </c>
      <c r="B649" s="31" t="s">
        <v>1237</v>
      </c>
      <c r="C649" s="46" t="s">
        <v>877</v>
      </c>
      <c r="D649" s="46" t="s">
        <v>878</v>
      </c>
      <c r="E649" s="46" t="s">
        <v>69</v>
      </c>
      <c r="F649" s="31">
        <v>127</v>
      </c>
      <c r="G649" s="47">
        <v>40</v>
      </c>
      <c r="H649" s="31">
        <v>6</v>
      </c>
      <c r="I649" s="31" t="s">
        <v>800</v>
      </c>
      <c r="J649" s="31" t="s">
        <v>801</v>
      </c>
      <c r="K649" s="31" t="s">
        <v>801</v>
      </c>
      <c r="L649" s="31" t="s">
        <v>800</v>
      </c>
      <c r="M649" s="31" t="s">
        <v>802</v>
      </c>
      <c r="N649" s="31">
        <v>3</v>
      </c>
      <c r="O649" s="31">
        <v>1530</v>
      </c>
      <c r="P649" s="31">
        <v>1340</v>
      </c>
      <c r="Q649" s="31">
        <v>1090</v>
      </c>
      <c r="R649" s="48">
        <v>1.41</v>
      </c>
      <c r="S649" s="48">
        <v>1.17</v>
      </c>
      <c r="T649" s="54">
        <v>0.93</v>
      </c>
      <c r="U649" s="50">
        <v>128</v>
      </c>
      <c r="V649" s="50">
        <v>106</v>
      </c>
      <c r="W649" s="51">
        <v>89</v>
      </c>
      <c r="X649" s="42">
        <f>IF(Tabela1[[#This Row],[Alta2]]="NA","NA",Tabela1[[#This Row],[Alta2]]/Tabela1[[#This Row],[Alta5]]*Tabela1[[#This Row],[Diâmetro (cm)]]/100)</f>
        <v>4.4000000000000003E-3</v>
      </c>
      <c r="Y649" s="42">
        <f>IF(Tabela1[[#This Row],[Média3]]="NA","NA",Tabela1[[#This Row],[Média3]]/Tabela1[[#This Row],[Média6]]*Tabela1[[#This Row],[Diâmetro (cm)]]/100)</f>
        <v>4.4000000000000003E-3</v>
      </c>
      <c r="Z649" s="42">
        <f>IF(Tabela1[[#This Row],[Baixa4]]="NA","NA",Tabela1[[#This Row],[Baixa4]]/Tabela1[[#This Row],[Baixa7]]*Tabela1[[#This Row],[Diâmetro (cm)]]/100)</f>
        <v>4.1999999999999997E-3</v>
      </c>
      <c r="AA649" s="42">
        <f>IF(Tabela1[[#This Row],[Alta8]]="NA","NA",IF(OR(AD649="",U649=""),"",U649*30/1000))</f>
        <v>3.84</v>
      </c>
      <c r="AB649" s="42">
        <f>IF(Tabela1[[#This Row],[Média9]]="NA","NA",IF(OR(AE649="",V649=""),"",V649*30/1000))</f>
        <v>3.18</v>
      </c>
      <c r="AC649" s="42">
        <f>IF(Tabela1[[#This Row],[Baixa10]]="NA","NA",IF(OR(AF649="",W649=""),"",W649*30/1000))</f>
        <v>2.67</v>
      </c>
      <c r="AD649" s="52" t="str">
        <f>IF(Tabela1[[#This Row],[Alta8]]="NA","NA",IF(X649="","",IF(X649&gt;$AD$3,"A",IF(X649&gt;$AD$4,"B",IF(X649&gt;$AD$5,"C","D")))))</f>
        <v>A</v>
      </c>
      <c r="AE649" s="52" t="str">
        <f>IF(Tabela1[[#This Row],[Média9]]="NA","NA",IF(Y649="","",IF(Y649&gt;$AD$3,"A",IF(Y649&gt;$AD$4,"B",IF(Y649&gt;$AD$5,"C","D")))))</f>
        <v>A</v>
      </c>
      <c r="AF649" s="52" t="str">
        <f>IF(Tabela1[[#This Row],[Baixa10]]="NA","NA",IF(Z649="","",IF(Z649&gt;$AD$3,"A",IF(Z649&gt;$AD$4,"B",IF(Z649&gt;$AD$5,"C","D")))))</f>
        <v>A</v>
      </c>
    </row>
    <row r="650" spans="1:32" ht="26.1" customHeight="1" x14ac:dyDescent="0.3">
      <c r="A650" s="46" t="s">
        <v>1268</v>
      </c>
      <c r="B650" s="31" t="s">
        <v>1237</v>
      </c>
      <c r="C650" s="46" t="s">
        <v>879</v>
      </c>
      <c r="D650" s="46" t="s">
        <v>880</v>
      </c>
      <c r="E650" s="46" t="s">
        <v>69</v>
      </c>
      <c r="F650" s="31">
        <v>127</v>
      </c>
      <c r="G650" s="47">
        <v>40</v>
      </c>
      <c r="H650" s="31">
        <v>6</v>
      </c>
      <c r="I650" s="31" t="s">
        <v>800</v>
      </c>
      <c r="J650" s="31" t="s">
        <v>801</v>
      </c>
      <c r="K650" s="31" t="s">
        <v>801</v>
      </c>
      <c r="L650" s="31" t="s">
        <v>800</v>
      </c>
      <c r="M650" s="31" t="s">
        <v>802</v>
      </c>
      <c r="N650" s="31">
        <v>3</v>
      </c>
      <c r="O650" s="31">
        <v>1530</v>
      </c>
      <c r="P650" s="31">
        <v>1340</v>
      </c>
      <c r="Q650" s="31">
        <v>1090</v>
      </c>
      <c r="R650" s="48">
        <v>1.41</v>
      </c>
      <c r="S650" s="48">
        <v>1.17</v>
      </c>
      <c r="T650" s="54">
        <v>0.93</v>
      </c>
      <c r="U650" s="50">
        <v>128</v>
      </c>
      <c r="V650" s="50">
        <v>106</v>
      </c>
      <c r="W650" s="51">
        <v>89</v>
      </c>
      <c r="X650" s="42">
        <f>IF(Tabela1[[#This Row],[Alta2]]="NA","NA",Tabela1[[#This Row],[Alta2]]/Tabela1[[#This Row],[Alta5]]*Tabela1[[#This Row],[Diâmetro (cm)]]/100)</f>
        <v>4.4000000000000003E-3</v>
      </c>
      <c r="Y650" s="42">
        <f>IF(Tabela1[[#This Row],[Média3]]="NA","NA",Tabela1[[#This Row],[Média3]]/Tabela1[[#This Row],[Média6]]*Tabela1[[#This Row],[Diâmetro (cm)]]/100)</f>
        <v>4.4000000000000003E-3</v>
      </c>
      <c r="Z650" s="42">
        <f>IF(Tabela1[[#This Row],[Baixa4]]="NA","NA",Tabela1[[#This Row],[Baixa4]]/Tabela1[[#This Row],[Baixa7]]*Tabela1[[#This Row],[Diâmetro (cm)]]/100)</f>
        <v>4.1999999999999997E-3</v>
      </c>
      <c r="AA650" s="42">
        <f>IF(Tabela1[[#This Row],[Alta8]]="NA","NA",IF(OR(AD650="",U650=""),"",U650*30/1000))</f>
        <v>3.84</v>
      </c>
      <c r="AB650" s="42">
        <f>IF(Tabela1[[#This Row],[Média9]]="NA","NA",IF(OR(AE650="",V650=""),"",V650*30/1000))</f>
        <v>3.18</v>
      </c>
      <c r="AC650" s="42">
        <f>IF(Tabela1[[#This Row],[Baixa10]]="NA","NA",IF(OR(AF650="",W650=""),"",W650*30/1000))</f>
        <v>2.67</v>
      </c>
      <c r="AD650" s="52" t="str">
        <f>IF(Tabela1[[#This Row],[Alta8]]="NA","NA",IF(X650="","",IF(X650&gt;$AD$3,"A",IF(X650&gt;$AD$4,"B",IF(X650&gt;$AD$5,"C","D")))))</f>
        <v>A</v>
      </c>
      <c r="AE650" s="52" t="str">
        <f>IF(Tabela1[[#This Row],[Média9]]="NA","NA",IF(Y650="","",IF(Y650&gt;$AD$3,"A",IF(Y650&gt;$AD$4,"B",IF(Y650&gt;$AD$5,"C","D")))))</f>
        <v>A</v>
      </c>
      <c r="AF650" s="52" t="str">
        <f>IF(Tabela1[[#This Row],[Baixa10]]="NA","NA",IF(Z650="","",IF(Z650&gt;$AD$3,"A",IF(Z650&gt;$AD$4,"B",IF(Z650&gt;$AD$5,"C","D")))))</f>
        <v>A</v>
      </c>
    </row>
    <row r="651" spans="1:32" ht="26.1" customHeight="1" x14ac:dyDescent="0.3">
      <c r="A651" s="46" t="s">
        <v>1268</v>
      </c>
      <c r="B651" s="31" t="s">
        <v>1237</v>
      </c>
      <c r="C651" s="46" t="s">
        <v>881</v>
      </c>
      <c r="D651" s="46" t="s">
        <v>882</v>
      </c>
      <c r="E651" s="46" t="s">
        <v>69</v>
      </c>
      <c r="F651" s="31">
        <v>220</v>
      </c>
      <c r="G651" s="47">
        <v>40</v>
      </c>
      <c r="H651" s="31">
        <v>6</v>
      </c>
      <c r="I651" s="31" t="s">
        <v>800</v>
      </c>
      <c r="J651" s="31" t="s">
        <v>801</v>
      </c>
      <c r="K651" s="31" t="s">
        <v>801</v>
      </c>
      <c r="L651" s="31" t="s">
        <v>800</v>
      </c>
      <c r="M651" s="31" t="s">
        <v>802</v>
      </c>
      <c r="N651" s="31">
        <v>3</v>
      </c>
      <c r="O651" s="31">
        <v>1530</v>
      </c>
      <c r="P651" s="31">
        <v>1340</v>
      </c>
      <c r="Q651" s="31">
        <v>1090</v>
      </c>
      <c r="R651" s="48">
        <v>1.41</v>
      </c>
      <c r="S651" s="48">
        <v>1.17</v>
      </c>
      <c r="T651" s="54">
        <v>0.93</v>
      </c>
      <c r="U651" s="50">
        <v>128</v>
      </c>
      <c r="V651" s="50">
        <v>106</v>
      </c>
      <c r="W651" s="51">
        <v>89</v>
      </c>
      <c r="X651" s="42">
        <f>IF(Tabela1[[#This Row],[Alta2]]="NA","NA",Tabela1[[#This Row],[Alta2]]/Tabela1[[#This Row],[Alta5]]*Tabela1[[#This Row],[Diâmetro (cm)]]/100)</f>
        <v>4.4000000000000003E-3</v>
      </c>
      <c r="Y651" s="42">
        <f>IF(Tabela1[[#This Row],[Média3]]="NA","NA",Tabela1[[#This Row],[Média3]]/Tabela1[[#This Row],[Média6]]*Tabela1[[#This Row],[Diâmetro (cm)]]/100)</f>
        <v>4.4000000000000003E-3</v>
      </c>
      <c r="Z651" s="42">
        <f>IF(Tabela1[[#This Row],[Baixa4]]="NA","NA",Tabela1[[#This Row],[Baixa4]]/Tabela1[[#This Row],[Baixa7]]*Tabela1[[#This Row],[Diâmetro (cm)]]/100)</f>
        <v>4.1999999999999997E-3</v>
      </c>
      <c r="AA651" s="42">
        <f>IF(Tabela1[[#This Row],[Alta8]]="NA","NA",IF(OR(AD651="",U651=""),"",U651*30/1000))</f>
        <v>3.84</v>
      </c>
      <c r="AB651" s="42">
        <f>IF(Tabela1[[#This Row],[Média9]]="NA","NA",IF(OR(AE651="",V651=""),"",V651*30/1000))</f>
        <v>3.18</v>
      </c>
      <c r="AC651" s="42">
        <f>IF(Tabela1[[#This Row],[Baixa10]]="NA","NA",IF(OR(AF651="",W651=""),"",W651*30/1000))</f>
        <v>2.67</v>
      </c>
      <c r="AD651" s="52" t="str">
        <f>IF(Tabela1[[#This Row],[Alta8]]="NA","NA",IF(X651="","",IF(X651&gt;$AD$3,"A",IF(X651&gt;$AD$4,"B",IF(X651&gt;$AD$5,"C","D")))))</f>
        <v>A</v>
      </c>
      <c r="AE651" s="52" t="str">
        <f>IF(Tabela1[[#This Row],[Média9]]="NA","NA",IF(Y651="","",IF(Y651&gt;$AD$3,"A",IF(Y651&gt;$AD$4,"B",IF(Y651&gt;$AD$5,"C","D")))))</f>
        <v>A</v>
      </c>
      <c r="AF651" s="52" t="str">
        <f>IF(Tabela1[[#This Row],[Baixa10]]="NA","NA",IF(Z651="","",IF(Z651&gt;$AD$3,"A",IF(Z651&gt;$AD$4,"B",IF(Z651&gt;$AD$5,"C","D")))))</f>
        <v>A</v>
      </c>
    </row>
    <row r="652" spans="1:32" ht="26.1" customHeight="1" x14ac:dyDescent="0.3">
      <c r="A652" s="46" t="s">
        <v>1268</v>
      </c>
      <c r="B652" s="31" t="s">
        <v>1237</v>
      </c>
      <c r="C652" s="46" t="s">
        <v>883</v>
      </c>
      <c r="D652" s="46" t="s">
        <v>884</v>
      </c>
      <c r="E652" s="46" t="s">
        <v>69</v>
      </c>
      <c r="F652" s="31">
        <v>220</v>
      </c>
      <c r="G652" s="47">
        <v>40</v>
      </c>
      <c r="H652" s="31">
        <v>6</v>
      </c>
      <c r="I652" s="31" t="s">
        <v>800</v>
      </c>
      <c r="J652" s="31" t="s">
        <v>801</v>
      </c>
      <c r="K652" s="31" t="s">
        <v>801</v>
      </c>
      <c r="L652" s="31" t="s">
        <v>800</v>
      </c>
      <c r="M652" s="31" t="s">
        <v>802</v>
      </c>
      <c r="N652" s="31">
        <v>3</v>
      </c>
      <c r="O652" s="31">
        <v>1530</v>
      </c>
      <c r="P652" s="31">
        <v>1340</v>
      </c>
      <c r="Q652" s="31">
        <v>1090</v>
      </c>
      <c r="R652" s="48">
        <v>1.41</v>
      </c>
      <c r="S652" s="48">
        <v>1.17</v>
      </c>
      <c r="T652" s="54">
        <v>0.93</v>
      </c>
      <c r="U652" s="50">
        <v>128</v>
      </c>
      <c r="V652" s="50">
        <v>106</v>
      </c>
      <c r="W652" s="51">
        <v>89</v>
      </c>
      <c r="X652" s="42">
        <f>IF(Tabela1[[#This Row],[Alta2]]="NA","NA",Tabela1[[#This Row],[Alta2]]/Tabela1[[#This Row],[Alta5]]*Tabela1[[#This Row],[Diâmetro (cm)]]/100)</f>
        <v>4.4000000000000003E-3</v>
      </c>
      <c r="Y652" s="42">
        <f>IF(Tabela1[[#This Row],[Média3]]="NA","NA",Tabela1[[#This Row],[Média3]]/Tabela1[[#This Row],[Média6]]*Tabela1[[#This Row],[Diâmetro (cm)]]/100)</f>
        <v>4.4000000000000003E-3</v>
      </c>
      <c r="Z652" s="42">
        <f>IF(Tabela1[[#This Row],[Baixa4]]="NA","NA",Tabela1[[#This Row],[Baixa4]]/Tabela1[[#This Row],[Baixa7]]*Tabela1[[#This Row],[Diâmetro (cm)]]/100)</f>
        <v>4.1999999999999997E-3</v>
      </c>
      <c r="AA652" s="42">
        <f>IF(Tabela1[[#This Row],[Alta8]]="NA","NA",IF(OR(AD652="",U652=""),"",U652*30/1000))</f>
        <v>3.84</v>
      </c>
      <c r="AB652" s="42">
        <f>IF(Tabela1[[#This Row],[Média9]]="NA","NA",IF(OR(AE652="",V652=""),"",V652*30/1000))</f>
        <v>3.18</v>
      </c>
      <c r="AC652" s="42">
        <f>IF(Tabela1[[#This Row],[Baixa10]]="NA","NA",IF(OR(AF652="",W652=""),"",W652*30/1000))</f>
        <v>2.67</v>
      </c>
      <c r="AD652" s="52" t="str">
        <f>IF(Tabela1[[#This Row],[Alta8]]="NA","NA",IF(X652="","",IF(X652&gt;$AD$3,"A",IF(X652&gt;$AD$4,"B",IF(X652&gt;$AD$5,"C","D")))))</f>
        <v>A</v>
      </c>
      <c r="AE652" s="52" t="str">
        <f>IF(Tabela1[[#This Row],[Média9]]="NA","NA",IF(Y652="","",IF(Y652&gt;$AD$3,"A",IF(Y652&gt;$AD$4,"B",IF(Y652&gt;$AD$5,"C","D")))))</f>
        <v>A</v>
      </c>
      <c r="AF652" s="52" t="str">
        <f>IF(Tabela1[[#This Row],[Baixa10]]="NA","NA",IF(Z652="","",IF(Z652&gt;$AD$3,"A",IF(Z652&gt;$AD$4,"B",IF(Z652&gt;$AD$5,"C","D")))))</f>
        <v>A</v>
      </c>
    </row>
    <row r="653" spans="1:32" ht="26.1" customHeight="1" x14ac:dyDescent="0.3">
      <c r="A653" s="46" t="s">
        <v>1269</v>
      </c>
      <c r="B653" s="31" t="s">
        <v>442</v>
      </c>
      <c r="C653" s="46" t="s">
        <v>443</v>
      </c>
      <c r="D653" s="46" t="s">
        <v>444</v>
      </c>
      <c r="E653" s="46" t="s">
        <v>25</v>
      </c>
      <c r="F653" s="31">
        <v>220</v>
      </c>
      <c r="G653" s="47">
        <v>50</v>
      </c>
      <c r="H653" s="31">
        <v>3</v>
      </c>
      <c r="I653" s="31" t="s">
        <v>445</v>
      </c>
      <c r="J653" s="31" t="s">
        <v>18</v>
      </c>
      <c r="K653" s="31" t="s">
        <v>18</v>
      </c>
      <c r="L653" s="31" t="s">
        <v>76</v>
      </c>
      <c r="M653" s="31" t="s">
        <v>33</v>
      </c>
      <c r="N653" s="31">
        <v>3</v>
      </c>
      <c r="O653" s="31">
        <v>1220.5999999999999</v>
      </c>
      <c r="P653" s="31">
        <v>976.3</v>
      </c>
      <c r="Q653" s="31">
        <v>781.9</v>
      </c>
      <c r="R653" s="48">
        <v>0.7</v>
      </c>
      <c r="S653" s="48">
        <v>0.57999999999999996</v>
      </c>
      <c r="T653" s="54">
        <v>0.48</v>
      </c>
      <c r="U653" s="50">
        <v>74.709999999999994</v>
      </c>
      <c r="V653" s="50">
        <v>65.5</v>
      </c>
      <c r="W653" s="51">
        <v>57.65</v>
      </c>
      <c r="X653" s="42">
        <f>IF(Tabela1[[#This Row],[Alta2]]="NA","NA",Tabela1[[#This Row],[Alta2]]/Tabela1[[#This Row],[Alta5]]*Tabela1[[#This Row],[Diâmetro (cm)]]/100)</f>
        <v>4.7000000000000002E-3</v>
      </c>
      <c r="Y653" s="42">
        <f>IF(Tabela1[[#This Row],[Média3]]="NA","NA",Tabela1[[#This Row],[Média3]]/Tabela1[[#This Row],[Média6]]*Tabela1[[#This Row],[Diâmetro (cm)]]/100)</f>
        <v>4.4000000000000003E-3</v>
      </c>
      <c r="Z653" s="42">
        <f>IF(Tabela1[[#This Row],[Baixa4]]="NA","NA",Tabela1[[#This Row],[Baixa4]]/Tabela1[[#This Row],[Baixa7]]*Tabela1[[#This Row],[Diâmetro (cm)]]/100)</f>
        <v>4.1999999999999997E-3</v>
      </c>
      <c r="AA653" s="42">
        <f>IF(Tabela1[[#This Row],[Alta8]]="NA","NA",IF(OR(AD653="",U653=""),"",U653*30/1000))</f>
        <v>2.2412999999999998</v>
      </c>
      <c r="AB653" s="42">
        <f>IF(Tabela1[[#This Row],[Média9]]="NA","NA",IF(OR(AE653="",V653=""),"",V653*30/1000))</f>
        <v>1.9650000000000001</v>
      </c>
      <c r="AC653" s="42">
        <f>IF(Tabela1[[#This Row],[Baixa10]]="NA","NA",IF(OR(AF653="",W653=""),"",W653*30/1000))</f>
        <v>1.7295</v>
      </c>
      <c r="AD653" s="52" t="str">
        <f>IF(Tabela1[[#This Row],[Alta8]]="NA","NA",IF(X653="","",IF(X653&gt;$AD$3,"A",IF(X653&gt;$AD$4,"B",IF(X653&gt;$AD$5,"C","D")))))</f>
        <v>A</v>
      </c>
      <c r="AE653" s="52" t="str">
        <f>IF(Tabela1[[#This Row],[Média9]]="NA","NA",IF(Y653="","",IF(Y653&gt;$AD$3,"A",IF(Y653&gt;$AD$4,"B",IF(Y653&gt;$AD$5,"C","D")))))</f>
        <v>A</v>
      </c>
      <c r="AF653" s="52" t="str">
        <f>IF(Tabela1[[#This Row],[Baixa10]]="NA","NA",IF(Z653="","",IF(Z653&gt;$AD$3,"A",IF(Z653&gt;$AD$4,"B",IF(Z653&gt;$AD$5,"C","D")))))</f>
        <v>A</v>
      </c>
    </row>
    <row r="654" spans="1:32" ht="26.1" customHeight="1" x14ac:dyDescent="0.3">
      <c r="A654" s="46" t="s">
        <v>1270</v>
      </c>
      <c r="B654" s="31" t="s">
        <v>1238</v>
      </c>
      <c r="C654" s="46" t="s">
        <v>885</v>
      </c>
      <c r="D654" s="46" t="s">
        <v>1276</v>
      </c>
      <c r="E654" s="46" t="s">
        <v>25</v>
      </c>
      <c r="F654" s="31">
        <v>127</v>
      </c>
      <c r="G654" s="47">
        <v>40</v>
      </c>
      <c r="H654" s="31">
        <v>6</v>
      </c>
      <c r="I654" s="31" t="s">
        <v>1275</v>
      </c>
      <c r="J654" s="31" t="s">
        <v>18</v>
      </c>
      <c r="K654" s="31" t="s">
        <v>18</v>
      </c>
      <c r="L654" s="31" t="s">
        <v>76</v>
      </c>
      <c r="M654" s="31" t="s">
        <v>33</v>
      </c>
      <c r="N654" s="31">
        <v>3</v>
      </c>
      <c r="O654" s="31">
        <v>1540</v>
      </c>
      <c r="P654" s="31">
        <v>1482</v>
      </c>
      <c r="Q654" s="31">
        <v>1378</v>
      </c>
      <c r="R654" s="48">
        <v>0.7</v>
      </c>
      <c r="S654" s="48">
        <v>0.66</v>
      </c>
      <c r="T654" s="54">
        <v>0.61</v>
      </c>
      <c r="U654" s="50">
        <v>88.3</v>
      </c>
      <c r="V654" s="50">
        <v>84.3</v>
      </c>
      <c r="W654" s="51">
        <v>78.3</v>
      </c>
      <c r="X654" s="42">
        <f>IF(Tabela1[[#This Row],[Alta2]]="NA","NA",Tabela1[[#This Row],[Alta2]]/Tabela1[[#This Row],[Alta5]]*Tabela1[[#This Row],[Diâmetro (cm)]]/100)</f>
        <v>3.2000000000000002E-3</v>
      </c>
      <c r="Y654" s="42">
        <f>IF(Tabela1[[#This Row],[Média3]]="NA","NA",Tabela1[[#This Row],[Média3]]/Tabela1[[#This Row],[Média6]]*Tabela1[[#This Row],[Diâmetro (cm)]]/100)</f>
        <v>3.0999999999999999E-3</v>
      </c>
      <c r="Z654" s="42">
        <f>IF(Tabela1[[#This Row],[Baixa4]]="NA","NA",Tabela1[[#This Row],[Baixa4]]/Tabela1[[#This Row],[Baixa7]]*Tabela1[[#This Row],[Diâmetro (cm)]]/100)</f>
        <v>3.0999999999999999E-3</v>
      </c>
      <c r="AA654" s="42">
        <f>IF(Tabela1[[#This Row],[Alta8]]="NA","NA",IF(OR(AD654="",U654=""),"",U654*30/1000))</f>
        <v>2.649</v>
      </c>
      <c r="AB654" s="42">
        <f>IF(Tabela1[[#This Row],[Média9]]="NA","NA",IF(OR(AE654="",V654=""),"",V654*30/1000))</f>
        <v>2.5289999999999999</v>
      </c>
      <c r="AC654" s="42">
        <f>IF(Tabela1[[#This Row],[Baixa10]]="NA","NA",IF(OR(AF654="",W654=""),"",W654*30/1000))</f>
        <v>2.3490000000000002</v>
      </c>
      <c r="AD654" s="52" t="str">
        <f>IF(Tabela1[[#This Row],[Alta8]]="NA","NA",IF(X654="","",IF(X654&gt;$AD$3,"A",IF(X654&gt;$AD$4,"B",IF(X654&gt;$AD$5,"C","D")))))</f>
        <v>C</v>
      </c>
      <c r="AE654" s="52" t="str">
        <f>IF(Tabela1[[#This Row],[Média9]]="NA","NA",IF(Y654="","",IF(Y654&gt;$AD$3,"A",IF(Y654&gt;$AD$4,"B",IF(Y654&gt;$AD$5,"C","D")))))</f>
        <v>C</v>
      </c>
      <c r="AF654" s="52" t="str">
        <f>IF(Tabela1[[#This Row],[Baixa10]]="NA","NA",IF(Z654="","",IF(Z654&gt;$AD$3,"A",IF(Z654&gt;$AD$4,"B",IF(Z654&gt;$AD$5,"C","D")))))</f>
        <v>C</v>
      </c>
    </row>
    <row r="655" spans="1:32" ht="26.1" customHeight="1" x14ac:dyDescent="0.3">
      <c r="A655" s="46" t="s">
        <v>1270</v>
      </c>
      <c r="B655" s="31" t="s">
        <v>1238</v>
      </c>
      <c r="C655" s="46" t="s">
        <v>885</v>
      </c>
      <c r="D655" s="46" t="s">
        <v>1277</v>
      </c>
      <c r="E655" s="46" t="s">
        <v>25</v>
      </c>
      <c r="F655" s="31">
        <v>220</v>
      </c>
      <c r="G655" s="47">
        <v>40</v>
      </c>
      <c r="H655" s="31">
        <v>6</v>
      </c>
      <c r="I655" s="31" t="s">
        <v>1275</v>
      </c>
      <c r="J655" s="31" t="s">
        <v>18</v>
      </c>
      <c r="K655" s="31" t="s">
        <v>18</v>
      </c>
      <c r="L655" s="31" t="s">
        <v>76</v>
      </c>
      <c r="M655" s="31" t="s">
        <v>33</v>
      </c>
      <c r="N655" s="31">
        <v>3</v>
      </c>
      <c r="O655" s="31">
        <v>1474</v>
      </c>
      <c r="P655" s="31">
        <v>1366</v>
      </c>
      <c r="Q655" s="31">
        <v>1184</v>
      </c>
      <c r="R655" s="48">
        <v>0.68</v>
      </c>
      <c r="S655" s="48">
        <v>0.64</v>
      </c>
      <c r="T655" s="54">
        <v>0.55000000000000004</v>
      </c>
      <c r="U655" s="50">
        <v>74</v>
      </c>
      <c r="V655" s="50">
        <v>67.7</v>
      </c>
      <c r="W655" s="51">
        <v>59.7</v>
      </c>
      <c r="X655" s="42">
        <f>IF(Tabela1[[#This Row],[Alta2]]="NA","NA",Tabela1[[#This Row],[Alta2]]/Tabela1[[#This Row],[Alta5]]*Tabela1[[#This Row],[Diâmetro (cm)]]/100)</f>
        <v>3.7000000000000002E-3</v>
      </c>
      <c r="Y655" s="42">
        <f>IF(Tabela1[[#This Row],[Média3]]="NA","NA",Tabela1[[#This Row],[Média3]]/Tabela1[[#This Row],[Média6]]*Tabela1[[#This Row],[Diâmetro (cm)]]/100)</f>
        <v>3.8E-3</v>
      </c>
      <c r="Z655" s="42">
        <f>IF(Tabela1[[#This Row],[Baixa4]]="NA","NA",Tabela1[[#This Row],[Baixa4]]/Tabela1[[#This Row],[Baixa7]]*Tabela1[[#This Row],[Diâmetro (cm)]]/100)</f>
        <v>3.7000000000000002E-3</v>
      </c>
      <c r="AA655" s="42">
        <f>IF(Tabela1[[#This Row],[Alta8]]="NA","NA",IF(OR(AD655="",U655=""),"",U655*30/1000))</f>
        <v>2.2200000000000002</v>
      </c>
      <c r="AB655" s="42">
        <f>IF(Tabela1[[#This Row],[Média9]]="NA","NA",IF(OR(AE655="",V655=""),"",V655*30/1000))</f>
        <v>2.0310000000000001</v>
      </c>
      <c r="AC655" s="42">
        <f>IF(Tabela1[[#This Row],[Baixa10]]="NA","NA",IF(OR(AF655="",W655=""),"",W655*30/1000))</f>
        <v>1.7909999999999999</v>
      </c>
      <c r="AD655" s="52" t="str">
        <f>IF(Tabela1[[#This Row],[Alta8]]="NA","NA",IF(X655="","",IF(X655&gt;$AD$3,"A",IF(X655&gt;$AD$4,"B",IF(X655&gt;$AD$5,"C","D")))))</f>
        <v>B</v>
      </c>
      <c r="AE655" s="52" t="str">
        <f>IF(Tabela1[[#This Row],[Média9]]="NA","NA",IF(Y655="","",IF(Y655&gt;$AD$3,"A",IF(Y655&gt;$AD$4,"B",IF(Y655&gt;$AD$5,"C","D")))))</f>
        <v>B</v>
      </c>
      <c r="AF655" s="52" t="str">
        <f>IF(Tabela1[[#This Row],[Baixa10]]="NA","NA",IF(Z655="","",IF(Z655&gt;$AD$3,"A",IF(Z655&gt;$AD$4,"B",IF(Z655&gt;$AD$5,"C","D")))))</f>
        <v>B</v>
      </c>
    </row>
    <row r="656" spans="1:32" ht="26.1" customHeight="1" x14ac:dyDescent="0.3">
      <c r="A656" s="46" t="s">
        <v>1270</v>
      </c>
      <c r="B656" s="31" t="s">
        <v>1238</v>
      </c>
      <c r="C656" s="46" t="s">
        <v>885</v>
      </c>
      <c r="D656" s="46" t="s">
        <v>1279</v>
      </c>
      <c r="E656" s="46" t="s">
        <v>27</v>
      </c>
      <c r="F656" s="31">
        <v>127</v>
      </c>
      <c r="G656" s="47">
        <v>40</v>
      </c>
      <c r="H656" s="31">
        <v>6</v>
      </c>
      <c r="I656" s="31" t="s">
        <v>1275</v>
      </c>
      <c r="J656" s="31" t="s">
        <v>18</v>
      </c>
      <c r="K656" s="31" t="s">
        <v>18</v>
      </c>
      <c r="L656" s="31" t="s">
        <v>76</v>
      </c>
      <c r="M656" s="31" t="s">
        <v>33</v>
      </c>
      <c r="N656" s="31">
        <v>3</v>
      </c>
      <c r="O656" s="31">
        <v>1540</v>
      </c>
      <c r="P656" s="31">
        <v>1482</v>
      </c>
      <c r="Q656" s="31">
        <v>1378</v>
      </c>
      <c r="R656" s="48">
        <v>0.7</v>
      </c>
      <c r="S656" s="48">
        <v>0.66</v>
      </c>
      <c r="T656" s="54">
        <v>0.61</v>
      </c>
      <c r="U656" s="50">
        <v>88.3</v>
      </c>
      <c r="V656" s="50">
        <v>84.3</v>
      </c>
      <c r="W656" s="51">
        <v>78.3</v>
      </c>
      <c r="X656" s="42">
        <f>IF(Tabela1[[#This Row],[Alta2]]="NA","NA",Tabela1[[#This Row],[Alta2]]/Tabela1[[#This Row],[Alta5]]*Tabela1[[#This Row],[Diâmetro (cm)]]/100)</f>
        <v>3.2000000000000002E-3</v>
      </c>
      <c r="Y656" s="42">
        <f>IF(Tabela1[[#This Row],[Média3]]="NA","NA",Tabela1[[#This Row],[Média3]]/Tabela1[[#This Row],[Média6]]*Tabela1[[#This Row],[Diâmetro (cm)]]/100)</f>
        <v>3.0999999999999999E-3</v>
      </c>
      <c r="Z656" s="42">
        <f>IF(Tabela1[[#This Row],[Baixa4]]="NA","NA",Tabela1[[#This Row],[Baixa4]]/Tabela1[[#This Row],[Baixa7]]*Tabela1[[#This Row],[Diâmetro (cm)]]/100)</f>
        <v>3.0999999999999999E-3</v>
      </c>
      <c r="AA656" s="42">
        <f>IF(Tabela1[[#This Row],[Alta8]]="NA","NA",IF(OR(AD656="",U656=""),"",U656*30/1000))</f>
        <v>2.649</v>
      </c>
      <c r="AB656" s="42">
        <f>IF(Tabela1[[#This Row],[Média9]]="NA","NA",IF(OR(AE656="",V656=""),"",V656*30/1000))</f>
        <v>2.5289999999999999</v>
      </c>
      <c r="AC656" s="42">
        <f>IF(Tabela1[[#This Row],[Baixa10]]="NA","NA",IF(OR(AF656="",W656=""),"",W656*30/1000))</f>
        <v>2.3490000000000002</v>
      </c>
      <c r="AD656" s="52" t="str">
        <f>IF(Tabela1[[#This Row],[Alta8]]="NA","NA",IF(X656="","",IF(X656&gt;$AD$3,"A",IF(X656&gt;$AD$4,"B",IF(X656&gt;$AD$5,"C","D")))))</f>
        <v>C</v>
      </c>
      <c r="AE656" s="52" t="str">
        <f>IF(Tabela1[[#This Row],[Média9]]="NA","NA",IF(Y656="","",IF(Y656&gt;$AD$3,"A",IF(Y656&gt;$AD$4,"B",IF(Y656&gt;$AD$5,"C","D")))))</f>
        <v>C</v>
      </c>
      <c r="AF656" s="52" t="str">
        <f>IF(Tabela1[[#This Row],[Baixa10]]="NA","NA",IF(Z656="","",IF(Z656&gt;$AD$3,"A",IF(Z656&gt;$AD$4,"B",IF(Z656&gt;$AD$5,"C","D")))))</f>
        <v>C</v>
      </c>
    </row>
    <row r="657" spans="1:32" ht="26.1" customHeight="1" x14ac:dyDescent="0.3">
      <c r="A657" s="46" t="s">
        <v>1270</v>
      </c>
      <c r="B657" s="31" t="s">
        <v>1238</v>
      </c>
      <c r="C657" s="46" t="s">
        <v>885</v>
      </c>
      <c r="D657" s="46" t="s">
        <v>1278</v>
      </c>
      <c r="E657" s="46" t="s">
        <v>27</v>
      </c>
      <c r="F657" s="31">
        <v>220</v>
      </c>
      <c r="G657" s="47">
        <v>40</v>
      </c>
      <c r="H657" s="31">
        <v>6</v>
      </c>
      <c r="I657" s="31" t="s">
        <v>1275</v>
      </c>
      <c r="J657" s="31" t="s">
        <v>18</v>
      </c>
      <c r="K657" s="31" t="s">
        <v>18</v>
      </c>
      <c r="L657" s="31" t="s">
        <v>76</v>
      </c>
      <c r="M657" s="31" t="s">
        <v>33</v>
      </c>
      <c r="N657" s="31">
        <v>3</v>
      </c>
      <c r="O657" s="31">
        <v>1474</v>
      </c>
      <c r="P657" s="31">
        <v>1366</v>
      </c>
      <c r="Q657" s="31">
        <v>1184</v>
      </c>
      <c r="R657" s="48">
        <v>0.68</v>
      </c>
      <c r="S657" s="48">
        <v>0.64</v>
      </c>
      <c r="T657" s="54">
        <v>0.55000000000000004</v>
      </c>
      <c r="U657" s="50">
        <v>74</v>
      </c>
      <c r="V657" s="50">
        <v>67.7</v>
      </c>
      <c r="W657" s="51">
        <v>59.7</v>
      </c>
      <c r="X657" s="42">
        <f>IF(Tabela1[[#This Row],[Alta2]]="NA","NA",Tabela1[[#This Row],[Alta2]]/Tabela1[[#This Row],[Alta5]]*Tabela1[[#This Row],[Diâmetro (cm)]]/100)</f>
        <v>3.7000000000000002E-3</v>
      </c>
      <c r="Y657" s="42">
        <f>IF(Tabela1[[#This Row],[Média3]]="NA","NA",Tabela1[[#This Row],[Média3]]/Tabela1[[#This Row],[Média6]]*Tabela1[[#This Row],[Diâmetro (cm)]]/100)</f>
        <v>3.8E-3</v>
      </c>
      <c r="Z657" s="42">
        <f>IF(Tabela1[[#This Row],[Baixa4]]="NA","NA",Tabela1[[#This Row],[Baixa4]]/Tabela1[[#This Row],[Baixa7]]*Tabela1[[#This Row],[Diâmetro (cm)]]/100)</f>
        <v>3.7000000000000002E-3</v>
      </c>
      <c r="AA657" s="42">
        <f>IF(Tabela1[[#This Row],[Alta8]]="NA","NA",IF(OR(AD657="",U657=""),"",U657*30/1000))</f>
        <v>2.2200000000000002</v>
      </c>
      <c r="AB657" s="42">
        <f>IF(Tabela1[[#This Row],[Média9]]="NA","NA",IF(OR(AE657="",V657=""),"",V657*30/1000))</f>
        <v>2.0310000000000001</v>
      </c>
      <c r="AC657" s="42">
        <f>IF(Tabela1[[#This Row],[Baixa10]]="NA","NA",IF(OR(AF657="",W657=""),"",W657*30/1000))</f>
        <v>1.7909999999999999</v>
      </c>
      <c r="AD657" s="52" t="str">
        <f>IF(Tabela1[[#This Row],[Alta8]]="NA","NA",IF(X657="","",IF(X657&gt;$AD$3,"A",IF(X657&gt;$AD$4,"B",IF(X657&gt;$AD$5,"C","D")))))</f>
        <v>B</v>
      </c>
      <c r="AE657" s="52" t="str">
        <f>IF(Tabela1[[#This Row],[Média9]]="NA","NA",IF(Y657="","",IF(Y657&gt;$AD$3,"A",IF(Y657&gt;$AD$4,"B",IF(Y657&gt;$AD$5,"C","D")))))</f>
        <v>B</v>
      </c>
      <c r="AF657" s="52" t="str">
        <f>IF(Tabela1[[#This Row],[Baixa10]]="NA","NA",IF(Z657="","",IF(Z657&gt;$AD$3,"A",IF(Z657&gt;$AD$4,"B",IF(Z657&gt;$AD$5,"C","D")))))</f>
        <v>B</v>
      </c>
    </row>
    <row r="658" spans="1:32" ht="26.1" customHeight="1" x14ac:dyDescent="0.3">
      <c r="A658" s="46" t="s">
        <v>1249</v>
      </c>
      <c r="B658" s="31" t="s">
        <v>1239</v>
      </c>
      <c r="C658" s="46" t="s">
        <v>77</v>
      </c>
      <c r="D658" s="46" t="s">
        <v>78</v>
      </c>
      <c r="E658" s="46" t="s">
        <v>79</v>
      </c>
      <c r="F658" s="31">
        <v>127</v>
      </c>
      <c r="G658" s="47">
        <v>40</v>
      </c>
      <c r="H658" s="31">
        <v>3</v>
      </c>
      <c r="I658" s="31" t="s">
        <v>80</v>
      </c>
      <c r="J658" s="31" t="s">
        <v>18</v>
      </c>
      <c r="K658" s="31" t="s">
        <v>18</v>
      </c>
      <c r="L658" s="31" t="s">
        <v>81</v>
      </c>
      <c r="M658" s="31" t="s">
        <v>33</v>
      </c>
      <c r="N658" s="31">
        <v>3</v>
      </c>
      <c r="O658" s="31">
        <v>1564</v>
      </c>
      <c r="P658" s="31">
        <v>1383</v>
      </c>
      <c r="Q658" s="31">
        <v>1337</v>
      </c>
      <c r="R658" s="53">
        <v>1.1719999999999999</v>
      </c>
      <c r="S658" s="53">
        <v>0.9</v>
      </c>
      <c r="T658" s="53">
        <v>0.8</v>
      </c>
      <c r="U658" s="50">
        <v>103.2</v>
      </c>
      <c r="V658" s="50">
        <v>90.5</v>
      </c>
      <c r="W658" s="51">
        <v>82.1</v>
      </c>
      <c r="X658" s="42">
        <f>IF(Tabela1[[#This Row],[Alta2]]="NA","NA",Tabela1[[#This Row],[Alta2]]/Tabela1[[#This Row],[Alta5]]*Tabela1[[#This Row],[Diâmetro (cm)]]/100)</f>
        <v>4.4999999999999997E-3</v>
      </c>
      <c r="Y658" s="42">
        <f>IF(Tabela1[[#This Row],[Média3]]="NA","NA",Tabela1[[#This Row],[Média3]]/Tabela1[[#This Row],[Média6]]*Tabela1[[#This Row],[Diâmetro (cm)]]/100)</f>
        <v>4.0000000000000001E-3</v>
      </c>
      <c r="Z658" s="42">
        <f>IF(Tabela1[[#This Row],[Baixa4]]="NA","NA",Tabela1[[#This Row],[Baixa4]]/Tabela1[[#This Row],[Baixa7]]*Tabela1[[#This Row],[Diâmetro (cm)]]/100)</f>
        <v>3.8999999999999998E-3</v>
      </c>
      <c r="AA658" s="42">
        <f>IF(Tabela1[[#This Row],[Alta8]]="NA","NA",IF(OR(AD658="",U658=""),"",U658*30/1000))</f>
        <v>3.0960000000000001</v>
      </c>
      <c r="AB658" s="42">
        <f>IF(Tabela1[[#This Row],[Média9]]="NA","NA",IF(OR(AE658="",V658=""),"",V658*30/1000))</f>
        <v>2.7149999999999999</v>
      </c>
      <c r="AC658" s="42">
        <f>IF(Tabela1[[#This Row],[Baixa10]]="NA","NA",IF(OR(AF658="",W658=""),"",W658*30/1000))</f>
        <v>2.4630000000000001</v>
      </c>
      <c r="AD658" s="52" t="str">
        <f>IF(Tabela1[[#This Row],[Alta8]]="NA","NA",IF(X658="","",IF(X658&gt;$AD$3,"A",IF(X658&gt;$AD$4,"B",IF(X658&gt;$AD$5,"C","D")))))</f>
        <v>A</v>
      </c>
      <c r="AE658" s="52" t="str">
        <f>IF(Tabela1[[#This Row],[Média9]]="NA","NA",IF(Y658="","",IF(Y658&gt;$AD$3,"A",IF(Y658&gt;$AD$4,"B",IF(Y658&gt;$AD$5,"C","D")))))</f>
        <v>B</v>
      </c>
      <c r="AF658" s="52" t="str">
        <f>IF(Tabela1[[#This Row],[Baixa10]]="NA","NA",IF(Z658="","",IF(Z658&gt;$AD$3,"A",IF(Z658&gt;$AD$4,"B",IF(Z658&gt;$AD$5,"C","D")))))</f>
        <v>B</v>
      </c>
    </row>
    <row r="659" spans="1:32" ht="26.1" customHeight="1" x14ac:dyDescent="0.3">
      <c r="A659" s="46" t="s">
        <v>1249</v>
      </c>
      <c r="B659" s="31" t="s">
        <v>1239</v>
      </c>
      <c r="C659" s="46" t="s">
        <v>77</v>
      </c>
      <c r="D659" s="46" t="s">
        <v>82</v>
      </c>
      <c r="E659" s="46" t="s">
        <v>79</v>
      </c>
      <c r="F659" s="31">
        <v>220</v>
      </c>
      <c r="G659" s="47">
        <v>40</v>
      </c>
      <c r="H659" s="31">
        <v>3</v>
      </c>
      <c r="I659" s="31" t="s">
        <v>80</v>
      </c>
      <c r="J659" s="31" t="s">
        <v>18</v>
      </c>
      <c r="K659" s="31" t="s">
        <v>18</v>
      </c>
      <c r="L659" s="31" t="s">
        <v>81</v>
      </c>
      <c r="M659" s="31" t="s">
        <v>33</v>
      </c>
      <c r="N659" s="31">
        <v>3</v>
      </c>
      <c r="O659" s="31">
        <v>1.56</v>
      </c>
      <c r="P659" s="31">
        <v>1.38</v>
      </c>
      <c r="Q659" s="31">
        <v>1.3380000000000001</v>
      </c>
      <c r="R659" s="53">
        <v>1.17</v>
      </c>
      <c r="S659" s="53">
        <v>0.9</v>
      </c>
      <c r="T659" s="53">
        <v>0.79</v>
      </c>
      <c r="U659" s="50">
        <v>103.18</v>
      </c>
      <c r="V659" s="50">
        <v>90.48</v>
      </c>
      <c r="W659" s="51">
        <v>82</v>
      </c>
      <c r="X659" s="42">
        <f>IF(Tabela1[[#This Row],[Alta2]]="NA","NA",Tabela1[[#This Row],[Alta2]]/Tabela1[[#This Row],[Alta5]]*Tabela1[[#This Row],[Diâmetro (cm)]]/100)</f>
        <v>4.4999999999999997E-3</v>
      </c>
      <c r="Y659" s="42">
        <f>IF(Tabela1[[#This Row],[Média3]]="NA","NA",Tabela1[[#This Row],[Média3]]/Tabela1[[#This Row],[Média6]]*Tabela1[[#This Row],[Diâmetro (cm)]]/100)</f>
        <v>4.0000000000000001E-3</v>
      </c>
      <c r="Z659" s="42">
        <f>IF(Tabela1[[#This Row],[Baixa4]]="NA","NA",Tabela1[[#This Row],[Baixa4]]/Tabela1[[#This Row],[Baixa7]]*Tabela1[[#This Row],[Diâmetro (cm)]]/100)</f>
        <v>3.8999999999999998E-3</v>
      </c>
      <c r="AA659" s="42">
        <f>IF(Tabela1[[#This Row],[Alta8]]="NA","NA",IF(OR(AD659="",U659=""),"",U659*30/1000))</f>
        <v>3.0954000000000002</v>
      </c>
      <c r="AB659" s="42">
        <f>IF(Tabela1[[#This Row],[Média9]]="NA","NA",IF(OR(AE659="",V659=""),"",V659*30/1000))</f>
        <v>2.7143999999999999</v>
      </c>
      <c r="AC659" s="42">
        <f>IF(Tabela1[[#This Row],[Baixa10]]="NA","NA",IF(OR(AF659="",W659=""),"",W659*30/1000))</f>
        <v>2.46</v>
      </c>
      <c r="AD659" s="52" t="str">
        <f>IF(Tabela1[[#This Row],[Alta8]]="NA","NA",IF(X659="","",IF(X659&gt;$AD$3,"A",IF(X659&gt;$AD$4,"B",IF(X659&gt;$AD$5,"C","D")))))</f>
        <v>A</v>
      </c>
      <c r="AE659" s="52" t="str">
        <f>IF(Tabela1[[#This Row],[Média9]]="NA","NA",IF(Y659="","",IF(Y659&gt;$AD$3,"A",IF(Y659&gt;$AD$4,"B",IF(Y659&gt;$AD$5,"C","D")))))</f>
        <v>B</v>
      </c>
      <c r="AF659" s="52" t="str">
        <f>IF(Tabela1[[#This Row],[Baixa10]]="NA","NA",IF(Z659="","",IF(Z659&gt;$AD$3,"A",IF(Z659&gt;$AD$4,"B",IF(Z659&gt;$AD$5,"C","D")))))</f>
        <v>B</v>
      </c>
    </row>
    <row r="660" spans="1:32" ht="26.1" customHeight="1" x14ac:dyDescent="0.3">
      <c r="A660" s="46" t="s">
        <v>1203</v>
      </c>
      <c r="B660" s="31" t="s">
        <v>1240</v>
      </c>
      <c r="C660" s="46" t="s">
        <v>95</v>
      </c>
      <c r="D660" s="46" t="s">
        <v>96</v>
      </c>
      <c r="E660" s="46" t="s">
        <v>27</v>
      </c>
      <c r="F660" s="31">
        <v>127</v>
      </c>
      <c r="G660" s="47">
        <v>38</v>
      </c>
      <c r="H660" s="31">
        <v>3</v>
      </c>
      <c r="I660" s="31" t="s">
        <v>85</v>
      </c>
      <c r="J660" s="31" t="s">
        <v>18</v>
      </c>
      <c r="K660" s="31" t="s">
        <v>17</v>
      </c>
      <c r="L660" s="31" t="s">
        <v>86</v>
      </c>
      <c r="M660" s="31" t="s">
        <v>33</v>
      </c>
      <c r="N660" s="31">
        <v>3</v>
      </c>
      <c r="O660" s="31">
        <v>1435.3330000000001</v>
      </c>
      <c r="P660" s="31">
        <v>1324.3330000000001</v>
      </c>
      <c r="Q660" s="31">
        <v>1116</v>
      </c>
      <c r="R660" s="53">
        <v>0.67</v>
      </c>
      <c r="S660" s="53">
        <v>0.57299999999999995</v>
      </c>
      <c r="T660" s="53">
        <v>0.55000000000000004</v>
      </c>
      <c r="U660" s="50">
        <v>44.4</v>
      </c>
      <c r="V660" s="50">
        <v>43.4</v>
      </c>
      <c r="W660" s="51">
        <v>40.799999999999997</v>
      </c>
      <c r="X660" s="42">
        <f>IF(Tabela1[[#This Row],[Alta2]]="NA","NA",Tabela1[[#This Row],[Alta2]]/Tabela1[[#This Row],[Alta5]]*Tabela1[[#This Row],[Diâmetro (cm)]]/100)</f>
        <v>5.7000000000000002E-3</v>
      </c>
      <c r="Y660" s="42">
        <f>IF(Tabela1[[#This Row],[Média3]]="NA","NA",Tabela1[[#This Row],[Média3]]/Tabela1[[#This Row],[Média6]]*Tabela1[[#This Row],[Diâmetro (cm)]]/100)</f>
        <v>5.0000000000000001E-3</v>
      </c>
      <c r="Z660" s="42">
        <f>IF(Tabela1[[#This Row],[Baixa4]]="NA","NA",Tabela1[[#This Row],[Baixa4]]/Tabela1[[#This Row],[Baixa7]]*Tabela1[[#This Row],[Diâmetro (cm)]]/100)</f>
        <v>5.1000000000000004E-3</v>
      </c>
      <c r="AA660" s="42">
        <f>IF(Tabela1[[#This Row],[Alta8]]="NA","NA",IF(OR(AD660="",U660=""),"",U660*30/1000))</f>
        <v>1.3320000000000001</v>
      </c>
      <c r="AB660" s="42">
        <f>IF(Tabela1[[#This Row],[Média9]]="NA","NA",IF(OR(AE660="",V660=""),"",V660*30/1000))</f>
        <v>1.302</v>
      </c>
      <c r="AC660" s="42">
        <f>IF(Tabela1[[#This Row],[Baixa10]]="NA","NA",IF(OR(AF660="",W660=""),"",W660*30/1000))</f>
        <v>1.224</v>
      </c>
      <c r="AD660" s="52" t="str">
        <f>IF(Tabela1[[#This Row],[Alta8]]="NA","NA",IF(X660="","",IF(X660&gt;$AD$3,"A",IF(X660&gt;$AD$4,"B",IF(X660&gt;$AD$5,"C","D")))))</f>
        <v>A</v>
      </c>
      <c r="AE660" s="52" t="str">
        <f>IF(Tabela1[[#This Row],[Média9]]="NA","NA",IF(Y660="","",IF(Y660&gt;$AD$3,"A",IF(Y660&gt;$AD$4,"B",IF(Y660&gt;$AD$5,"C","D")))))</f>
        <v>A</v>
      </c>
      <c r="AF660" s="52" t="str">
        <f>IF(Tabela1[[#This Row],[Baixa10]]="NA","NA",IF(Z660="","",IF(Z660&gt;$AD$3,"A",IF(Z660&gt;$AD$4,"B",IF(Z660&gt;$AD$5,"C","D")))))</f>
        <v>A</v>
      </c>
    </row>
    <row r="661" spans="1:32" ht="26.1" customHeight="1" x14ac:dyDescent="0.3">
      <c r="A661" s="46" t="s">
        <v>1203</v>
      </c>
      <c r="B661" s="31" t="s">
        <v>1240</v>
      </c>
      <c r="C661" s="46" t="s">
        <v>97</v>
      </c>
      <c r="D661" s="46" t="s">
        <v>98</v>
      </c>
      <c r="E661" s="46" t="s">
        <v>27</v>
      </c>
      <c r="F661" s="31">
        <v>220</v>
      </c>
      <c r="G661" s="47">
        <v>38</v>
      </c>
      <c r="H661" s="31">
        <v>3</v>
      </c>
      <c r="I661" s="31" t="s">
        <v>85</v>
      </c>
      <c r="J661" s="31" t="s">
        <v>18</v>
      </c>
      <c r="K661" s="31" t="s">
        <v>17</v>
      </c>
      <c r="L661" s="31" t="s">
        <v>86</v>
      </c>
      <c r="M661" s="31" t="s">
        <v>33</v>
      </c>
      <c r="N661" s="31">
        <v>3</v>
      </c>
      <c r="O661" s="31">
        <v>1105.6669999999999</v>
      </c>
      <c r="P661" s="31">
        <v>1063.3330000000001</v>
      </c>
      <c r="Q661" s="31">
        <v>1010.667</v>
      </c>
      <c r="R661" s="53">
        <v>0.71299999999999997</v>
      </c>
      <c r="S661" s="53">
        <v>0.53</v>
      </c>
      <c r="T661" s="53">
        <v>0.49</v>
      </c>
      <c r="U661" s="50">
        <v>45</v>
      </c>
      <c r="V661" s="50">
        <v>42.1</v>
      </c>
      <c r="W661" s="51">
        <v>39.200000000000003</v>
      </c>
      <c r="X661" s="42">
        <f>IF(Tabela1[[#This Row],[Alta2]]="NA","NA",Tabela1[[#This Row],[Alta2]]/Tabela1[[#This Row],[Alta5]]*Tabela1[[#This Row],[Diâmetro (cm)]]/100)</f>
        <v>6.0000000000000001E-3</v>
      </c>
      <c r="Y661" s="42">
        <f>IF(Tabela1[[#This Row],[Média3]]="NA","NA",Tabela1[[#This Row],[Média3]]/Tabela1[[#This Row],[Média6]]*Tabela1[[#This Row],[Diâmetro (cm)]]/100)</f>
        <v>4.7999999999999996E-3</v>
      </c>
      <c r="Z661" s="42">
        <f>IF(Tabela1[[#This Row],[Baixa4]]="NA","NA",Tabela1[[#This Row],[Baixa4]]/Tabela1[[#This Row],[Baixa7]]*Tabela1[[#This Row],[Diâmetro (cm)]]/100)</f>
        <v>4.7999999999999996E-3</v>
      </c>
      <c r="AA661" s="42">
        <f>IF(Tabela1[[#This Row],[Alta8]]="NA","NA",IF(OR(AD661="",U661=""),"",U661*30/1000))</f>
        <v>1.35</v>
      </c>
      <c r="AB661" s="42">
        <f>IF(Tabela1[[#This Row],[Média9]]="NA","NA",IF(OR(AE661="",V661=""),"",V661*30/1000))</f>
        <v>1.2629999999999999</v>
      </c>
      <c r="AC661" s="42">
        <f>IF(Tabela1[[#This Row],[Baixa10]]="NA","NA",IF(OR(AF661="",W661=""),"",W661*30/1000))</f>
        <v>1.1759999999999999</v>
      </c>
      <c r="AD661" s="52" t="str">
        <f>IF(Tabela1[[#This Row],[Alta8]]="NA","NA",IF(X661="","",IF(X661&gt;$AD$3,"A",IF(X661&gt;$AD$4,"B",IF(X661&gt;$AD$5,"C","D")))))</f>
        <v>A</v>
      </c>
      <c r="AE661" s="52" t="str">
        <f>IF(Tabela1[[#This Row],[Média9]]="NA","NA",IF(Y661="","",IF(Y661&gt;$AD$3,"A",IF(Y661&gt;$AD$4,"B",IF(Y661&gt;$AD$5,"C","D")))))</f>
        <v>A</v>
      </c>
      <c r="AF661" s="52" t="str">
        <f>IF(Tabela1[[#This Row],[Baixa10]]="NA","NA",IF(Z661="","",IF(Z661&gt;$AD$3,"A",IF(Z661&gt;$AD$4,"B",IF(Z661&gt;$AD$5,"C","D")))))</f>
        <v>A</v>
      </c>
    </row>
    <row r="662" spans="1:32" ht="26.1" customHeight="1" x14ac:dyDescent="0.3">
      <c r="A662" s="46" t="s">
        <v>1274</v>
      </c>
      <c r="B662" s="31" t="s">
        <v>1241</v>
      </c>
      <c r="C662" s="46" t="s">
        <v>446</v>
      </c>
      <c r="D662" s="46" t="s">
        <v>447</v>
      </c>
      <c r="E662" s="46" t="s">
        <v>26</v>
      </c>
      <c r="F662" s="31">
        <v>127</v>
      </c>
      <c r="G662" s="47">
        <v>44</v>
      </c>
      <c r="H662" s="31">
        <v>3</v>
      </c>
      <c r="I662" s="31" t="s">
        <v>448</v>
      </c>
      <c r="J662" s="31" t="s">
        <v>18</v>
      </c>
      <c r="K662" s="31" t="s">
        <v>18</v>
      </c>
      <c r="L662" s="31" t="s">
        <v>425</v>
      </c>
      <c r="M662" s="31" t="s">
        <v>9</v>
      </c>
      <c r="N662" s="31" t="s">
        <v>9</v>
      </c>
      <c r="O662" s="31">
        <v>1548</v>
      </c>
      <c r="P662" s="31">
        <v>1194</v>
      </c>
      <c r="Q662" s="31">
        <v>763.3</v>
      </c>
      <c r="R662" s="48">
        <v>0.82</v>
      </c>
      <c r="S662" s="48">
        <v>0.6</v>
      </c>
      <c r="T662" s="54">
        <v>0.42</v>
      </c>
      <c r="U662" s="50">
        <v>110.4</v>
      </c>
      <c r="V662" s="50">
        <v>89.14</v>
      </c>
      <c r="W662" s="51">
        <v>62.55</v>
      </c>
      <c r="X662" s="42">
        <f>IF(Tabela1[[#This Row],[Alta2]]="NA","NA",Tabela1[[#This Row],[Alta2]]/Tabela1[[#This Row],[Alta5]]*Tabela1[[#This Row],[Diâmetro (cm)]]/100)</f>
        <v>3.3E-3</v>
      </c>
      <c r="Y662" s="42">
        <f>IF(Tabela1[[#This Row],[Média3]]="NA","NA",Tabela1[[#This Row],[Média3]]/Tabela1[[#This Row],[Média6]]*Tabela1[[#This Row],[Diâmetro (cm)]]/100)</f>
        <v>3.0000000000000001E-3</v>
      </c>
      <c r="Z662" s="42">
        <f>IF(Tabela1[[#This Row],[Baixa4]]="NA","NA",Tabela1[[#This Row],[Baixa4]]/Tabela1[[#This Row],[Baixa7]]*Tabela1[[#This Row],[Diâmetro (cm)]]/100)</f>
        <v>3.0000000000000001E-3</v>
      </c>
      <c r="AA662" s="42">
        <f>IF(Tabela1[[#This Row],[Alta8]]="NA","NA",IF(OR(AD662="",U662=""),"",U662*30/1000))</f>
        <v>3.3119999999999998</v>
      </c>
      <c r="AB662" s="42">
        <f>IF(Tabela1[[#This Row],[Média9]]="NA","NA",IF(OR(AE662="",V662=""),"",V662*30/1000))</f>
        <v>2.6741999999999999</v>
      </c>
      <c r="AC662" s="42">
        <f>IF(Tabela1[[#This Row],[Baixa10]]="NA","NA",IF(OR(AF662="",W662=""),"",W662*30/1000))</f>
        <v>1.8765000000000001</v>
      </c>
      <c r="AD662" s="52" t="str">
        <f>IF(Tabela1[[#This Row],[Alta8]]="NA","NA",IF(X662="","",IF(X662&gt;$AD$3,"A",IF(X662&gt;$AD$4,"B",IF(X662&gt;$AD$5,"C","D")))))</f>
        <v>C</v>
      </c>
      <c r="AE662" s="52" t="str">
        <f>IF(Tabela1[[#This Row],[Média9]]="NA","NA",IF(Y662="","",IF(Y662&gt;$AD$3,"A",IF(Y662&gt;$AD$4,"B",IF(Y662&gt;$AD$5,"C","D")))))</f>
        <v>D</v>
      </c>
      <c r="AF662" s="52" t="str">
        <f>IF(Tabela1[[#This Row],[Baixa10]]="NA","NA",IF(Z662="","",IF(Z662&gt;$AD$3,"A",IF(Z662&gt;$AD$4,"B",IF(Z662&gt;$AD$5,"C","D")))))</f>
        <v>D</v>
      </c>
    </row>
    <row r="663" spans="1:32" ht="26.1" customHeight="1" x14ac:dyDescent="0.3">
      <c r="A663" s="46" t="s">
        <v>1274</v>
      </c>
      <c r="B663" s="31" t="s">
        <v>1241</v>
      </c>
      <c r="C663" s="46" t="s">
        <v>446</v>
      </c>
      <c r="D663" s="46" t="s">
        <v>449</v>
      </c>
      <c r="E663" s="46" t="s">
        <v>26</v>
      </c>
      <c r="F663" s="31">
        <v>220</v>
      </c>
      <c r="G663" s="47">
        <v>44</v>
      </c>
      <c r="H663" s="31">
        <v>3</v>
      </c>
      <c r="I663" s="31" t="s">
        <v>448</v>
      </c>
      <c r="J663" s="31" t="s">
        <v>18</v>
      </c>
      <c r="K663" s="31" t="s">
        <v>18</v>
      </c>
      <c r="L663" s="31" t="s">
        <v>425</v>
      </c>
      <c r="M663" s="31" t="s">
        <v>9</v>
      </c>
      <c r="N663" s="31" t="s">
        <v>9</v>
      </c>
      <c r="O663" s="31">
        <v>1636</v>
      </c>
      <c r="P663" s="31">
        <v>1589</v>
      </c>
      <c r="Q663" s="31">
        <v>1137</v>
      </c>
      <c r="R663" s="48">
        <v>0.86</v>
      </c>
      <c r="S663" s="48">
        <v>0.83</v>
      </c>
      <c r="T663" s="54">
        <v>0.72</v>
      </c>
      <c r="U663" s="50">
        <v>126.39</v>
      </c>
      <c r="V663" s="50">
        <v>111.69</v>
      </c>
      <c r="W663" s="51">
        <v>77.760000000000005</v>
      </c>
      <c r="X663" s="42">
        <f>IF(Tabela1[[#This Row],[Alta2]]="NA","NA",Tabela1[[#This Row],[Alta2]]/Tabela1[[#This Row],[Alta5]]*Tabela1[[#This Row],[Diâmetro (cm)]]/100)</f>
        <v>3.0000000000000001E-3</v>
      </c>
      <c r="Y663" s="42">
        <f>IF(Tabela1[[#This Row],[Média3]]="NA","NA",Tabela1[[#This Row],[Média3]]/Tabela1[[#This Row],[Média6]]*Tabela1[[#This Row],[Diâmetro (cm)]]/100)</f>
        <v>3.3E-3</v>
      </c>
      <c r="Z663" s="42">
        <f>IF(Tabela1[[#This Row],[Baixa4]]="NA","NA",Tabela1[[#This Row],[Baixa4]]/Tabela1[[#This Row],[Baixa7]]*Tabela1[[#This Row],[Diâmetro (cm)]]/100)</f>
        <v>4.1000000000000003E-3</v>
      </c>
      <c r="AA663" s="42">
        <f>IF(Tabela1[[#This Row],[Alta8]]="NA","NA",IF(OR(AD663="",U663=""),"",U663*30/1000))</f>
        <v>3.7917000000000001</v>
      </c>
      <c r="AB663" s="42">
        <f>IF(Tabela1[[#This Row],[Média9]]="NA","NA",IF(OR(AE663="",V663=""),"",V663*30/1000))</f>
        <v>3.3506999999999998</v>
      </c>
      <c r="AC663" s="42">
        <f>IF(Tabela1[[#This Row],[Baixa10]]="NA","NA",IF(OR(AF663="",W663=""),"",W663*30/1000))</f>
        <v>2.3328000000000002</v>
      </c>
      <c r="AD663" s="52" t="str">
        <f>IF(Tabela1[[#This Row],[Alta8]]="NA","NA",IF(X663="","",IF(X663&gt;$AD$3,"A",IF(X663&gt;$AD$4,"B",IF(X663&gt;$AD$5,"C","D")))))</f>
        <v>D</v>
      </c>
      <c r="AE663" s="52" t="str">
        <f>IF(Tabela1[[#This Row],[Média9]]="NA","NA",IF(Y663="","",IF(Y663&gt;$AD$3,"A",IF(Y663&gt;$AD$4,"B",IF(Y663&gt;$AD$5,"C","D")))))</f>
        <v>C</v>
      </c>
      <c r="AF663" s="52" t="str">
        <f>IF(Tabela1[[#This Row],[Baixa10]]="NA","NA",IF(Z663="","",IF(Z663&gt;$AD$3,"A",IF(Z663&gt;$AD$4,"B",IF(Z663&gt;$AD$5,"C","D")))))</f>
        <v>A</v>
      </c>
    </row>
    <row r="664" spans="1:32" ht="26.1" customHeight="1" x14ac:dyDescent="0.3">
      <c r="A664" s="46" t="s">
        <v>1274</v>
      </c>
      <c r="B664" s="31" t="s">
        <v>1241</v>
      </c>
      <c r="C664" s="46" t="s">
        <v>450</v>
      </c>
      <c r="D664" s="46" t="s">
        <v>451</v>
      </c>
      <c r="E664" s="46" t="s">
        <v>26</v>
      </c>
      <c r="F664" s="31">
        <v>127</v>
      </c>
      <c r="G664" s="47">
        <v>44</v>
      </c>
      <c r="H664" s="31">
        <v>3</v>
      </c>
      <c r="I664" s="31" t="s">
        <v>448</v>
      </c>
      <c r="J664" s="31" t="s">
        <v>18</v>
      </c>
      <c r="K664" s="31" t="s">
        <v>17</v>
      </c>
      <c r="L664" s="31" t="s">
        <v>425</v>
      </c>
      <c r="M664" s="31" t="s">
        <v>9</v>
      </c>
      <c r="N664" s="31" t="s">
        <v>9</v>
      </c>
      <c r="O664" s="31">
        <v>1615</v>
      </c>
      <c r="P664" s="31">
        <v>1426</v>
      </c>
      <c r="Q664" s="31">
        <v>1073</v>
      </c>
      <c r="R664" s="48">
        <v>1.05</v>
      </c>
      <c r="S664" s="48">
        <v>0.94</v>
      </c>
      <c r="T664" s="54">
        <v>0.83</v>
      </c>
      <c r="U664" s="50">
        <v>116.59</v>
      </c>
      <c r="V664" s="50">
        <v>97.47</v>
      </c>
      <c r="W664" s="51">
        <v>87.45</v>
      </c>
      <c r="X664" s="42">
        <f>IF(Tabela1[[#This Row],[Alta2]]="NA","NA",Tabela1[[#This Row],[Alta2]]/Tabela1[[#This Row],[Alta5]]*Tabela1[[#This Row],[Diâmetro (cm)]]/100)</f>
        <v>4.0000000000000001E-3</v>
      </c>
      <c r="Y664" s="42">
        <f>IF(Tabela1[[#This Row],[Média3]]="NA","NA",Tabela1[[#This Row],[Média3]]/Tabela1[[#This Row],[Média6]]*Tabela1[[#This Row],[Diâmetro (cm)]]/100)</f>
        <v>4.1999999999999997E-3</v>
      </c>
      <c r="Z664" s="42">
        <f>IF(Tabela1[[#This Row],[Baixa4]]="NA","NA",Tabela1[[#This Row],[Baixa4]]/Tabela1[[#This Row],[Baixa7]]*Tabela1[[#This Row],[Diâmetro (cm)]]/100)</f>
        <v>4.1999999999999997E-3</v>
      </c>
      <c r="AA664" s="42">
        <f>IF(Tabela1[[#This Row],[Alta8]]="NA","NA",IF(OR(AD664="",U664=""),"",U664*30/1000))</f>
        <v>3.4977</v>
      </c>
      <c r="AB664" s="42">
        <f>IF(Tabela1[[#This Row],[Média9]]="NA","NA",IF(OR(AE664="",V664=""),"",V664*30/1000))</f>
        <v>2.9241000000000001</v>
      </c>
      <c r="AC664" s="42">
        <f>IF(Tabela1[[#This Row],[Baixa10]]="NA","NA",IF(OR(AF664="",W664=""),"",W664*30/1000))</f>
        <v>2.6234999999999999</v>
      </c>
      <c r="AD664" s="52" t="str">
        <f>IF(Tabela1[[#This Row],[Alta8]]="NA","NA",IF(X664="","",IF(X664&gt;$AD$3,"A",IF(X664&gt;$AD$4,"B",IF(X664&gt;$AD$5,"C","D")))))</f>
        <v>B</v>
      </c>
      <c r="AE664" s="52" t="str">
        <f>IF(Tabela1[[#This Row],[Média9]]="NA","NA",IF(Y664="","",IF(Y664&gt;$AD$3,"A",IF(Y664&gt;$AD$4,"B",IF(Y664&gt;$AD$5,"C","D")))))</f>
        <v>A</v>
      </c>
      <c r="AF664" s="52" t="str">
        <f>IF(Tabela1[[#This Row],[Baixa10]]="NA","NA",IF(Z664="","",IF(Z664&gt;$AD$3,"A",IF(Z664&gt;$AD$4,"B",IF(Z664&gt;$AD$5,"C","D")))))</f>
        <v>A</v>
      </c>
    </row>
    <row r="665" spans="1:32" ht="26.1" customHeight="1" x14ac:dyDescent="0.3">
      <c r="A665" s="46" t="s">
        <v>1274</v>
      </c>
      <c r="B665" s="31" t="s">
        <v>1241</v>
      </c>
      <c r="C665" s="46" t="s">
        <v>450</v>
      </c>
      <c r="D665" s="46" t="s">
        <v>452</v>
      </c>
      <c r="E665" s="46" t="s">
        <v>26</v>
      </c>
      <c r="F665" s="31">
        <v>220</v>
      </c>
      <c r="G665" s="47">
        <v>44</v>
      </c>
      <c r="H665" s="31">
        <v>3</v>
      </c>
      <c r="I665" s="31" t="s">
        <v>448</v>
      </c>
      <c r="J665" s="31" t="s">
        <v>18</v>
      </c>
      <c r="K665" s="31" t="s">
        <v>17</v>
      </c>
      <c r="L665" s="31" t="s">
        <v>425</v>
      </c>
      <c r="M665" s="31" t="s">
        <v>9</v>
      </c>
      <c r="N665" s="31" t="s">
        <v>9</v>
      </c>
      <c r="O665" s="31">
        <v>1525</v>
      </c>
      <c r="P665" s="31">
        <v>1385</v>
      </c>
      <c r="Q665" s="31">
        <v>1045</v>
      </c>
      <c r="R665" s="48">
        <v>1.1100000000000001</v>
      </c>
      <c r="S665" s="48">
        <v>0.76</v>
      </c>
      <c r="T665" s="54">
        <v>0.51</v>
      </c>
      <c r="U665" s="50">
        <v>164.41</v>
      </c>
      <c r="V665" s="50">
        <v>112.32</v>
      </c>
      <c r="W665" s="51">
        <v>64.22</v>
      </c>
      <c r="X665" s="42">
        <f>IF(Tabela1[[#This Row],[Alta2]]="NA","NA",Tabela1[[#This Row],[Alta2]]/Tabela1[[#This Row],[Alta5]]*Tabela1[[#This Row],[Diâmetro (cm)]]/100)</f>
        <v>3.0000000000000001E-3</v>
      </c>
      <c r="Y665" s="42">
        <f>IF(Tabela1[[#This Row],[Média3]]="NA","NA",Tabela1[[#This Row],[Média3]]/Tabela1[[#This Row],[Média6]]*Tabela1[[#This Row],[Diâmetro (cm)]]/100)</f>
        <v>3.0000000000000001E-3</v>
      </c>
      <c r="Z665" s="42">
        <f>IF(Tabela1[[#This Row],[Baixa4]]="NA","NA",Tabela1[[#This Row],[Baixa4]]/Tabela1[[#This Row],[Baixa7]]*Tabela1[[#This Row],[Diâmetro (cm)]]/100)</f>
        <v>3.5000000000000001E-3</v>
      </c>
      <c r="AA665" s="42">
        <f>IF(Tabela1[[#This Row],[Alta8]]="NA","NA",IF(OR(AD665="",U665=""),"",U665*30/1000))</f>
        <v>4.9322999999999997</v>
      </c>
      <c r="AB665" s="42">
        <f>IF(Tabela1[[#This Row],[Média9]]="NA","NA",IF(OR(AE665="",V665=""),"",V665*30/1000))</f>
        <v>3.3696000000000002</v>
      </c>
      <c r="AC665" s="42">
        <f>IF(Tabela1[[#This Row],[Baixa10]]="NA","NA",IF(OR(AF665="",W665=""),"",W665*30/1000))</f>
        <v>1.9266000000000001</v>
      </c>
      <c r="AD665" s="52" t="str">
        <f>IF(Tabela1[[#This Row],[Alta8]]="NA","NA",IF(X665="","",IF(X665&gt;$AD$3,"A",IF(X665&gt;$AD$4,"B",IF(X665&gt;$AD$5,"C","D")))))</f>
        <v>D</v>
      </c>
      <c r="AE665" s="52" t="str">
        <f>IF(Tabela1[[#This Row],[Média9]]="NA","NA",IF(Y665="","",IF(Y665&gt;$AD$3,"A",IF(Y665&gt;$AD$4,"B",IF(Y665&gt;$AD$5,"C","D")))))</f>
        <v>D</v>
      </c>
      <c r="AF665" s="52" t="str">
        <f>IF(Tabela1[[#This Row],[Baixa10]]="NA","NA",IF(Z665="","",IF(Z665&gt;$AD$3,"A",IF(Z665&gt;$AD$4,"B",IF(Z665&gt;$AD$5,"C","D")))))</f>
        <v>C</v>
      </c>
    </row>
    <row r="666" spans="1:32" ht="26.1" customHeight="1" x14ac:dyDescent="0.3">
      <c r="A666" s="46" t="s">
        <v>1274</v>
      </c>
      <c r="B666" s="31" t="s">
        <v>1241</v>
      </c>
      <c r="C666" s="46" t="s">
        <v>446</v>
      </c>
      <c r="D666" s="46" t="s">
        <v>453</v>
      </c>
      <c r="E666" s="46" t="s">
        <v>26</v>
      </c>
      <c r="F666" s="31" t="s">
        <v>20</v>
      </c>
      <c r="G666" s="47">
        <v>44</v>
      </c>
      <c r="H666" s="31">
        <v>3</v>
      </c>
      <c r="I666" s="31" t="s">
        <v>448</v>
      </c>
      <c r="J666" s="31" t="s">
        <v>18</v>
      </c>
      <c r="K666" s="31" t="s">
        <v>18</v>
      </c>
      <c r="L666" s="31" t="s">
        <v>425</v>
      </c>
      <c r="M666" s="31" t="s">
        <v>9</v>
      </c>
      <c r="N666" s="31" t="s">
        <v>9</v>
      </c>
      <c r="O666" s="31">
        <v>1543</v>
      </c>
      <c r="P666" s="31">
        <v>1272</v>
      </c>
      <c r="Q666" s="31">
        <v>1151</v>
      </c>
      <c r="R666" s="48">
        <v>0.77</v>
      </c>
      <c r="S666" s="48">
        <v>0.64</v>
      </c>
      <c r="T666" s="54">
        <v>0.59</v>
      </c>
      <c r="U666" s="50">
        <v>124.23</v>
      </c>
      <c r="V666" s="50">
        <v>94.93</v>
      </c>
      <c r="W666" s="51">
        <v>86.63</v>
      </c>
      <c r="X666" s="42">
        <f>IF(Tabela1[[#This Row],[Alta2]]="NA","NA",Tabela1[[#This Row],[Alta2]]/Tabela1[[#This Row],[Alta5]]*Tabela1[[#This Row],[Diâmetro (cm)]]/100)</f>
        <v>2.7000000000000001E-3</v>
      </c>
      <c r="Y666" s="42">
        <f>IF(Tabela1[[#This Row],[Média3]]="NA","NA",Tabela1[[#This Row],[Média3]]/Tabela1[[#This Row],[Média6]]*Tabela1[[#This Row],[Diâmetro (cm)]]/100)</f>
        <v>3.0000000000000001E-3</v>
      </c>
      <c r="Z666" s="42">
        <f>IF(Tabela1[[#This Row],[Baixa4]]="NA","NA",Tabela1[[#This Row],[Baixa4]]/Tabela1[[#This Row],[Baixa7]]*Tabela1[[#This Row],[Diâmetro (cm)]]/100)</f>
        <v>3.0000000000000001E-3</v>
      </c>
      <c r="AA666" s="42">
        <f>IF(Tabela1[[#This Row],[Alta8]]="NA","NA",IF(OR(AD666="",U666=""),"",U666*30/1000))</f>
        <v>3.7269000000000001</v>
      </c>
      <c r="AB666" s="42">
        <f>IF(Tabela1[[#This Row],[Média9]]="NA","NA",IF(OR(AE666="",V666=""),"",V666*30/1000))</f>
        <v>2.8479000000000001</v>
      </c>
      <c r="AC666" s="42">
        <f>IF(Tabela1[[#This Row],[Baixa10]]="NA","NA",IF(OR(AF666="",W666=""),"",W666*30/1000))</f>
        <v>2.5989</v>
      </c>
      <c r="AD666" s="52" t="str">
        <f>IF(Tabela1[[#This Row],[Alta8]]="NA","NA",IF(X666="","",IF(X666&gt;$AD$3,"A",IF(X666&gt;$AD$4,"B",IF(X666&gt;$AD$5,"C","D")))))</f>
        <v>D</v>
      </c>
      <c r="AE666" s="52" t="str">
        <f>IF(Tabela1[[#This Row],[Média9]]="NA","NA",IF(Y666="","",IF(Y666&gt;$AD$3,"A",IF(Y666&gt;$AD$4,"B",IF(Y666&gt;$AD$5,"C","D")))))</f>
        <v>D</v>
      </c>
      <c r="AF666" s="52" t="str">
        <f>IF(Tabela1[[#This Row],[Baixa10]]="NA","NA",IF(Z666="","",IF(Z666&gt;$AD$3,"A",IF(Z666&gt;$AD$4,"B",IF(Z666&gt;$AD$5,"C","D")))))</f>
        <v>D</v>
      </c>
    </row>
    <row r="667" spans="1:32" ht="26.1" customHeight="1" x14ac:dyDescent="0.3">
      <c r="A667" s="46" t="s">
        <v>1274</v>
      </c>
      <c r="B667" s="31" t="s">
        <v>1241</v>
      </c>
      <c r="C667" s="46" t="s">
        <v>450</v>
      </c>
      <c r="D667" s="46" t="s">
        <v>454</v>
      </c>
      <c r="E667" s="46" t="s">
        <v>26</v>
      </c>
      <c r="F667" s="31" t="s">
        <v>20</v>
      </c>
      <c r="G667" s="47">
        <v>44</v>
      </c>
      <c r="H667" s="31">
        <v>3</v>
      </c>
      <c r="I667" s="31" t="s">
        <v>448</v>
      </c>
      <c r="J667" s="31" t="s">
        <v>18</v>
      </c>
      <c r="K667" s="31" t="s">
        <v>17</v>
      </c>
      <c r="L667" s="31" t="s">
        <v>425</v>
      </c>
      <c r="M667" s="31" t="s">
        <v>9</v>
      </c>
      <c r="N667" s="31" t="s">
        <v>9</v>
      </c>
      <c r="O667" s="31">
        <v>1600</v>
      </c>
      <c r="P667" s="31">
        <v>1100</v>
      </c>
      <c r="Q667" s="31">
        <v>650</v>
      </c>
      <c r="R667" s="48">
        <v>1</v>
      </c>
      <c r="S667" s="48">
        <v>0.78</v>
      </c>
      <c r="T667" s="54">
        <v>0.55000000000000004</v>
      </c>
      <c r="U667" s="50">
        <v>130</v>
      </c>
      <c r="V667" s="50">
        <v>95</v>
      </c>
      <c r="W667" s="51">
        <v>75</v>
      </c>
      <c r="X667" s="42">
        <f>IF(Tabela1[[#This Row],[Alta2]]="NA","NA",Tabela1[[#This Row],[Alta2]]/Tabela1[[#This Row],[Alta5]]*Tabela1[[#This Row],[Diâmetro (cm)]]/100)</f>
        <v>3.3999999999999998E-3</v>
      </c>
      <c r="Y667" s="42">
        <f>IF(Tabela1[[#This Row],[Média3]]="NA","NA",Tabela1[[#This Row],[Média3]]/Tabela1[[#This Row],[Média6]]*Tabela1[[#This Row],[Diâmetro (cm)]]/100)</f>
        <v>3.5999999999999999E-3</v>
      </c>
      <c r="Z667" s="42">
        <f>IF(Tabela1[[#This Row],[Baixa4]]="NA","NA",Tabela1[[#This Row],[Baixa4]]/Tabela1[[#This Row],[Baixa7]]*Tabela1[[#This Row],[Diâmetro (cm)]]/100)</f>
        <v>3.2000000000000002E-3</v>
      </c>
      <c r="AA667" s="42">
        <f>IF(Tabela1[[#This Row],[Alta8]]="NA","NA",IF(OR(AD667="",U667=""),"",U667*30/1000))</f>
        <v>3.9</v>
      </c>
      <c r="AB667" s="42">
        <f>IF(Tabela1[[#This Row],[Média9]]="NA","NA",IF(OR(AE667="",V667=""),"",V667*30/1000))</f>
        <v>2.85</v>
      </c>
      <c r="AC667" s="42">
        <f>IF(Tabela1[[#This Row],[Baixa10]]="NA","NA",IF(OR(AF667="",W667=""),"",W667*30/1000))</f>
        <v>2.25</v>
      </c>
      <c r="AD667" s="52" t="str">
        <f>IF(Tabela1[[#This Row],[Alta8]]="NA","NA",IF(X667="","",IF(X667&gt;$AD$3,"A",IF(X667&gt;$AD$4,"B",IF(X667&gt;$AD$5,"C","D")))))</f>
        <v>C</v>
      </c>
      <c r="AE667" s="52" t="str">
        <f>IF(Tabela1[[#This Row],[Média9]]="NA","NA",IF(Y667="","",IF(Y667&gt;$AD$3,"A",IF(Y667&gt;$AD$4,"B",IF(Y667&gt;$AD$5,"C","D")))))</f>
        <v>B</v>
      </c>
      <c r="AF667" s="52" t="str">
        <f>IF(Tabela1[[#This Row],[Baixa10]]="NA","NA",IF(Z667="","",IF(Z667&gt;$AD$3,"A",IF(Z667&gt;$AD$4,"B",IF(Z667&gt;$AD$5,"C","D")))))</f>
        <v>C</v>
      </c>
    </row>
    <row r="668" spans="1:32" ht="26.1" customHeight="1" x14ac:dyDescent="0.3">
      <c r="A668" s="46" t="s">
        <v>1274</v>
      </c>
      <c r="B668" s="31" t="s">
        <v>1241</v>
      </c>
      <c r="C668" s="46" t="s">
        <v>446</v>
      </c>
      <c r="D668" s="46" t="s">
        <v>455</v>
      </c>
      <c r="E668" s="46" t="s">
        <v>27</v>
      </c>
      <c r="F668" s="31">
        <v>127</v>
      </c>
      <c r="G668" s="47">
        <v>44</v>
      </c>
      <c r="H668" s="31">
        <v>3</v>
      </c>
      <c r="I668" s="31" t="s">
        <v>448</v>
      </c>
      <c r="J668" s="31" t="s">
        <v>18</v>
      </c>
      <c r="K668" s="31" t="s">
        <v>18</v>
      </c>
      <c r="L668" s="31" t="s">
        <v>425</v>
      </c>
      <c r="M668" s="31" t="s">
        <v>9</v>
      </c>
      <c r="N668" s="31" t="s">
        <v>9</v>
      </c>
      <c r="O668" s="31">
        <v>1418</v>
      </c>
      <c r="P668" s="31">
        <v>1059</v>
      </c>
      <c r="Q668" s="31">
        <v>928</v>
      </c>
      <c r="R668" s="48">
        <v>0.85</v>
      </c>
      <c r="S668" s="48">
        <v>0.63</v>
      </c>
      <c r="T668" s="54">
        <v>0.56999999999999995</v>
      </c>
      <c r="U668" s="50">
        <v>113.29</v>
      </c>
      <c r="V668" s="50">
        <v>95.94</v>
      </c>
      <c r="W668" s="51">
        <v>90.14</v>
      </c>
      <c r="X668" s="42">
        <f>IF(Tabela1[[#This Row],[Alta2]]="NA","NA",Tabela1[[#This Row],[Alta2]]/Tabela1[[#This Row],[Alta5]]*Tabela1[[#This Row],[Diâmetro (cm)]]/100)</f>
        <v>3.3E-3</v>
      </c>
      <c r="Y668" s="42">
        <f>IF(Tabela1[[#This Row],[Média3]]="NA","NA",Tabela1[[#This Row],[Média3]]/Tabela1[[#This Row],[Média6]]*Tabela1[[#This Row],[Diâmetro (cm)]]/100)</f>
        <v>2.8999999999999998E-3</v>
      </c>
      <c r="Z668" s="42">
        <f>IF(Tabela1[[#This Row],[Baixa4]]="NA","NA",Tabela1[[#This Row],[Baixa4]]/Tabela1[[#This Row],[Baixa7]]*Tabela1[[#This Row],[Diâmetro (cm)]]/100)</f>
        <v>2.8E-3</v>
      </c>
      <c r="AA668" s="42">
        <f>IF(Tabela1[[#This Row],[Alta8]]="NA","NA",IF(OR(AD668="",U668=""),"",U668*30/1000))</f>
        <v>3.3986999999999998</v>
      </c>
      <c r="AB668" s="42">
        <f>IF(Tabela1[[#This Row],[Média9]]="NA","NA",IF(OR(AE668="",V668=""),"",V668*30/1000))</f>
        <v>2.8782000000000001</v>
      </c>
      <c r="AC668" s="42">
        <f>IF(Tabela1[[#This Row],[Baixa10]]="NA","NA",IF(OR(AF668="",W668=""),"",W668*30/1000))</f>
        <v>2.7042000000000002</v>
      </c>
      <c r="AD668" s="52" t="str">
        <f>IF(Tabela1[[#This Row],[Alta8]]="NA","NA",IF(X668="","",IF(X668&gt;$AD$3,"A",IF(X668&gt;$AD$4,"B",IF(X668&gt;$AD$5,"C","D")))))</f>
        <v>C</v>
      </c>
      <c r="AE668" s="52" t="str">
        <f>IF(Tabela1[[#This Row],[Média9]]="NA","NA",IF(Y668="","",IF(Y668&gt;$AD$3,"A",IF(Y668&gt;$AD$4,"B",IF(Y668&gt;$AD$5,"C","D")))))</f>
        <v>D</v>
      </c>
      <c r="AF668" s="52" t="str">
        <f>IF(Tabela1[[#This Row],[Baixa10]]="NA","NA",IF(Z668="","",IF(Z668&gt;$AD$3,"A",IF(Z668&gt;$AD$4,"B",IF(Z668&gt;$AD$5,"C","D")))))</f>
        <v>D</v>
      </c>
    </row>
    <row r="669" spans="1:32" ht="26.1" customHeight="1" x14ac:dyDescent="0.3">
      <c r="A669" s="46" t="s">
        <v>1274</v>
      </c>
      <c r="B669" s="31" t="s">
        <v>1241</v>
      </c>
      <c r="C669" s="46" t="s">
        <v>446</v>
      </c>
      <c r="D669" s="46" t="s">
        <v>456</v>
      </c>
      <c r="E669" s="46" t="s">
        <v>27</v>
      </c>
      <c r="F669" s="31">
        <v>220</v>
      </c>
      <c r="G669" s="47">
        <v>44</v>
      </c>
      <c r="H669" s="31">
        <v>3</v>
      </c>
      <c r="I669" s="31" t="s">
        <v>448</v>
      </c>
      <c r="J669" s="31" t="s">
        <v>18</v>
      </c>
      <c r="K669" s="31" t="s">
        <v>18</v>
      </c>
      <c r="L669" s="31" t="s">
        <v>425</v>
      </c>
      <c r="M669" s="31" t="s">
        <v>9</v>
      </c>
      <c r="N669" s="31" t="s">
        <v>9</v>
      </c>
      <c r="O669" s="31">
        <v>1521</v>
      </c>
      <c r="P669" s="31">
        <v>1424</v>
      </c>
      <c r="Q669" s="31">
        <v>846</v>
      </c>
      <c r="R669" s="48">
        <v>0.92</v>
      </c>
      <c r="S669" s="48">
        <v>0.81</v>
      </c>
      <c r="T669" s="54">
        <v>0.5</v>
      </c>
      <c r="U669" s="50">
        <v>108.64</v>
      </c>
      <c r="V669" s="50">
        <v>91.68</v>
      </c>
      <c r="W669" s="51">
        <v>56.02</v>
      </c>
      <c r="X669" s="42">
        <f>IF(Tabela1[[#This Row],[Alta2]]="NA","NA",Tabela1[[#This Row],[Alta2]]/Tabela1[[#This Row],[Alta5]]*Tabela1[[#This Row],[Diâmetro (cm)]]/100)</f>
        <v>3.7000000000000002E-3</v>
      </c>
      <c r="Y669" s="42">
        <f>IF(Tabela1[[#This Row],[Média3]]="NA","NA",Tabela1[[#This Row],[Média3]]/Tabela1[[#This Row],[Média6]]*Tabela1[[#This Row],[Diâmetro (cm)]]/100)</f>
        <v>3.8999999999999998E-3</v>
      </c>
      <c r="Z669" s="42">
        <f>IF(Tabela1[[#This Row],[Baixa4]]="NA","NA",Tabela1[[#This Row],[Baixa4]]/Tabela1[[#This Row],[Baixa7]]*Tabela1[[#This Row],[Diâmetro (cm)]]/100)</f>
        <v>3.8999999999999998E-3</v>
      </c>
      <c r="AA669" s="42">
        <f>IF(Tabela1[[#This Row],[Alta8]]="NA","NA",IF(OR(AD669="",U669=""),"",U669*30/1000))</f>
        <v>3.2591999999999999</v>
      </c>
      <c r="AB669" s="42">
        <f>IF(Tabela1[[#This Row],[Média9]]="NA","NA",IF(OR(AE669="",V669=""),"",V669*30/1000))</f>
        <v>2.7504</v>
      </c>
      <c r="AC669" s="42">
        <f>IF(Tabela1[[#This Row],[Baixa10]]="NA","NA",IF(OR(AF669="",W669=""),"",W669*30/1000))</f>
        <v>1.6806000000000001</v>
      </c>
      <c r="AD669" s="52" t="str">
        <f>IF(Tabela1[[#This Row],[Alta8]]="NA","NA",IF(X669="","",IF(X669&gt;$AD$3,"A",IF(X669&gt;$AD$4,"B",IF(X669&gt;$AD$5,"C","D")))))</f>
        <v>B</v>
      </c>
      <c r="AE669" s="52" t="str">
        <f>IF(Tabela1[[#This Row],[Média9]]="NA","NA",IF(Y669="","",IF(Y669&gt;$AD$3,"A",IF(Y669&gt;$AD$4,"B",IF(Y669&gt;$AD$5,"C","D")))))</f>
        <v>B</v>
      </c>
      <c r="AF669" s="52" t="str">
        <f>IF(Tabela1[[#This Row],[Baixa10]]="NA","NA",IF(Z669="","",IF(Z669&gt;$AD$3,"A",IF(Z669&gt;$AD$4,"B",IF(Z669&gt;$AD$5,"C","D")))))</f>
        <v>B</v>
      </c>
    </row>
    <row r="670" spans="1:32" ht="26.1" customHeight="1" x14ac:dyDescent="0.3">
      <c r="A670" s="46" t="s">
        <v>1274</v>
      </c>
      <c r="B670" s="31" t="s">
        <v>1241</v>
      </c>
      <c r="C670" s="46" t="s">
        <v>450</v>
      </c>
      <c r="D670" s="46" t="s">
        <v>457</v>
      </c>
      <c r="E670" s="46" t="s">
        <v>27</v>
      </c>
      <c r="F670" s="31">
        <v>127</v>
      </c>
      <c r="G670" s="47">
        <v>44</v>
      </c>
      <c r="H670" s="31">
        <v>3</v>
      </c>
      <c r="I670" s="31" t="s">
        <v>448</v>
      </c>
      <c r="J670" s="31" t="s">
        <v>18</v>
      </c>
      <c r="K670" s="31" t="s">
        <v>17</v>
      </c>
      <c r="L670" s="31" t="s">
        <v>425</v>
      </c>
      <c r="M670" s="31" t="s">
        <v>9</v>
      </c>
      <c r="N670" s="31" t="s">
        <v>9</v>
      </c>
      <c r="O670" s="31">
        <v>1538</v>
      </c>
      <c r="P670" s="31">
        <v>1270</v>
      </c>
      <c r="Q670" s="31">
        <v>1073</v>
      </c>
      <c r="R670" s="48">
        <v>0.98</v>
      </c>
      <c r="S670" s="48">
        <v>0.74</v>
      </c>
      <c r="T670" s="54">
        <v>0.69</v>
      </c>
      <c r="U670" s="50">
        <v>108.76</v>
      </c>
      <c r="V670" s="50">
        <v>94.95</v>
      </c>
      <c r="W670" s="51">
        <v>89.44</v>
      </c>
      <c r="X670" s="42">
        <f>IF(Tabela1[[#This Row],[Alta2]]="NA","NA",Tabela1[[#This Row],[Alta2]]/Tabela1[[#This Row],[Alta5]]*Tabela1[[#This Row],[Diâmetro (cm)]]/100)</f>
        <v>4.0000000000000001E-3</v>
      </c>
      <c r="Y670" s="42">
        <f>IF(Tabela1[[#This Row],[Média3]]="NA","NA",Tabela1[[#This Row],[Média3]]/Tabela1[[#This Row],[Média6]]*Tabela1[[#This Row],[Diâmetro (cm)]]/100)</f>
        <v>3.3999999999999998E-3</v>
      </c>
      <c r="Z670" s="42">
        <f>IF(Tabela1[[#This Row],[Baixa4]]="NA","NA",Tabela1[[#This Row],[Baixa4]]/Tabela1[[#This Row],[Baixa7]]*Tabela1[[#This Row],[Diâmetro (cm)]]/100)</f>
        <v>3.3999999999999998E-3</v>
      </c>
      <c r="AA670" s="42">
        <f>IF(Tabela1[[#This Row],[Alta8]]="NA","NA",IF(OR(AD670="",U670=""),"",U670*30/1000))</f>
        <v>3.2627999999999999</v>
      </c>
      <c r="AB670" s="42">
        <f>IF(Tabela1[[#This Row],[Média9]]="NA","NA",IF(OR(AE670="",V670=""),"",V670*30/1000))</f>
        <v>2.8485</v>
      </c>
      <c r="AC670" s="42">
        <f>IF(Tabela1[[#This Row],[Baixa10]]="NA","NA",IF(OR(AF670="",W670=""),"",W670*30/1000))</f>
        <v>2.6831999999999998</v>
      </c>
      <c r="AD670" s="52" t="str">
        <f>IF(Tabela1[[#This Row],[Alta8]]="NA","NA",IF(X670="","",IF(X670&gt;$AD$3,"A",IF(X670&gt;$AD$4,"B",IF(X670&gt;$AD$5,"C","D")))))</f>
        <v>B</v>
      </c>
      <c r="AE670" s="52" t="str">
        <f>IF(Tabela1[[#This Row],[Média9]]="NA","NA",IF(Y670="","",IF(Y670&gt;$AD$3,"A",IF(Y670&gt;$AD$4,"B",IF(Y670&gt;$AD$5,"C","D")))))</f>
        <v>C</v>
      </c>
      <c r="AF670" s="52" t="str">
        <f>IF(Tabela1[[#This Row],[Baixa10]]="NA","NA",IF(Z670="","",IF(Z670&gt;$AD$3,"A",IF(Z670&gt;$AD$4,"B",IF(Z670&gt;$AD$5,"C","D")))))</f>
        <v>C</v>
      </c>
    </row>
    <row r="671" spans="1:32" ht="26.1" customHeight="1" x14ac:dyDescent="0.3">
      <c r="A671" s="46" t="s">
        <v>1274</v>
      </c>
      <c r="B671" s="31" t="s">
        <v>1241</v>
      </c>
      <c r="C671" s="46" t="s">
        <v>450</v>
      </c>
      <c r="D671" s="46" t="s">
        <v>458</v>
      </c>
      <c r="E671" s="46" t="s">
        <v>27</v>
      </c>
      <c r="F671" s="31">
        <v>220</v>
      </c>
      <c r="G671" s="47">
        <v>44</v>
      </c>
      <c r="H671" s="31">
        <v>3</v>
      </c>
      <c r="I671" s="31" t="s">
        <v>448</v>
      </c>
      <c r="J671" s="31" t="s">
        <v>18</v>
      </c>
      <c r="K671" s="31" t="s">
        <v>17</v>
      </c>
      <c r="L671" s="31" t="s">
        <v>425</v>
      </c>
      <c r="M671" s="31" t="s">
        <v>9</v>
      </c>
      <c r="N671" s="31" t="s">
        <v>9</v>
      </c>
      <c r="O671" s="31">
        <v>1556</v>
      </c>
      <c r="P671" s="31">
        <v>1462</v>
      </c>
      <c r="Q671" s="31">
        <v>1038</v>
      </c>
      <c r="R671" s="48">
        <v>1.03</v>
      </c>
      <c r="S671" s="48">
        <v>0.88</v>
      </c>
      <c r="T671" s="54">
        <v>0.6</v>
      </c>
      <c r="U671" s="50">
        <v>109.5</v>
      </c>
      <c r="V671" s="50">
        <v>90.79</v>
      </c>
      <c r="W671" s="51">
        <v>64.209999999999994</v>
      </c>
      <c r="X671" s="42">
        <f>IF(Tabela1[[#This Row],[Alta2]]="NA","NA",Tabela1[[#This Row],[Alta2]]/Tabela1[[#This Row],[Alta5]]*Tabela1[[#This Row],[Diâmetro (cm)]]/100)</f>
        <v>4.1000000000000003E-3</v>
      </c>
      <c r="Y671" s="42">
        <f>IF(Tabela1[[#This Row],[Média3]]="NA","NA",Tabela1[[#This Row],[Média3]]/Tabela1[[#This Row],[Média6]]*Tabela1[[#This Row],[Diâmetro (cm)]]/100)</f>
        <v>4.3E-3</v>
      </c>
      <c r="Z671" s="42">
        <f>IF(Tabela1[[#This Row],[Baixa4]]="NA","NA",Tabela1[[#This Row],[Baixa4]]/Tabela1[[#This Row],[Baixa7]]*Tabela1[[#This Row],[Diâmetro (cm)]]/100)</f>
        <v>4.1000000000000003E-3</v>
      </c>
      <c r="AA671" s="42">
        <f>IF(Tabela1[[#This Row],[Alta8]]="NA","NA",IF(OR(AD671="",U671=""),"",U671*30/1000))</f>
        <v>3.2850000000000001</v>
      </c>
      <c r="AB671" s="42">
        <f>IF(Tabela1[[#This Row],[Média9]]="NA","NA",IF(OR(AE671="",V671=""),"",V671*30/1000))</f>
        <v>2.7237</v>
      </c>
      <c r="AC671" s="42">
        <f>IF(Tabela1[[#This Row],[Baixa10]]="NA","NA",IF(OR(AF671="",W671=""),"",W671*30/1000))</f>
        <v>1.9262999999999999</v>
      </c>
      <c r="AD671" s="52" t="str">
        <f>IF(Tabela1[[#This Row],[Alta8]]="NA","NA",IF(X671="","",IF(X671&gt;$AD$3,"A",IF(X671&gt;$AD$4,"B",IF(X671&gt;$AD$5,"C","D")))))</f>
        <v>A</v>
      </c>
      <c r="AE671" s="52" t="str">
        <f>IF(Tabela1[[#This Row],[Média9]]="NA","NA",IF(Y671="","",IF(Y671&gt;$AD$3,"A",IF(Y671&gt;$AD$4,"B",IF(Y671&gt;$AD$5,"C","D")))))</f>
        <v>A</v>
      </c>
      <c r="AF671" s="52" t="str">
        <f>IF(Tabela1[[#This Row],[Baixa10]]="NA","NA",IF(Z671="","",IF(Z671&gt;$AD$3,"A",IF(Z671&gt;$AD$4,"B",IF(Z671&gt;$AD$5,"C","D")))))</f>
        <v>A</v>
      </c>
    </row>
    <row r="672" spans="1:32" ht="26.1" customHeight="1" x14ac:dyDescent="0.3">
      <c r="A672" s="46" t="s">
        <v>1274</v>
      </c>
      <c r="B672" s="31" t="s">
        <v>1241</v>
      </c>
      <c r="C672" s="46" t="s">
        <v>446</v>
      </c>
      <c r="D672" s="46" t="s">
        <v>459</v>
      </c>
      <c r="E672" s="46" t="s">
        <v>27</v>
      </c>
      <c r="F672" s="31" t="s">
        <v>20</v>
      </c>
      <c r="G672" s="47">
        <v>44</v>
      </c>
      <c r="H672" s="31">
        <v>3</v>
      </c>
      <c r="I672" s="31" t="s">
        <v>448</v>
      </c>
      <c r="J672" s="31" t="s">
        <v>18</v>
      </c>
      <c r="K672" s="31" t="s">
        <v>18</v>
      </c>
      <c r="L672" s="31" t="s">
        <v>425</v>
      </c>
      <c r="M672" s="31" t="s">
        <v>9</v>
      </c>
      <c r="N672" s="31" t="s">
        <v>9</v>
      </c>
      <c r="O672" s="31">
        <v>1543</v>
      </c>
      <c r="P672" s="31">
        <v>1272</v>
      </c>
      <c r="Q672" s="31">
        <v>1151</v>
      </c>
      <c r="R672" s="48">
        <v>0.77</v>
      </c>
      <c r="S672" s="48">
        <v>0.64</v>
      </c>
      <c r="T672" s="54">
        <v>0.59</v>
      </c>
      <c r="U672" s="50">
        <v>124.23</v>
      </c>
      <c r="V672" s="50">
        <v>94.93</v>
      </c>
      <c r="W672" s="51">
        <v>86.63</v>
      </c>
      <c r="X672" s="42">
        <f>IF(Tabela1[[#This Row],[Alta2]]="NA","NA",Tabela1[[#This Row],[Alta2]]/Tabela1[[#This Row],[Alta5]]*Tabela1[[#This Row],[Diâmetro (cm)]]/100)</f>
        <v>2.7000000000000001E-3</v>
      </c>
      <c r="Y672" s="42">
        <f>IF(Tabela1[[#This Row],[Média3]]="NA","NA",Tabela1[[#This Row],[Média3]]/Tabela1[[#This Row],[Média6]]*Tabela1[[#This Row],[Diâmetro (cm)]]/100)</f>
        <v>3.0000000000000001E-3</v>
      </c>
      <c r="Z672" s="42">
        <f>IF(Tabela1[[#This Row],[Baixa4]]="NA","NA",Tabela1[[#This Row],[Baixa4]]/Tabela1[[#This Row],[Baixa7]]*Tabela1[[#This Row],[Diâmetro (cm)]]/100)</f>
        <v>3.0000000000000001E-3</v>
      </c>
      <c r="AA672" s="42">
        <f>IF(Tabela1[[#This Row],[Alta8]]="NA","NA",IF(OR(AD672="",U672=""),"",U672*30/1000))</f>
        <v>3.7269000000000001</v>
      </c>
      <c r="AB672" s="42">
        <f>IF(Tabela1[[#This Row],[Média9]]="NA","NA",IF(OR(AE672="",V672=""),"",V672*30/1000))</f>
        <v>2.8479000000000001</v>
      </c>
      <c r="AC672" s="42">
        <f>IF(Tabela1[[#This Row],[Baixa10]]="NA","NA",IF(OR(AF672="",W672=""),"",W672*30/1000))</f>
        <v>2.5989</v>
      </c>
      <c r="AD672" s="52" t="str">
        <f>IF(Tabela1[[#This Row],[Alta8]]="NA","NA",IF(X672="","",IF(X672&gt;$AD$3,"A",IF(X672&gt;$AD$4,"B",IF(X672&gt;$AD$5,"C","D")))))</f>
        <v>D</v>
      </c>
      <c r="AE672" s="52" t="str">
        <f>IF(Tabela1[[#This Row],[Média9]]="NA","NA",IF(Y672="","",IF(Y672&gt;$AD$3,"A",IF(Y672&gt;$AD$4,"B",IF(Y672&gt;$AD$5,"C","D")))))</f>
        <v>D</v>
      </c>
      <c r="AF672" s="52" t="str">
        <f>IF(Tabela1[[#This Row],[Baixa10]]="NA","NA",IF(Z672="","",IF(Z672&gt;$AD$3,"A",IF(Z672&gt;$AD$4,"B",IF(Z672&gt;$AD$5,"C","D")))))</f>
        <v>D</v>
      </c>
    </row>
    <row r="673" spans="1:32" ht="26.1" customHeight="1" x14ac:dyDescent="0.3">
      <c r="A673" s="46" t="s">
        <v>1274</v>
      </c>
      <c r="B673" s="31" t="s">
        <v>1241</v>
      </c>
      <c r="C673" s="46" t="s">
        <v>450</v>
      </c>
      <c r="D673" s="46" t="s">
        <v>460</v>
      </c>
      <c r="E673" s="46" t="s">
        <v>27</v>
      </c>
      <c r="F673" s="31" t="s">
        <v>20</v>
      </c>
      <c r="G673" s="47">
        <v>44</v>
      </c>
      <c r="H673" s="31">
        <v>3</v>
      </c>
      <c r="I673" s="31" t="s">
        <v>448</v>
      </c>
      <c r="J673" s="31" t="s">
        <v>18</v>
      </c>
      <c r="K673" s="31" t="s">
        <v>17</v>
      </c>
      <c r="L673" s="31" t="s">
        <v>425</v>
      </c>
      <c r="M673" s="31" t="s">
        <v>9</v>
      </c>
      <c r="N673" s="31" t="s">
        <v>9</v>
      </c>
      <c r="O673" s="31">
        <v>1570</v>
      </c>
      <c r="P673" s="31">
        <v>1000</v>
      </c>
      <c r="Q673" s="31">
        <v>705</v>
      </c>
      <c r="R673" s="48">
        <v>0.95</v>
      </c>
      <c r="S673" s="48">
        <v>0.67</v>
      </c>
      <c r="T673" s="54">
        <v>0.5</v>
      </c>
      <c r="U673" s="50">
        <v>130</v>
      </c>
      <c r="V673" s="50">
        <v>92</v>
      </c>
      <c r="W673" s="51">
        <v>74</v>
      </c>
      <c r="X673" s="42">
        <f>IF(Tabela1[[#This Row],[Alta2]]="NA","NA",Tabela1[[#This Row],[Alta2]]/Tabela1[[#This Row],[Alta5]]*Tabela1[[#This Row],[Diâmetro (cm)]]/100)</f>
        <v>3.2000000000000002E-3</v>
      </c>
      <c r="Y673" s="42">
        <f>IF(Tabela1[[#This Row],[Média3]]="NA","NA",Tabela1[[#This Row],[Média3]]/Tabela1[[#This Row],[Média6]]*Tabela1[[#This Row],[Diâmetro (cm)]]/100)</f>
        <v>3.2000000000000002E-3</v>
      </c>
      <c r="Z673" s="42">
        <f>IF(Tabela1[[#This Row],[Baixa4]]="NA","NA",Tabela1[[#This Row],[Baixa4]]/Tabela1[[#This Row],[Baixa7]]*Tabela1[[#This Row],[Diâmetro (cm)]]/100)</f>
        <v>3.0000000000000001E-3</v>
      </c>
      <c r="AA673" s="42">
        <f>IF(Tabela1[[#This Row],[Alta8]]="NA","NA",IF(OR(AD673="",U673=""),"",U673*30/1000))</f>
        <v>3.9</v>
      </c>
      <c r="AB673" s="42">
        <f>IF(Tabela1[[#This Row],[Média9]]="NA","NA",IF(OR(AE673="",V673=""),"",V673*30/1000))</f>
        <v>2.76</v>
      </c>
      <c r="AC673" s="42">
        <f>IF(Tabela1[[#This Row],[Baixa10]]="NA","NA",IF(OR(AF673="",W673=""),"",W673*30/1000))</f>
        <v>2.2200000000000002</v>
      </c>
      <c r="AD673" s="52" t="str">
        <f>IF(Tabela1[[#This Row],[Alta8]]="NA","NA",IF(X673="","",IF(X673&gt;$AD$3,"A",IF(X673&gt;$AD$4,"B",IF(X673&gt;$AD$5,"C","D")))))</f>
        <v>C</v>
      </c>
      <c r="AE673" s="52" t="str">
        <f>IF(Tabela1[[#This Row],[Média9]]="NA","NA",IF(Y673="","",IF(Y673&gt;$AD$3,"A",IF(Y673&gt;$AD$4,"B",IF(Y673&gt;$AD$5,"C","D")))))</f>
        <v>C</v>
      </c>
      <c r="AF673" s="52" t="str">
        <f>IF(Tabela1[[#This Row],[Baixa10]]="NA","NA",IF(Z673="","",IF(Z673&gt;$AD$3,"A",IF(Z673&gt;$AD$4,"B",IF(Z673&gt;$AD$5,"C","D")))))</f>
        <v>D</v>
      </c>
    </row>
    <row r="674" spans="1:32" ht="26.1" customHeight="1" x14ac:dyDescent="0.3">
      <c r="A674" s="46" t="s">
        <v>1274</v>
      </c>
      <c r="B674" s="31" t="s">
        <v>1241</v>
      </c>
      <c r="C674" s="46" t="s">
        <v>446</v>
      </c>
      <c r="D674" s="46" t="s">
        <v>461</v>
      </c>
      <c r="E674" s="46" t="s">
        <v>25</v>
      </c>
      <c r="F674" s="31">
        <v>127</v>
      </c>
      <c r="G674" s="47">
        <v>44</v>
      </c>
      <c r="H674" s="31">
        <v>3</v>
      </c>
      <c r="I674" s="31" t="s">
        <v>448</v>
      </c>
      <c r="J674" s="31" t="s">
        <v>18</v>
      </c>
      <c r="K674" s="31" t="s">
        <v>18</v>
      </c>
      <c r="L674" s="31" t="s">
        <v>425</v>
      </c>
      <c r="M674" s="31" t="s">
        <v>9</v>
      </c>
      <c r="N674" s="31" t="s">
        <v>9</v>
      </c>
      <c r="O674" s="31">
        <v>1446</v>
      </c>
      <c r="P674" s="31">
        <v>1090</v>
      </c>
      <c r="Q674" s="31">
        <v>959</v>
      </c>
      <c r="R674" s="48">
        <v>0.91</v>
      </c>
      <c r="S674" s="48">
        <v>0.65</v>
      </c>
      <c r="T674" s="54">
        <v>0.59</v>
      </c>
      <c r="U674" s="50">
        <v>110.34</v>
      </c>
      <c r="V674" s="50">
        <v>93.74</v>
      </c>
      <c r="W674" s="51">
        <v>87.9</v>
      </c>
      <c r="X674" s="42">
        <f>IF(Tabela1[[#This Row],[Alta2]]="NA","NA",Tabela1[[#This Row],[Alta2]]/Tabela1[[#This Row],[Alta5]]*Tabela1[[#This Row],[Diâmetro (cm)]]/100)</f>
        <v>3.5999999999999999E-3</v>
      </c>
      <c r="Y674" s="42">
        <f>IF(Tabela1[[#This Row],[Média3]]="NA","NA",Tabela1[[#This Row],[Média3]]/Tabela1[[#This Row],[Média6]]*Tabela1[[#This Row],[Diâmetro (cm)]]/100)</f>
        <v>3.0999999999999999E-3</v>
      </c>
      <c r="Z674" s="42">
        <f>IF(Tabela1[[#This Row],[Baixa4]]="NA","NA",Tabela1[[#This Row],[Baixa4]]/Tabela1[[#This Row],[Baixa7]]*Tabela1[[#This Row],[Diâmetro (cm)]]/100)</f>
        <v>3.0000000000000001E-3</v>
      </c>
      <c r="AA674" s="42">
        <f>IF(Tabela1[[#This Row],[Alta8]]="NA","NA",IF(OR(AD674="",U674=""),"",U674*30/1000))</f>
        <v>3.3102</v>
      </c>
      <c r="AB674" s="42">
        <f>IF(Tabela1[[#This Row],[Média9]]="NA","NA",IF(OR(AE674="",V674=""),"",V674*30/1000))</f>
        <v>2.8121999999999998</v>
      </c>
      <c r="AC674" s="42">
        <f>IF(Tabela1[[#This Row],[Baixa10]]="NA","NA",IF(OR(AF674="",W674=""),"",W674*30/1000))</f>
        <v>2.637</v>
      </c>
      <c r="AD674" s="52" t="str">
        <f>IF(Tabela1[[#This Row],[Alta8]]="NA","NA",IF(X674="","",IF(X674&gt;$AD$3,"A",IF(X674&gt;$AD$4,"B",IF(X674&gt;$AD$5,"C","D")))))</f>
        <v>B</v>
      </c>
      <c r="AE674" s="52" t="str">
        <f>IF(Tabela1[[#This Row],[Média9]]="NA","NA",IF(Y674="","",IF(Y674&gt;$AD$3,"A",IF(Y674&gt;$AD$4,"B",IF(Y674&gt;$AD$5,"C","D")))))</f>
        <v>C</v>
      </c>
      <c r="AF674" s="52" t="str">
        <f>IF(Tabela1[[#This Row],[Baixa10]]="NA","NA",IF(Z674="","",IF(Z674&gt;$AD$3,"A",IF(Z674&gt;$AD$4,"B",IF(Z674&gt;$AD$5,"C","D")))))</f>
        <v>D</v>
      </c>
    </row>
    <row r="675" spans="1:32" ht="26.1" customHeight="1" x14ac:dyDescent="0.3">
      <c r="A675" s="46" t="s">
        <v>1274</v>
      </c>
      <c r="B675" s="31" t="s">
        <v>1241</v>
      </c>
      <c r="C675" s="46" t="s">
        <v>446</v>
      </c>
      <c r="D675" s="46" t="s">
        <v>462</v>
      </c>
      <c r="E675" s="46" t="s">
        <v>25</v>
      </c>
      <c r="F675" s="31">
        <v>220</v>
      </c>
      <c r="G675" s="47">
        <v>44</v>
      </c>
      <c r="H675" s="31">
        <v>3</v>
      </c>
      <c r="I675" s="31" t="s">
        <v>448</v>
      </c>
      <c r="J675" s="31" t="s">
        <v>18</v>
      </c>
      <c r="K675" s="31" t="s">
        <v>18</v>
      </c>
      <c r="L675" s="31" t="s">
        <v>425</v>
      </c>
      <c r="M675" s="31" t="s">
        <v>9</v>
      </c>
      <c r="N675" s="31" t="s">
        <v>9</v>
      </c>
      <c r="O675" s="31">
        <v>1501</v>
      </c>
      <c r="P675" s="31">
        <v>1355</v>
      </c>
      <c r="Q675" s="31">
        <v>992.7</v>
      </c>
      <c r="R675" s="48">
        <v>0.82</v>
      </c>
      <c r="S675" s="48">
        <v>0.7</v>
      </c>
      <c r="T675" s="54">
        <v>0.51</v>
      </c>
      <c r="U675" s="50">
        <v>112.76</v>
      </c>
      <c r="V675" s="50">
        <v>91.84</v>
      </c>
      <c r="W675" s="51">
        <v>67.430000000000007</v>
      </c>
      <c r="X675" s="42">
        <f>IF(Tabela1[[#This Row],[Alta2]]="NA","NA",Tabela1[[#This Row],[Alta2]]/Tabela1[[#This Row],[Alta5]]*Tabela1[[#This Row],[Diâmetro (cm)]]/100)</f>
        <v>3.2000000000000002E-3</v>
      </c>
      <c r="Y675" s="42">
        <f>IF(Tabela1[[#This Row],[Média3]]="NA","NA",Tabela1[[#This Row],[Média3]]/Tabela1[[#This Row],[Média6]]*Tabela1[[#This Row],[Diâmetro (cm)]]/100)</f>
        <v>3.3999999999999998E-3</v>
      </c>
      <c r="Z675" s="42">
        <f>IF(Tabela1[[#This Row],[Baixa4]]="NA","NA",Tabela1[[#This Row],[Baixa4]]/Tabela1[[#This Row],[Baixa7]]*Tabela1[[#This Row],[Diâmetro (cm)]]/100)</f>
        <v>3.3E-3</v>
      </c>
      <c r="AA675" s="42">
        <f>IF(Tabela1[[#This Row],[Alta8]]="NA","NA",IF(OR(AD675="",U675=""),"",U675*30/1000))</f>
        <v>3.3828</v>
      </c>
      <c r="AB675" s="42">
        <f>IF(Tabela1[[#This Row],[Média9]]="NA","NA",IF(OR(AE675="",V675=""),"",V675*30/1000))</f>
        <v>2.7551999999999999</v>
      </c>
      <c r="AC675" s="42">
        <f>IF(Tabela1[[#This Row],[Baixa10]]="NA","NA",IF(OR(AF675="",W675=""),"",W675*30/1000))</f>
        <v>2.0228999999999999</v>
      </c>
      <c r="AD675" s="52" t="str">
        <f>IF(Tabela1[[#This Row],[Alta8]]="NA","NA",IF(X675="","",IF(X675&gt;$AD$3,"A",IF(X675&gt;$AD$4,"B",IF(X675&gt;$AD$5,"C","D")))))</f>
        <v>C</v>
      </c>
      <c r="AE675" s="52" t="str">
        <f>IF(Tabela1[[#This Row],[Média9]]="NA","NA",IF(Y675="","",IF(Y675&gt;$AD$3,"A",IF(Y675&gt;$AD$4,"B",IF(Y675&gt;$AD$5,"C","D")))))</f>
        <v>C</v>
      </c>
      <c r="AF675" s="52" t="str">
        <f>IF(Tabela1[[#This Row],[Baixa10]]="NA","NA",IF(Z675="","",IF(Z675&gt;$AD$3,"A",IF(Z675&gt;$AD$4,"B",IF(Z675&gt;$AD$5,"C","D")))))</f>
        <v>C</v>
      </c>
    </row>
    <row r="676" spans="1:32" ht="26.1" customHeight="1" x14ac:dyDescent="0.3">
      <c r="A676" s="46" t="s">
        <v>1274</v>
      </c>
      <c r="B676" s="31" t="s">
        <v>1241</v>
      </c>
      <c r="C676" s="46" t="s">
        <v>450</v>
      </c>
      <c r="D676" s="46" t="s">
        <v>463</v>
      </c>
      <c r="E676" s="46" t="s">
        <v>25</v>
      </c>
      <c r="F676" s="31">
        <v>127</v>
      </c>
      <c r="G676" s="47">
        <v>44</v>
      </c>
      <c r="H676" s="31">
        <v>3</v>
      </c>
      <c r="I676" s="31" t="s">
        <v>448</v>
      </c>
      <c r="J676" s="31" t="s">
        <v>18</v>
      </c>
      <c r="K676" s="31" t="s">
        <v>17</v>
      </c>
      <c r="L676" s="31" t="s">
        <v>425</v>
      </c>
      <c r="M676" s="31" t="s">
        <v>9</v>
      </c>
      <c r="N676" s="31" t="s">
        <v>9</v>
      </c>
      <c r="O676" s="31">
        <v>1538</v>
      </c>
      <c r="P676" s="31">
        <v>1270</v>
      </c>
      <c r="Q676" s="31">
        <v>1073</v>
      </c>
      <c r="R676" s="48">
        <v>0.98</v>
      </c>
      <c r="S676" s="48">
        <v>0.74</v>
      </c>
      <c r="T676" s="54">
        <v>0.69</v>
      </c>
      <c r="U676" s="50">
        <v>108.76</v>
      </c>
      <c r="V676" s="50">
        <v>94.95</v>
      </c>
      <c r="W676" s="51">
        <v>89.44</v>
      </c>
      <c r="X676" s="42">
        <f>IF(Tabela1[[#This Row],[Alta2]]="NA","NA",Tabela1[[#This Row],[Alta2]]/Tabela1[[#This Row],[Alta5]]*Tabela1[[#This Row],[Diâmetro (cm)]]/100)</f>
        <v>4.0000000000000001E-3</v>
      </c>
      <c r="Y676" s="42">
        <f>IF(Tabela1[[#This Row],[Média3]]="NA","NA",Tabela1[[#This Row],[Média3]]/Tabela1[[#This Row],[Média6]]*Tabela1[[#This Row],[Diâmetro (cm)]]/100)</f>
        <v>3.3999999999999998E-3</v>
      </c>
      <c r="Z676" s="42">
        <f>IF(Tabela1[[#This Row],[Baixa4]]="NA","NA",Tabela1[[#This Row],[Baixa4]]/Tabela1[[#This Row],[Baixa7]]*Tabela1[[#This Row],[Diâmetro (cm)]]/100)</f>
        <v>3.3999999999999998E-3</v>
      </c>
      <c r="AA676" s="42">
        <f>IF(Tabela1[[#This Row],[Alta8]]="NA","NA",IF(OR(AD676="",U676=""),"",U676*30/1000))</f>
        <v>3.2627999999999999</v>
      </c>
      <c r="AB676" s="42">
        <f>IF(Tabela1[[#This Row],[Média9]]="NA","NA",IF(OR(AE676="",V676=""),"",V676*30/1000))</f>
        <v>2.8485</v>
      </c>
      <c r="AC676" s="42">
        <f>IF(Tabela1[[#This Row],[Baixa10]]="NA","NA",IF(OR(AF676="",W676=""),"",W676*30/1000))</f>
        <v>2.6831999999999998</v>
      </c>
      <c r="AD676" s="52" t="str">
        <f>IF(Tabela1[[#This Row],[Alta8]]="NA","NA",IF(X676="","",IF(X676&gt;$AD$3,"A",IF(X676&gt;$AD$4,"B",IF(X676&gt;$AD$5,"C","D")))))</f>
        <v>B</v>
      </c>
      <c r="AE676" s="52" t="str">
        <f>IF(Tabela1[[#This Row],[Média9]]="NA","NA",IF(Y676="","",IF(Y676&gt;$AD$3,"A",IF(Y676&gt;$AD$4,"B",IF(Y676&gt;$AD$5,"C","D")))))</f>
        <v>C</v>
      </c>
      <c r="AF676" s="52" t="str">
        <f>IF(Tabela1[[#This Row],[Baixa10]]="NA","NA",IF(Z676="","",IF(Z676&gt;$AD$3,"A",IF(Z676&gt;$AD$4,"B",IF(Z676&gt;$AD$5,"C","D")))))</f>
        <v>C</v>
      </c>
    </row>
    <row r="677" spans="1:32" ht="26.1" customHeight="1" x14ac:dyDescent="0.3">
      <c r="A677" s="46" t="s">
        <v>1274</v>
      </c>
      <c r="B677" s="31" t="s">
        <v>1241</v>
      </c>
      <c r="C677" s="46" t="s">
        <v>450</v>
      </c>
      <c r="D677" s="46" t="s">
        <v>464</v>
      </c>
      <c r="E677" s="46" t="s">
        <v>25</v>
      </c>
      <c r="F677" s="31">
        <v>220</v>
      </c>
      <c r="G677" s="47">
        <v>44</v>
      </c>
      <c r="H677" s="31">
        <v>3</v>
      </c>
      <c r="I677" s="31" t="s">
        <v>448</v>
      </c>
      <c r="J677" s="31" t="s">
        <v>18</v>
      </c>
      <c r="K677" s="31" t="s">
        <v>17</v>
      </c>
      <c r="L677" s="31" t="s">
        <v>425</v>
      </c>
      <c r="M677" s="31" t="s">
        <v>9</v>
      </c>
      <c r="N677" s="31" t="s">
        <v>9</v>
      </c>
      <c r="O677" s="31">
        <v>1502</v>
      </c>
      <c r="P677" s="31">
        <v>1335</v>
      </c>
      <c r="Q677" s="31">
        <v>867</v>
      </c>
      <c r="R677" s="48">
        <v>0.96</v>
      </c>
      <c r="S677" s="48">
        <v>0.82</v>
      </c>
      <c r="T677" s="54">
        <v>0.56999999999999995</v>
      </c>
      <c r="U677" s="50">
        <v>113.85</v>
      </c>
      <c r="V677" s="50">
        <v>93.27</v>
      </c>
      <c r="W677" s="51">
        <v>65.84</v>
      </c>
      <c r="X677" s="42">
        <f>IF(Tabela1[[#This Row],[Alta2]]="NA","NA",Tabela1[[#This Row],[Alta2]]/Tabela1[[#This Row],[Alta5]]*Tabela1[[#This Row],[Diâmetro (cm)]]/100)</f>
        <v>3.7000000000000002E-3</v>
      </c>
      <c r="Y677" s="42">
        <f>IF(Tabela1[[#This Row],[Média3]]="NA","NA",Tabela1[[#This Row],[Média3]]/Tabela1[[#This Row],[Média6]]*Tabela1[[#This Row],[Diâmetro (cm)]]/100)</f>
        <v>3.8999999999999998E-3</v>
      </c>
      <c r="Z677" s="42">
        <f>IF(Tabela1[[#This Row],[Baixa4]]="NA","NA",Tabela1[[#This Row],[Baixa4]]/Tabela1[[#This Row],[Baixa7]]*Tabela1[[#This Row],[Diâmetro (cm)]]/100)</f>
        <v>3.8E-3</v>
      </c>
      <c r="AA677" s="42">
        <f>IF(Tabela1[[#This Row],[Alta8]]="NA","NA",IF(OR(AD677="",U677=""),"",U677*30/1000))</f>
        <v>3.4155000000000002</v>
      </c>
      <c r="AB677" s="42">
        <f>IF(Tabela1[[#This Row],[Média9]]="NA","NA",IF(OR(AE677="",V677=""),"",V677*30/1000))</f>
        <v>2.7980999999999998</v>
      </c>
      <c r="AC677" s="42">
        <f>IF(Tabela1[[#This Row],[Baixa10]]="NA","NA",IF(OR(AF677="",W677=""),"",W677*30/1000))</f>
        <v>1.9752000000000001</v>
      </c>
      <c r="AD677" s="52" t="str">
        <f>IF(Tabela1[[#This Row],[Alta8]]="NA","NA",IF(X677="","",IF(X677&gt;$AD$3,"A",IF(X677&gt;$AD$4,"B",IF(X677&gt;$AD$5,"C","D")))))</f>
        <v>B</v>
      </c>
      <c r="AE677" s="52" t="str">
        <f>IF(Tabela1[[#This Row],[Média9]]="NA","NA",IF(Y677="","",IF(Y677&gt;$AD$3,"A",IF(Y677&gt;$AD$4,"B",IF(Y677&gt;$AD$5,"C","D")))))</f>
        <v>B</v>
      </c>
      <c r="AF677" s="52" t="str">
        <f>IF(Tabela1[[#This Row],[Baixa10]]="NA","NA",IF(Z677="","",IF(Z677&gt;$AD$3,"A",IF(Z677&gt;$AD$4,"B",IF(Z677&gt;$AD$5,"C","D")))))</f>
        <v>B</v>
      </c>
    </row>
    <row r="678" spans="1:32" ht="26.1" customHeight="1" x14ac:dyDescent="0.3">
      <c r="A678" s="46" t="s">
        <v>1274</v>
      </c>
      <c r="B678" s="31" t="s">
        <v>1241</v>
      </c>
      <c r="C678" s="46" t="s">
        <v>446</v>
      </c>
      <c r="D678" s="46" t="s">
        <v>465</v>
      </c>
      <c r="E678" s="46" t="s">
        <v>25</v>
      </c>
      <c r="F678" s="31" t="s">
        <v>20</v>
      </c>
      <c r="G678" s="47">
        <v>44</v>
      </c>
      <c r="H678" s="31">
        <v>3</v>
      </c>
      <c r="I678" s="31" t="s">
        <v>448</v>
      </c>
      <c r="J678" s="31" t="s">
        <v>18</v>
      </c>
      <c r="K678" s="31" t="s">
        <v>18</v>
      </c>
      <c r="L678" s="31" t="s">
        <v>425</v>
      </c>
      <c r="M678" s="31" t="s">
        <v>9</v>
      </c>
      <c r="N678" s="31" t="s">
        <v>9</v>
      </c>
      <c r="O678" s="31">
        <v>1543</v>
      </c>
      <c r="P678" s="31">
        <v>1272</v>
      </c>
      <c r="Q678" s="31">
        <v>1151</v>
      </c>
      <c r="R678" s="48">
        <v>0.77</v>
      </c>
      <c r="S678" s="48">
        <v>0.64</v>
      </c>
      <c r="T678" s="54">
        <v>0.59</v>
      </c>
      <c r="U678" s="50">
        <v>124.23</v>
      </c>
      <c r="V678" s="50">
        <v>94.93</v>
      </c>
      <c r="W678" s="51">
        <v>86.63</v>
      </c>
      <c r="X678" s="42">
        <f>IF(Tabela1[[#This Row],[Alta2]]="NA","NA",Tabela1[[#This Row],[Alta2]]/Tabela1[[#This Row],[Alta5]]*Tabela1[[#This Row],[Diâmetro (cm)]]/100)</f>
        <v>2.7000000000000001E-3</v>
      </c>
      <c r="Y678" s="42">
        <f>IF(Tabela1[[#This Row],[Média3]]="NA","NA",Tabela1[[#This Row],[Média3]]/Tabela1[[#This Row],[Média6]]*Tabela1[[#This Row],[Diâmetro (cm)]]/100)</f>
        <v>3.0000000000000001E-3</v>
      </c>
      <c r="Z678" s="42">
        <f>IF(Tabela1[[#This Row],[Baixa4]]="NA","NA",Tabela1[[#This Row],[Baixa4]]/Tabela1[[#This Row],[Baixa7]]*Tabela1[[#This Row],[Diâmetro (cm)]]/100)</f>
        <v>3.0000000000000001E-3</v>
      </c>
      <c r="AA678" s="42">
        <f>IF(Tabela1[[#This Row],[Alta8]]="NA","NA",IF(OR(AD678="",U678=""),"",U678*30/1000))</f>
        <v>3.7269000000000001</v>
      </c>
      <c r="AB678" s="42">
        <f>IF(Tabela1[[#This Row],[Média9]]="NA","NA",IF(OR(AE678="",V678=""),"",V678*30/1000))</f>
        <v>2.8479000000000001</v>
      </c>
      <c r="AC678" s="42">
        <f>IF(Tabela1[[#This Row],[Baixa10]]="NA","NA",IF(OR(AF678="",W678=""),"",W678*30/1000))</f>
        <v>2.5989</v>
      </c>
      <c r="AD678" s="52" t="str">
        <f>IF(Tabela1[[#This Row],[Alta8]]="NA","NA",IF(X678="","",IF(X678&gt;$AD$3,"A",IF(X678&gt;$AD$4,"B",IF(X678&gt;$AD$5,"C","D")))))</f>
        <v>D</v>
      </c>
      <c r="AE678" s="52" t="str">
        <f>IF(Tabela1[[#This Row],[Média9]]="NA","NA",IF(Y678="","",IF(Y678&gt;$AD$3,"A",IF(Y678&gt;$AD$4,"B",IF(Y678&gt;$AD$5,"C","D")))))</f>
        <v>D</v>
      </c>
      <c r="AF678" s="52" t="str">
        <f>IF(Tabela1[[#This Row],[Baixa10]]="NA","NA",IF(Z678="","",IF(Z678&gt;$AD$3,"A",IF(Z678&gt;$AD$4,"B",IF(Z678&gt;$AD$5,"C","D")))))</f>
        <v>D</v>
      </c>
    </row>
    <row r="679" spans="1:32" ht="26.1" customHeight="1" x14ac:dyDescent="0.3">
      <c r="A679" s="46" t="s">
        <v>1274</v>
      </c>
      <c r="B679" s="31" t="s">
        <v>1241</v>
      </c>
      <c r="C679" s="46" t="s">
        <v>450</v>
      </c>
      <c r="D679" s="46" t="s">
        <v>466</v>
      </c>
      <c r="E679" s="46" t="s">
        <v>25</v>
      </c>
      <c r="F679" s="31" t="s">
        <v>20</v>
      </c>
      <c r="G679" s="47">
        <v>44</v>
      </c>
      <c r="H679" s="31">
        <v>3</v>
      </c>
      <c r="I679" s="31" t="s">
        <v>448</v>
      </c>
      <c r="J679" s="31" t="s">
        <v>18</v>
      </c>
      <c r="K679" s="31" t="s">
        <v>17</v>
      </c>
      <c r="L679" s="31" t="s">
        <v>425</v>
      </c>
      <c r="M679" s="31" t="s">
        <v>9</v>
      </c>
      <c r="N679" s="31" t="s">
        <v>9</v>
      </c>
      <c r="O679" s="31">
        <v>1570</v>
      </c>
      <c r="P679" s="31">
        <v>1000</v>
      </c>
      <c r="Q679" s="31">
        <v>705</v>
      </c>
      <c r="R679" s="48">
        <v>0.95</v>
      </c>
      <c r="S679" s="48">
        <v>0.67</v>
      </c>
      <c r="T679" s="54">
        <v>0.5</v>
      </c>
      <c r="U679" s="50">
        <v>130</v>
      </c>
      <c r="V679" s="50">
        <v>92</v>
      </c>
      <c r="W679" s="51">
        <v>74</v>
      </c>
      <c r="X679" s="42">
        <f>IF(Tabela1[[#This Row],[Alta2]]="NA","NA",Tabela1[[#This Row],[Alta2]]/Tabela1[[#This Row],[Alta5]]*Tabela1[[#This Row],[Diâmetro (cm)]]/100)</f>
        <v>3.2000000000000002E-3</v>
      </c>
      <c r="Y679" s="42">
        <f>IF(Tabela1[[#This Row],[Média3]]="NA","NA",Tabela1[[#This Row],[Média3]]/Tabela1[[#This Row],[Média6]]*Tabela1[[#This Row],[Diâmetro (cm)]]/100)</f>
        <v>3.2000000000000002E-3</v>
      </c>
      <c r="Z679" s="42">
        <f>IF(Tabela1[[#This Row],[Baixa4]]="NA","NA",Tabela1[[#This Row],[Baixa4]]/Tabela1[[#This Row],[Baixa7]]*Tabela1[[#This Row],[Diâmetro (cm)]]/100)</f>
        <v>3.0000000000000001E-3</v>
      </c>
      <c r="AA679" s="42">
        <f>IF(Tabela1[[#This Row],[Alta8]]="NA","NA",IF(OR(AD679="",U679=""),"",U679*30/1000))</f>
        <v>3.9</v>
      </c>
      <c r="AB679" s="42">
        <f>IF(Tabela1[[#This Row],[Média9]]="NA","NA",IF(OR(AE679="",V679=""),"",V679*30/1000))</f>
        <v>2.76</v>
      </c>
      <c r="AC679" s="42">
        <f>IF(Tabela1[[#This Row],[Baixa10]]="NA","NA",IF(OR(AF679="",W679=""),"",W679*30/1000))</f>
        <v>2.2200000000000002</v>
      </c>
      <c r="AD679" s="52" t="str">
        <f>IF(Tabela1[[#This Row],[Alta8]]="NA","NA",IF(X679="","",IF(X679&gt;$AD$3,"A",IF(X679&gt;$AD$4,"B",IF(X679&gt;$AD$5,"C","D")))))</f>
        <v>C</v>
      </c>
      <c r="AE679" s="52" t="str">
        <f>IF(Tabela1[[#This Row],[Média9]]="NA","NA",IF(Y679="","",IF(Y679&gt;$AD$3,"A",IF(Y679&gt;$AD$4,"B",IF(Y679&gt;$AD$5,"C","D")))))</f>
        <v>C</v>
      </c>
      <c r="AF679" s="52" t="str">
        <f>IF(Tabela1[[#This Row],[Baixa10]]="NA","NA",IF(Z679="","",IF(Z679&gt;$AD$3,"A",IF(Z679&gt;$AD$4,"B",IF(Z679&gt;$AD$5,"C","D")))))</f>
        <v>D</v>
      </c>
    </row>
    <row r="680" spans="1:32" ht="26.1" customHeight="1" x14ac:dyDescent="0.3">
      <c r="A680" s="46" t="s">
        <v>1274</v>
      </c>
      <c r="B680" s="31" t="s">
        <v>1241</v>
      </c>
      <c r="C680" s="46" t="s">
        <v>467</v>
      </c>
      <c r="D680" s="46" t="s">
        <v>468</v>
      </c>
      <c r="E680" s="46" t="s">
        <v>26</v>
      </c>
      <c r="F680" s="31">
        <v>127</v>
      </c>
      <c r="G680" s="47">
        <v>52</v>
      </c>
      <c r="H680" s="31">
        <v>3</v>
      </c>
      <c r="I680" s="31" t="s">
        <v>448</v>
      </c>
      <c r="J680" s="31" t="s">
        <v>18</v>
      </c>
      <c r="K680" s="31" t="s">
        <v>18</v>
      </c>
      <c r="L680" s="31" t="s">
        <v>425</v>
      </c>
      <c r="M680" s="31" t="s">
        <v>9</v>
      </c>
      <c r="N680" s="31" t="s">
        <v>9</v>
      </c>
      <c r="O680" s="31">
        <v>1433</v>
      </c>
      <c r="P680" s="31">
        <v>1241</v>
      </c>
      <c r="Q680" s="31">
        <v>1137</v>
      </c>
      <c r="R680" s="48">
        <v>0.87</v>
      </c>
      <c r="S680" s="48">
        <v>0.74</v>
      </c>
      <c r="T680" s="54">
        <v>0.62</v>
      </c>
      <c r="U680" s="50">
        <v>124.72</v>
      </c>
      <c r="V680" s="50">
        <v>108.46</v>
      </c>
      <c r="W680" s="51">
        <v>88.59</v>
      </c>
      <c r="X680" s="42">
        <f>IF(Tabela1[[#This Row],[Alta2]]="NA","NA",Tabela1[[#This Row],[Alta2]]/Tabela1[[#This Row],[Alta5]]*Tabela1[[#This Row],[Diâmetro (cm)]]/100)</f>
        <v>3.5999999999999999E-3</v>
      </c>
      <c r="Y680" s="42">
        <f>IF(Tabela1[[#This Row],[Média3]]="NA","NA",Tabela1[[#This Row],[Média3]]/Tabela1[[#This Row],[Média6]]*Tabela1[[#This Row],[Diâmetro (cm)]]/100)</f>
        <v>3.5000000000000001E-3</v>
      </c>
      <c r="Z680" s="42">
        <f>IF(Tabela1[[#This Row],[Baixa4]]="NA","NA",Tabela1[[#This Row],[Baixa4]]/Tabela1[[#This Row],[Baixa7]]*Tabela1[[#This Row],[Diâmetro (cm)]]/100)</f>
        <v>3.5999999999999999E-3</v>
      </c>
      <c r="AA680" s="42">
        <f>IF(Tabela1[[#This Row],[Alta8]]="NA","NA",IF(OR(AD680="",U680=""),"",U680*30/1000))</f>
        <v>3.7416</v>
      </c>
      <c r="AB680" s="42">
        <f>IF(Tabela1[[#This Row],[Média9]]="NA","NA",IF(OR(AE680="",V680=""),"",V680*30/1000))</f>
        <v>3.2538</v>
      </c>
      <c r="AC680" s="42">
        <f>IF(Tabela1[[#This Row],[Baixa10]]="NA","NA",IF(OR(AF680="",W680=""),"",W680*30/1000))</f>
        <v>2.6577000000000002</v>
      </c>
      <c r="AD680" s="52" t="str">
        <f>IF(Tabela1[[#This Row],[Alta8]]="NA","NA",IF(X680="","",IF(X680&gt;$AD$3,"A",IF(X680&gt;$AD$4,"B",IF(X680&gt;$AD$5,"C","D")))))</f>
        <v>B</v>
      </c>
      <c r="AE680" s="52" t="str">
        <f>IF(Tabela1[[#This Row],[Média9]]="NA","NA",IF(Y680="","",IF(Y680&gt;$AD$3,"A",IF(Y680&gt;$AD$4,"B",IF(Y680&gt;$AD$5,"C","D")))))</f>
        <v>C</v>
      </c>
      <c r="AF680" s="52" t="str">
        <f>IF(Tabela1[[#This Row],[Baixa10]]="NA","NA",IF(Z680="","",IF(Z680&gt;$AD$3,"A",IF(Z680&gt;$AD$4,"B",IF(Z680&gt;$AD$5,"C","D")))))</f>
        <v>B</v>
      </c>
    </row>
    <row r="681" spans="1:32" ht="26.1" customHeight="1" x14ac:dyDescent="0.3">
      <c r="A681" s="46" t="s">
        <v>1274</v>
      </c>
      <c r="B681" s="31" t="s">
        <v>1241</v>
      </c>
      <c r="C681" s="46" t="s">
        <v>467</v>
      </c>
      <c r="D681" s="46" t="s">
        <v>469</v>
      </c>
      <c r="E681" s="46" t="s">
        <v>26</v>
      </c>
      <c r="F681" s="31">
        <v>220</v>
      </c>
      <c r="G681" s="47">
        <v>52</v>
      </c>
      <c r="H681" s="31">
        <v>3</v>
      </c>
      <c r="I681" s="31" t="s">
        <v>448</v>
      </c>
      <c r="J681" s="31" t="s">
        <v>18</v>
      </c>
      <c r="K681" s="31" t="s">
        <v>18</v>
      </c>
      <c r="L681" s="31" t="s">
        <v>425</v>
      </c>
      <c r="M681" s="31" t="s">
        <v>9</v>
      </c>
      <c r="N681" s="31" t="s">
        <v>9</v>
      </c>
      <c r="O681" s="31">
        <v>1488</v>
      </c>
      <c r="P681" s="31">
        <v>1452</v>
      </c>
      <c r="Q681" s="31">
        <v>1130</v>
      </c>
      <c r="R681" s="48">
        <v>0.93</v>
      </c>
      <c r="S681" s="48">
        <v>0.89</v>
      </c>
      <c r="T681" s="54">
        <v>0.72</v>
      </c>
      <c r="U681" s="50">
        <v>125.84</v>
      </c>
      <c r="V681" s="50">
        <v>121.49</v>
      </c>
      <c r="W681" s="51">
        <v>97.54</v>
      </c>
      <c r="X681" s="42">
        <f>IF(Tabela1[[#This Row],[Alta2]]="NA","NA",Tabela1[[#This Row],[Alta2]]/Tabela1[[#This Row],[Alta5]]*Tabela1[[#This Row],[Diâmetro (cm)]]/100)</f>
        <v>3.8E-3</v>
      </c>
      <c r="Y681" s="42">
        <f>IF(Tabela1[[#This Row],[Média3]]="NA","NA",Tabela1[[#This Row],[Média3]]/Tabela1[[#This Row],[Média6]]*Tabela1[[#This Row],[Diâmetro (cm)]]/100)</f>
        <v>3.8E-3</v>
      </c>
      <c r="Z681" s="42">
        <f>IF(Tabela1[[#This Row],[Baixa4]]="NA","NA",Tabela1[[#This Row],[Baixa4]]/Tabela1[[#This Row],[Baixa7]]*Tabela1[[#This Row],[Diâmetro (cm)]]/100)</f>
        <v>3.8E-3</v>
      </c>
      <c r="AA681" s="42">
        <f>IF(Tabela1[[#This Row],[Alta8]]="NA","NA",IF(OR(AD681="",U681=""),"",U681*30/1000))</f>
        <v>3.7751999999999999</v>
      </c>
      <c r="AB681" s="42">
        <f>IF(Tabela1[[#This Row],[Média9]]="NA","NA",IF(OR(AE681="",V681=""),"",V681*30/1000))</f>
        <v>3.6446999999999998</v>
      </c>
      <c r="AC681" s="42">
        <f>IF(Tabela1[[#This Row],[Baixa10]]="NA","NA",IF(OR(AF681="",W681=""),"",W681*30/1000))</f>
        <v>2.9262000000000001</v>
      </c>
      <c r="AD681" s="52" t="str">
        <f>IF(Tabela1[[#This Row],[Alta8]]="NA","NA",IF(X681="","",IF(X681&gt;$AD$3,"A",IF(X681&gt;$AD$4,"B",IF(X681&gt;$AD$5,"C","D")))))</f>
        <v>B</v>
      </c>
      <c r="AE681" s="52" t="str">
        <f>IF(Tabela1[[#This Row],[Média9]]="NA","NA",IF(Y681="","",IF(Y681&gt;$AD$3,"A",IF(Y681&gt;$AD$4,"B",IF(Y681&gt;$AD$5,"C","D")))))</f>
        <v>B</v>
      </c>
      <c r="AF681" s="52" t="str">
        <f>IF(Tabela1[[#This Row],[Baixa10]]="NA","NA",IF(Z681="","",IF(Z681&gt;$AD$3,"A",IF(Z681&gt;$AD$4,"B",IF(Z681&gt;$AD$5,"C","D")))))</f>
        <v>B</v>
      </c>
    </row>
    <row r="682" spans="1:32" ht="26.1" customHeight="1" x14ac:dyDescent="0.3">
      <c r="A682" s="46" t="s">
        <v>1274</v>
      </c>
      <c r="B682" s="31" t="s">
        <v>1241</v>
      </c>
      <c r="C682" s="46" t="s">
        <v>470</v>
      </c>
      <c r="D682" s="46" t="s">
        <v>471</v>
      </c>
      <c r="E682" s="46" t="s">
        <v>26</v>
      </c>
      <c r="F682" s="31">
        <v>127</v>
      </c>
      <c r="G682" s="47">
        <v>52</v>
      </c>
      <c r="H682" s="31">
        <v>3</v>
      </c>
      <c r="I682" s="31" t="s">
        <v>448</v>
      </c>
      <c r="J682" s="31" t="s">
        <v>18</v>
      </c>
      <c r="K682" s="31" t="s">
        <v>17</v>
      </c>
      <c r="L682" s="31" t="s">
        <v>425</v>
      </c>
      <c r="M682" s="31" t="s">
        <v>9</v>
      </c>
      <c r="N682" s="31" t="s">
        <v>9</v>
      </c>
      <c r="O682" s="31">
        <v>1456</v>
      </c>
      <c r="P682" s="31">
        <v>1170</v>
      </c>
      <c r="Q682" s="31">
        <v>976</v>
      </c>
      <c r="R682" s="48">
        <v>1.1299999999999999</v>
      </c>
      <c r="S682" s="48">
        <v>0.89</v>
      </c>
      <c r="T682" s="54">
        <v>0.79</v>
      </c>
      <c r="U682" s="50">
        <v>126.59</v>
      </c>
      <c r="V682" s="50">
        <v>96.61</v>
      </c>
      <c r="W682" s="51">
        <v>82.76</v>
      </c>
      <c r="X682" s="42">
        <f>IF(Tabela1[[#This Row],[Alta2]]="NA","NA",Tabela1[[#This Row],[Alta2]]/Tabela1[[#This Row],[Alta5]]*Tabela1[[#This Row],[Diâmetro (cm)]]/100)</f>
        <v>4.5999999999999999E-3</v>
      </c>
      <c r="Y682" s="42">
        <f>IF(Tabela1[[#This Row],[Média3]]="NA","NA",Tabela1[[#This Row],[Média3]]/Tabela1[[#This Row],[Média6]]*Tabela1[[#This Row],[Diâmetro (cm)]]/100)</f>
        <v>4.7999999999999996E-3</v>
      </c>
      <c r="Z682" s="42">
        <f>IF(Tabela1[[#This Row],[Baixa4]]="NA","NA",Tabela1[[#This Row],[Baixa4]]/Tabela1[[#This Row],[Baixa7]]*Tabela1[[#This Row],[Diâmetro (cm)]]/100)</f>
        <v>5.0000000000000001E-3</v>
      </c>
      <c r="AA682" s="42">
        <f>IF(Tabela1[[#This Row],[Alta8]]="NA","NA",IF(OR(AD682="",U682=""),"",U682*30/1000))</f>
        <v>3.7976999999999999</v>
      </c>
      <c r="AB682" s="42">
        <f>IF(Tabela1[[#This Row],[Média9]]="NA","NA",IF(OR(AE682="",V682=""),"",V682*30/1000))</f>
        <v>2.8982999999999999</v>
      </c>
      <c r="AC682" s="42">
        <f>IF(Tabela1[[#This Row],[Baixa10]]="NA","NA",IF(OR(AF682="",W682=""),"",W682*30/1000))</f>
        <v>2.4828000000000001</v>
      </c>
      <c r="AD682" s="52" t="str">
        <f>IF(Tabela1[[#This Row],[Alta8]]="NA","NA",IF(X682="","",IF(X682&gt;$AD$3,"A",IF(X682&gt;$AD$4,"B",IF(X682&gt;$AD$5,"C","D")))))</f>
        <v>A</v>
      </c>
      <c r="AE682" s="52" t="str">
        <f>IF(Tabela1[[#This Row],[Média9]]="NA","NA",IF(Y682="","",IF(Y682&gt;$AD$3,"A",IF(Y682&gt;$AD$4,"B",IF(Y682&gt;$AD$5,"C","D")))))</f>
        <v>A</v>
      </c>
      <c r="AF682" s="52" t="str">
        <f>IF(Tabela1[[#This Row],[Baixa10]]="NA","NA",IF(Z682="","",IF(Z682&gt;$AD$3,"A",IF(Z682&gt;$AD$4,"B",IF(Z682&gt;$AD$5,"C","D")))))</f>
        <v>A</v>
      </c>
    </row>
    <row r="683" spans="1:32" ht="26.1" customHeight="1" x14ac:dyDescent="0.3">
      <c r="A683" s="46" t="s">
        <v>1274</v>
      </c>
      <c r="B683" s="31" t="s">
        <v>1241</v>
      </c>
      <c r="C683" s="46" t="s">
        <v>470</v>
      </c>
      <c r="D683" s="46" t="s">
        <v>472</v>
      </c>
      <c r="E683" s="46" t="s">
        <v>26</v>
      </c>
      <c r="F683" s="31">
        <v>220</v>
      </c>
      <c r="G683" s="47">
        <v>52</v>
      </c>
      <c r="H683" s="31">
        <v>3</v>
      </c>
      <c r="I683" s="31" t="s">
        <v>448</v>
      </c>
      <c r="J683" s="31" t="s">
        <v>18</v>
      </c>
      <c r="K683" s="31" t="s">
        <v>17</v>
      </c>
      <c r="L683" s="31" t="s">
        <v>425</v>
      </c>
      <c r="M683" s="31" t="s">
        <v>9</v>
      </c>
      <c r="N683" s="31" t="s">
        <v>9</v>
      </c>
      <c r="O683" s="31">
        <v>1535</v>
      </c>
      <c r="P683" s="31">
        <v>1340</v>
      </c>
      <c r="Q683" s="31">
        <v>835</v>
      </c>
      <c r="R683" s="48">
        <v>1.1599999999999999</v>
      </c>
      <c r="S683" s="48">
        <v>1.06</v>
      </c>
      <c r="T683" s="54">
        <v>0.79</v>
      </c>
      <c r="U683" s="50">
        <v>121</v>
      </c>
      <c r="V683" s="50">
        <v>108.8</v>
      </c>
      <c r="W683" s="51">
        <v>78.09</v>
      </c>
      <c r="X683" s="42">
        <f>IF(Tabela1[[#This Row],[Alta2]]="NA","NA",Tabela1[[#This Row],[Alta2]]/Tabela1[[#This Row],[Alta5]]*Tabela1[[#This Row],[Diâmetro (cm)]]/100)</f>
        <v>5.0000000000000001E-3</v>
      </c>
      <c r="Y683" s="42">
        <f>IF(Tabela1[[#This Row],[Média3]]="NA","NA",Tabela1[[#This Row],[Média3]]/Tabela1[[#This Row],[Média6]]*Tabela1[[#This Row],[Diâmetro (cm)]]/100)</f>
        <v>5.1000000000000004E-3</v>
      </c>
      <c r="Z683" s="42">
        <f>IF(Tabela1[[#This Row],[Baixa4]]="NA","NA",Tabela1[[#This Row],[Baixa4]]/Tabela1[[#This Row],[Baixa7]]*Tabela1[[#This Row],[Diâmetro (cm)]]/100)</f>
        <v>5.3E-3</v>
      </c>
      <c r="AA683" s="42">
        <f>IF(Tabela1[[#This Row],[Alta8]]="NA","NA",IF(OR(AD683="",U683=""),"",U683*30/1000))</f>
        <v>3.63</v>
      </c>
      <c r="AB683" s="42">
        <f>IF(Tabela1[[#This Row],[Média9]]="NA","NA",IF(OR(AE683="",V683=""),"",V683*30/1000))</f>
        <v>3.2639999999999998</v>
      </c>
      <c r="AC683" s="42">
        <f>IF(Tabela1[[#This Row],[Baixa10]]="NA","NA",IF(OR(AF683="",W683=""),"",W683*30/1000))</f>
        <v>2.3426999999999998</v>
      </c>
      <c r="AD683" s="52" t="str">
        <f>IF(Tabela1[[#This Row],[Alta8]]="NA","NA",IF(X683="","",IF(X683&gt;$AD$3,"A",IF(X683&gt;$AD$4,"B",IF(X683&gt;$AD$5,"C","D")))))</f>
        <v>A</v>
      </c>
      <c r="AE683" s="52" t="str">
        <f>IF(Tabela1[[#This Row],[Média9]]="NA","NA",IF(Y683="","",IF(Y683&gt;$AD$3,"A",IF(Y683&gt;$AD$4,"B",IF(Y683&gt;$AD$5,"C","D")))))</f>
        <v>A</v>
      </c>
      <c r="AF683" s="52" t="str">
        <f>IF(Tabela1[[#This Row],[Baixa10]]="NA","NA",IF(Z683="","",IF(Z683&gt;$AD$3,"A",IF(Z683&gt;$AD$4,"B",IF(Z683&gt;$AD$5,"C","D")))))</f>
        <v>A</v>
      </c>
    </row>
    <row r="684" spans="1:32" ht="26.1" customHeight="1" x14ac:dyDescent="0.3">
      <c r="A684" s="46" t="s">
        <v>1274</v>
      </c>
      <c r="B684" s="31" t="s">
        <v>1241</v>
      </c>
      <c r="C684" s="46" t="s">
        <v>467</v>
      </c>
      <c r="D684" s="46" t="s">
        <v>473</v>
      </c>
      <c r="E684" s="46" t="s">
        <v>26</v>
      </c>
      <c r="F684" s="31" t="s">
        <v>20</v>
      </c>
      <c r="G684" s="47">
        <v>52</v>
      </c>
      <c r="H684" s="31">
        <v>3</v>
      </c>
      <c r="I684" s="31" t="s">
        <v>448</v>
      </c>
      <c r="J684" s="31" t="s">
        <v>18</v>
      </c>
      <c r="K684" s="31" t="s">
        <v>18</v>
      </c>
      <c r="L684" s="31" t="s">
        <v>425</v>
      </c>
      <c r="M684" s="31" t="s">
        <v>9</v>
      </c>
      <c r="N684" s="31" t="s">
        <v>9</v>
      </c>
      <c r="O684" s="31">
        <v>1493</v>
      </c>
      <c r="P684" s="31">
        <v>982</v>
      </c>
      <c r="Q684" s="31">
        <v>734</v>
      </c>
      <c r="R684" s="48">
        <v>0.94</v>
      </c>
      <c r="S684" s="48">
        <v>0.62</v>
      </c>
      <c r="T684" s="54">
        <v>0.49</v>
      </c>
      <c r="U684" s="50">
        <v>131.5</v>
      </c>
      <c r="V684" s="50">
        <v>95.1</v>
      </c>
      <c r="W684" s="51">
        <v>70.900000000000006</v>
      </c>
      <c r="X684" s="42">
        <f>IF(Tabela1[[#This Row],[Alta2]]="NA","NA",Tabela1[[#This Row],[Alta2]]/Tabela1[[#This Row],[Alta5]]*Tabela1[[#This Row],[Diâmetro (cm)]]/100)</f>
        <v>3.7000000000000002E-3</v>
      </c>
      <c r="Y684" s="42">
        <f>IF(Tabela1[[#This Row],[Média3]]="NA","NA",Tabela1[[#This Row],[Média3]]/Tabela1[[#This Row],[Média6]]*Tabela1[[#This Row],[Diâmetro (cm)]]/100)</f>
        <v>3.3999999999999998E-3</v>
      </c>
      <c r="Z684" s="42">
        <f>IF(Tabela1[[#This Row],[Baixa4]]="NA","NA",Tabela1[[#This Row],[Baixa4]]/Tabela1[[#This Row],[Baixa7]]*Tabela1[[#This Row],[Diâmetro (cm)]]/100)</f>
        <v>3.5999999999999999E-3</v>
      </c>
      <c r="AA684" s="42">
        <f>IF(Tabela1[[#This Row],[Alta8]]="NA","NA",IF(OR(AD684="",U684=""),"",U684*30/1000))</f>
        <v>3.9449999999999998</v>
      </c>
      <c r="AB684" s="42">
        <f>IF(Tabela1[[#This Row],[Média9]]="NA","NA",IF(OR(AE684="",V684=""),"",V684*30/1000))</f>
        <v>2.8530000000000002</v>
      </c>
      <c r="AC684" s="42">
        <f>IF(Tabela1[[#This Row],[Baixa10]]="NA","NA",IF(OR(AF684="",W684=""),"",W684*30/1000))</f>
        <v>2.1269999999999998</v>
      </c>
      <c r="AD684" s="52" t="str">
        <f>IF(Tabela1[[#This Row],[Alta8]]="NA","NA",IF(X684="","",IF(X684&gt;$AD$3,"A",IF(X684&gt;$AD$4,"B",IF(X684&gt;$AD$5,"C","D")))))</f>
        <v>B</v>
      </c>
      <c r="AE684" s="52" t="str">
        <f>IF(Tabela1[[#This Row],[Média9]]="NA","NA",IF(Y684="","",IF(Y684&gt;$AD$3,"A",IF(Y684&gt;$AD$4,"B",IF(Y684&gt;$AD$5,"C","D")))))</f>
        <v>C</v>
      </c>
      <c r="AF684" s="52" t="str">
        <f>IF(Tabela1[[#This Row],[Baixa10]]="NA","NA",IF(Z684="","",IF(Z684&gt;$AD$3,"A",IF(Z684&gt;$AD$4,"B",IF(Z684&gt;$AD$5,"C","D")))))</f>
        <v>B</v>
      </c>
    </row>
    <row r="685" spans="1:32" ht="26.1" customHeight="1" x14ac:dyDescent="0.3">
      <c r="A685" s="46" t="s">
        <v>1274</v>
      </c>
      <c r="B685" s="31" t="s">
        <v>1241</v>
      </c>
      <c r="C685" s="46" t="s">
        <v>470</v>
      </c>
      <c r="D685" s="46" t="s">
        <v>474</v>
      </c>
      <c r="E685" s="46" t="s">
        <v>26</v>
      </c>
      <c r="F685" s="31" t="s">
        <v>20</v>
      </c>
      <c r="G685" s="47">
        <v>52</v>
      </c>
      <c r="H685" s="31">
        <v>3</v>
      </c>
      <c r="I685" s="31" t="s">
        <v>448</v>
      </c>
      <c r="J685" s="31" t="s">
        <v>18</v>
      </c>
      <c r="K685" s="31" t="s">
        <v>17</v>
      </c>
      <c r="L685" s="31" t="s">
        <v>425</v>
      </c>
      <c r="M685" s="31" t="s">
        <v>9</v>
      </c>
      <c r="N685" s="31" t="s">
        <v>9</v>
      </c>
      <c r="O685" s="31">
        <v>1313</v>
      </c>
      <c r="P685" s="31">
        <v>812</v>
      </c>
      <c r="Q685" s="31">
        <v>654</v>
      </c>
      <c r="R685" s="48">
        <v>1.1399999999999999</v>
      </c>
      <c r="S685" s="48">
        <v>0.78</v>
      </c>
      <c r="T685" s="54">
        <v>0.61</v>
      </c>
      <c r="U685" s="50">
        <v>138.94999999999999</v>
      </c>
      <c r="V685" s="50">
        <v>102.1</v>
      </c>
      <c r="W685" s="51">
        <v>80.2</v>
      </c>
      <c r="X685" s="42">
        <f>IF(Tabela1[[#This Row],[Alta2]]="NA","NA",Tabela1[[#This Row],[Alta2]]/Tabela1[[#This Row],[Alta5]]*Tabela1[[#This Row],[Diâmetro (cm)]]/100)</f>
        <v>4.3E-3</v>
      </c>
      <c r="Y685" s="42">
        <f>IF(Tabela1[[#This Row],[Média3]]="NA","NA",Tabela1[[#This Row],[Média3]]/Tabela1[[#This Row],[Média6]]*Tabela1[[#This Row],[Diâmetro (cm)]]/100)</f>
        <v>4.0000000000000001E-3</v>
      </c>
      <c r="Z685" s="42">
        <f>IF(Tabela1[[#This Row],[Baixa4]]="NA","NA",Tabela1[[#This Row],[Baixa4]]/Tabela1[[#This Row],[Baixa7]]*Tabela1[[#This Row],[Diâmetro (cm)]]/100)</f>
        <v>4.0000000000000001E-3</v>
      </c>
      <c r="AA685" s="42">
        <f>IF(Tabela1[[#This Row],[Alta8]]="NA","NA",IF(OR(AD685="",U685=""),"",U685*30/1000))</f>
        <v>4.1684999999999999</v>
      </c>
      <c r="AB685" s="42">
        <f>IF(Tabela1[[#This Row],[Média9]]="NA","NA",IF(OR(AE685="",V685=""),"",V685*30/1000))</f>
        <v>3.0630000000000002</v>
      </c>
      <c r="AC685" s="42">
        <f>IF(Tabela1[[#This Row],[Baixa10]]="NA","NA",IF(OR(AF685="",W685=""),"",W685*30/1000))</f>
        <v>2.4060000000000001</v>
      </c>
      <c r="AD685" s="52" t="str">
        <f>IF(Tabela1[[#This Row],[Alta8]]="NA","NA",IF(X685="","",IF(X685&gt;$AD$3,"A",IF(X685&gt;$AD$4,"B",IF(X685&gt;$AD$5,"C","D")))))</f>
        <v>A</v>
      </c>
      <c r="AE685" s="52" t="str">
        <f>IF(Tabela1[[#This Row],[Média9]]="NA","NA",IF(Y685="","",IF(Y685&gt;$AD$3,"A",IF(Y685&gt;$AD$4,"B",IF(Y685&gt;$AD$5,"C","D")))))</f>
        <v>B</v>
      </c>
      <c r="AF685" s="52" t="str">
        <f>IF(Tabela1[[#This Row],[Baixa10]]="NA","NA",IF(Z685="","",IF(Z685&gt;$AD$3,"A",IF(Z685&gt;$AD$4,"B",IF(Z685&gt;$AD$5,"C","D")))))</f>
        <v>B</v>
      </c>
    </row>
    <row r="686" spans="1:32" ht="26.1" customHeight="1" x14ac:dyDescent="0.3">
      <c r="A686" s="46" t="s">
        <v>1274</v>
      </c>
      <c r="B686" s="31" t="s">
        <v>1241</v>
      </c>
      <c r="C686" s="46" t="s">
        <v>467</v>
      </c>
      <c r="D686" s="46" t="s">
        <v>475</v>
      </c>
      <c r="E686" s="46" t="s">
        <v>27</v>
      </c>
      <c r="F686" s="31">
        <v>127</v>
      </c>
      <c r="G686" s="47">
        <v>52</v>
      </c>
      <c r="H686" s="31">
        <v>3</v>
      </c>
      <c r="I686" s="31" t="s">
        <v>448</v>
      </c>
      <c r="J686" s="31" t="s">
        <v>18</v>
      </c>
      <c r="K686" s="31" t="s">
        <v>18</v>
      </c>
      <c r="L686" s="31" t="s">
        <v>425</v>
      </c>
      <c r="M686" s="31" t="s">
        <v>9</v>
      </c>
      <c r="N686" s="31" t="s">
        <v>9</v>
      </c>
      <c r="O686" s="31">
        <v>1371</v>
      </c>
      <c r="P686" s="31">
        <v>1195</v>
      </c>
      <c r="Q686" s="31">
        <v>754</v>
      </c>
      <c r="R686" s="48">
        <v>0.85</v>
      </c>
      <c r="S686" s="48">
        <v>0.66</v>
      </c>
      <c r="T686" s="54">
        <v>0.49</v>
      </c>
      <c r="U686" s="50">
        <v>118.75</v>
      </c>
      <c r="V686" s="50">
        <v>96.91</v>
      </c>
      <c r="W686" s="51">
        <v>68.88</v>
      </c>
      <c r="X686" s="42">
        <f>IF(Tabela1[[#This Row],[Alta2]]="NA","NA",Tabela1[[#This Row],[Alta2]]/Tabela1[[#This Row],[Alta5]]*Tabela1[[#This Row],[Diâmetro (cm)]]/100)</f>
        <v>3.7000000000000002E-3</v>
      </c>
      <c r="Y686" s="42">
        <f>IF(Tabela1[[#This Row],[Média3]]="NA","NA",Tabela1[[#This Row],[Média3]]/Tabela1[[#This Row],[Média6]]*Tabela1[[#This Row],[Diâmetro (cm)]]/100)</f>
        <v>3.5000000000000001E-3</v>
      </c>
      <c r="Z686" s="42">
        <f>IF(Tabela1[[#This Row],[Baixa4]]="NA","NA",Tabela1[[#This Row],[Baixa4]]/Tabela1[[#This Row],[Baixa7]]*Tabela1[[#This Row],[Diâmetro (cm)]]/100)</f>
        <v>3.7000000000000002E-3</v>
      </c>
      <c r="AA686" s="42">
        <f>IF(Tabela1[[#This Row],[Alta8]]="NA","NA",IF(OR(AD686="",U686=""),"",U686*30/1000))</f>
        <v>3.5625</v>
      </c>
      <c r="AB686" s="42">
        <f>IF(Tabela1[[#This Row],[Média9]]="NA","NA",IF(OR(AE686="",V686=""),"",V686*30/1000))</f>
        <v>2.9073000000000002</v>
      </c>
      <c r="AC686" s="42">
        <f>IF(Tabela1[[#This Row],[Baixa10]]="NA","NA",IF(OR(AF686="",W686=""),"",W686*30/1000))</f>
        <v>2.0663999999999998</v>
      </c>
      <c r="AD686" s="52" t="str">
        <f>IF(Tabela1[[#This Row],[Alta8]]="NA","NA",IF(X686="","",IF(X686&gt;$AD$3,"A",IF(X686&gt;$AD$4,"B",IF(X686&gt;$AD$5,"C","D")))))</f>
        <v>B</v>
      </c>
      <c r="AE686" s="52" t="str">
        <f>IF(Tabela1[[#This Row],[Média9]]="NA","NA",IF(Y686="","",IF(Y686&gt;$AD$3,"A",IF(Y686&gt;$AD$4,"B",IF(Y686&gt;$AD$5,"C","D")))))</f>
        <v>C</v>
      </c>
      <c r="AF686" s="52" t="str">
        <f>IF(Tabela1[[#This Row],[Baixa10]]="NA","NA",IF(Z686="","",IF(Z686&gt;$AD$3,"A",IF(Z686&gt;$AD$4,"B",IF(Z686&gt;$AD$5,"C","D")))))</f>
        <v>B</v>
      </c>
    </row>
    <row r="687" spans="1:32" ht="26.1" customHeight="1" x14ac:dyDescent="0.3">
      <c r="A687" s="46" t="s">
        <v>1274</v>
      </c>
      <c r="B687" s="31" t="s">
        <v>1241</v>
      </c>
      <c r="C687" s="46" t="s">
        <v>467</v>
      </c>
      <c r="D687" s="46" t="s">
        <v>476</v>
      </c>
      <c r="E687" s="46" t="s">
        <v>27</v>
      </c>
      <c r="F687" s="31">
        <v>220</v>
      </c>
      <c r="G687" s="47">
        <v>52</v>
      </c>
      <c r="H687" s="31">
        <v>3</v>
      </c>
      <c r="I687" s="31" t="s">
        <v>448</v>
      </c>
      <c r="J687" s="31" t="s">
        <v>18</v>
      </c>
      <c r="K687" s="31" t="s">
        <v>18</v>
      </c>
      <c r="L687" s="31" t="s">
        <v>425</v>
      </c>
      <c r="M687" s="31" t="s">
        <v>9</v>
      </c>
      <c r="N687" s="31" t="s">
        <v>9</v>
      </c>
      <c r="O687" s="31">
        <v>1354</v>
      </c>
      <c r="P687" s="31">
        <v>1283</v>
      </c>
      <c r="Q687" s="31">
        <v>1140</v>
      </c>
      <c r="R687" s="48">
        <v>0.94</v>
      </c>
      <c r="S687" s="48">
        <v>0.79</v>
      </c>
      <c r="T687" s="54">
        <v>0.62</v>
      </c>
      <c r="U687" s="50">
        <v>127.81</v>
      </c>
      <c r="V687" s="50">
        <v>104.57</v>
      </c>
      <c r="W687" s="51">
        <v>78.12</v>
      </c>
      <c r="X687" s="42">
        <f>IF(Tabela1[[#This Row],[Alta2]]="NA","NA",Tabela1[[#This Row],[Alta2]]/Tabela1[[#This Row],[Alta5]]*Tabela1[[#This Row],[Diâmetro (cm)]]/100)</f>
        <v>3.8E-3</v>
      </c>
      <c r="Y687" s="42">
        <f>IF(Tabela1[[#This Row],[Média3]]="NA","NA",Tabela1[[#This Row],[Média3]]/Tabela1[[#This Row],[Média6]]*Tabela1[[#This Row],[Diâmetro (cm)]]/100)</f>
        <v>3.8999999999999998E-3</v>
      </c>
      <c r="Z687" s="42">
        <f>IF(Tabela1[[#This Row],[Baixa4]]="NA","NA",Tabela1[[#This Row],[Baixa4]]/Tabela1[[#This Row],[Baixa7]]*Tabela1[[#This Row],[Diâmetro (cm)]]/100)</f>
        <v>4.1000000000000003E-3</v>
      </c>
      <c r="AA687" s="42">
        <f>IF(Tabela1[[#This Row],[Alta8]]="NA","NA",IF(OR(AD687="",U687=""),"",U687*30/1000))</f>
        <v>3.8342999999999998</v>
      </c>
      <c r="AB687" s="42">
        <f>IF(Tabela1[[#This Row],[Média9]]="NA","NA",IF(OR(AE687="",V687=""),"",V687*30/1000))</f>
        <v>3.1371000000000002</v>
      </c>
      <c r="AC687" s="42">
        <f>IF(Tabela1[[#This Row],[Baixa10]]="NA","NA",IF(OR(AF687="",W687=""),"",W687*30/1000))</f>
        <v>2.3435999999999999</v>
      </c>
      <c r="AD687" s="52" t="str">
        <f>IF(Tabela1[[#This Row],[Alta8]]="NA","NA",IF(X687="","",IF(X687&gt;$AD$3,"A",IF(X687&gt;$AD$4,"B",IF(X687&gt;$AD$5,"C","D")))))</f>
        <v>B</v>
      </c>
      <c r="AE687" s="52" t="str">
        <f>IF(Tabela1[[#This Row],[Média9]]="NA","NA",IF(Y687="","",IF(Y687&gt;$AD$3,"A",IF(Y687&gt;$AD$4,"B",IF(Y687&gt;$AD$5,"C","D")))))</f>
        <v>B</v>
      </c>
      <c r="AF687" s="52" t="str">
        <f>IF(Tabela1[[#This Row],[Baixa10]]="NA","NA",IF(Z687="","",IF(Z687&gt;$AD$3,"A",IF(Z687&gt;$AD$4,"B",IF(Z687&gt;$AD$5,"C","D")))))</f>
        <v>A</v>
      </c>
    </row>
    <row r="688" spans="1:32" ht="26.1" customHeight="1" x14ac:dyDescent="0.3">
      <c r="A688" s="46" t="s">
        <v>1274</v>
      </c>
      <c r="B688" s="31" t="s">
        <v>1241</v>
      </c>
      <c r="C688" s="46" t="s">
        <v>470</v>
      </c>
      <c r="D688" s="46" t="s">
        <v>477</v>
      </c>
      <c r="E688" s="46" t="s">
        <v>27</v>
      </c>
      <c r="F688" s="31">
        <v>127</v>
      </c>
      <c r="G688" s="47">
        <v>52</v>
      </c>
      <c r="H688" s="31">
        <v>3</v>
      </c>
      <c r="I688" s="31" t="s">
        <v>448</v>
      </c>
      <c r="J688" s="31" t="s">
        <v>18</v>
      </c>
      <c r="K688" s="31" t="s">
        <v>17</v>
      </c>
      <c r="L688" s="31" t="s">
        <v>425</v>
      </c>
      <c r="M688" s="31" t="s">
        <v>9</v>
      </c>
      <c r="N688" s="31" t="s">
        <v>9</v>
      </c>
      <c r="O688" s="31">
        <v>1390</v>
      </c>
      <c r="P688" s="31">
        <v>1177</v>
      </c>
      <c r="Q688" s="31">
        <v>1108</v>
      </c>
      <c r="R688" s="48">
        <v>0.97</v>
      </c>
      <c r="S688" s="48">
        <v>0.85</v>
      </c>
      <c r="T688" s="54">
        <v>0.74</v>
      </c>
      <c r="U688" s="50">
        <v>127.89</v>
      </c>
      <c r="V688" s="50">
        <v>101.11</v>
      </c>
      <c r="W688" s="51">
        <v>94.48</v>
      </c>
      <c r="X688" s="42">
        <f>IF(Tabela1[[#This Row],[Alta2]]="NA","NA",Tabela1[[#This Row],[Alta2]]/Tabela1[[#This Row],[Alta5]]*Tabela1[[#This Row],[Diâmetro (cm)]]/100)</f>
        <v>3.8999999999999998E-3</v>
      </c>
      <c r="Y688" s="42">
        <f>IF(Tabela1[[#This Row],[Média3]]="NA","NA",Tabela1[[#This Row],[Média3]]/Tabela1[[#This Row],[Média6]]*Tabela1[[#This Row],[Diâmetro (cm)]]/100)</f>
        <v>4.4000000000000003E-3</v>
      </c>
      <c r="Z688" s="42">
        <f>IF(Tabela1[[#This Row],[Baixa4]]="NA","NA",Tabela1[[#This Row],[Baixa4]]/Tabela1[[#This Row],[Baixa7]]*Tabela1[[#This Row],[Diâmetro (cm)]]/100)</f>
        <v>4.1000000000000003E-3</v>
      </c>
      <c r="AA688" s="42">
        <f>IF(Tabela1[[#This Row],[Alta8]]="NA","NA",IF(OR(AD688="",U688=""),"",U688*30/1000))</f>
        <v>3.8367</v>
      </c>
      <c r="AB688" s="42">
        <f>IF(Tabela1[[#This Row],[Média9]]="NA","NA",IF(OR(AE688="",V688=""),"",V688*30/1000))</f>
        <v>3.0333000000000001</v>
      </c>
      <c r="AC688" s="42">
        <f>IF(Tabela1[[#This Row],[Baixa10]]="NA","NA",IF(OR(AF688="",W688=""),"",W688*30/1000))</f>
        <v>2.8344</v>
      </c>
      <c r="AD688" s="52" t="str">
        <f>IF(Tabela1[[#This Row],[Alta8]]="NA","NA",IF(X688="","",IF(X688&gt;$AD$3,"A",IF(X688&gt;$AD$4,"B",IF(X688&gt;$AD$5,"C","D")))))</f>
        <v>B</v>
      </c>
      <c r="AE688" s="52" t="str">
        <f>IF(Tabela1[[#This Row],[Média9]]="NA","NA",IF(Y688="","",IF(Y688&gt;$AD$3,"A",IF(Y688&gt;$AD$4,"B",IF(Y688&gt;$AD$5,"C","D")))))</f>
        <v>A</v>
      </c>
      <c r="AF688" s="52" t="str">
        <f>IF(Tabela1[[#This Row],[Baixa10]]="NA","NA",IF(Z688="","",IF(Z688&gt;$AD$3,"A",IF(Z688&gt;$AD$4,"B",IF(Z688&gt;$AD$5,"C","D")))))</f>
        <v>A</v>
      </c>
    </row>
    <row r="689" spans="1:32" ht="26.1" customHeight="1" x14ac:dyDescent="0.3">
      <c r="A689" s="46" t="s">
        <v>1274</v>
      </c>
      <c r="B689" s="31" t="s">
        <v>1241</v>
      </c>
      <c r="C689" s="46" t="s">
        <v>470</v>
      </c>
      <c r="D689" s="46" t="s">
        <v>478</v>
      </c>
      <c r="E689" s="46" t="s">
        <v>27</v>
      </c>
      <c r="F689" s="31">
        <v>220</v>
      </c>
      <c r="G689" s="47">
        <v>52</v>
      </c>
      <c r="H689" s="31">
        <v>3</v>
      </c>
      <c r="I689" s="31" t="s">
        <v>448</v>
      </c>
      <c r="J689" s="31" t="s">
        <v>18</v>
      </c>
      <c r="K689" s="31" t="s">
        <v>17</v>
      </c>
      <c r="L689" s="31" t="s">
        <v>425</v>
      </c>
      <c r="M689" s="31" t="s">
        <v>9</v>
      </c>
      <c r="N689" s="31" t="s">
        <v>9</v>
      </c>
      <c r="O689" s="31">
        <v>1476</v>
      </c>
      <c r="P689" s="31">
        <v>1316</v>
      </c>
      <c r="Q689" s="31">
        <v>1084</v>
      </c>
      <c r="R689" s="48">
        <v>1.08</v>
      </c>
      <c r="S689" s="48">
        <v>0.99</v>
      </c>
      <c r="T689" s="54">
        <v>0.82</v>
      </c>
      <c r="U689" s="50">
        <v>125.86</v>
      </c>
      <c r="V689" s="50">
        <v>117.36</v>
      </c>
      <c r="W689" s="51">
        <v>97.83</v>
      </c>
      <c r="X689" s="42">
        <f>IF(Tabela1[[#This Row],[Alta2]]="NA","NA",Tabela1[[#This Row],[Alta2]]/Tabela1[[#This Row],[Alta5]]*Tabela1[[#This Row],[Diâmetro (cm)]]/100)</f>
        <v>4.4999999999999997E-3</v>
      </c>
      <c r="Y689" s="42">
        <f>IF(Tabela1[[#This Row],[Média3]]="NA","NA",Tabela1[[#This Row],[Média3]]/Tabela1[[#This Row],[Média6]]*Tabela1[[#This Row],[Diâmetro (cm)]]/100)</f>
        <v>4.4000000000000003E-3</v>
      </c>
      <c r="Z689" s="42">
        <f>IF(Tabela1[[#This Row],[Baixa4]]="NA","NA",Tabela1[[#This Row],[Baixa4]]/Tabela1[[#This Row],[Baixa7]]*Tabela1[[#This Row],[Diâmetro (cm)]]/100)</f>
        <v>4.4000000000000003E-3</v>
      </c>
      <c r="AA689" s="42">
        <f>IF(Tabela1[[#This Row],[Alta8]]="NA","NA",IF(OR(AD689="",U689=""),"",U689*30/1000))</f>
        <v>3.7757999999999998</v>
      </c>
      <c r="AB689" s="42">
        <f>IF(Tabela1[[#This Row],[Média9]]="NA","NA",IF(OR(AE689="",V689=""),"",V689*30/1000))</f>
        <v>3.5207999999999999</v>
      </c>
      <c r="AC689" s="42">
        <f>IF(Tabela1[[#This Row],[Baixa10]]="NA","NA",IF(OR(AF689="",W689=""),"",W689*30/1000))</f>
        <v>2.9348999999999998</v>
      </c>
      <c r="AD689" s="52" t="str">
        <f>IF(Tabela1[[#This Row],[Alta8]]="NA","NA",IF(X689="","",IF(X689&gt;$AD$3,"A",IF(X689&gt;$AD$4,"B",IF(X689&gt;$AD$5,"C","D")))))</f>
        <v>A</v>
      </c>
      <c r="AE689" s="52" t="str">
        <f>IF(Tabela1[[#This Row],[Média9]]="NA","NA",IF(Y689="","",IF(Y689&gt;$AD$3,"A",IF(Y689&gt;$AD$4,"B",IF(Y689&gt;$AD$5,"C","D")))))</f>
        <v>A</v>
      </c>
      <c r="AF689" s="52" t="str">
        <f>IF(Tabela1[[#This Row],[Baixa10]]="NA","NA",IF(Z689="","",IF(Z689&gt;$AD$3,"A",IF(Z689&gt;$AD$4,"B",IF(Z689&gt;$AD$5,"C","D")))))</f>
        <v>A</v>
      </c>
    </row>
    <row r="690" spans="1:32" ht="26.1" customHeight="1" x14ac:dyDescent="0.3">
      <c r="A690" s="46" t="s">
        <v>1274</v>
      </c>
      <c r="B690" s="31" t="s">
        <v>1241</v>
      </c>
      <c r="C690" s="46" t="s">
        <v>467</v>
      </c>
      <c r="D690" s="46" t="s">
        <v>479</v>
      </c>
      <c r="E690" s="46" t="s">
        <v>27</v>
      </c>
      <c r="F690" s="31" t="s">
        <v>20</v>
      </c>
      <c r="G690" s="47">
        <v>52</v>
      </c>
      <c r="H690" s="31">
        <v>3</v>
      </c>
      <c r="I690" s="31" t="s">
        <v>448</v>
      </c>
      <c r="J690" s="31" t="s">
        <v>18</v>
      </c>
      <c r="K690" s="31" t="s">
        <v>18</v>
      </c>
      <c r="L690" s="31" t="s">
        <v>425</v>
      </c>
      <c r="M690" s="31" t="s">
        <v>9</v>
      </c>
      <c r="N690" s="31" t="s">
        <v>9</v>
      </c>
      <c r="O690" s="31">
        <v>1395</v>
      </c>
      <c r="P690" s="31">
        <v>813</v>
      </c>
      <c r="Q690" s="31">
        <v>580</v>
      </c>
      <c r="R690" s="48">
        <v>0.89</v>
      </c>
      <c r="S690" s="48">
        <v>0.56999999999999995</v>
      </c>
      <c r="T690" s="54">
        <v>0.4</v>
      </c>
      <c r="U690" s="50">
        <v>132.05000000000001</v>
      </c>
      <c r="V690" s="50">
        <v>83.75</v>
      </c>
      <c r="W690" s="51">
        <v>53.9</v>
      </c>
      <c r="X690" s="42">
        <f>IF(Tabela1[[#This Row],[Alta2]]="NA","NA",Tabela1[[#This Row],[Alta2]]/Tabela1[[#This Row],[Alta5]]*Tabela1[[#This Row],[Diâmetro (cm)]]/100)</f>
        <v>3.5000000000000001E-3</v>
      </c>
      <c r="Y690" s="42">
        <f>IF(Tabela1[[#This Row],[Média3]]="NA","NA",Tabela1[[#This Row],[Média3]]/Tabela1[[#This Row],[Média6]]*Tabela1[[#This Row],[Diâmetro (cm)]]/100)</f>
        <v>3.5000000000000001E-3</v>
      </c>
      <c r="Z690" s="42">
        <f>IF(Tabela1[[#This Row],[Baixa4]]="NA","NA",Tabela1[[#This Row],[Baixa4]]/Tabela1[[#This Row],[Baixa7]]*Tabela1[[#This Row],[Diâmetro (cm)]]/100)</f>
        <v>3.8999999999999998E-3</v>
      </c>
      <c r="AA690" s="42">
        <f>IF(Tabela1[[#This Row],[Alta8]]="NA","NA",IF(OR(AD690="",U690=""),"",U690*30/1000))</f>
        <v>3.9615</v>
      </c>
      <c r="AB690" s="42">
        <f>IF(Tabela1[[#This Row],[Média9]]="NA","NA",IF(OR(AE690="",V690=""),"",V690*30/1000))</f>
        <v>2.5125000000000002</v>
      </c>
      <c r="AC690" s="42">
        <f>IF(Tabela1[[#This Row],[Baixa10]]="NA","NA",IF(OR(AF690="",W690=""),"",W690*30/1000))</f>
        <v>1.617</v>
      </c>
      <c r="AD690" s="52" t="str">
        <f>IF(Tabela1[[#This Row],[Alta8]]="NA","NA",IF(X690="","",IF(X690&gt;$AD$3,"A",IF(X690&gt;$AD$4,"B",IF(X690&gt;$AD$5,"C","D")))))</f>
        <v>C</v>
      </c>
      <c r="AE690" s="52" t="str">
        <f>IF(Tabela1[[#This Row],[Média9]]="NA","NA",IF(Y690="","",IF(Y690&gt;$AD$3,"A",IF(Y690&gt;$AD$4,"B",IF(Y690&gt;$AD$5,"C","D")))))</f>
        <v>C</v>
      </c>
      <c r="AF690" s="52" t="str">
        <f>IF(Tabela1[[#This Row],[Baixa10]]="NA","NA",IF(Z690="","",IF(Z690&gt;$AD$3,"A",IF(Z690&gt;$AD$4,"B",IF(Z690&gt;$AD$5,"C","D")))))</f>
        <v>B</v>
      </c>
    </row>
    <row r="691" spans="1:32" ht="26.1" customHeight="1" x14ac:dyDescent="0.3">
      <c r="A691" s="46" t="s">
        <v>1274</v>
      </c>
      <c r="B691" s="31" t="s">
        <v>1241</v>
      </c>
      <c r="C691" s="46" t="s">
        <v>470</v>
      </c>
      <c r="D691" s="46" t="s">
        <v>480</v>
      </c>
      <c r="E691" s="46" t="s">
        <v>27</v>
      </c>
      <c r="F691" s="31" t="s">
        <v>20</v>
      </c>
      <c r="G691" s="47">
        <v>52</v>
      </c>
      <c r="H691" s="31">
        <v>3</v>
      </c>
      <c r="I691" s="31" t="s">
        <v>448</v>
      </c>
      <c r="J691" s="31" t="s">
        <v>18</v>
      </c>
      <c r="K691" s="31" t="s">
        <v>17</v>
      </c>
      <c r="L691" s="31" t="s">
        <v>425</v>
      </c>
      <c r="M691" s="31" t="s">
        <v>9</v>
      </c>
      <c r="N691" s="31" t="s">
        <v>9</v>
      </c>
      <c r="O691" s="31">
        <v>1492</v>
      </c>
      <c r="P691" s="31">
        <v>955</v>
      </c>
      <c r="Q691" s="31">
        <v>550</v>
      </c>
      <c r="R691" s="48">
        <v>1.02</v>
      </c>
      <c r="S691" s="48">
        <v>0.7</v>
      </c>
      <c r="T691" s="54">
        <v>0.44</v>
      </c>
      <c r="U691" s="50">
        <v>136.55000000000001</v>
      </c>
      <c r="V691" s="50">
        <v>103.9</v>
      </c>
      <c r="W691" s="51">
        <v>58.6</v>
      </c>
      <c r="X691" s="42">
        <f>IF(Tabela1[[#This Row],[Alta2]]="NA","NA",Tabela1[[#This Row],[Alta2]]/Tabela1[[#This Row],[Alta5]]*Tabela1[[#This Row],[Diâmetro (cm)]]/100)</f>
        <v>3.8999999999999998E-3</v>
      </c>
      <c r="Y691" s="42">
        <f>IF(Tabela1[[#This Row],[Média3]]="NA","NA",Tabela1[[#This Row],[Média3]]/Tabela1[[#This Row],[Média6]]*Tabela1[[#This Row],[Diâmetro (cm)]]/100)</f>
        <v>3.5000000000000001E-3</v>
      </c>
      <c r="Z691" s="42">
        <f>IF(Tabela1[[#This Row],[Baixa4]]="NA","NA",Tabela1[[#This Row],[Baixa4]]/Tabela1[[#This Row],[Baixa7]]*Tabela1[[#This Row],[Diâmetro (cm)]]/100)</f>
        <v>3.8999999999999998E-3</v>
      </c>
      <c r="AA691" s="42">
        <f>IF(Tabela1[[#This Row],[Alta8]]="NA","NA",IF(OR(AD691="",U691=""),"",U691*30/1000))</f>
        <v>4.0964999999999998</v>
      </c>
      <c r="AB691" s="42">
        <f>IF(Tabela1[[#This Row],[Média9]]="NA","NA",IF(OR(AE691="",V691=""),"",V691*30/1000))</f>
        <v>3.117</v>
      </c>
      <c r="AC691" s="42">
        <f>IF(Tabela1[[#This Row],[Baixa10]]="NA","NA",IF(OR(AF691="",W691=""),"",W691*30/1000))</f>
        <v>1.758</v>
      </c>
      <c r="AD691" s="52" t="str">
        <f>IF(Tabela1[[#This Row],[Alta8]]="NA","NA",IF(X691="","",IF(X691&gt;$AD$3,"A",IF(X691&gt;$AD$4,"B",IF(X691&gt;$AD$5,"C","D")))))</f>
        <v>B</v>
      </c>
      <c r="AE691" s="52" t="str">
        <f>IF(Tabela1[[#This Row],[Média9]]="NA","NA",IF(Y691="","",IF(Y691&gt;$AD$3,"A",IF(Y691&gt;$AD$4,"B",IF(Y691&gt;$AD$5,"C","D")))))</f>
        <v>C</v>
      </c>
      <c r="AF691" s="52" t="str">
        <f>IF(Tabela1[[#This Row],[Baixa10]]="NA","NA",IF(Z691="","",IF(Z691&gt;$AD$3,"A",IF(Z691&gt;$AD$4,"B",IF(Z691&gt;$AD$5,"C","D")))))</f>
        <v>B</v>
      </c>
    </row>
    <row r="692" spans="1:32" ht="26.1" customHeight="1" x14ac:dyDescent="0.3">
      <c r="A692" s="46" t="s">
        <v>1274</v>
      </c>
      <c r="B692" s="31" t="s">
        <v>1241</v>
      </c>
      <c r="C692" s="46" t="s">
        <v>481</v>
      </c>
      <c r="D692" s="46" t="s">
        <v>482</v>
      </c>
      <c r="E692" s="46" t="s">
        <v>26</v>
      </c>
      <c r="F692" s="31" t="s">
        <v>20</v>
      </c>
      <c r="G692" s="47">
        <v>52</v>
      </c>
      <c r="H692" s="31">
        <v>3</v>
      </c>
      <c r="I692" s="31" t="s">
        <v>448</v>
      </c>
      <c r="J692" s="31" t="s">
        <v>18</v>
      </c>
      <c r="K692" s="31" t="s">
        <v>17</v>
      </c>
      <c r="L692" s="31" t="s">
        <v>425</v>
      </c>
      <c r="M692" s="31" t="s">
        <v>9</v>
      </c>
      <c r="N692" s="31" t="s">
        <v>9</v>
      </c>
      <c r="O692" s="31">
        <v>1485</v>
      </c>
      <c r="P692" s="31">
        <v>813.1</v>
      </c>
      <c r="Q692" s="31">
        <v>710.4</v>
      </c>
      <c r="R692" s="48">
        <v>0.89</v>
      </c>
      <c r="S692" s="48">
        <v>0.54</v>
      </c>
      <c r="T692" s="54">
        <v>0.43</v>
      </c>
      <c r="U692" s="50">
        <v>124.55</v>
      </c>
      <c r="V692" s="50">
        <v>81.53</v>
      </c>
      <c r="W692" s="51">
        <v>60.29</v>
      </c>
      <c r="X692" s="42">
        <f>IF(Tabela1[[#This Row],[Alta2]]="NA","NA",Tabela1[[#This Row],[Alta2]]/Tabela1[[#This Row],[Alta5]]*Tabela1[[#This Row],[Diâmetro (cm)]]/100)</f>
        <v>3.7000000000000002E-3</v>
      </c>
      <c r="Y692" s="42">
        <f>IF(Tabela1[[#This Row],[Média3]]="NA","NA",Tabela1[[#This Row],[Média3]]/Tabela1[[#This Row],[Média6]]*Tabela1[[#This Row],[Diâmetro (cm)]]/100)</f>
        <v>3.3999999999999998E-3</v>
      </c>
      <c r="Z692" s="42">
        <f>IF(Tabela1[[#This Row],[Baixa4]]="NA","NA",Tabela1[[#This Row],[Baixa4]]/Tabela1[[#This Row],[Baixa7]]*Tabela1[[#This Row],[Diâmetro (cm)]]/100)</f>
        <v>3.7000000000000002E-3</v>
      </c>
      <c r="AA692" s="42">
        <f>IF(Tabela1[[#This Row],[Alta8]]="NA","NA",IF(OR(AD692="",U692=""),"",U692*30/1000))</f>
        <v>3.7364999999999999</v>
      </c>
      <c r="AB692" s="42">
        <f>IF(Tabela1[[#This Row],[Média9]]="NA","NA",IF(OR(AE692="",V692=""),"",V692*30/1000))</f>
        <v>2.4459</v>
      </c>
      <c r="AC692" s="42">
        <f>IF(Tabela1[[#This Row],[Baixa10]]="NA","NA",IF(OR(AF692="",W692=""),"",W692*30/1000))</f>
        <v>1.8087</v>
      </c>
      <c r="AD692" s="52" t="str">
        <f>IF(Tabela1[[#This Row],[Alta8]]="NA","NA",IF(X692="","",IF(X692&gt;$AD$3,"A",IF(X692&gt;$AD$4,"B",IF(X692&gt;$AD$5,"C","D")))))</f>
        <v>B</v>
      </c>
      <c r="AE692" s="52" t="str">
        <f>IF(Tabela1[[#This Row],[Média9]]="NA","NA",IF(Y692="","",IF(Y692&gt;$AD$3,"A",IF(Y692&gt;$AD$4,"B",IF(Y692&gt;$AD$5,"C","D")))))</f>
        <v>C</v>
      </c>
      <c r="AF692" s="52" t="str">
        <f>IF(Tabela1[[#This Row],[Baixa10]]="NA","NA",IF(Z692="","",IF(Z692&gt;$AD$3,"A",IF(Z692&gt;$AD$4,"B",IF(Z692&gt;$AD$5,"C","D")))))</f>
        <v>B</v>
      </c>
    </row>
    <row r="693" spans="1:32" ht="26.1" customHeight="1" x14ac:dyDescent="0.3">
      <c r="A693" s="46" t="s">
        <v>1274</v>
      </c>
      <c r="B693" s="31" t="s">
        <v>1241</v>
      </c>
      <c r="C693" s="46" t="s">
        <v>483</v>
      </c>
      <c r="D693" s="46" t="s">
        <v>484</v>
      </c>
      <c r="E693" s="46" t="s">
        <v>26</v>
      </c>
      <c r="F693" s="31">
        <v>127</v>
      </c>
      <c r="G693" s="47">
        <v>52</v>
      </c>
      <c r="H693" s="31">
        <v>3</v>
      </c>
      <c r="I693" s="31" t="s">
        <v>448</v>
      </c>
      <c r="J693" s="31" t="s">
        <v>18</v>
      </c>
      <c r="K693" s="31" t="s">
        <v>18</v>
      </c>
      <c r="L693" s="31" t="s">
        <v>425</v>
      </c>
      <c r="M693" s="31" t="s">
        <v>9</v>
      </c>
      <c r="N693" s="31" t="s">
        <v>9</v>
      </c>
      <c r="O693" s="31">
        <v>1129</v>
      </c>
      <c r="P693" s="31">
        <v>934.9</v>
      </c>
      <c r="Q693" s="31">
        <v>752.8</v>
      </c>
      <c r="R693" s="48">
        <v>0.94</v>
      </c>
      <c r="S693" s="48">
        <v>0.81</v>
      </c>
      <c r="T693" s="54">
        <v>0.73</v>
      </c>
      <c r="U693" s="50">
        <v>157.24</v>
      </c>
      <c r="V693" s="50">
        <v>135.63999999999999</v>
      </c>
      <c r="W693" s="51">
        <v>119.84</v>
      </c>
      <c r="X693" s="42">
        <f>IF(Tabela1[[#This Row],[Alta2]]="NA","NA",Tabela1[[#This Row],[Alta2]]/Tabela1[[#This Row],[Alta5]]*Tabela1[[#This Row],[Diâmetro (cm)]]/100)</f>
        <v>3.0999999999999999E-3</v>
      </c>
      <c r="Y693" s="42">
        <f>IF(Tabela1[[#This Row],[Média3]]="NA","NA",Tabela1[[#This Row],[Média3]]/Tabela1[[#This Row],[Média6]]*Tabela1[[#This Row],[Diâmetro (cm)]]/100)</f>
        <v>3.0999999999999999E-3</v>
      </c>
      <c r="Z693" s="42">
        <f>IF(Tabela1[[#This Row],[Baixa4]]="NA","NA",Tabela1[[#This Row],[Baixa4]]/Tabela1[[#This Row],[Baixa7]]*Tabela1[[#This Row],[Diâmetro (cm)]]/100)</f>
        <v>3.2000000000000002E-3</v>
      </c>
      <c r="AA693" s="42">
        <f>IF(Tabela1[[#This Row],[Alta8]]="NA","NA",IF(OR(AD693="",U693=""),"",U693*30/1000))</f>
        <v>4.7172000000000001</v>
      </c>
      <c r="AB693" s="42">
        <f>IF(Tabela1[[#This Row],[Média9]]="NA","NA",IF(OR(AE693="",V693=""),"",V693*30/1000))</f>
        <v>4.0692000000000004</v>
      </c>
      <c r="AC693" s="42">
        <f>IF(Tabela1[[#This Row],[Baixa10]]="NA","NA",IF(OR(AF693="",W693=""),"",W693*30/1000))</f>
        <v>3.5952000000000002</v>
      </c>
      <c r="AD693" s="52" t="str">
        <f>IF(Tabela1[[#This Row],[Alta8]]="NA","NA",IF(X693="","",IF(X693&gt;$AD$3,"A",IF(X693&gt;$AD$4,"B",IF(X693&gt;$AD$5,"C","D")))))</f>
        <v>C</v>
      </c>
      <c r="AE693" s="52" t="str">
        <f>IF(Tabela1[[#This Row],[Média9]]="NA","NA",IF(Y693="","",IF(Y693&gt;$AD$3,"A",IF(Y693&gt;$AD$4,"B",IF(Y693&gt;$AD$5,"C","D")))))</f>
        <v>C</v>
      </c>
      <c r="AF693" s="52" t="str">
        <f>IF(Tabela1[[#This Row],[Baixa10]]="NA","NA",IF(Z693="","",IF(Z693&gt;$AD$3,"A",IF(Z693&gt;$AD$4,"B",IF(Z693&gt;$AD$5,"C","D")))))</f>
        <v>C</v>
      </c>
    </row>
    <row r="694" spans="1:32" ht="26.1" customHeight="1" x14ac:dyDescent="0.3">
      <c r="A694" s="46" t="s">
        <v>1274</v>
      </c>
      <c r="B694" s="31" t="s">
        <v>1241</v>
      </c>
      <c r="C694" s="46" t="s">
        <v>483</v>
      </c>
      <c r="D694" s="46" t="s">
        <v>485</v>
      </c>
      <c r="E694" s="46" t="s">
        <v>26</v>
      </c>
      <c r="F694" s="31">
        <v>220</v>
      </c>
      <c r="G694" s="47">
        <v>52</v>
      </c>
      <c r="H694" s="31">
        <v>3</v>
      </c>
      <c r="I694" s="31" t="s">
        <v>448</v>
      </c>
      <c r="J694" s="31" t="s">
        <v>18</v>
      </c>
      <c r="K694" s="31" t="s">
        <v>18</v>
      </c>
      <c r="L694" s="31" t="s">
        <v>425</v>
      </c>
      <c r="M694" s="31" t="s">
        <v>9</v>
      </c>
      <c r="N694" s="31" t="s">
        <v>9</v>
      </c>
      <c r="O694" s="31">
        <v>1248</v>
      </c>
      <c r="P694" s="31">
        <v>1138</v>
      </c>
      <c r="Q694" s="31">
        <v>1063</v>
      </c>
      <c r="R694" s="48">
        <v>1.06</v>
      </c>
      <c r="S694" s="48">
        <v>0.97</v>
      </c>
      <c r="T694" s="54">
        <v>0.92</v>
      </c>
      <c r="U694" s="50">
        <v>162.91</v>
      </c>
      <c r="V694" s="50">
        <v>151.55000000000001</v>
      </c>
      <c r="W694" s="51">
        <v>142.28</v>
      </c>
      <c r="X694" s="42">
        <f>IF(Tabela1[[#This Row],[Alta2]]="NA","NA",Tabela1[[#This Row],[Alta2]]/Tabela1[[#This Row],[Alta5]]*Tabela1[[#This Row],[Diâmetro (cm)]]/100)</f>
        <v>3.3999999999999998E-3</v>
      </c>
      <c r="Y694" s="42">
        <f>IF(Tabela1[[#This Row],[Média3]]="NA","NA",Tabela1[[#This Row],[Média3]]/Tabela1[[#This Row],[Média6]]*Tabela1[[#This Row],[Diâmetro (cm)]]/100)</f>
        <v>3.3E-3</v>
      </c>
      <c r="Z694" s="42">
        <f>IF(Tabela1[[#This Row],[Baixa4]]="NA","NA",Tabela1[[#This Row],[Baixa4]]/Tabela1[[#This Row],[Baixa7]]*Tabela1[[#This Row],[Diâmetro (cm)]]/100)</f>
        <v>3.3999999999999998E-3</v>
      </c>
      <c r="AA694" s="42">
        <f>IF(Tabela1[[#This Row],[Alta8]]="NA","NA",IF(OR(AD694="",U694=""),"",U694*30/1000))</f>
        <v>4.8872999999999998</v>
      </c>
      <c r="AB694" s="42">
        <f>IF(Tabela1[[#This Row],[Média9]]="NA","NA",IF(OR(AE694="",V694=""),"",V694*30/1000))</f>
        <v>4.5465</v>
      </c>
      <c r="AC694" s="42">
        <f>IF(Tabela1[[#This Row],[Baixa10]]="NA","NA",IF(OR(AF694="",W694=""),"",W694*30/1000))</f>
        <v>4.2683999999999997</v>
      </c>
      <c r="AD694" s="52" t="str">
        <f>IF(Tabela1[[#This Row],[Alta8]]="NA","NA",IF(X694="","",IF(X694&gt;$AD$3,"A",IF(X694&gt;$AD$4,"B",IF(X694&gt;$AD$5,"C","D")))))</f>
        <v>C</v>
      </c>
      <c r="AE694" s="52" t="str">
        <f>IF(Tabela1[[#This Row],[Média9]]="NA","NA",IF(Y694="","",IF(Y694&gt;$AD$3,"A",IF(Y694&gt;$AD$4,"B",IF(Y694&gt;$AD$5,"C","D")))))</f>
        <v>C</v>
      </c>
      <c r="AF694" s="52" t="str">
        <f>IF(Tabela1[[#This Row],[Baixa10]]="NA","NA",IF(Z694="","",IF(Z694&gt;$AD$3,"A",IF(Z694&gt;$AD$4,"B",IF(Z694&gt;$AD$5,"C","D")))))</f>
        <v>C</v>
      </c>
    </row>
    <row r="695" spans="1:32" ht="26.1" customHeight="1" x14ac:dyDescent="0.3">
      <c r="A695" s="46" t="s">
        <v>1274</v>
      </c>
      <c r="B695" s="31" t="s">
        <v>1241</v>
      </c>
      <c r="C695" s="46" t="s">
        <v>486</v>
      </c>
      <c r="D695" s="46" t="s">
        <v>487</v>
      </c>
      <c r="E695" s="46" t="s">
        <v>26</v>
      </c>
      <c r="F695" s="31">
        <v>127</v>
      </c>
      <c r="G695" s="47">
        <v>52</v>
      </c>
      <c r="H695" s="31">
        <v>3</v>
      </c>
      <c r="I695" s="31" t="s">
        <v>448</v>
      </c>
      <c r="J695" s="31" t="s">
        <v>18</v>
      </c>
      <c r="K695" s="31" t="s">
        <v>17</v>
      </c>
      <c r="L695" s="31" t="s">
        <v>425</v>
      </c>
      <c r="M695" s="31" t="s">
        <v>9</v>
      </c>
      <c r="N695" s="31" t="s">
        <v>9</v>
      </c>
      <c r="O695" s="31">
        <v>1084</v>
      </c>
      <c r="P695" s="31">
        <v>857</v>
      </c>
      <c r="Q695" s="31">
        <v>729</v>
      </c>
      <c r="R695" s="48">
        <v>1.0900000000000001</v>
      </c>
      <c r="S695" s="48">
        <v>0.79</v>
      </c>
      <c r="T695" s="54">
        <v>0.69</v>
      </c>
      <c r="U695" s="50">
        <v>153.41</v>
      </c>
      <c r="V695" s="50">
        <v>122.34</v>
      </c>
      <c r="W695" s="51">
        <v>102.99</v>
      </c>
      <c r="X695" s="42">
        <f>IF(Tabela1[[#This Row],[Alta2]]="NA","NA",Tabela1[[#This Row],[Alta2]]/Tabela1[[#This Row],[Alta5]]*Tabela1[[#This Row],[Diâmetro (cm)]]/100)</f>
        <v>3.7000000000000002E-3</v>
      </c>
      <c r="Y695" s="42">
        <f>IF(Tabela1[[#This Row],[Média3]]="NA","NA",Tabela1[[#This Row],[Média3]]/Tabela1[[#This Row],[Média6]]*Tabela1[[#This Row],[Diâmetro (cm)]]/100)</f>
        <v>3.3999999999999998E-3</v>
      </c>
      <c r="Z695" s="42">
        <f>IF(Tabela1[[#This Row],[Baixa4]]="NA","NA",Tabela1[[#This Row],[Baixa4]]/Tabela1[[#This Row],[Baixa7]]*Tabela1[[#This Row],[Diâmetro (cm)]]/100)</f>
        <v>3.5000000000000001E-3</v>
      </c>
      <c r="AA695" s="42">
        <f>IF(Tabela1[[#This Row],[Alta8]]="NA","NA",IF(OR(AD695="",U695=""),"",U695*30/1000))</f>
        <v>4.6022999999999996</v>
      </c>
      <c r="AB695" s="42">
        <f>IF(Tabela1[[#This Row],[Média9]]="NA","NA",IF(OR(AE695="",V695=""),"",V695*30/1000))</f>
        <v>3.6701999999999999</v>
      </c>
      <c r="AC695" s="42">
        <f>IF(Tabela1[[#This Row],[Baixa10]]="NA","NA",IF(OR(AF695="",W695=""),"",W695*30/1000))</f>
        <v>3.0897000000000001</v>
      </c>
      <c r="AD695" s="52" t="str">
        <f>IF(Tabela1[[#This Row],[Alta8]]="NA","NA",IF(X695="","",IF(X695&gt;$AD$3,"A",IF(X695&gt;$AD$4,"B",IF(X695&gt;$AD$5,"C","D")))))</f>
        <v>B</v>
      </c>
      <c r="AE695" s="52" t="str">
        <f>IF(Tabela1[[#This Row],[Média9]]="NA","NA",IF(Y695="","",IF(Y695&gt;$AD$3,"A",IF(Y695&gt;$AD$4,"B",IF(Y695&gt;$AD$5,"C","D")))))</f>
        <v>C</v>
      </c>
      <c r="AF695" s="52" t="str">
        <f>IF(Tabela1[[#This Row],[Baixa10]]="NA","NA",IF(Z695="","",IF(Z695&gt;$AD$3,"A",IF(Z695&gt;$AD$4,"B",IF(Z695&gt;$AD$5,"C","D")))))</f>
        <v>C</v>
      </c>
    </row>
    <row r="696" spans="1:32" ht="26.1" customHeight="1" x14ac:dyDescent="0.3">
      <c r="A696" s="46" t="s">
        <v>1274</v>
      </c>
      <c r="B696" s="31" t="s">
        <v>1241</v>
      </c>
      <c r="C696" s="46" t="s">
        <v>486</v>
      </c>
      <c r="D696" s="46" t="s">
        <v>488</v>
      </c>
      <c r="E696" s="46" t="s">
        <v>26</v>
      </c>
      <c r="F696" s="31">
        <v>220</v>
      </c>
      <c r="G696" s="47">
        <v>52</v>
      </c>
      <c r="H696" s="31">
        <v>3</v>
      </c>
      <c r="I696" s="31" t="s">
        <v>448</v>
      </c>
      <c r="J696" s="31" t="s">
        <v>18</v>
      </c>
      <c r="K696" s="31" t="s">
        <v>17</v>
      </c>
      <c r="L696" s="31" t="s">
        <v>425</v>
      </c>
      <c r="M696" s="31" t="s">
        <v>9</v>
      </c>
      <c r="N696" s="31" t="s">
        <v>9</v>
      </c>
      <c r="O696" s="31">
        <v>1238</v>
      </c>
      <c r="P696" s="31">
        <v>1118</v>
      </c>
      <c r="Q696" s="31">
        <v>982</v>
      </c>
      <c r="R696" s="48">
        <v>1.25</v>
      </c>
      <c r="S696" s="48">
        <v>1.1399999999999999</v>
      </c>
      <c r="T696" s="54">
        <v>0.99</v>
      </c>
      <c r="U696" s="50">
        <v>164.04</v>
      </c>
      <c r="V696" s="50">
        <v>152.04</v>
      </c>
      <c r="W696" s="51">
        <v>131.32</v>
      </c>
      <c r="X696" s="42">
        <f>IF(Tabela1[[#This Row],[Alta2]]="NA","NA",Tabela1[[#This Row],[Alta2]]/Tabela1[[#This Row],[Alta5]]*Tabela1[[#This Row],[Diâmetro (cm)]]/100)</f>
        <v>4.0000000000000001E-3</v>
      </c>
      <c r="Y696" s="42">
        <f>IF(Tabela1[[#This Row],[Média3]]="NA","NA",Tabela1[[#This Row],[Média3]]/Tabela1[[#This Row],[Média6]]*Tabela1[[#This Row],[Diâmetro (cm)]]/100)</f>
        <v>3.8999999999999998E-3</v>
      </c>
      <c r="Z696" s="42">
        <f>IF(Tabela1[[#This Row],[Baixa4]]="NA","NA",Tabela1[[#This Row],[Baixa4]]/Tabela1[[#This Row],[Baixa7]]*Tabela1[[#This Row],[Diâmetro (cm)]]/100)</f>
        <v>3.8999999999999998E-3</v>
      </c>
      <c r="AA696" s="42">
        <f>IF(Tabela1[[#This Row],[Alta8]]="NA","NA",IF(OR(AD696="",U696=""),"",U696*30/1000))</f>
        <v>4.9211999999999998</v>
      </c>
      <c r="AB696" s="42">
        <f>IF(Tabela1[[#This Row],[Média9]]="NA","NA",IF(OR(AE696="",V696=""),"",V696*30/1000))</f>
        <v>4.5612000000000004</v>
      </c>
      <c r="AC696" s="42">
        <f>IF(Tabela1[[#This Row],[Baixa10]]="NA","NA",IF(OR(AF696="",W696=""),"",W696*30/1000))</f>
        <v>3.9396</v>
      </c>
      <c r="AD696" s="52" t="str">
        <f>IF(Tabela1[[#This Row],[Alta8]]="NA","NA",IF(X696="","",IF(X696&gt;$AD$3,"A",IF(X696&gt;$AD$4,"B",IF(X696&gt;$AD$5,"C","D")))))</f>
        <v>B</v>
      </c>
      <c r="AE696" s="52" t="str">
        <f>IF(Tabela1[[#This Row],[Média9]]="NA","NA",IF(Y696="","",IF(Y696&gt;$AD$3,"A",IF(Y696&gt;$AD$4,"B",IF(Y696&gt;$AD$5,"C","D")))))</f>
        <v>B</v>
      </c>
      <c r="AF696" s="52" t="str">
        <f>IF(Tabela1[[#This Row],[Baixa10]]="NA","NA",IF(Z696="","",IF(Z696&gt;$AD$3,"A",IF(Z696&gt;$AD$4,"B",IF(Z696&gt;$AD$5,"C","D")))))</f>
        <v>B</v>
      </c>
    </row>
    <row r="697" spans="1:32" ht="26.1" customHeight="1" x14ac:dyDescent="0.3">
      <c r="A697" s="46" t="s">
        <v>1274</v>
      </c>
      <c r="B697" s="31" t="s">
        <v>1241</v>
      </c>
      <c r="C697" s="46" t="s">
        <v>483</v>
      </c>
      <c r="D697" s="46" t="s">
        <v>489</v>
      </c>
      <c r="E697" s="46" t="s">
        <v>26</v>
      </c>
      <c r="F697" s="31" t="s">
        <v>20</v>
      </c>
      <c r="G697" s="47">
        <v>52</v>
      </c>
      <c r="H697" s="31">
        <v>3</v>
      </c>
      <c r="I697" s="31" t="s">
        <v>448</v>
      </c>
      <c r="J697" s="31" t="s">
        <v>18</v>
      </c>
      <c r="K697" s="31" t="s">
        <v>18</v>
      </c>
      <c r="L697" s="31" t="s">
        <v>425</v>
      </c>
      <c r="M697" s="31" t="s">
        <v>9</v>
      </c>
      <c r="N697" s="31" t="s">
        <v>9</v>
      </c>
      <c r="O697" s="31">
        <v>1296</v>
      </c>
      <c r="P697" s="31">
        <v>990</v>
      </c>
      <c r="Q697" s="31">
        <v>897</v>
      </c>
      <c r="R697" s="48">
        <v>1.1000000000000001</v>
      </c>
      <c r="S697" s="48">
        <v>0.86</v>
      </c>
      <c r="T697" s="54">
        <v>0.76</v>
      </c>
      <c r="U697" s="50">
        <v>185.69</v>
      </c>
      <c r="V697" s="50">
        <v>142.34</v>
      </c>
      <c r="W697" s="51">
        <v>124.84</v>
      </c>
      <c r="X697" s="42">
        <f>IF(Tabela1[[#This Row],[Alta2]]="NA","NA",Tabela1[[#This Row],[Alta2]]/Tabela1[[#This Row],[Alta5]]*Tabela1[[#This Row],[Diâmetro (cm)]]/100)</f>
        <v>3.0999999999999999E-3</v>
      </c>
      <c r="Y697" s="42">
        <f>IF(Tabela1[[#This Row],[Média3]]="NA","NA",Tabela1[[#This Row],[Média3]]/Tabela1[[#This Row],[Média6]]*Tabela1[[#This Row],[Diâmetro (cm)]]/100)</f>
        <v>3.0999999999999999E-3</v>
      </c>
      <c r="Z697" s="42">
        <f>IF(Tabela1[[#This Row],[Baixa4]]="NA","NA",Tabela1[[#This Row],[Baixa4]]/Tabela1[[#This Row],[Baixa7]]*Tabela1[[#This Row],[Diâmetro (cm)]]/100)</f>
        <v>3.2000000000000002E-3</v>
      </c>
      <c r="AA697" s="42">
        <f>IF(Tabela1[[#This Row],[Alta8]]="NA","NA",IF(OR(AD697="",U697=""),"",U697*30/1000))</f>
        <v>5.5707000000000004</v>
      </c>
      <c r="AB697" s="42">
        <f>IF(Tabela1[[#This Row],[Média9]]="NA","NA",IF(OR(AE697="",V697=""),"",V697*30/1000))</f>
        <v>4.2702</v>
      </c>
      <c r="AC697" s="42">
        <f>IF(Tabela1[[#This Row],[Baixa10]]="NA","NA",IF(OR(AF697="",W697=""),"",W697*30/1000))</f>
        <v>3.7452000000000001</v>
      </c>
      <c r="AD697" s="52" t="str">
        <f>IF(Tabela1[[#This Row],[Alta8]]="NA","NA",IF(X697="","",IF(X697&gt;$AD$3,"A",IF(X697&gt;$AD$4,"B",IF(X697&gt;$AD$5,"C","D")))))</f>
        <v>C</v>
      </c>
      <c r="AE697" s="52" t="str">
        <f>IF(Tabela1[[#This Row],[Média9]]="NA","NA",IF(Y697="","",IF(Y697&gt;$AD$3,"A",IF(Y697&gt;$AD$4,"B",IF(Y697&gt;$AD$5,"C","D")))))</f>
        <v>C</v>
      </c>
      <c r="AF697" s="52" t="str">
        <f>IF(Tabela1[[#This Row],[Baixa10]]="NA","NA",IF(Z697="","",IF(Z697&gt;$AD$3,"A",IF(Z697&gt;$AD$4,"B",IF(Z697&gt;$AD$5,"C","D")))))</f>
        <v>C</v>
      </c>
    </row>
    <row r="698" spans="1:32" ht="26.1" customHeight="1" x14ac:dyDescent="0.3">
      <c r="A698" s="46" t="s">
        <v>1274</v>
      </c>
      <c r="B698" s="31" t="s">
        <v>1241</v>
      </c>
      <c r="C698" s="46" t="s">
        <v>486</v>
      </c>
      <c r="D698" s="46" t="s">
        <v>490</v>
      </c>
      <c r="E698" s="46" t="s">
        <v>26</v>
      </c>
      <c r="F698" s="31" t="s">
        <v>20</v>
      </c>
      <c r="G698" s="47">
        <v>52</v>
      </c>
      <c r="H698" s="31">
        <v>3</v>
      </c>
      <c r="I698" s="31" t="s">
        <v>448</v>
      </c>
      <c r="J698" s="31" t="s">
        <v>18</v>
      </c>
      <c r="K698" s="31" t="s">
        <v>17</v>
      </c>
      <c r="L698" s="31" t="s">
        <v>425</v>
      </c>
      <c r="M698" s="31" t="s">
        <v>9</v>
      </c>
      <c r="N698" s="31" t="s">
        <v>9</v>
      </c>
      <c r="O698" s="31">
        <v>1313</v>
      </c>
      <c r="P698" s="31">
        <v>982</v>
      </c>
      <c r="Q698" s="31">
        <v>883</v>
      </c>
      <c r="R698" s="48">
        <v>1.3</v>
      </c>
      <c r="S698" s="48">
        <v>1</v>
      </c>
      <c r="T698" s="54">
        <v>0.86</v>
      </c>
      <c r="U698" s="50">
        <v>186.23</v>
      </c>
      <c r="V698" s="50">
        <v>140.53</v>
      </c>
      <c r="W698" s="51">
        <v>119.17</v>
      </c>
      <c r="X698" s="42">
        <f>IF(Tabela1[[#This Row],[Alta2]]="NA","NA",Tabela1[[#This Row],[Alta2]]/Tabela1[[#This Row],[Alta5]]*Tabela1[[#This Row],[Diâmetro (cm)]]/100)</f>
        <v>3.5999999999999999E-3</v>
      </c>
      <c r="Y698" s="42">
        <f>IF(Tabela1[[#This Row],[Média3]]="NA","NA",Tabela1[[#This Row],[Média3]]/Tabela1[[#This Row],[Média6]]*Tabela1[[#This Row],[Diâmetro (cm)]]/100)</f>
        <v>3.7000000000000002E-3</v>
      </c>
      <c r="Z698" s="42">
        <f>IF(Tabela1[[#This Row],[Baixa4]]="NA","NA",Tabela1[[#This Row],[Baixa4]]/Tabela1[[#This Row],[Baixa7]]*Tabela1[[#This Row],[Diâmetro (cm)]]/100)</f>
        <v>3.8E-3</v>
      </c>
      <c r="AA698" s="42">
        <f>IF(Tabela1[[#This Row],[Alta8]]="NA","NA",IF(OR(AD698="",U698=""),"",U698*30/1000))</f>
        <v>5.5869</v>
      </c>
      <c r="AB698" s="42">
        <f>IF(Tabela1[[#This Row],[Média9]]="NA","NA",IF(OR(AE698="",V698=""),"",V698*30/1000))</f>
        <v>4.2159000000000004</v>
      </c>
      <c r="AC698" s="42">
        <f>IF(Tabela1[[#This Row],[Baixa10]]="NA","NA",IF(OR(AF698="",W698=""),"",W698*30/1000))</f>
        <v>3.5750999999999999</v>
      </c>
      <c r="AD698" s="52" t="str">
        <f>IF(Tabela1[[#This Row],[Alta8]]="NA","NA",IF(X698="","",IF(X698&gt;$AD$3,"A",IF(X698&gt;$AD$4,"B",IF(X698&gt;$AD$5,"C","D")))))</f>
        <v>B</v>
      </c>
      <c r="AE698" s="52" t="str">
        <f>IF(Tabela1[[#This Row],[Média9]]="NA","NA",IF(Y698="","",IF(Y698&gt;$AD$3,"A",IF(Y698&gt;$AD$4,"B",IF(Y698&gt;$AD$5,"C","D")))))</f>
        <v>B</v>
      </c>
      <c r="AF698" s="52" t="str">
        <f>IF(Tabela1[[#This Row],[Baixa10]]="NA","NA",IF(Z698="","",IF(Z698&gt;$AD$3,"A",IF(Z698&gt;$AD$4,"B",IF(Z698&gt;$AD$5,"C","D")))))</f>
        <v>B</v>
      </c>
    </row>
    <row r="699" spans="1:32" ht="26.1" customHeight="1" x14ac:dyDescent="0.3">
      <c r="A699" s="46" t="s">
        <v>1274</v>
      </c>
      <c r="B699" s="31" t="s">
        <v>1241</v>
      </c>
      <c r="C699" s="46" t="s">
        <v>483</v>
      </c>
      <c r="D699" s="46" t="s">
        <v>491</v>
      </c>
      <c r="E699" s="46" t="s">
        <v>27</v>
      </c>
      <c r="F699" s="31">
        <v>127</v>
      </c>
      <c r="G699" s="47">
        <v>52</v>
      </c>
      <c r="H699" s="31">
        <v>3</v>
      </c>
      <c r="I699" s="31" t="s">
        <v>448</v>
      </c>
      <c r="J699" s="31" t="s">
        <v>18</v>
      </c>
      <c r="K699" s="31" t="s">
        <v>18</v>
      </c>
      <c r="L699" s="31" t="s">
        <v>425</v>
      </c>
      <c r="M699" s="31" t="s">
        <v>9</v>
      </c>
      <c r="N699" s="31" t="s">
        <v>9</v>
      </c>
      <c r="O699" s="31">
        <v>1098</v>
      </c>
      <c r="P699" s="31">
        <v>940</v>
      </c>
      <c r="Q699" s="31">
        <v>880</v>
      </c>
      <c r="R699" s="48">
        <v>0.95</v>
      </c>
      <c r="S699" s="48">
        <v>0.82</v>
      </c>
      <c r="T699" s="54">
        <v>0.76</v>
      </c>
      <c r="U699" s="50">
        <v>155.53</v>
      </c>
      <c r="V699" s="50">
        <v>135.58000000000001</v>
      </c>
      <c r="W699" s="51">
        <v>123.93</v>
      </c>
      <c r="X699" s="42">
        <f>IF(Tabela1[[#This Row],[Alta2]]="NA","NA",Tabela1[[#This Row],[Alta2]]/Tabela1[[#This Row],[Alta5]]*Tabela1[[#This Row],[Diâmetro (cm)]]/100)</f>
        <v>3.2000000000000002E-3</v>
      </c>
      <c r="Y699" s="42">
        <f>IF(Tabela1[[#This Row],[Média3]]="NA","NA",Tabela1[[#This Row],[Média3]]/Tabela1[[#This Row],[Média6]]*Tabela1[[#This Row],[Diâmetro (cm)]]/100)</f>
        <v>3.0999999999999999E-3</v>
      </c>
      <c r="Z699" s="42">
        <f>IF(Tabela1[[#This Row],[Baixa4]]="NA","NA",Tabela1[[#This Row],[Baixa4]]/Tabela1[[#This Row],[Baixa7]]*Tabela1[[#This Row],[Diâmetro (cm)]]/100)</f>
        <v>3.2000000000000002E-3</v>
      </c>
      <c r="AA699" s="42">
        <f>IF(Tabela1[[#This Row],[Alta8]]="NA","NA",IF(OR(AD699="",U699=""),"",U699*30/1000))</f>
        <v>4.6658999999999997</v>
      </c>
      <c r="AB699" s="42">
        <f>IF(Tabela1[[#This Row],[Média9]]="NA","NA",IF(OR(AE699="",V699=""),"",V699*30/1000))</f>
        <v>4.0674000000000001</v>
      </c>
      <c r="AC699" s="42">
        <f>IF(Tabela1[[#This Row],[Baixa10]]="NA","NA",IF(OR(AF699="",W699=""),"",W699*30/1000))</f>
        <v>3.7179000000000002</v>
      </c>
      <c r="AD699" s="52" t="str">
        <f>IF(Tabela1[[#This Row],[Alta8]]="NA","NA",IF(X699="","",IF(X699&gt;$AD$3,"A",IF(X699&gt;$AD$4,"B",IF(X699&gt;$AD$5,"C","D")))))</f>
        <v>C</v>
      </c>
      <c r="AE699" s="52" t="str">
        <f>IF(Tabela1[[#This Row],[Média9]]="NA","NA",IF(Y699="","",IF(Y699&gt;$AD$3,"A",IF(Y699&gt;$AD$4,"B",IF(Y699&gt;$AD$5,"C","D")))))</f>
        <v>C</v>
      </c>
      <c r="AF699" s="52" t="str">
        <f>IF(Tabela1[[#This Row],[Baixa10]]="NA","NA",IF(Z699="","",IF(Z699&gt;$AD$3,"A",IF(Z699&gt;$AD$4,"B",IF(Z699&gt;$AD$5,"C","D")))))</f>
        <v>C</v>
      </c>
    </row>
    <row r="700" spans="1:32" ht="26.1" customHeight="1" x14ac:dyDescent="0.3">
      <c r="A700" s="46" t="s">
        <v>1274</v>
      </c>
      <c r="B700" s="31" t="s">
        <v>1241</v>
      </c>
      <c r="C700" s="46" t="s">
        <v>483</v>
      </c>
      <c r="D700" s="46" t="s">
        <v>492</v>
      </c>
      <c r="E700" s="46" t="s">
        <v>27</v>
      </c>
      <c r="F700" s="31">
        <v>220</v>
      </c>
      <c r="G700" s="47">
        <v>52</v>
      </c>
      <c r="H700" s="31">
        <v>3</v>
      </c>
      <c r="I700" s="31" t="s">
        <v>448</v>
      </c>
      <c r="J700" s="31" t="s">
        <v>18</v>
      </c>
      <c r="K700" s="31" t="s">
        <v>18</v>
      </c>
      <c r="L700" s="31" t="s">
        <v>425</v>
      </c>
      <c r="M700" s="31" t="s">
        <v>9</v>
      </c>
      <c r="N700" s="31" t="s">
        <v>9</v>
      </c>
      <c r="O700" s="31">
        <v>1280</v>
      </c>
      <c r="P700" s="31">
        <v>960</v>
      </c>
      <c r="Q700" s="31">
        <v>520</v>
      </c>
      <c r="R700" s="48">
        <v>1.1200000000000001</v>
      </c>
      <c r="S700" s="48">
        <v>0.9</v>
      </c>
      <c r="T700" s="54">
        <v>0.56000000000000005</v>
      </c>
      <c r="U700" s="50">
        <v>162.93</v>
      </c>
      <c r="V700" s="50">
        <v>131.21</v>
      </c>
      <c r="W700" s="51">
        <v>67.14</v>
      </c>
      <c r="X700" s="42">
        <f>IF(Tabela1[[#This Row],[Alta2]]="NA","NA",Tabela1[[#This Row],[Alta2]]/Tabela1[[#This Row],[Alta5]]*Tabela1[[#This Row],[Diâmetro (cm)]]/100)</f>
        <v>3.5999999999999999E-3</v>
      </c>
      <c r="Y700" s="42">
        <f>IF(Tabela1[[#This Row],[Média3]]="NA","NA",Tabela1[[#This Row],[Média3]]/Tabela1[[#This Row],[Média6]]*Tabela1[[#This Row],[Diâmetro (cm)]]/100)</f>
        <v>3.5999999999999999E-3</v>
      </c>
      <c r="Z700" s="42">
        <f>IF(Tabela1[[#This Row],[Baixa4]]="NA","NA",Tabela1[[#This Row],[Baixa4]]/Tabela1[[#This Row],[Baixa7]]*Tabela1[[#This Row],[Diâmetro (cm)]]/100)</f>
        <v>4.3E-3</v>
      </c>
      <c r="AA700" s="42">
        <f>IF(Tabela1[[#This Row],[Alta8]]="NA","NA",IF(OR(AD700="",U700=""),"",U700*30/1000))</f>
        <v>4.8879000000000001</v>
      </c>
      <c r="AB700" s="42">
        <f>IF(Tabela1[[#This Row],[Média9]]="NA","NA",IF(OR(AE700="",V700=""),"",V700*30/1000))</f>
        <v>3.9363000000000001</v>
      </c>
      <c r="AC700" s="42">
        <f>IF(Tabela1[[#This Row],[Baixa10]]="NA","NA",IF(OR(AF700="",W700=""),"",W700*30/1000))</f>
        <v>2.0142000000000002</v>
      </c>
      <c r="AD700" s="52" t="str">
        <f>IF(Tabela1[[#This Row],[Alta8]]="NA","NA",IF(X700="","",IF(X700&gt;$AD$3,"A",IF(X700&gt;$AD$4,"B",IF(X700&gt;$AD$5,"C","D")))))</f>
        <v>B</v>
      </c>
      <c r="AE700" s="52" t="str">
        <f>IF(Tabela1[[#This Row],[Média9]]="NA","NA",IF(Y700="","",IF(Y700&gt;$AD$3,"A",IF(Y700&gt;$AD$4,"B",IF(Y700&gt;$AD$5,"C","D")))))</f>
        <v>B</v>
      </c>
      <c r="AF700" s="52" t="str">
        <f>IF(Tabela1[[#This Row],[Baixa10]]="NA","NA",IF(Z700="","",IF(Z700&gt;$AD$3,"A",IF(Z700&gt;$AD$4,"B",IF(Z700&gt;$AD$5,"C","D")))))</f>
        <v>A</v>
      </c>
    </row>
    <row r="701" spans="1:32" ht="26.1" customHeight="1" x14ac:dyDescent="0.3">
      <c r="A701" s="46" t="s">
        <v>1274</v>
      </c>
      <c r="B701" s="31" t="s">
        <v>1241</v>
      </c>
      <c r="C701" s="46" t="s">
        <v>483</v>
      </c>
      <c r="D701" s="46" t="s">
        <v>493</v>
      </c>
      <c r="E701" s="46" t="s">
        <v>27</v>
      </c>
      <c r="F701" s="31" t="s">
        <v>20</v>
      </c>
      <c r="G701" s="47">
        <v>52</v>
      </c>
      <c r="H701" s="31">
        <v>3</v>
      </c>
      <c r="I701" s="31" t="s">
        <v>448</v>
      </c>
      <c r="J701" s="31" t="s">
        <v>18</v>
      </c>
      <c r="K701" s="31" t="s">
        <v>18</v>
      </c>
      <c r="L701" s="31" t="s">
        <v>425</v>
      </c>
      <c r="M701" s="31" t="s">
        <v>9</v>
      </c>
      <c r="N701" s="31" t="s">
        <v>9</v>
      </c>
      <c r="O701" s="31">
        <v>1279</v>
      </c>
      <c r="P701" s="31">
        <v>759.1</v>
      </c>
      <c r="Q701" s="31">
        <v>578.9</v>
      </c>
      <c r="R701" s="48">
        <v>1.08</v>
      </c>
      <c r="S701" s="48">
        <v>0.62</v>
      </c>
      <c r="T701" s="54">
        <v>0.53</v>
      </c>
      <c r="U701" s="50">
        <v>186.69</v>
      </c>
      <c r="V701" s="50">
        <v>106.02</v>
      </c>
      <c r="W701" s="51">
        <v>86.3</v>
      </c>
      <c r="X701" s="42">
        <f>IF(Tabela1[[#This Row],[Alta2]]="NA","NA",Tabela1[[#This Row],[Alta2]]/Tabela1[[#This Row],[Alta5]]*Tabela1[[#This Row],[Diâmetro (cm)]]/100)</f>
        <v>3.0000000000000001E-3</v>
      </c>
      <c r="Y701" s="42">
        <f>IF(Tabela1[[#This Row],[Média3]]="NA","NA",Tabela1[[#This Row],[Média3]]/Tabela1[[#This Row],[Média6]]*Tabela1[[#This Row],[Diâmetro (cm)]]/100)</f>
        <v>3.0000000000000001E-3</v>
      </c>
      <c r="Z701" s="42">
        <f>IF(Tabela1[[#This Row],[Baixa4]]="NA","NA",Tabela1[[#This Row],[Baixa4]]/Tabela1[[#This Row],[Baixa7]]*Tabela1[[#This Row],[Diâmetro (cm)]]/100)</f>
        <v>3.2000000000000002E-3</v>
      </c>
      <c r="AA701" s="42">
        <f>IF(Tabela1[[#This Row],[Alta8]]="NA","NA",IF(OR(AD701="",U701=""),"",U701*30/1000))</f>
        <v>5.6006999999999998</v>
      </c>
      <c r="AB701" s="42">
        <f>IF(Tabela1[[#This Row],[Média9]]="NA","NA",IF(OR(AE701="",V701=""),"",V701*30/1000))</f>
        <v>3.1806000000000001</v>
      </c>
      <c r="AC701" s="42">
        <f>IF(Tabela1[[#This Row],[Baixa10]]="NA","NA",IF(OR(AF701="",W701=""),"",W701*30/1000))</f>
        <v>2.589</v>
      </c>
      <c r="AD701" s="52" t="str">
        <f>IF(Tabela1[[#This Row],[Alta8]]="NA","NA",IF(X701="","",IF(X701&gt;$AD$3,"A",IF(X701&gt;$AD$4,"B",IF(X701&gt;$AD$5,"C","D")))))</f>
        <v>D</v>
      </c>
      <c r="AE701" s="52" t="str">
        <f>IF(Tabela1[[#This Row],[Média9]]="NA","NA",IF(Y701="","",IF(Y701&gt;$AD$3,"A",IF(Y701&gt;$AD$4,"B",IF(Y701&gt;$AD$5,"C","D")))))</f>
        <v>D</v>
      </c>
      <c r="AF701" s="52" t="str">
        <f>IF(Tabela1[[#This Row],[Baixa10]]="NA","NA",IF(Z701="","",IF(Z701&gt;$AD$3,"A",IF(Z701&gt;$AD$4,"B",IF(Z701&gt;$AD$5,"C","D")))))</f>
        <v>C</v>
      </c>
    </row>
    <row r="702" spans="1:32" ht="26.1" customHeight="1" x14ac:dyDescent="0.3">
      <c r="A702" s="46" t="s">
        <v>1274</v>
      </c>
      <c r="B702" s="31" t="s">
        <v>1241</v>
      </c>
      <c r="C702" s="46" t="s">
        <v>486</v>
      </c>
      <c r="D702" s="46" t="s">
        <v>494</v>
      </c>
      <c r="E702" s="46" t="s">
        <v>27</v>
      </c>
      <c r="F702" s="31" t="s">
        <v>20</v>
      </c>
      <c r="G702" s="47">
        <v>52</v>
      </c>
      <c r="H702" s="31">
        <v>3</v>
      </c>
      <c r="I702" s="31" t="s">
        <v>448</v>
      </c>
      <c r="J702" s="31" t="s">
        <v>18</v>
      </c>
      <c r="K702" s="31" t="s">
        <v>17</v>
      </c>
      <c r="L702" s="31" t="s">
        <v>425</v>
      </c>
      <c r="M702" s="31" t="s">
        <v>9</v>
      </c>
      <c r="N702" s="31" t="s">
        <v>9</v>
      </c>
      <c r="O702" s="31">
        <v>1227</v>
      </c>
      <c r="P702" s="31">
        <v>779</v>
      </c>
      <c r="Q702" s="31">
        <v>583</v>
      </c>
      <c r="R702" s="48">
        <v>1.18</v>
      </c>
      <c r="S702" s="48">
        <v>0.75</v>
      </c>
      <c r="T702" s="54">
        <v>0.59</v>
      </c>
      <c r="U702" s="50">
        <v>179.6</v>
      </c>
      <c r="V702" s="50">
        <v>110.9</v>
      </c>
      <c r="W702" s="51">
        <v>81.849999999999994</v>
      </c>
      <c r="X702" s="42">
        <f>IF(Tabela1[[#This Row],[Alta2]]="NA","NA",Tabela1[[#This Row],[Alta2]]/Tabela1[[#This Row],[Alta5]]*Tabela1[[#This Row],[Diâmetro (cm)]]/100)</f>
        <v>3.3999999999999998E-3</v>
      </c>
      <c r="Y702" s="42">
        <f>IF(Tabela1[[#This Row],[Média3]]="NA","NA",Tabela1[[#This Row],[Média3]]/Tabela1[[#This Row],[Média6]]*Tabela1[[#This Row],[Diâmetro (cm)]]/100)</f>
        <v>3.5000000000000001E-3</v>
      </c>
      <c r="Z702" s="42">
        <f>IF(Tabela1[[#This Row],[Baixa4]]="NA","NA",Tabela1[[#This Row],[Baixa4]]/Tabela1[[#This Row],[Baixa7]]*Tabela1[[#This Row],[Diâmetro (cm)]]/100)</f>
        <v>3.7000000000000002E-3</v>
      </c>
      <c r="AA702" s="42">
        <f>IF(Tabela1[[#This Row],[Alta8]]="NA","NA",IF(OR(AD702="",U702=""),"",U702*30/1000))</f>
        <v>5.3879999999999999</v>
      </c>
      <c r="AB702" s="42">
        <f>IF(Tabela1[[#This Row],[Média9]]="NA","NA",IF(OR(AE702="",V702=""),"",V702*30/1000))</f>
        <v>3.327</v>
      </c>
      <c r="AC702" s="42">
        <f>IF(Tabela1[[#This Row],[Baixa10]]="NA","NA",IF(OR(AF702="",W702=""),"",W702*30/1000))</f>
        <v>2.4554999999999998</v>
      </c>
      <c r="AD702" s="52" t="str">
        <f>IF(Tabela1[[#This Row],[Alta8]]="NA","NA",IF(X702="","",IF(X702&gt;$AD$3,"A",IF(X702&gt;$AD$4,"B",IF(X702&gt;$AD$5,"C","D")))))</f>
        <v>C</v>
      </c>
      <c r="AE702" s="52" t="str">
        <f>IF(Tabela1[[#This Row],[Média9]]="NA","NA",IF(Y702="","",IF(Y702&gt;$AD$3,"A",IF(Y702&gt;$AD$4,"B",IF(Y702&gt;$AD$5,"C","D")))))</f>
        <v>C</v>
      </c>
      <c r="AF702" s="52" t="str">
        <f>IF(Tabela1[[#This Row],[Baixa10]]="NA","NA",IF(Z702="","",IF(Z702&gt;$AD$3,"A",IF(Z702&gt;$AD$4,"B",IF(Z702&gt;$AD$5,"C","D")))))</f>
        <v>B</v>
      </c>
    </row>
    <row r="703" spans="1:32" ht="26.1" customHeight="1" x14ac:dyDescent="0.3">
      <c r="A703" s="46" t="s">
        <v>1274</v>
      </c>
      <c r="B703" s="31" t="s">
        <v>1241</v>
      </c>
      <c r="C703" s="46" t="s">
        <v>495</v>
      </c>
      <c r="D703" s="46" t="s">
        <v>496</v>
      </c>
      <c r="E703" s="46" t="s">
        <v>25</v>
      </c>
      <c r="F703" s="31">
        <v>127</v>
      </c>
      <c r="G703" s="47">
        <v>40</v>
      </c>
      <c r="H703" s="31">
        <v>6</v>
      </c>
      <c r="I703" s="31" t="s">
        <v>448</v>
      </c>
      <c r="J703" s="31" t="s">
        <v>18</v>
      </c>
      <c r="K703" s="31" t="s">
        <v>18</v>
      </c>
      <c r="L703" s="31" t="s">
        <v>425</v>
      </c>
      <c r="M703" s="31" t="s">
        <v>33</v>
      </c>
      <c r="N703" s="31">
        <v>3</v>
      </c>
      <c r="O703" s="31">
        <v>1529</v>
      </c>
      <c r="P703" s="31">
        <v>1389</v>
      </c>
      <c r="Q703" s="31">
        <v>1064</v>
      </c>
      <c r="R703" s="48">
        <v>1.04</v>
      </c>
      <c r="S703" s="48">
        <v>0.9</v>
      </c>
      <c r="T703" s="54">
        <v>0.66</v>
      </c>
      <c r="U703" s="50">
        <v>117.73</v>
      </c>
      <c r="V703" s="50">
        <v>108.37</v>
      </c>
      <c r="W703" s="51">
        <v>94.19</v>
      </c>
      <c r="X703" s="42">
        <f>IF(Tabela1[[#This Row],[Alta2]]="NA","NA",Tabela1[[#This Row],[Alta2]]/Tabela1[[#This Row],[Alta5]]*Tabela1[[#This Row],[Diâmetro (cm)]]/100)</f>
        <v>3.5000000000000001E-3</v>
      </c>
      <c r="Y703" s="42">
        <f>IF(Tabela1[[#This Row],[Média3]]="NA","NA",Tabela1[[#This Row],[Média3]]/Tabela1[[#This Row],[Média6]]*Tabela1[[#This Row],[Diâmetro (cm)]]/100)</f>
        <v>3.3E-3</v>
      </c>
      <c r="Z703" s="42">
        <f>IF(Tabela1[[#This Row],[Baixa4]]="NA","NA",Tabela1[[#This Row],[Baixa4]]/Tabela1[[#This Row],[Baixa7]]*Tabela1[[#This Row],[Diâmetro (cm)]]/100)</f>
        <v>2.8E-3</v>
      </c>
      <c r="AA703" s="42">
        <f>IF(Tabela1[[#This Row],[Alta8]]="NA","NA",IF(OR(AD703="",U703=""),"",U703*30/1000))</f>
        <v>3.5318999999999998</v>
      </c>
      <c r="AB703" s="42">
        <f>IF(Tabela1[[#This Row],[Média9]]="NA","NA",IF(OR(AE703="",V703=""),"",V703*30/1000))</f>
        <v>3.2511000000000001</v>
      </c>
      <c r="AC703" s="42">
        <f>IF(Tabela1[[#This Row],[Baixa10]]="NA","NA",IF(OR(AF703="",W703=""),"",W703*30/1000))</f>
        <v>2.8256999999999999</v>
      </c>
      <c r="AD703" s="52" t="str">
        <f>IF(Tabela1[[#This Row],[Alta8]]="NA","NA",IF(X703="","",IF(X703&gt;$AD$3,"A",IF(X703&gt;$AD$4,"B",IF(X703&gt;$AD$5,"C","D")))))</f>
        <v>C</v>
      </c>
      <c r="AE703" s="52" t="str">
        <f>IF(Tabela1[[#This Row],[Média9]]="NA","NA",IF(Y703="","",IF(Y703&gt;$AD$3,"A",IF(Y703&gt;$AD$4,"B",IF(Y703&gt;$AD$5,"C","D")))))</f>
        <v>C</v>
      </c>
      <c r="AF703" s="52" t="str">
        <f>IF(Tabela1[[#This Row],[Baixa10]]="NA","NA",IF(Z703="","",IF(Z703&gt;$AD$3,"A",IF(Z703&gt;$AD$4,"B",IF(Z703&gt;$AD$5,"C","D")))))</f>
        <v>D</v>
      </c>
    </row>
    <row r="704" spans="1:32" ht="26.1" customHeight="1" x14ac:dyDescent="0.3">
      <c r="A704" s="46" t="s">
        <v>1274</v>
      </c>
      <c r="B704" s="31" t="s">
        <v>1241</v>
      </c>
      <c r="C704" s="46" t="s">
        <v>495</v>
      </c>
      <c r="D704" s="46" t="s">
        <v>497</v>
      </c>
      <c r="E704" s="46" t="s">
        <v>25</v>
      </c>
      <c r="F704" s="31">
        <v>220</v>
      </c>
      <c r="G704" s="47">
        <v>40</v>
      </c>
      <c r="H704" s="31">
        <v>6</v>
      </c>
      <c r="I704" s="31" t="s">
        <v>448</v>
      </c>
      <c r="J704" s="31" t="s">
        <v>18</v>
      </c>
      <c r="K704" s="31" t="s">
        <v>18</v>
      </c>
      <c r="L704" s="31" t="s">
        <v>425</v>
      </c>
      <c r="M704" s="31" t="s">
        <v>33</v>
      </c>
      <c r="N704" s="31">
        <v>3</v>
      </c>
      <c r="O704" s="31">
        <v>1579</v>
      </c>
      <c r="P704" s="31">
        <v>1407</v>
      </c>
      <c r="Q704" s="31">
        <v>1181</v>
      </c>
      <c r="R704" s="48">
        <v>1.04</v>
      </c>
      <c r="S704" s="48">
        <v>0.86</v>
      </c>
      <c r="T704" s="54">
        <v>0.67</v>
      </c>
      <c r="U704" s="50">
        <v>122.5</v>
      </c>
      <c r="V704" s="50">
        <v>109.43</v>
      </c>
      <c r="W704" s="51">
        <v>98.45</v>
      </c>
      <c r="X704" s="42">
        <f>IF(Tabela1[[#This Row],[Alta2]]="NA","NA",Tabela1[[#This Row],[Alta2]]/Tabela1[[#This Row],[Alta5]]*Tabela1[[#This Row],[Diâmetro (cm)]]/100)</f>
        <v>3.3999999999999998E-3</v>
      </c>
      <c r="Y704" s="42">
        <f>IF(Tabela1[[#This Row],[Média3]]="NA","NA",Tabela1[[#This Row],[Média3]]/Tabela1[[#This Row],[Média6]]*Tabela1[[#This Row],[Diâmetro (cm)]]/100)</f>
        <v>3.0999999999999999E-3</v>
      </c>
      <c r="Z704" s="42">
        <f>IF(Tabela1[[#This Row],[Baixa4]]="NA","NA",Tabela1[[#This Row],[Baixa4]]/Tabela1[[#This Row],[Baixa7]]*Tabela1[[#This Row],[Diâmetro (cm)]]/100)</f>
        <v>2.7000000000000001E-3</v>
      </c>
      <c r="AA704" s="42">
        <f>IF(Tabela1[[#This Row],[Alta8]]="NA","NA",IF(OR(AD704="",U704=""),"",U704*30/1000))</f>
        <v>3.6749999999999998</v>
      </c>
      <c r="AB704" s="42">
        <f>IF(Tabela1[[#This Row],[Média9]]="NA","NA",IF(OR(AE704="",V704=""),"",V704*30/1000))</f>
        <v>3.2829000000000002</v>
      </c>
      <c r="AC704" s="42">
        <f>IF(Tabela1[[#This Row],[Baixa10]]="NA","NA",IF(OR(AF704="",W704=""),"",W704*30/1000))</f>
        <v>2.9535</v>
      </c>
      <c r="AD704" s="52" t="str">
        <f>IF(Tabela1[[#This Row],[Alta8]]="NA","NA",IF(X704="","",IF(X704&gt;$AD$3,"A",IF(X704&gt;$AD$4,"B",IF(X704&gt;$AD$5,"C","D")))))</f>
        <v>C</v>
      </c>
      <c r="AE704" s="52" t="str">
        <f>IF(Tabela1[[#This Row],[Média9]]="NA","NA",IF(Y704="","",IF(Y704&gt;$AD$3,"A",IF(Y704&gt;$AD$4,"B",IF(Y704&gt;$AD$5,"C","D")))))</f>
        <v>C</v>
      </c>
      <c r="AF704" s="52" t="str">
        <f>IF(Tabela1[[#This Row],[Baixa10]]="NA","NA",IF(Z704="","",IF(Z704&gt;$AD$3,"A",IF(Z704&gt;$AD$4,"B",IF(Z704&gt;$AD$5,"C","D")))))</f>
        <v>D</v>
      </c>
    </row>
    <row r="705" spans="1:32" ht="26.1" customHeight="1" x14ac:dyDescent="0.3">
      <c r="A705" s="46" t="s">
        <v>1274</v>
      </c>
      <c r="B705" s="31" t="s">
        <v>1241</v>
      </c>
      <c r="C705" s="46" t="s">
        <v>498</v>
      </c>
      <c r="D705" s="46" t="s">
        <v>499</v>
      </c>
      <c r="E705" s="46" t="s">
        <v>25</v>
      </c>
      <c r="F705" s="31">
        <v>127</v>
      </c>
      <c r="G705" s="47">
        <v>40</v>
      </c>
      <c r="H705" s="31">
        <v>6</v>
      </c>
      <c r="I705" s="31" t="s">
        <v>448</v>
      </c>
      <c r="J705" s="31" t="s">
        <v>18</v>
      </c>
      <c r="K705" s="31" t="s">
        <v>17</v>
      </c>
      <c r="L705" s="31" t="s">
        <v>425</v>
      </c>
      <c r="M705" s="31" t="s">
        <v>33</v>
      </c>
      <c r="N705" s="31">
        <v>3</v>
      </c>
      <c r="O705" s="31">
        <v>1527</v>
      </c>
      <c r="P705" s="31">
        <v>1384</v>
      </c>
      <c r="Q705" s="31">
        <v>1082</v>
      </c>
      <c r="R705" s="48">
        <v>0.78</v>
      </c>
      <c r="S705" s="48">
        <v>0.7</v>
      </c>
      <c r="T705" s="54">
        <v>0.52</v>
      </c>
      <c r="U705" s="50">
        <v>115.37</v>
      </c>
      <c r="V705" s="50">
        <v>106.73</v>
      </c>
      <c r="W705" s="51">
        <v>93.75</v>
      </c>
      <c r="X705" s="42">
        <f>IF(Tabela1[[#This Row],[Alta2]]="NA","NA",Tabela1[[#This Row],[Alta2]]/Tabela1[[#This Row],[Alta5]]*Tabela1[[#This Row],[Diâmetro (cm)]]/100)</f>
        <v>2.7000000000000001E-3</v>
      </c>
      <c r="Y705" s="42">
        <f>IF(Tabela1[[#This Row],[Média3]]="NA","NA",Tabela1[[#This Row],[Média3]]/Tabela1[[#This Row],[Média6]]*Tabela1[[#This Row],[Diâmetro (cm)]]/100)</f>
        <v>2.5999999999999999E-3</v>
      </c>
      <c r="Z705" s="42">
        <f>IF(Tabela1[[#This Row],[Baixa4]]="NA","NA",Tabela1[[#This Row],[Baixa4]]/Tabela1[[#This Row],[Baixa7]]*Tabela1[[#This Row],[Diâmetro (cm)]]/100)</f>
        <v>2.2000000000000001E-3</v>
      </c>
      <c r="AA705" s="42">
        <f>IF(Tabela1[[#This Row],[Alta8]]="NA","NA",IF(OR(AD705="",U705=""),"",U705*30/1000))</f>
        <v>3.4611000000000001</v>
      </c>
      <c r="AB705" s="42">
        <f>IF(Tabela1[[#This Row],[Média9]]="NA","NA",IF(OR(AE705="",V705=""),"",V705*30/1000))</f>
        <v>3.2019000000000002</v>
      </c>
      <c r="AC705" s="42">
        <f>IF(Tabela1[[#This Row],[Baixa10]]="NA","NA",IF(OR(AF705="",W705=""),"",W705*30/1000))</f>
        <v>2.8125</v>
      </c>
      <c r="AD705" s="52" t="str">
        <f>IF(Tabela1[[#This Row],[Alta8]]="NA","NA",IF(X705="","",IF(X705&gt;$AD$3,"A",IF(X705&gt;$AD$4,"B",IF(X705&gt;$AD$5,"C","D")))))</f>
        <v>D</v>
      </c>
      <c r="AE705" s="52" t="str">
        <f>IF(Tabela1[[#This Row],[Média9]]="NA","NA",IF(Y705="","",IF(Y705&gt;$AD$3,"A",IF(Y705&gt;$AD$4,"B",IF(Y705&gt;$AD$5,"C","D")))))</f>
        <v>D</v>
      </c>
      <c r="AF705" s="52" t="str">
        <f>IF(Tabela1[[#This Row],[Baixa10]]="NA","NA",IF(Z705="","",IF(Z705&gt;$AD$3,"A",IF(Z705&gt;$AD$4,"B",IF(Z705&gt;$AD$5,"C","D")))))</f>
        <v>D</v>
      </c>
    </row>
    <row r="706" spans="1:32" ht="26.1" customHeight="1" x14ac:dyDescent="0.3">
      <c r="A706" s="46" t="s">
        <v>1274</v>
      </c>
      <c r="B706" s="31" t="s">
        <v>1241</v>
      </c>
      <c r="C706" s="46" t="s">
        <v>498</v>
      </c>
      <c r="D706" s="46" t="s">
        <v>500</v>
      </c>
      <c r="E706" s="46" t="s">
        <v>25</v>
      </c>
      <c r="F706" s="31">
        <v>220</v>
      </c>
      <c r="G706" s="47">
        <v>40</v>
      </c>
      <c r="H706" s="31">
        <v>6</v>
      </c>
      <c r="I706" s="31" t="s">
        <v>448</v>
      </c>
      <c r="J706" s="31" t="s">
        <v>18</v>
      </c>
      <c r="K706" s="31" t="s">
        <v>17</v>
      </c>
      <c r="L706" s="31" t="s">
        <v>425</v>
      </c>
      <c r="M706" s="31" t="s">
        <v>33</v>
      </c>
      <c r="N706" s="31">
        <v>3</v>
      </c>
      <c r="O706" s="31">
        <v>1550</v>
      </c>
      <c r="P706" s="31">
        <v>1378</v>
      </c>
      <c r="Q706" s="31">
        <v>1130</v>
      </c>
      <c r="R706" s="48">
        <v>0.8</v>
      </c>
      <c r="S706" s="48">
        <v>0.69</v>
      </c>
      <c r="T706" s="54">
        <v>0.55000000000000004</v>
      </c>
      <c r="U706" s="50">
        <v>121.73</v>
      </c>
      <c r="V706" s="50">
        <v>109.1</v>
      </c>
      <c r="W706" s="51">
        <v>98.97</v>
      </c>
      <c r="X706" s="42">
        <f>IF(Tabela1[[#This Row],[Alta2]]="NA","NA",Tabela1[[#This Row],[Alta2]]/Tabela1[[#This Row],[Alta5]]*Tabela1[[#This Row],[Diâmetro (cm)]]/100)</f>
        <v>2.5999999999999999E-3</v>
      </c>
      <c r="Y706" s="42">
        <f>IF(Tabela1[[#This Row],[Média3]]="NA","NA",Tabela1[[#This Row],[Média3]]/Tabela1[[#This Row],[Média6]]*Tabela1[[#This Row],[Diâmetro (cm)]]/100)</f>
        <v>2.5000000000000001E-3</v>
      </c>
      <c r="Z706" s="42">
        <f>IF(Tabela1[[#This Row],[Baixa4]]="NA","NA",Tabela1[[#This Row],[Baixa4]]/Tabela1[[#This Row],[Baixa7]]*Tabela1[[#This Row],[Diâmetro (cm)]]/100)</f>
        <v>2.2000000000000001E-3</v>
      </c>
      <c r="AA706" s="42">
        <f>IF(Tabela1[[#This Row],[Alta8]]="NA","NA",IF(OR(AD706="",U706=""),"",U706*30/1000))</f>
        <v>3.6518999999999999</v>
      </c>
      <c r="AB706" s="42">
        <f>IF(Tabela1[[#This Row],[Média9]]="NA","NA",IF(OR(AE706="",V706=""),"",V706*30/1000))</f>
        <v>3.2730000000000001</v>
      </c>
      <c r="AC706" s="42">
        <f>IF(Tabela1[[#This Row],[Baixa10]]="NA","NA",IF(OR(AF706="",W706=""),"",W706*30/1000))</f>
        <v>2.9691000000000001</v>
      </c>
      <c r="AD706" s="52" t="str">
        <f>IF(Tabela1[[#This Row],[Alta8]]="NA","NA",IF(X706="","",IF(X706&gt;$AD$3,"A",IF(X706&gt;$AD$4,"B",IF(X706&gt;$AD$5,"C","D")))))</f>
        <v>D</v>
      </c>
      <c r="AE706" s="52" t="str">
        <f>IF(Tabela1[[#This Row],[Média9]]="NA","NA",IF(Y706="","",IF(Y706&gt;$AD$3,"A",IF(Y706&gt;$AD$4,"B",IF(Y706&gt;$AD$5,"C","D")))))</f>
        <v>D</v>
      </c>
      <c r="AF706" s="52" t="str">
        <f>IF(Tabela1[[#This Row],[Baixa10]]="NA","NA",IF(Z706="","",IF(Z706&gt;$AD$3,"A",IF(Z706&gt;$AD$4,"B",IF(Z706&gt;$AD$5,"C","D")))))</f>
        <v>D</v>
      </c>
    </row>
    <row r="707" spans="1:32" ht="26.1" customHeight="1" x14ac:dyDescent="0.3">
      <c r="A707" s="46" t="s">
        <v>1274</v>
      </c>
      <c r="B707" s="31" t="s">
        <v>1241</v>
      </c>
      <c r="C707" s="46" t="s">
        <v>495</v>
      </c>
      <c r="D707" s="46" t="s">
        <v>501</v>
      </c>
      <c r="E707" s="46" t="s">
        <v>27</v>
      </c>
      <c r="F707" s="31">
        <v>127</v>
      </c>
      <c r="G707" s="47">
        <v>40</v>
      </c>
      <c r="H707" s="31">
        <v>6</v>
      </c>
      <c r="I707" s="31" t="s">
        <v>448</v>
      </c>
      <c r="J707" s="31" t="s">
        <v>18</v>
      </c>
      <c r="K707" s="31" t="s">
        <v>18</v>
      </c>
      <c r="L707" s="31" t="s">
        <v>425</v>
      </c>
      <c r="M707" s="31" t="s">
        <v>33</v>
      </c>
      <c r="N707" s="31">
        <v>3</v>
      </c>
      <c r="O707" s="31">
        <v>1529</v>
      </c>
      <c r="P707" s="31">
        <v>1389</v>
      </c>
      <c r="Q707" s="31">
        <v>1064</v>
      </c>
      <c r="R707" s="48">
        <v>1.04</v>
      </c>
      <c r="S707" s="48">
        <v>0.9</v>
      </c>
      <c r="T707" s="54">
        <v>0.66</v>
      </c>
      <c r="U707" s="50">
        <v>117.73</v>
      </c>
      <c r="V707" s="50">
        <v>108.37</v>
      </c>
      <c r="W707" s="51">
        <v>94.19</v>
      </c>
      <c r="X707" s="42">
        <f>IF(Tabela1[[#This Row],[Alta2]]="NA","NA",Tabela1[[#This Row],[Alta2]]/Tabela1[[#This Row],[Alta5]]*Tabela1[[#This Row],[Diâmetro (cm)]]/100)</f>
        <v>3.5000000000000001E-3</v>
      </c>
      <c r="Y707" s="42">
        <f>IF(Tabela1[[#This Row],[Média3]]="NA","NA",Tabela1[[#This Row],[Média3]]/Tabela1[[#This Row],[Média6]]*Tabela1[[#This Row],[Diâmetro (cm)]]/100)</f>
        <v>3.3E-3</v>
      </c>
      <c r="Z707" s="42">
        <f>IF(Tabela1[[#This Row],[Baixa4]]="NA","NA",Tabela1[[#This Row],[Baixa4]]/Tabela1[[#This Row],[Baixa7]]*Tabela1[[#This Row],[Diâmetro (cm)]]/100)</f>
        <v>2.8E-3</v>
      </c>
      <c r="AA707" s="42">
        <f>IF(Tabela1[[#This Row],[Alta8]]="NA","NA",IF(OR(AD707="",U707=""),"",U707*30/1000))</f>
        <v>3.5318999999999998</v>
      </c>
      <c r="AB707" s="42">
        <f>IF(Tabela1[[#This Row],[Média9]]="NA","NA",IF(OR(AE707="",V707=""),"",V707*30/1000))</f>
        <v>3.2511000000000001</v>
      </c>
      <c r="AC707" s="42">
        <f>IF(Tabela1[[#This Row],[Baixa10]]="NA","NA",IF(OR(AF707="",W707=""),"",W707*30/1000))</f>
        <v>2.8256999999999999</v>
      </c>
      <c r="AD707" s="52" t="str">
        <f>IF(Tabela1[[#This Row],[Alta8]]="NA","NA",IF(X707="","",IF(X707&gt;$AD$3,"A",IF(X707&gt;$AD$4,"B",IF(X707&gt;$AD$5,"C","D")))))</f>
        <v>C</v>
      </c>
      <c r="AE707" s="52" t="str">
        <f>IF(Tabela1[[#This Row],[Média9]]="NA","NA",IF(Y707="","",IF(Y707&gt;$AD$3,"A",IF(Y707&gt;$AD$4,"B",IF(Y707&gt;$AD$5,"C","D")))))</f>
        <v>C</v>
      </c>
      <c r="AF707" s="52" t="str">
        <f>IF(Tabela1[[#This Row],[Baixa10]]="NA","NA",IF(Z707="","",IF(Z707&gt;$AD$3,"A",IF(Z707&gt;$AD$4,"B",IF(Z707&gt;$AD$5,"C","D")))))</f>
        <v>D</v>
      </c>
    </row>
    <row r="708" spans="1:32" ht="26.1" customHeight="1" x14ac:dyDescent="0.3">
      <c r="A708" s="46" t="s">
        <v>1274</v>
      </c>
      <c r="B708" s="31" t="s">
        <v>1241</v>
      </c>
      <c r="C708" s="46" t="s">
        <v>495</v>
      </c>
      <c r="D708" s="46" t="s">
        <v>502</v>
      </c>
      <c r="E708" s="46" t="s">
        <v>27</v>
      </c>
      <c r="F708" s="31">
        <v>220</v>
      </c>
      <c r="G708" s="47">
        <v>40</v>
      </c>
      <c r="H708" s="31">
        <v>6</v>
      </c>
      <c r="I708" s="31" t="s">
        <v>448</v>
      </c>
      <c r="J708" s="31" t="s">
        <v>18</v>
      </c>
      <c r="K708" s="31" t="s">
        <v>18</v>
      </c>
      <c r="L708" s="31" t="s">
        <v>425</v>
      </c>
      <c r="M708" s="31" t="s">
        <v>33</v>
      </c>
      <c r="N708" s="31">
        <v>3</v>
      </c>
      <c r="O708" s="31">
        <v>1579</v>
      </c>
      <c r="P708" s="31">
        <v>1407</v>
      </c>
      <c r="Q708" s="31">
        <v>1181</v>
      </c>
      <c r="R708" s="48">
        <v>1.04</v>
      </c>
      <c r="S708" s="48">
        <v>0.86</v>
      </c>
      <c r="T708" s="54">
        <v>0.67</v>
      </c>
      <c r="U708" s="50">
        <v>122.5</v>
      </c>
      <c r="V708" s="50">
        <v>109.43</v>
      </c>
      <c r="W708" s="51">
        <v>98.45</v>
      </c>
      <c r="X708" s="42">
        <f>IF(Tabela1[[#This Row],[Alta2]]="NA","NA",Tabela1[[#This Row],[Alta2]]/Tabela1[[#This Row],[Alta5]]*Tabela1[[#This Row],[Diâmetro (cm)]]/100)</f>
        <v>3.3999999999999998E-3</v>
      </c>
      <c r="Y708" s="42">
        <f>IF(Tabela1[[#This Row],[Média3]]="NA","NA",Tabela1[[#This Row],[Média3]]/Tabela1[[#This Row],[Média6]]*Tabela1[[#This Row],[Diâmetro (cm)]]/100)</f>
        <v>3.0999999999999999E-3</v>
      </c>
      <c r="Z708" s="42">
        <f>IF(Tabela1[[#This Row],[Baixa4]]="NA","NA",Tabela1[[#This Row],[Baixa4]]/Tabela1[[#This Row],[Baixa7]]*Tabela1[[#This Row],[Diâmetro (cm)]]/100)</f>
        <v>2.7000000000000001E-3</v>
      </c>
      <c r="AA708" s="42">
        <f>IF(Tabela1[[#This Row],[Alta8]]="NA","NA",IF(OR(AD708="",U708=""),"",U708*30/1000))</f>
        <v>3.6749999999999998</v>
      </c>
      <c r="AB708" s="42">
        <f>IF(Tabela1[[#This Row],[Média9]]="NA","NA",IF(OR(AE708="",V708=""),"",V708*30/1000))</f>
        <v>3.2829000000000002</v>
      </c>
      <c r="AC708" s="42">
        <f>IF(Tabela1[[#This Row],[Baixa10]]="NA","NA",IF(OR(AF708="",W708=""),"",W708*30/1000))</f>
        <v>2.9535</v>
      </c>
      <c r="AD708" s="52" t="str">
        <f>IF(Tabela1[[#This Row],[Alta8]]="NA","NA",IF(X708="","",IF(X708&gt;$AD$3,"A",IF(X708&gt;$AD$4,"B",IF(X708&gt;$AD$5,"C","D")))))</f>
        <v>C</v>
      </c>
      <c r="AE708" s="52" t="str">
        <f>IF(Tabela1[[#This Row],[Média9]]="NA","NA",IF(Y708="","",IF(Y708&gt;$AD$3,"A",IF(Y708&gt;$AD$4,"B",IF(Y708&gt;$AD$5,"C","D")))))</f>
        <v>C</v>
      </c>
      <c r="AF708" s="52" t="str">
        <f>IF(Tabela1[[#This Row],[Baixa10]]="NA","NA",IF(Z708="","",IF(Z708&gt;$AD$3,"A",IF(Z708&gt;$AD$4,"B",IF(Z708&gt;$AD$5,"C","D")))))</f>
        <v>D</v>
      </c>
    </row>
    <row r="709" spans="1:32" ht="26.1" customHeight="1" x14ac:dyDescent="0.3">
      <c r="A709" s="46" t="s">
        <v>1274</v>
      </c>
      <c r="B709" s="31" t="s">
        <v>1241</v>
      </c>
      <c r="C709" s="46" t="s">
        <v>498</v>
      </c>
      <c r="D709" s="46" t="s">
        <v>503</v>
      </c>
      <c r="E709" s="46" t="s">
        <v>27</v>
      </c>
      <c r="F709" s="31">
        <v>127</v>
      </c>
      <c r="G709" s="47">
        <v>40</v>
      </c>
      <c r="H709" s="31">
        <v>6</v>
      </c>
      <c r="I709" s="31" t="s">
        <v>448</v>
      </c>
      <c r="J709" s="31" t="s">
        <v>18</v>
      </c>
      <c r="K709" s="31" t="s">
        <v>17</v>
      </c>
      <c r="L709" s="31" t="s">
        <v>425</v>
      </c>
      <c r="M709" s="31" t="s">
        <v>33</v>
      </c>
      <c r="N709" s="31">
        <v>3</v>
      </c>
      <c r="O709" s="31">
        <v>1527</v>
      </c>
      <c r="P709" s="31">
        <v>1384</v>
      </c>
      <c r="Q709" s="31">
        <v>1082</v>
      </c>
      <c r="R709" s="48">
        <v>0.78</v>
      </c>
      <c r="S709" s="48">
        <v>0.7</v>
      </c>
      <c r="T709" s="54">
        <v>0.52</v>
      </c>
      <c r="U709" s="50">
        <v>115.37</v>
      </c>
      <c r="V709" s="50">
        <v>106.73</v>
      </c>
      <c r="W709" s="51">
        <v>93.75</v>
      </c>
      <c r="X709" s="42">
        <f>IF(Tabela1[[#This Row],[Alta2]]="NA","NA",Tabela1[[#This Row],[Alta2]]/Tabela1[[#This Row],[Alta5]]*Tabela1[[#This Row],[Diâmetro (cm)]]/100)</f>
        <v>2.7000000000000001E-3</v>
      </c>
      <c r="Y709" s="42">
        <f>IF(Tabela1[[#This Row],[Média3]]="NA","NA",Tabela1[[#This Row],[Média3]]/Tabela1[[#This Row],[Média6]]*Tabela1[[#This Row],[Diâmetro (cm)]]/100)</f>
        <v>2.5999999999999999E-3</v>
      </c>
      <c r="Z709" s="42">
        <f>IF(Tabela1[[#This Row],[Baixa4]]="NA","NA",Tabela1[[#This Row],[Baixa4]]/Tabela1[[#This Row],[Baixa7]]*Tabela1[[#This Row],[Diâmetro (cm)]]/100)</f>
        <v>2.2000000000000001E-3</v>
      </c>
      <c r="AA709" s="42">
        <f>IF(Tabela1[[#This Row],[Alta8]]="NA","NA",IF(OR(AD709="",U709=""),"",U709*30/1000))</f>
        <v>3.4611000000000001</v>
      </c>
      <c r="AB709" s="42">
        <f>IF(Tabela1[[#This Row],[Média9]]="NA","NA",IF(OR(AE709="",V709=""),"",V709*30/1000))</f>
        <v>3.2019000000000002</v>
      </c>
      <c r="AC709" s="42">
        <f>IF(Tabela1[[#This Row],[Baixa10]]="NA","NA",IF(OR(AF709="",W709=""),"",W709*30/1000))</f>
        <v>2.8125</v>
      </c>
      <c r="AD709" s="52" t="str">
        <f>IF(Tabela1[[#This Row],[Alta8]]="NA","NA",IF(X709="","",IF(X709&gt;$AD$3,"A",IF(X709&gt;$AD$4,"B",IF(X709&gt;$AD$5,"C","D")))))</f>
        <v>D</v>
      </c>
      <c r="AE709" s="52" t="str">
        <f>IF(Tabela1[[#This Row],[Média9]]="NA","NA",IF(Y709="","",IF(Y709&gt;$AD$3,"A",IF(Y709&gt;$AD$4,"B",IF(Y709&gt;$AD$5,"C","D")))))</f>
        <v>D</v>
      </c>
      <c r="AF709" s="52" t="str">
        <f>IF(Tabela1[[#This Row],[Baixa10]]="NA","NA",IF(Z709="","",IF(Z709&gt;$AD$3,"A",IF(Z709&gt;$AD$4,"B",IF(Z709&gt;$AD$5,"C","D")))))</f>
        <v>D</v>
      </c>
    </row>
    <row r="710" spans="1:32" ht="26.1" customHeight="1" x14ac:dyDescent="0.3">
      <c r="A710" s="46" t="s">
        <v>1274</v>
      </c>
      <c r="B710" s="31" t="s">
        <v>1241</v>
      </c>
      <c r="C710" s="46" t="s">
        <v>498</v>
      </c>
      <c r="D710" s="46" t="s">
        <v>504</v>
      </c>
      <c r="E710" s="46" t="s">
        <v>27</v>
      </c>
      <c r="F710" s="31">
        <v>220</v>
      </c>
      <c r="G710" s="47">
        <v>40</v>
      </c>
      <c r="H710" s="31">
        <v>6</v>
      </c>
      <c r="I710" s="31" t="s">
        <v>448</v>
      </c>
      <c r="J710" s="31" t="s">
        <v>18</v>
      </c>
      <c r="K710" s="31" t="s">
        <v>17</v>
      </c>
      <c r="L710" s="31" t="s">
        <v>425</v>
      </c>
      <c r="M710" s="31" t="s">
        <v>33</v>
      </c>
      <c r="N710" s="31">
        <v>3</v>
      </c>
      <c r="O710" s="31">
        <v>1550</v>
      </c>
      <c r="P710" s="31">
        <v>1378</v>
      </c>
      <c r="Q710" s="31">
        <v>1130</v>
      </c>
      <c r="R710" s="48">
        <v>0.8</v>
      </c>
      <c r="S710" s="48">
        <v>0.69</v>
      </c>
      <c r="T710" s="54">
        <v>0.55000000000000004</v>
      </c>
      <c r="U710" s="50">
        <v>121.73</v>
      </c>
      <c r="V710" s="50">
        <v>109.1</v>
      </c>
      <c r="W710" s="51">
        <v>98.97</v>
      </c>
      <c r="X710" s="42">
        <f>IF(Tabela1[[#This Row],[Alta2]]="NA","NA",Tabela1[[#This Row],[Alta2]]/Tabela1[[#This Row],[Alta5]]*Tabela1[[#This Row],[Diâmetro (cm)]]/100)</f>
        <v>2.5999999999999999E-3</v>
      </c>
      <c r="Y710" s="42">
        <f>IF(Tabela1[[#This Row],[Média3]]="NA","NA",Tabela1[[#This Row],[Média3]]/Tabela1[[#This Row],[Média6]]*Tabela1[[#This Row],[Diâmetro (cm)]]/100)</f>
        <v>2.5000000000000001E-3</v>
      </c>
      <c r="Z710" s="42">
        <f>IF(Tabela1[[#This Row],[Baixa4]]="NA","NA",Tabela1[[#This Row],[Baixa4]]/Tabela1[[#This Row],[Baixa7]]*Tabela1[[#This Row],[Diâmetro (cm)]]/100)</f>
        <v>2.2000000000000001E-3</v>
      </c>
      <c r="AA710" s="42">
        <f>IF(Tabela1[[#This Row],[Alta8]]="NA","NA",IF(OR(AD710="",U710=""),"",U710*30/1000))</f>
        <v>3.6518999999999999</v>
      </c>
      <c r="AB710" s="42">
        <f>IF(Tabela1[[#This Row],[Média9]]="NA","NA",IF(OR(AE710="",V710=""),"",V710*30/1000))</f>
        <v>3.2730000000000001</v>
      </c>
      <c r="AC710" s="42">
        <f>IF(Tabela1[[#This Row],[Baixa10]]="NA","NA",IF(OR(AF710="",W710=""),"",W710*30/1000))</f>
        <v>2.9691000000000001</v>
      </c>
      <c r="AD710" s="52" t="str">
        <f>IF(Tabela1[[#This Row],[Alta8]]="NA","NA",IF(X710="","",IF(X710&gt;$AD$3,"A",IF(X710&gt;$AD$4,"B",IF(X710&gt;$AD$5,"C","D")))))</f>
        <v>D</v>
      </c>
      <c r="AE710" s="52" t="str">
        <f>IF(Tabela1[[#This Row],[Média9]]="NA","NA",IF(Y710="","",IF(Y710&gt;$AD$3,"A",IF(Y710&gt;$AD$4,"B",IF(Y710&gt;$AD$5,"C","D")))))</f>
        <v>D</v>
      </c>
      <c r="AF710" s="52" t="str">
        <f>IF(Tabela1[[#This Row],[Baixa10]]="NA","NA",IF(Z710="","",IF(Z710&gt;$AD$3,"A",IF(Z710&gt;$AD$4,"B",IF(Z710&gt;$AD$5,"C","D")))))</f>
        <v>D</v>
      </c>
    </row>
    <row r="711" spans="1:32" ht="26.1" customHeight="1" x14ac:dyDescent="0.3">
      <c r="A711" s="46" t="s">
        <v>1274</v>
      </c>
      <c r="B711" s="31" t="s">
        <v>1241</v>
      </c>
      <c r="C711" s="46" t="s">
        <v>495</v>
      </c>
      <c r="D711" s="46" t="s">
        <v>505</v>
      </c>
      <c r="E711" s="46" t="s">
        <v>26</v>
      </c>
      <c r="F711" s="31">
        <v>127</v>
      </c>
      <c r="G711" s="47">
        <v>40</v>
      </c>
      <c r="H711" s="31">
        <v>6</v>
      </c>
      <c r="I711" s="31" t="s">
        <v>448</v>
      </c>
      <c r="J711" s="31" t="s">
        <v>18</v>
      </c>
      <c r="K711" s="31" t="s">
        <v>18</v>
      </c>
      <c r="L711" s="31" t="s">
        <v>425</v>
      </c>
      <c r="M711" s="31" t="s">
        <v>9</v>
      </c>
      <c r="N711" s="31" t="s">
        <v>9</v>
      </c>
      <c r="O711" s="31">
        <v>1507</v>
      </c>
      <c r="P711" s="31">
        <v>1413</v>
      </c>
      <c r="Q711" s="31">
        <v>1337</v>
      </c>
      <c r="R711" s="48">
        <v>1.01</v>
      </c>
      <c r="S711" s="48">
        <v>0.94</v>
      </c>
      <c r="T711" s="54">
        <v>0.87</v>
      </c>
      <c r="U711" s="50">
        <v>113.67</v>
      </c>
      <c r="V711" s="50">
        <v>102.67</v>
      </c>
      <c r="W711" s="51">
        <v>93.52</v>
      </c>
      <c r="X711" s="42">
        <f>IF(Tabela1[[#This Row],[Alta2]]="NA","NA",Tabela1[[#This Row],[Alta2]]/Tabela1[[#This Row],[Alta5]]*Tabela1[[#This Row],[Diâmetro (cm)]]/100)</f>
        <v>3.5999999999999999E-3</v>
      </c>
      <c r="Y711" s="42">
        <f>IF(Tabela1[[#This Row],[Média3]]="NA","NA",Tabela1[[#This Row],[Média3]]/Tabela1[[#This Row],[Média6]]*Tabela1[[#This Row],[Diâmetro (cm)]]/100)</f>
        <v>3.7000000000000002E-3</v>
      </c>
      <c r="Z711" s="42">
        <f>IF(Tabela1[[#This Row],[Baixa4]]="NA","NA",Tabela1[[#This Row],[Baixa4]]/Tabela1[[#This Row],[Baixa7]]*Tabela1[[#This Row],[Diâmetro (cm)]]/100)</f>
        <v>3.7000000000000002E-3</v>
      </c>
      <c r="AA711" s="42">
        <f>IF(Tabela1[[#This Row],[Alta8]]="NA","NA",IF(OR(AD711="",U711=""),"",U711*30/1000))</f>
        <v>3.4100999999999999</v>
      </c>
      <c r="AB711" s="42">
        <f>IF(Tabela1[[#This Row],[Média9]]="NA","NA",IF(OR(AE711="",V711=""),"",V711*30/1000))</f>
        <v>3.0800999999999998</v>
      </c>
      <c r="AC711" s="42">
        <f>IF(Tabela1[[#This Row],[Baixa10]]="NA","NA",IF(OR(AF711="",W711=""),"",W711*30/1000))</f>
        <v>2.8056000000000001</v>
      </c>
      <c r="AD711" s="52" t="str">
        <f>IF(Tabela1[[#This Row],[Alta8]]="NA","NA",IF(X711="","",IF(X711&gt;$AD$3,"A",IF(X711&gt;$AD$4,"B",IF(X711&gt;$AD$5,"C","D")))))</f>
        <v>B</v>
      </c>
      <c r="AE711" s="52" t="str">
        <f>IF(Tabela1[[#This Row],[Média9]]="NA","NA",IF(Y711="","",IF(Y711&gt;$AD$3,"A",IF(Y711&gt;$AD$4,"B",IF(Y711&gt;$AD$5,"C","D")))))</f>
        <v>B</v>
      </c>
      <c r="AF711" s="52" t="str">
        <f>IF(Tabela1[[#This Row],[Baixa10]]="NA","NA",IF(Z711="","",IF(Z711&gt;$AD$3,"A",IF(Z711&gt;$AD$4,"B",IF(Z711&gt;$AD$5,"C","D")))))</f>
        <v>B</v>
      </c>
    </row>
    <row r="712" spans="1:32" ht="26.1" customHeight="1" x14ac:dyDescent="0.3">
      <c r="A712" s="46" t="s">
        <v>1274</v>
      </c>
      <c r="B712" s="31" t="s">
        <v>1241</v>
      </c>
      <c r="C712" s="46" t="s">
        <v>495</v>
      </c>
      <c r="D712" s="46" t="s">
        <v>506</v>
      </c>
      <c r="E712" s="46" t="s">
        <v>26</v>
      </c>
      <c r="F712" s="31">
        <v>220</v>
      </c>
      <c r="G712" s="47">
        <v>40</v>
      </c>
      <c r="H712" s="31">
        <v>6</v>
      </c>
      <c r="I712" s="31" t="s">
        <v>448</v>
      </c>
      <c r="J712" s="31" t="s">
        <v>18</v>
      </c>
      <c r="K712" s="31" t="s">
        <v>18</v>
      </c>
      <c r="L712" s="31" t="s">
        <v>425</v>
      </c>
      <c r="M712" s="31" t="s">
        <v>9</v>
      </c>
      <c r="N712" s="31" t="s">
        <v>9</v>
      </c>
      <c r="O712" s="31">
        <v>1555</v>
      </c>
      <c r="P712" s="31">
        <v>1491</v>
      </c>
      <c r="Q712" s="31">
        <v>1354</v>
      </c>
      <c r="R712" s="48">
        <v>1.04</v>
      </c>
      <c r="S712" s="48">
        <v>0.99</v>
      </c>
      <c r="T712" s="54">
        <v>0.9</v>
      </c>
      <c r="U712" s="50">
        <v>120.03</v>
      </c>
      <c r="V712" s="50">
        <v>110.3</v>
      </c>
      <c r="W712" s="51">
        <v>97.42</v>
      </c>
      <c r="X712" s="42">
        <f>IF(Tabela1[[#This Row],[Alta2]]="NA","NA",Tabela1[[#This Row],[Alta2]]/Tabela1[[#This Row],[Alta5]]*Tabela1[[#This Row],[Diâmetro (cm)]]/100)</f>
        <v>3.5000000000000001E-3</v>
      </c>
      <c r="Y712" s="42">
        <f>IF(Tabela1[[#This Row],[Média3]]="NA","NA",Tabela1[[#This Row],[Média3]]/Tabela1[[#This Row],[Média6]]*Tabela1[[#This Row],[Diâmetro (cm)]]/100)</f>
        <v>3.5999999999999999E-3</v>
      </c>
      <c r="Z712" s="42">
        <f>IF(Tabela1[[#This Row],[Baixa4]]="NA","NA",Tabela1[[#This Row],[Baixa4]]/Tabela1[[#This Row],[Baixa7]]*Tabela1[[#This Row],[Diâmetro (cm)]]/100)</f>
        <v>3.7000000000000002E-3</v>
      </c>
      <c r="AA712" s="42">
        <f>IF(Tabela1[[#This Row],[Alta8]]="NA","NA",IF(OR(AD712="",U712=""),"",U712*30/1000))</f>
        <v>3.6009000000000002</v>
      </c>
      <c r="AB712" s="42">
        <f>IF(Tabela1[[#This Row],[Média9]]="NA","NA",IF(OR(AE712="",V712=""),"",V712*30/1000))</f>
        <v>3.3090000000000002</v>
      </c>
      <c r="AC712" s="42">
        <f>IF(Tabela1[[#This Row],[Baixa10]]="NA","NA",IF(OR(AF712="",W712=""),"",W712*30/1000))</f>
        <v>2.9226000000000001</v>
      </c>
      <c r="AD712" s="52" t="str">
        <f>IF(Tabela1[[#This Row],[Alta8]]="NA","NA",IF(X712="","",IF(X712&gt;$AD$3,"A",IF(X712&gt;$AD$4,"B",IF(X712&gt;$AD$5,"C","D")))))</f>
        <v>C</v>
      </c>
      <c r="AE712" s="52" t="str">
        <f>IF(Tabela1[[#This Row],[Média9]]="NA","NA",IF(Y712="","",IF(Y712&gt;$AD$3,"A",IF(Y712&gt;$AD$4,"B",IF(Y712&gt;$AD$5,"C","D")))))</f>
        <v>B</v>
      </c>
      <c r="AF712" s="52" t="str">
        <f>IF(Tabela1[[#This Row],[Baixa10]]="NA","NA",IF(Z712="","",IF(Z712&gt;$AD$3,"A",IF(Z712&gt;$AD$4,"B",IF(Z712&gt;$AD$5,"C","D")))))</f>
        <v>B</v>
      </c>
    </row>
    <row r="713" spans="1:32" ht="26.1" customHeight="1" x14ac:dyDescent="0.3">
      <c r="A713" s="46" t="s">
        <v>1274</v>
      </c>
      <c r="B713" s="31" t="s">
        <v>1241</v>
      </c>
      <c r="C713" s="46" t="s">
        <v>498</v>
      </c>
      <c r="D713" s="46" t="s">
        <v>507</v>
      </c>
      <c r="E713" s="46" t="s">
        <v>26</v>
      </c>
      <c r="F713" s="31">
        <v>127</v>
      </c>
      <c r="G713" s="47">
        <v>40</v>
      </c>
      <c r="H713" s="31">
        <v>6</v>
      </c>
      <c r="I713" s="31" t="s">
        <v>448</v>
      </c>
      <c r="J713" s="31" t="s">
        <v>18</v>
      </c>
      <c r="K713" s="31" t="s">
        <v>17</v>
      </c>
      <c r="L713" s="31" t="s">
        <v>425</v>
      </c>
      <c r="M713" s="31" t="s">
        <v>9</v>
      </c>
      <c r="N713" s="31" t="s">
        <v>9</v>
      </c>
      <c r="O713" s="31">
        <v>1542</v>
      </c>
      <c r="P713" s="31">
        <v>1430</v>
      </c>
      <c r="Q713" s="31">
        <v>1397</v>
      </c>
      <c r="R713" s="48">
        <v>0.81</v>
      </c>
      <c r="S713" s="48">
        <v>0.74</v>
      </c>
      <c r="T713" s="54">
        <v>0.72</v>
      </c>
      <c r="U713" s="50">
        <v>120.45</v>
      </c>
      <c r="V713" s="50">
        <v>109.72</v>
      </c>
      <c r="W713" s="51">
        <v>107.85</v>
      </c>
      <c r="X713" s="42">
        <f>IF(Tabela1[[#This Row],[Alta2]]="NA","NA",Tabela1[[#This Row],[Alta2]]/Tabela1[[#This Row],[Alta5]]*Tabela1[[#This Row],[Diâmetro (cm)]]/100)</f>
        <v>2.7000000000000001E-3</v>
      </c>
      <c r="Y713" s="42">
        <f>IF(Tabela1[[#This Row],[Média3]]="NA","NA",Tabela1[[#This Row],[Média3]]/Tabela1[[#This Row],[Média6]]*Tabela1[[#This Row],[Diâmetro (cm)]]/100)</f>
        <v>2.7000000000000001E-3</v>
      </c>
      <c r="Z713" s="42">
        <f>IF(Tabela1[[#This Row],[Baixa4]]="NA","NA",Tabela1[[#This Row],[Baixa4]]/Tabela1[[#This Row],[Baixa7]]*Tabela1[[#This Row],[Diâmetro (cm)]]/100)</f>
        <v>2.7000000000000001E-3</v>
      </c>
      <c r="AA713" s="42">
        <f>IF(Tabela1[[#This Row],[Alta8]]="NA","NA",IF(OR(AD713="",U713=""),"",U713*30/1000))</f>
        <v>3.6135000000000002</v>
      </c>
      <c r="AB713" s="42">
        <f>IF(Tabela1[[#This Row],[Média9]]="NA","NA",IF(OR(AE713="",V713=""),"",V713*30/1000))</f>
        <v>3.2915999999999999</v>
      </c>
      <c r="AC713" s="42">
        <f>IF(Tabela1[[#This Row],[Baixa10]]="NA","NA",IF(OR(AF713="",W713=""),"",W713*30/1000))</f>
        <v>3.2355</v>
      </c>
      <c r="AD713" s="52" t="str">
        <f>IF(Tabela1[[#This Row],[Alta8]]="NA","NA",IF(X713="","",IF(X713&gt;$AD$3,"A",IF(X713&gt;$AD$4,"B",IF(X713&gt;$AD$5,"C","D")))))</f>
        <v>D</v>
      </c>
      <c r="AE713" s="52" t="str">
        <f>IF(Tabela1[[#This Row],[Média9]]="NA","NA",IF(Y713="","",IF(Y713&gt;$AD$3,"A",IF(Y713&gt;$AD$4,"B",IF(Y713&gt;$AD$5,"C","D")))))</f>
        <v>D</v>
      </c>
      <c r="AF713" s="52" t="str">
        <f>IF(Tabela1[[#This Row],[Baixa10]]="NA","NA",IF(Z713="","",IF(Z713&gt;$AD$3,"A",IF(Z713&gt;$AD$4,"B",IF(Z713&gt;$AD$5,"C","D")))))</f>
        <v>D</v>
      </c>
    </row>
    <row r="714" spans="1:32" ht="26.1" customHeight="1" x14ac:dyDescent="0.3">
      <c r="A714" s="46" t="s">
        <v>1274</v>
      </c>
      <c r="B714" s="31" t="s">
        <v>1241</v>
      </c>
      <c r="C714" s="46" t="s">
        <v>498</v>
      </c>
      <c r="D714" s="46" t="s">
        <v>508</v>
      </c>
      <c r="E714" s="46" t="s">
        <v>26</v>
      </c>
      <c r="F714" s="31">
        <v>220</v>
      </c>
      <c r="G714" s="47">
        <v>40</v>
      </c>
      <c r="H714" s="31">
        <v>6</v>
      </c>
      <c r="I714" s="31" t="s">
        <v>448</v>
      </c>
      <c r="J714" s="31" t="s">
        <v>18</v>
      </c>
      <c r="K714" s="31" t="s">
        <v>17</v>
      </c>
      <c r="L714" s="31" t="s">
        <v>425</v>
      </c>
      <c r="M714" s="31" t="s">
        <v>9</v>
      </c>
      <c r="N714" s="31" t="s">
        <v>9</v>
      </c>
      <c r="O714" s="31">
        <v>1592</v>
      </c>
      <c r="P714" s="31">
        <v>1567</v>
      </c>
      <c r="Q714" s="31">
        <v>1360</v>
      </c>
      <c r="R714" s="48">
        <v>0.84</v>
      </c>
      <c r="S714" s="48">
        <v>0.8</v>
      </c>
      <c r="T714" s="54">
        <v>0.74</v>
      </c>
      <c r="U714" s="50">
        <v>114.97</v>
      </c>
      <c r="V714" s="50">
        <v>107.68</v>
      </c>
      <c r="W714" s="51">
        <v>96.23</v>
      </c>
      <c r="X714" s="42">
        <f>IF(Tabela1[[#This Row],[Alta2]]="NA","NA",Tabela1[[#This Row],[Alta2]]/Tabela1[[#This Row],[Alta5]]*Tabela1[[#This Row],[Diâmetro (cm)]]/100)</f>
        <v>2.8999999999999998E-3</v>
      </c>
      <c r="Y714" s="42">
        <f>IF(Tabela1[[#This Row],[Média3]]="NA","NA",Tabela1[[#This Row],[Média3]]/Tabela1[[#This Row],[Média6]]*Tabela1[[#This Row],[Diâmetro (cm)]]/100)</f>
        <v>3.0000000000000001E-3</v>
      </c>
      <c r="Z714" s="42">
        <f>IF(Tabela1[[#This Row],[Baixa4]]="NA","NA",Tabela1[[#This Row],[Baixa4]]/Tabela1[[#This Row],[Baixa7]]*Tabela1[[#This Row],[Diâmetro (cm)]]/100)</f>
        <v>3.0999999999999999E-3</v>
      </c>
      <c r="AA714" s="42">
        <f>IF(Tabela1[[#This Row],[Alta8]]="NA","NA",IF(OR(AD714="",U714=""),"",U714*30/1000))</f>
        <v>3.4491000000000001</v>
      </c>
      <c r="AB714" s="42">
        <f>IF(Tabela1[[#This Row],[Média9]]="NA","NA",IF(OR(AE714="",V714=""),"",V714*30/1000))</f>
        <v>3.2303999999999999</v>
      </c>
      <c r="AC714" s="42">
        <f>IF(Tabela1[[#This Row],[Baixa10]]="NA","NA",IF(OR(AF714="",W714=""),"",W714*30/1000))</f>
        <v>2.8868999999999998</v>
      </c>
      <c r="AD714" s="52" t="str">
        <f>IF(Tabela1[[#This Row],[Alta8]]="NA","NA",IF(X714="","",IF(X714&gt;$AD$3,"A",IF(X714&gt;$AD$4,"B",IF(X714&gt;$AD$5,"C","D")))))</f>
        <v>D</v>
      </c>
      <c r="AE714" s="52" t="str">
        <f>IF(Tabela1[[#This Row],[Média9]]="NA","NA",IF(Y714="","",IF(Y714&gt;$AD$3,"A",IF(Y714&gt;$AD$4,"B",IF(Y714&gt;$AD$5,"C","D")))))</f>
        <v>D</v>
      </c>
      <c r="AF714" s="52" t="str">
        <f>IF(Tabela1[[#This Row],[Baixa10]]="NA","NA",IF(Z714="","",IF(Z714&gt;$AD$3,"A",IF(Z714&gt;$AD$4,"B",IF(Z714&gt;$AD$5,"C","D")))))</f>
        <v>C</v>
      </c>
    </row>
    <row r="715" spans="1:32" ht="26.1" customHeight="1" x14ac:dyDescent="0.3">
      <c r="A715" s="46" t="s">
        <v>1271</v>
      </c>
      <c r="B715" s="31" t="s">
        <v>512</v>
      </c>
      <c r="C715" s="46" t="s">
        <v>618</v>
      </c>
      <c r="D715" s="46" t="s">
        <v>520</v>
      </c>
      <c r="E715" s="46" t="s">
        <v>26</v>
      </c>
      <c r="F715" s="31" t="s">
        <v>1199</v>
      </c>
      <c r="G715" s="47">
        <v>50.5</v>
      </c>
      <c r="H715" s="31">
        <v>3</v>
      </c>
      <c r="I715" s="31" t="s">
        <v>76</v>
      </c>
      <c r="J715" s="31" t="s">
        <v>18</v>
      </c>
      <c r="K715" s="31" t="s">
        <v>17</v>
      </c>
      <c r="L715" s="31" t="s">
        <v>76</v>
      </c>
      <c r="M715" s="31" t="s">
        <v>9</v>
      </c>
      <c r="N715" s="31" t="s">
        <v>9</v>
      </c>
      <c r="O715" s="31">
        <v>1453</v>
      </c>
      <c r="P715" s="31">
        <v>1392</v>
      </c>
      <c r="Q715" s="31">
        <v>1117</v>
      </c>
      <c r="R715" s="48">
        <v>0.96</v>
      </c>
      <c r="S715" s="48">
        <v>0.9</v>
      </c>
      <c r="T715" s="54">
        <v>0.79</v>
      </c>
      <c r="U715" s="50">
        <v>175</v>
      </c>
      <c r="V715" s="50">
        <v>164.3</v>
      </c>
      <c r="W715" s="51">
        <v>144.6</v>
      </c>
      <c r="X715" s="42">
        <f>IF(Tabela1[[#This Row],[Alta2]]="NA","NA",Tabela1[[#This Row],[Alta2]]/Tabela1[[#This Row],[Alta5]]*Tabela1[[#This Row],[Diâmetro (cm)]]/100)</f>
        <v>2.8E-3</v>
      </c>
      <c r="Y715" s="42">
        <f>IF(Tabela1[[#This Row],[Média3]]="NA","NA",Tabela1[[#This Row],[Média3]]/Tabela1[[#This Row],[Média6]]*Tabela1[[#This Row],[Diâmetro (cm)]]/100)</f>
        <v>2.8E-3</v>
      </c>
      <c r="Z715" s="42">
        <f>IF(Tabela1[[#This Row],[Baixa4]]="NA","NA",Tabela1[[#This Row],[Baixa4]]/Tabela1[[#This Row],[Baixa7]]*Tabela1[[#This Row],[Diâmetro (cm)]]/100)</f>
        <v>2.8E-3</v>
      </c>
      <c r="AA715" s="42">
        <f>IF(Tabela1[[#This Row],[Alta8]]="NA","NA",IF(OR(AD715="",U715=""),"",U715*30/1000))</f>
        <v>5.25</v>
      </c>
      <c r="AB715" s="42">
        <f>IF(Tabela1[[#This Row],[Média9]]="NA","NA",IF(OR(AE715="",V715=""),"",V715*30/1000))</f>
        <v>4.9290000000000003</v>
      </c>
      <c r="AC715" s="42">
        <f>IF(Tabela1[[#This Row],[Baixa10]]="NA","NA",IF(OR(AF715="",W715=""),"",W715*30/1000))</f>
        <v>4.3380000000000001</v>
      </c>
      <c r="AD715" s="52" t="str">
        <f>IF(Tabela1[[#This Row],[Alta8]]="NA","NA",IF(X715="","",IF(X715&gt;$AD$3,"A",IF(X715&gt;$AD$4,"B",IF(X715&gt;$AD$5,"C","D")))))</f>
        <v>D</v>
      </c>
      <c r="AE715" s="52" t="str">
        <f>IF(Tabela1[[#This Row],[Média9]]="NA","NA",IF(Y715="","",IF(Y715&gt;$AD$3,"A",IF(Y715&gt;$AD$4,"B",IF(Y715&gt;$AD$5,"C","D")))))</f>
        <v>D</v>
      </c>
      <c r="AF715" s="52" t="str">
        <f>IF(Tabela1[[#This Row],[Baixa10]]="NA","NA",IF(Z715="","",IF(Z715&gt;$AD$3,"A",IF(Z715&gt;$AD$4,"B",IF(Z715&gt;$AD$5,"C","D")))))</f>
        <v>D</v>
      </c>
    </row>
    <row r="716" spans="1:32" ht="26.1" customHeight="1" x14ac:dyDescent="0.3">
      <c r="A716" s="46" t="s">
        <v>1271</v>
      </c>
      <c r="B716" s="31" t="s">
        <v>512</v>
      </c>
      <c r="C716" s="46" t="s">
        <v>618</v>
      </c>
      <c r="D716" s="46" t="s">
        <v>520</v>
      </c>
      <c r="E716" s="46" t="s">
        <v>26</v>
      </c>
      <c r="F716" s="31" t="s">
        <v>1200</v>
      </c>
      <c r="G716" s="47">
        <v>50.5</v>
      </c>
      <c r="H716" s="31">
        <v>3</v>
      </c>
      <c r="I716" s="31" t="s">
        <v>76</v>
      </c>
      <c r="J716" s="31" t="s">
        <v>18</v>
      </c>
      <c r="K716" s="31" t="s">
        <v>17</v>
      </c>
      <c r="L716" s="31" t="s">
        <v>76</v>
      </c>
      <c r="M716" s="31" t="s">
        <v>9</v>
      </c>
      <c r="N716" s="31" t="s">
        <v>9</v>
      </c>
      <c r="O716" s="31">
        <v>1489</v>
      </c>
      <c r="P716" s="31">
        <v>1325</v>
      </c>
      <c r="Q716" s="31">
        <v>1192</v>
      </c>
      <c r="R716" s="48">
        <v>1.01</v>
      </c>
      <c r="S716" s="48">
        <v>0.97</v>
      </c>
      <c r="T716" s="54">
        <v>0.79</v>
      </c>
      <c r="U716" s="50">
        <v>177.6</v>
      </c>
      <c r="V716" s="50">
        <v>168.3</v>
      </c>
      <c r="W716" s="51">
        <v>130</v>
      </c>
      <c r="X716" s="42">
        <f>IF(Tabela1[[#This Row],[Alta2]]="NA","NA",Tabela1[[#This Row],[Alta2]]/Tabela1[[#This Row],[Alta5]]*Tabela1[[#This Row],[Diâmetro (cm)]]/100)</f>
        <v>2.8999999999999998E-3</v>
      </c>
      <c r="Y716" s="42">
        <f>IF(Tabela1[[#This Row],[Média3]]="NA","NA",Tabela1[[#This Row],[Média3]]/Tabela1[[#This Row],[Média6]]*Tabela1[[#This Row],[Diâmetro (cm)]]/100)</f>
        <v>2.8999999999999998E-3</v>
      </c>
      <c r="Z716" s="42">
        <f>IF(Tabela1[[#This Row],[Baixa4]]="NA","NA",Tabela1[[#This Row],[Baixa4]]/Tabela1[[#This Row],[Baixa7]]*Tabela1[[#This Row],[Diâmetro (cm)]]/100)</f>
        <v>3.0999999999999999E-3</v>
      </c>
      <c r="AA716" s="42">
        <f>IF(Tabela1[[#This Row],[Alta8]]="NA","NA",IF(OR(AD716="",U716=""),"",U716*30/1000))</f>
        <v>5.3280000000000003</v>
      </c>
      <c r="AB716" s="42">
        <f>IF(Tabela1[[#This Row],[Média9]]="NA","NA",IF(OR(AE716="",V716=""),"",V716*30/1000))</f>
        <v>5.0490000000000004</v>
      </c>
      <c r="AC716" s="42">
        <f>IF(Tabela1[[#This Row],[Baixa10]]="NA","NA",IF(OR(AF716="",W716=""),"",W716*30/1000))</f>
        <v>3.9</v>
      </c>
      <c r="AD716" s="52" t="str">
        <f>IF(Tabela1[[#This Row],[Alta8]]="NA","NA",IF(X716="","",IF(X716&gt;$AD$3,"A",IF(X716&gt;$AD$4,"B",IF(X716&gt;$AD$5,"C","D")))))</f>
        <v>D</v>
      </c>
      <c r="AE716" s="52" t="str">
        <f>IF(Tabela1[[#This Row],[Média9]]="NA","NA",IF(Y716="","",IF(Y716&gt;$AD$3,"A",IF(Y716&gt;$AD$4,"B",IF(Y716&gt;$AD$5,"C","D")))))</f>
        <v>D</v>
      </c>
      <c r="AF716" s="52" t="str">
        <f>IF(Tabela1[[#This Row],[Baixa10]]="NA","NA",IF(Z716="","",IF(Z716&gt;$AD$3,"A",IF(Z716&gt;$AD$4,"B",IF(Z716&gt;$AD$5,"C","D")))))</f>
        <v>C</v>
      </c>
    </row>
    <row r="717" spans="1:32" ht="26.1" customHeight="1" x14ac:dyDescent="0.3">
      <c r="A717" s="46" t="s">
        <v>1271</v>
      </c>
      <c r="B717" s="31" t="s">
        <v>521</v>
      </c>
      <c r="C717" s="46" t="s">
        <v>619</v>
      </c>
      <c r="D717" s="46" t="s">
        <v>520</v>
      </c>
      <c r="E717" s="46" t="s">
        <v>26</v>
      </c>
      <c r="F717" s="31" t="s">
        <v>1199</v>
      </c>
      <c r="G717" s="47">
        <v>50.5</v>
      </c>
      <c r="H717" s="31">
        <v>3</v>
      </c>
      <c r="I717" s="31" t="s">
        <v>76</v>
      </c>
      <c r="J717" s="31" t="s">
        <v>18</v>
      </c>
      <c r="K717" s="31" t="s">
        <v>17</v>
      </c>
      <c r="L717" s="31" t="s">
        <v>76</v>
      </c>
      <c r="M717" s="31" t="s">
        <v>9</v>
      </c>
      <c r="N717" s="31" t="s">
        <v>9</v>
      </c>
      <c r="O717" s="31">
        <v>1453</v>
      </c>
      <c r="P717" s="31">
        <v>1392</v>
      </c>
      <c r="Q717" s="31">
        <v>1117</v>
      </c>
      <c r="R717" s="48">
        <v>0.96</v>
      </c>
      <c r="S717" s="48">
        <v>0.9</v>
      </c>
      <c r="T717" s="54">
        <v>0.79</v>
      </c>
      <c r="U717" s="50">
        <v>175</v>
      </c>
      <c r="V717" s="50">
        <v>164.3</v>
      </c>
      <c r="W717" s="51">
        <v>144.6</v>
      </c>
      <c r="X717" s="42">
        <f>IF(Tabela1[[#This Row],[Alta2]]="NA","NA",Tabela1[[#This Row],[Alta2]]/Tabela1[[#This Row],[Alta5]]*Tabela1[[#This Row],[Diâmetro (cm)]]/100)</f>
        <v>2.8E-3</v>
      </c>
      <c r="Y717" s="42">
        <f>IF(Tabela1[[#This Row],[Média3]]="NA","NA",Tabela1[[#This Row],[Média3]]/Tabela1[[#This Row],[Média6]]*Tabela1[[#This Row],[Diâmetro (cm)]]/100)</f>
        <v>2.8E-3</v>
      </c>
      <c r="Z717" s="42">
        <f>IF(Tabela1[[#This Row],[Baixa4]]="NA","NA",Tabela1[[#This Row],[Baixa4]]/Tabela1[[#This Row],[Baixa7]]*Tabela1[[#This Row],[Diâmetro (cm)]]/100)</f>
        <v>2.8E-3</v>
      </c>
      <c r="AA717" s="42">
        <f>IF(Tabela1[[#This Row],[Alta8]]="NA","NA",IF(OR(AD717="",U717=""),"",U717*30/1000))</f>
        <v>5.25</v>
      </c>
      <c r="AB717" s="42">
        <f>IF(Tabela1[[#This Row],[Média9]]="NA","NA",IF(OR(AE717="",V717=""),"",V717*30/1000))</f>
        <v>4.9290000000000003</v>
      </c>
      <c r="AC717" s="42">
        <f>IF(Tabela1[[#This Row],[Baixa10]]="NA","NA",IF(OR(AF717="",W717=""),"",W717*30/1000))</f>
        <v>4.3380000000000001</v>
      </c>
      <c r="AD717" s="52" t="str">
        <f>IF(Tabela1[[#This Row],[Alta8]]="NA","NA",IF(X717="","",IF(X717&gt;$AD$3,"A",IF(X717&gt;$AD$4,"B",IF(X717&gt;$AD$5,"C","D")))))</f>
        <v>D</v>
      </c>
      <c r="AE717" s="52" t="str">
        <f>IF(Tabela1[[#This Row],[Média9]]="NA","NA",IF(Y717="","",IF(Y717&gt;$AD$3,"A",IF(Y717&gt;$AD$4,"B",IF(Y717&gt;$AD$5,"C","D")))))</f>
        <v>D</v>
      </c>
      <c r="AF717" s="52" t="str">
        <f>IF(Tabela1[[#This Row],[Baixa10]]="NA","NA",IF(Z717="","",IF(Z717&gt;$AD$3,"A",IF(Z717&gt;$AD$4,"B",IF(Z717&gt;$AD$5,"C","D")))))</f>
        <v>D</v>
      </c>
    </row>
    <row r="718" spans="1:32" ht="26.1" customHeight="1" x14ac:dyDescent="0.3">
      <c r="A718" s="46" t="s">
        <v>1271</v>
      </c>
      <c r="B718" s="31" t="s">
        <v>521</v>
      </c>
      <c r="C718" s="46" t="s">
        <v>619</v>
      </c>
      <c r="D718" s="46" t="s">
        <v>520</v>
      </c>
      <c r="E718" s="46" t="s">
        <v>26</v>
      </c>
      <c r="F718" s="31" t="s">
        <v>1200</v>
      </c>
      <c r="G718" s="47">
        <v>50.5</v>
      </c>
      <c r="H718" s="31">
        <v>3</v>
      </c>
      <c r="I718" s="31" t="s">
        <v>76</v>
      </c>
      <c r="J718" s="31" t="s">
        <v>18</v>
      </c>
      <c r="K718" s="31" t="s">
        <v>17</v>
      </c>
      <c r="L718" s="31" t="s">
        <v>76</v>
      </c>
      <c r="M718" s="31" t="s">
        <v>9</v>
      </c>
      <c r="N718" s="31" t="s">
        <v>9</v>
      </c>
      <c r="O718" s="31">
        <v>1489</v>
      </c>
      <c r="P718" s="31">
        <v>1325</v>
      </c>
      <c r="Q718" s="31">
        <v>1192</v>
      </c>
      <c r="R718" s="48">
        <v>1.01</v>
      </c>
      <c r="S718" s="48">
        <v>0.97</v>
      </c>
      <c r="T718" s="54">
        <v>0.79</v>
      </c>
      <c r="U718" s="50">
        <v>177.6</v>
      </c>
      <c r="V718" s="50">
        <v>168.3</v>
      </c>
      <c r="W718" s="51">
        <v>130</v>
      </c>
      <c r="X718" s="42">
        <f>IF(Tabela1[[#This Row],[Alta2]]="NA","NA",Tabela1[[#This Row],[Alta2]]/Tabela1[[#This Row],[Alta5]]*Tabela1[[#This Row],[Diâmetro (cm)]]/100)</f>
        <v>2.8999999999999998E-3</v>
      </c>
      <c r="Y718" s="42">
        <f>IF(Tabela1[[#This Row],[Média3]]="NA","NA",Tabela1[[#This Row],[Média3]]/Tabela1[[#This Row],[Média6]]*Tabela1[[#This Row],[Diâmetro (cm)]]/100)</f>
        <v>2.8999999999999998E-3</v>
      </c>
      <c r="Z718" s="42">
        <f>IF(Tabela1[[#This Row],[Baixa4]]="NA","NA",Tabela1[[#This Row],[Baixa4]]/Tabela1[[#This Row],[Baixa7]]*Tabela1[[#This Row],[Diâmetro (cm)]]/100)</f>
        <v>3.0999999999999999E-3</v>
      </c>
      <c r="AA718" s="42">
        <f>IF(Tabela1[[#This Row],[Alta8]]="NA","NA",IF(OR(AD718="",U718=""),"",U718*30/1000))</f>
        <v>5.3280000000000003</v>
      </c>
      <c r="AB718" s="42">
        <f>IF(Tabela1[[#This Row],[Média9]]="NA","NA",IF(OR(AE718="",V718=""),"",V718*30/1000))</f>
        <v>5.0490000000000004</v>
      </c>
      <c r="AC718" s="42">
        <f>IF(Tabela1[[#This Row],[Baixa10]]="NA","NA",IF(OR(AF718="",W718=""),"",W718*30/1000))</f>
        <v>3.9</v>
      </c>
      <c r="AD718" s="52" t="str">
        <f>IF(Tabela1[[#This Row],[Alta8]]="NA","NA",IF(X718="","",IF(X718&gt;$AD$3,"A",IF(X718&gt;$AD$4,"B",IF(X718&gt;$AD$5,"C","D")))))</f>
        <v>D</v>
      </c>
      <c r="AE718" s="52" t="str">
        <f>IF(Tabela1[[#This Row],[Média9]]="NA","NA",IF(Y718="","",IF(Y718&gt;$AD$3,"A",IF(Y718&gt;$AD$4,"B",IF(Y718&gt;$AD$5,"C","D")))))</f>
        <v>D</v>
      </c>
      <c r="AF718" s="52" t="str">
        <f>IF(Tabela1[[#This Row],[Baixa10]]="NA","NA",IF(Z718="","",IF(Z718&gt;$AD$3,"A",IF(Z718&gt;$AD$4,"B",IF(Z718&gt;$AD$5,"C","D")))))</f>
        <v>C</v>
      </c>
    </row>
    <row r="719" spans="1:32" ht="26.1" customHeight="1" x14ac:dyDescent="0.3">
      <c r="A719" s="46" t="s">
        <v>1271</v>
      </c>
      <c r="B719" s="31" t="s">
        <v>512</v>
      </c>
      <c r="C719" s="46" t="s">
        <v>620</v>
      </c>
      <c r="D719" s="46" t="s">
        <v>514</v>
      </c>
      <c r="E719" s="46" t="s">
        <v>27</v>
      </c>
      <c r="F719" s="31" t="s">
        <v>1199</v>
      </c>
      <c r="G719" s="47">
        <v>50.5</v>
      </c>
      <c r="H719" s="31">
        <v>3</v>
      </c>
      <c r="I719" s="31" t="s">
        <v>76</v>
      </c>
      <c r="J719" s="31" t="s">
        <v>18</v>
      </c>
      <c r="K719" s="31" t="s">
        <v>17</v>
      </c>
      <c r="L719" s="31" t="s">
        <v>76</v>
      </c>
      <c r="M719" s="31" t="s">
        <v>9</v>
      </c>
      <c r="N719" s="31" t="s">
        <v>9</v>
      </c>
      <c r="O719" s="31">
        <v>1563</v>
      </c>
      <c r="P719" s="31">
        <v>1260</v>
      </c>
      <c r="Q719" s="31">
        <v>844</v>
      </c>
      <c r="R719" s="48">
        <v>0.9</v>
      </c>
      <c r="S719" s="48">
        <v>0.81</v>
      </c>
      <c r="T719" s="54">
        <v>0.62</v>
      </c>
      <c r="U719" s="50">
        <v>171</v>
      </c>
      <c r="V719" s="50">
        <v>154</v>
      </c>
      <c r="W719" s="51">
        <v>116.3</v>
      </c>
      <c r="X719" s="42">
        <f>IF(Tabela1[[#This Row],[Alta2]]="NA","NA",Tabela1[[#This Row],[Alta2]]/Tabela1[[#This Row],[Alta5]]*Tabela1[[#This Row],[Diâmetro (cm)]]/100)</f>
        <v>2.7000000000000001E-3</v>
      </c>
      <c r="Y719" s="42">
        <f>IF(Tabela1[[#This Row],[Média3]]="NA","NA",Tabela1[[#This Row],[Média3]]/Tabela1[[#This Row],[Média6]]*Tabela1[[#This Row],[Diâmetro (cm)]]/100)</f>
        <v>2.7000000000000001E-3</v>
      </c>
      <c r="Z719" s="42">
        <f>IF(Tabela1[[#This Row],[Baixa4]]="NA","NA",Tabela1[[#This Row],[Baixa4]]/Tabela1[[#This Row],[Baixa7]]*Tabela1[[#This Row],[Diâmetro (cm)]]/100)</f>
        <v>2.7000000000000001E-3</v>
      </c>
      <c r="AA719" s="42">
        <f>IF(Tabela1[[#This Row],[Alta8]]="NA","NA",IF(OR(AD719="",U719=""),"",U719*30/1000))</f>
        <v>5.13</v>
      </c>
      <c r="AB719" s="42">
        <f>IF(Tabela1[[#This Row],[Média9]]="NA","NA",IF(OR(AE719="",V719=""),"",V719*30/1000))</f>
        <v>4.62</v>
      </c>
      <c r="AC719" s="42">
        <f>IF(Tabela1[[#This Row],[Baixa10]]="NA","NA",IF(OR(AF719="",W719=""),"",W719*30/1000))</f>
        <v>3.4889999999999999</v>
      </c>
      <c r="AD719" s="52" t="str">
        <f>IF(Tabela1[[#This Row],[Alta8]]="NA","NA",IF(X719="","",IF(X719&gt;$AD$3,"A",IF(X719&gt;$AD$4,"B",IF(X719&gt;$AD$5,"C","D")))))</f>
        <v>D</v>
      </c>
      <c r="AE719" s="52" t="str">
        <f>IF(Tabela1[[#This Row],[Média9]]="NA","NA",IF(Y719="","",IF(Y719&gt;$AD$3,"A",IF(Y719&gt;$AD$4,"B",IF(Y719&gt;$AD$5,"C","D")))))</f>
        <v>D</v>
      </c>
      <c r="AF719" s="52" t="str">
        <f>IF(Tabela1[[#This Row],[Baixa10]]="NA","NA",IF(Z719="","",IF(Z719&gt;$AD$3,"A",IF(Z719&gt;$AD$4,"B",IF(Z719&gt;$AD$5,"C","D")))))</f>
        <v>D</v>
      </c>
    </row>
    <row r="720" spans="1:32" ht="26.1" customHeight="1" x14ac:dyDescent="0.3">
      <c r="A720" s="46" t="s">
        <v>1271</v>
      </c>
      <c r="B720" s="31" t="s">
        <v>512</v>
      </c>
      <c r="C720" s="46" t="s">
        <v>620</v>
      </c>
      <c r="D720" s="46" t="s">
        <v>514</v>
      </c>
      <c r="E720" s="46" t="s">
        <v>27</v>
      </c>
      <c r="F720" s="31" t="s">
        <v>1200</v>
      </c>
      <c r="G720" s="47">
        <v>50.5</v>
      </c>
      <c r="H720" s="31">
        <v>3</v>
      </c>
      <c r="I720" s="31" t="s">
        <v>76</v>
      </c>
      <c r="J720" s="31" t="s">
        <v>18</v>
      </c>
      <c r="K720" s="31" t="s">
        <v>17</v>
      </c>
      <c r="L720" s="31" t="s">
        <v>76</v>
      </c>
      <c r="M720" s="31" t="s">
        <v>9</v>
      </c>
      <c r="N720" s="31" t="s">
        <v>9</v>
      </c>
      <c r="O720" s="31">
        <v>1623</v>
      </c>
      <c r="P720" s="31">
        <v>1351</v>
      </c>
      <c r="Q720" s="31">
        <v>1042</v>
      </c>
      <c r="R720" s="48">
        <v>0.96</v>
      </c>
      <c r="S720" s="48">
        <v>0.92</v>
      </c>
      <c r="T720" s="54">
        <v>0.75</v>
      </c>
      <c r="U720" s="50">
        <v>177.3</v>
      </c>
      <c r="V720" s="50">
        <v>167.3</v>
      </c>
      <c r="W720" s="51">
        <v>126.3</v>
      </c>
      <c r="X720" s="42">
        <f>IF(Tabela1[[#This Row],[Alta2]]="NA","NA",Tabela1[[#This Row],[Alta2]]/Tabela1[[#This Row],[Alta5]]*Tabela1[[#This Row],[Diâmetro (cm)]]/100)</f>
        <v>2.7000000000000001E-3</v>
      </c>
      <c r="Y720" s="42">
        <f>IF(Tabela1[[#This Row],[Média3]]="NA","NA",Tabela1[[#This Row],[Média3]]/Tabela1[[#This Row],[Média6]]*Tabela1[[#This Row],[Diâmetro (cm)]]/100)</f>
        <v>2.8E-3</v>
      </c>
      <c r="Z720" s="42">
        <f>IF(Tabela1[[#This Row],[Baixa4]]="NA","NA",Tabela1[[#This Row],[Baixa4]]/Tabela1[[#This Row],[Baixa7]]*Tabela1[[#This Row],[Diâmetro (cm)]]/100)</f>
        <v>3.0000000000000001E-3</v>
      </c>
      <c r="AA720" s="42">
        <f>IF(Tabela1[[#This Row],[Alta8]]="NA","NA",IF(OR(AD720="",U720=""),"",U720*30/1000))</f>
        <v>5.319</v>
      </c>
      <c r="AB720" s="42">
        <f>IF(Tabela1[[#This Row],[Média9]]="NA","NA",IF(OR(AE720="",V720=""),"",V720*30/1000))</f>
        <v>5.0190000000000001</v>
      </c>
      <c r="AC720" s="42">
        <f>IF(Tabela1[[#This Row],[Baixa10]]="NA","NA",IF(OR(AF720="",W720=""),"",W720*30/1000))</f>
        <v>3.7890000000000001</v>
      </c>
      <c r="AD720" s="52" t="str">
        <f>IF(Tabela1[[#This Row],[Alta8]]="NA","NA",IF(X720="","",IF(X720&gt;$AD$3,"A",IF(X720&gt;$AD$4,"B",IF(X720&gt;$AD$5,"C","D")))))</f>
        <v>D</v>
      </c>
      <c r="AE720" s="52" t="str">
        <f>IF(Tabela1[[#This Row],[Média9]]="NA","NA",IF(Y720="","",IF(Y720&gt;$AD$3,"A",IF(Y720&gt;$AD$4,"B",IF(Y720&gt;$AD$5,"C","D")))))</f>
        <v>D</v>
      </c>
      <c r="AF720" s="52" t="str">
        <f>IF(Tabela1[[#This Row],[Baixa10]]="NA","NA",IF(Z720="","",IF(Z720&gt;$AD$3,"A",IF(Z720&gt;$AD$4,"B",IF(Z720&gt;$AD$5,"C","D")))))</f>
        <v>D</v>
      </c>
    </row>
    <row r="721" spans="1:32" ht="26.1" customHeight="1" x14ac:dyDescent="0.3">
      <c r="A721" s="46" t="s">
        <v>1271</v>
      </c>
      <c r="B721" s="31" t="s">
        <v>521</v>
      </c>
      <c r="C721" s="46" t="s">
        <v>621</v>
      </c>
      <c r="D721" s="46" t="s">
        <v>514</v>
      </c>
      <c r="E721" s="46" t="s">
        <v>27</v>
      </c>
      <c r="F721" s="31" t="s">
        <v>1199</v>
      </c>
      <c r="G721" s="47">
        <v>50.5</v>
      </c>
      <c r="H721" s="31">
        <v>3</v>
      </c>
      <c r="I721" s="31" t="s">
        <v>76</v>
      </c>
      <c r="J721" s="31" t="s">
        <v>18</v>
      </c>
      <c r="K721" s="31" t="s">
        <v>17</v>
      </c>
      <c r="L721" s="31" t="s">
        <v>76</v>
      </c>
      <c r="M721" s="31" t="s">
        <v>9</v>
      </c>
      <c r="N721" s="31" t="s">
        <v>9</v>
      </c>
      <c r="O721" s="31">
        <v>1563</v>
      </c>
      <c r="P721" s="31">
        <v>1260</v>
      </c>
      <c r="Q721" s="31">
        <v>844</v>
      </c>
      <c r="R721" s="48">
        <v>0.9</v>
      </c>
      <c r="S721" s="48">
        <v>0.81</v>
      </c>
      <c r="T721" s="54">
        <v>0.62</v>
      </c>
      <c r="U721" s="50">
        <v>171</v>
      </c>
      <c r="V721" s="50">
        <v>154</v>
      </c>
      <c r="W721" s="51">
        <v>116.3</v>
      </c>
      <c r="X721" s="42">
        <f>IF(Tabela1[[#This Row],[Alta2]]="NA","NA",Tabela1[[#This Row],[Alta2]]/Tabela1[[#This Row],[Alta5]]*Tabela1[[#This Row],[Diâmetro (cm)]]/100)</f>
        <v>2.7000000000000001E-3</v>
      </c>
      <c r="Y721" s="42">
        <f>IF(Tabela1[[#This Row],[Média3]]="NA","NA",Tabela1[[#This Row],[Média3]]/Tabela1[[#This Row],[Média6]]*Tabela1[[#This Row],[Diâmetro (cm)]]/100)</f>
        <v>2.7000000000000001E-3</v>
      </c>
      <c r="Z721" s="42">
        <f>IF(Tabela1[[#This Row],[Baixa4]]="NA","NA",Tabela1[[#This Row],[Baixa4]]/Tabela1[[#This Row],[Baixa7]]*Tabela1[[#This Row],[Diâmetro (cm)]]/100)</f>
        <v>2.7000000000000001E-3</v>
      </c>
      <c r="AA721" s="42">
        <f>IF(Tabela1[[#This Row],[Alta8]]="NA","NA",IF(OR(AD721="",U721=""),"",U721*30/1000))</f>
        <v>5.13</v>
      </c>
      <c r="AB721" s="42">
        <f>IF(Tabela1[[#This Row],[Média9]]="NA","NA",IF(OR(AE721="",V721=""),"",V721*30/1000))</f>
        <v>4.62</v>
      </c>
      <c r="AC721" s="42">
        <f>IF(Tabela1[[#This Row],[Baixa10]]="NA","NA",IF(OR(AF721="",W721=""),"",W721*30/1000))</f>
        <v>3.4889999999999999</v>
      </c>
      <c r="AD721" s="52" t="str">
        <f>IF(Tabela1[[#This Row],[Alta8]]="NA","NA",IF(X721="","",IF(X721&gt;$AD$3,"A",IF(X721&gt;$AD$4,"B",IF(X721&gt;$AD$5,"C","D")))))</f>
        <v>D</v>
      </c>
      <c r="AE721" s="52" t="str">
        <f>IF(Tabela1[[#This Row],[Média9]]="NA","NA",IF(Y721="","",IF(Y721&gt;$AD$3,"A",IF(Y721&gt;$AD$4,"B",IF(Y721&gt;$AD$5,"C","D")))))</f>
        <v>D</v>
      </c>
      <c r="AF721" s="52" t="str">
        <f>IF(Tabela1[[#This Row],[Baixa10]]="NA","NA",IF(Z721="","",IF(Z721&gt;$AD$3,"A",IF(Z721&gt;$AD$4,"B",IF(Z721&gt;$AD$5,"C","D")))))</f>
        <v>D</v>
      </c>
    </row>
    <row r="722" spans="1:32" ht="26.1" customHeight="1" x14ac:dyDescent="0.3">
      <c r="A722" s="46" t="s">
        <v>1271</v>
      </c>
      <c r="B722" s="31" t="s">
        <v>521</v>
      </c>
      <c r="C722" s="46" t="s">
        <v>621</v>
      </c>
      <c r="D722" s="46" t="s">
        <v>514</v>
      </c>
      <c r="E722" s="46" t="s">
        <v>27</v>
      </c>
      <c r="F722" s="31" t="s">
        <v>1200</v>
      </c>
      <c r="G722" s="47">
        <v>50.5</v>
      </c>
      <c r="H722" s="31">
        <v>3</v>
      </c>
      <c r="I722" s="31" t="s">
        <v>76</v>
      </c>
      <c r="J722" s="31" t="s">
        <v>18</v>
      </c>
      <c r="K722" s="31" t="s">
        <v>17</v>
      </c>
      <c r="L722" s="31" t="s">
        <v>76</v>
      </c>
      <c r="M722" s="31" t="s">
        <v>9</v>
      </c>
      <c r="N722" s="31" t="s">
        <v>9</v>
      </c>
      <c r="O722" s="31">
        <v>1623</v>
      </c>
      <c r="P722" s="31">
        <v>1351</v>
      </c>
      <c r="Q722" s="31">
        <v>1042</v>
      </c>
      <c r="R722" s="48">
        <v>0.96</v>
      </c>
      <c r="S722" s="48">
        <v>0.92</v>
      </c>
      <c r="T722" s="54">
        <v>0.75</v>
      </c>
      <c r="U722" s="50">
        <v>177.3</v>
      </c>
      <c r="V722" s="50">
        <v>167.3</v>
      </c>
      <c r="W722" s="51">
        <v>126.3</v>
      </c>
      <c r="X722" s="42">
        <f>IF(Tabela1[[#This Row],[Alta2]]="NA","NA",Tabela1[[#This Row],[Alta2]]/Tabela1[[#This Row],[Alta5]]*Tabela1[[#This Row],[Diâmetro (cm)]]/100)</f>
        <v>2.7000000000000001E-3</v>
      </c>
      <c r="Y722" s="42">
        <f>IF(Tabela1[[#This Row],[Média3]]="NA","NA",Tabela1[[#This Row],[Média3]]/Tabela1[[#This Row],[Média6]]*Tabela1[[#This Row],[Diâmetro (cm)]]/100)</f>
        <v>2.8E-3</v>
      </c>
      <c r="Z722" s="42">
        <f>IF(Tabela1[[#This Row],[Baixa4]]="NA","NA",Tabela1[[#This Row],[Baixa4]]/Tabela1[[#This Row],[Baixa7]]*Tabela1[[#This Row],[Diâmetro (cm)]]/100)</f>
        <v>3.0000000000000001E-3</v>
      </c>
      <c r="AA722" s="42">
        <f>IF(Tabela1[[#This Row],[Alta8]]="NA","NA",IF(OR(AD722="",U722=""),"",U722*30/1000))</f>
        <v>5.319</v>
      </c>
      <c r="AB722" s="42">
        <f>IF(Tabela1[[#This Row],[Média9]]="NA","NA",IF(OR(AE722="",V722=""),"",V722*30/1000))</f>
        <v>5.0190000000000001</v>
      </c>
      <c r="AC722" s="42">
        <f>IF(Tabela1[[#This Row],[Baixa10]]="NA","NA",IF(OR(AF722="",W722=""),"",W722*30/1000))</f>
        <v>3.7890000000000001</v>
      </c>
      <c r="AD722" s="52" t="str">
        <f>IF(Tabela1[[#This Row],[Alta8]]="NA","NA",IF(X722="","",IF(X722&gt;$AD$3,"A",IF(X722&gt;$AD$4,"B",IF(X722&gt;$AD$5,"C","D")))))</f>
        <v>D</v>
      </c>
      <c r="AE722" s="52" t="str">
        <f>IF(Tabela1[[#This Row],[Média9]]="NA","NA",IF(Y722="","",IF(Y722&gt;$AD$3,"A",IF(Y722&gt;$AD$4,"B",IF(Y722&gt;$AD$5,"C","D")))))</f>
        <v>D</v>
      </c>
      <c r="AF722" s="52" t="str">
        <f>IF(Tabela1[[#This Row],[Baixa10]]="NA","NA",IF(Z722="","",IF(Z722&gt;$AD$3,"A",IF(Z722&gt;$AD$4,"B",IF(Z722&gt;$AD$5,"C","D")))))</f>
        <v>D</v>
      </c>
    </row>
    <row r="723" spans="1:32" ht="26.1" customHeight="1" x14ac:dyDescent="0.3">
      <c r="A723" s="46" t="s">
        <v>1271</v>
      </c>
      <c r="B723" s="31" t="s">
        <v>512</v>
      </c>
      <c r="C723" s="46" t="s">
        <v>622</v>
      </c>
      <c r="D723" s="46" t="s">
        <v>516</v>
      </c>
      <c r="E723" s="46" t="s">
        <v>26</v>
      </c>
      <c r="F723" s="31" t="s">
        <v>1199</v>
      </c>
      <c r="G723" s="47">
        <v>40</v>
      </c>
      <c r="H723" s="31">
        <v>6</v>
      </c>
      <c r="I723" s="31" t="s">
        <v>76</v>
      </c>
      <c r="J723" s="31" t="s">
        <v>18</v>
      </c>
      <c r="K723" s="31" t="s">
        <v>17</v>
      </c>
      <c r="L723" s="31" t="s">
        <v>76</v>
      </c>
      <c r="M723" s="31" t="s">
        <v>9</v>
      </c>
      <c r="N723" s="31" t="s">
        <v>9</v>
      </c>
      <c r="O723" s="31">
        <v>1596</v>
      </c>
      <c r="P723" s="31">
        <v>1548</v>
      </c>
      <c r="Q723" s="31">
        <v>1444</v>
      </c>
      <c r="R723" s="48">
        <v>0.74</v>
      </c>
      <c r="S723" s="48">
        <v>0.71</v>
      </c>
      <c r="T723" s="54">
        <v>0.68</v>
      </c>
      <c r="U723" s="50">
        <v>103.6</v>
      </c>
      <c r="V723" s="50">
        <v>96.7</v>
      </c>
      <c r="W723" s="51">
        <v>90</v>
      </c>
      <c r="X723" s="42">
        <f>IF(Tabela1[[#This Row],[Alta2]]="NA","NA",Tabela1[[#This Row],[Alta2]]/Tabela1[[#This Row],[Alta5]]*Tabela1[[#This Row],[Diâmetro (cm)]]/100)</f>
        <v>2.8999999999999998E-3</v>
      </c>
      <c r="Y723" s="42">
        <f>IF(Tabela1[[#This Row],[Média3]]="NA","NA",Tabela1[[#This Row],[Média3]]/Tabela1[[#This Row],[Média6]]*Tabela1[[#This Row],[Diâmetro (cm)]]/100)</f>
        <v>2.8999999999999998E-3</v>
      </c>
      <c r="Z723" s="42">
        <f>IF(Tabela1[[#This Row],[Baixa4]]="NA","NA",Tabela1[[#This Row],[Baixa4]]/Tabela1[[#This Row],[Baixa7]]*Tabela1[[#This Row],[Diâmetro (cm)]]/100)</f>
        <v>3.0000000000000001E-3</v>
      </c>
      <c r="AA723" s="42">
        <f>IF(Tabela1[[#This Row],[Alta8]]="NA","NA",IF(OR(AD723="",U723=""),"",U723*30/1000))</f>
        <v>3.1080000000000001</v>
      </c>
      <c r="AB723" s="42">
        <f>IF(Tabela1[[#This Row],[Média9]]="NA","NA",IF(OR(AE723="",V723=""),"",V723*30/1000))</f>
        <v>2.9009999999999998</v>
      </c>
      <c r="AC723" s="42">
        <f>IF(Tabela1[[#This Row],[Baixa10]]="NA","NA",IF(OR(AF723="",W723=""),"",W723*30/1000))</f>
        <v>2.7</v>
      </c>
      <c r="AD723" s="52" t="str">
        <f>IF(Tabela1[[#This Row],[Alta8]]="NA","NA",IF(X723="","",IF(X723&gt;$AD$3,"A",IF(X723&gt;$AD$4,"B",IF(X723&gt;$AD$5,"C","D")))))</f>
        <v>D</v>
      </c>
      <c r="AE723" s="52" t="str">
        <f>IF(Tabela1[[#This Row],[Média9]]="NA","NA",IF(Y723="","",IF(Y723&gt;$AD$3,"A",IF(Y723&gt;$AD$4,"B",IF(Y723&gt;$AD$5,"C","D")))))</f>
        <v>D</v>
      </c>
      <c r="AF723" s="52" t="str">
        <f>IF(Tabela1[[#This Row],[Baixa10]]="NA","NA",IF(Z723="","",IF(Z723&gt;$AD$3,"A",IF(Z723&gt;$AD$4,"B",IF(Z723&gt;$AD$5,"C","D")))))</f>
        <v>D</v>
      </c>
    </row>
    <row r="724" spans="1:32" ht="26.1" customHeight="1" x14ac:dyDescent="0.3">
      <c r="A724" s="46" t="s">
        <v>1271</v>
      </c>
      <c r="B724" s="31" t="s">
        <v>512</v>
      </c>
      <c r="C724" s="46" t="s">
        <v>622</v>
      </c>
      <c r="D724" s="46" t="s">
        <v>516</v>
      </c>
      <c r="E724" s="46" t="s">
        <v>26</v>
      </c>
      <c r="F724" s="31" t="s">
        <v>1200</v>
      </c>
      <c r="G724" s="47">
        <v>40</v>
      </c>
      <c r="H724" s="31">
        <v>6</v>
      </c>
      <c r="I724" s="31" t="s">
        <v>76</v>
      </c>
      <c r="J724" s="31" t="s">
        <v>18</v>
      </c>
      <c r="K724" s="31" t="s">
        <v>17</v>
      </c>
      <c r="L724" s="31" t="s">
        <v>76</v>
      </c>
      <c r="M724" s="31" t="s">
        <v>9</v>
      </c>
      <c r="N724" s="31" t="s">
        <v>9</v>
      </c>
      <c r="O724" s="31">
        <v>1602</v>
      </c>
      <c r="P724" s="31">
        <v>1558</v>
      </c>
      <c r="Q724" s="31">
        <v>1310</v>
      </c>
      <c r="R724" s="48">
        <v>0.76</v>
      </c>
      <c r="S724" s="48">
        <v>0.72</v>
      </c>
      <c r="T724" s="54">
        <v>0.61</v>
      </c>
      <c r="U724" s="50">
        <v>103.6</v>
      </c>
      <c r="V724" s="50">
        <v>95.3</v>
      </c>
      <c r="W724" s="51">
        <v>76</v>
      </c>
      <c r="X724" s="42">
        <f>IF(Tabela1[[#This Row],[Alta2]]="NA","NA",Tabela1[[#This Row],[Alta2]]/Tabela1[[#This Row],[Alta5]]*Tabela1[[#This Row],[Diâmetro (cm)]]/100)</f>
        <v>2.8999999999999998E-3</v>
      </c>
      <c r="Y724" s="42">
        <f>IF(Tabela1[[#This Row],[Média3]]="NA","NA",Tabela1[[#This Row],[Média3]]/Tabela1[[#This Row],[Média6]]*Tabela1[[#This Row],[Diâmetro (cm)]]/100)</f>
        <v>3.0000000000000001E-3</v>
      </c>
      <c r="Z724" s="42">
        <f>IF(Tabela1[[#This Row],[Baixa4]]="NA","NA",Tabela1[[#This Row],[Baixa4]]/Tabela1[[#This Row],[Baixa7]]*Tabela1[[#This Row],[Diâmetro (cm)]]/100)</f>
        <v>3.2000000000000002E-3</v>
      </c>
      <c r="AA724" s="42">
        <f>IF(Tabela1[[#This Row],[Alta8]]="NA","NA",IF(OR(AD724="",U724=""),"",U724*30/1000))</f>
        <v>3.1080000000000001</v>
      </c>
      <c r="AB724" s="42">
        <f>IF(Tabela1[[#This Row],[Média9]]="NA","NA",IF(OR(AE724="",V724=""),"",V724*30/1000))</f>
        <v>2.859</v>
      </c>
      <c r="AC724" s="42">
        <f>IF(Tabela1[[#This Row],[Baixa10]]="NA","NA",IF(OR(AF724="",W724=""),"",W724*30/1000))</f>
        <v>2.2799999999999998</v>
      </c>
      <c r="AD724" s="52" t="str">
        <f>IF(Tabela1[[#This Row],[Alta8]]="NA","NA",IF(X724="","",IF(X724&gt;$AD$3,"A",IF(X724&gt;$AD$4,"B",IF(X724&gt;$AD$5,"C","D")))))</f>
        <v>D</v>
      </c>
      <c r="AE724" s="52" t="str">
        <f>IF(Tabela1[[#This Row],[Média9]]="NA","NA",IF(Y724="","",IF(Y724&gt;$AD$3,"A",IF(Y724&gt;$AD$4,"B",IF(Y724&gt;$AD$5,"C","D")))))</f>
        <v>D</v>
      </c>
      <c r="AF724" s="52" t="str">
        <f>IF(Tabela1[[#This Row],[Baixa10]]="NA","NA",IF(Z724="","",IF(Z724&gt;$AD$3,"A",IF(Z724&gt;$AD$4,"B",IF(Z724&gt;$AD$5,"C","D")))))</f>
        <v>C</v>
      </c>
    </row>
    <row r="725" spans="1:32" ht="26.1" customHeight="1" x14ac:dyDescent="0.3">
      <c r="A725" s="46" t="s">
        <v>1271</v>
      </c>
      <c r="B725" s="31" t="s">
        <v>521</v>
      </c>
      <c r="C725" s="46" t="s">
        <v>623</v>
      </c>
      <c r="D725" s="46" t="s">
        <v>516</v>
      </c>
      <c r="E725" s="46" t="s">
        <v>26</v>
      </c>
      <c r="F725" s="31" t="s">
        <v>1199</v>
      </c>
      <c r="G725" s="47">
        <v>40</v>
      </c>
      <c r="H725" s="31">
        <v>6</v>
      </c>
      <c r="I725" s="31" t="s">
        <v>76</v>
      </c>
      <c r="J725" s="31" t="s">
        <v>18</v>
      </c>
      <c r="K725" s="31" t="s">
        <v>17</v>
      </c>
      <c r="L725" s="31" t="s">
        <v>76</v>
      </c>
      <c r="M725" s="31" t="s">
        <v>9</v>
      </c>
      <c r="N725" s="31" t="s">
        <v>9</v>
      </c>
      <c r="O725" s="31">
        <v>1596</v>
      </c>
      <c r="P725" s="31">
        <v>1548</v>
      </c>
      <c r="Q725" s="31">
        <v>1444</v>
      </c>
      <c r="R725" s="48">
        <v>0.74</v>
      </c>
      <c r="S725" s="48">
        <v>0.71</v>
      </c>
      <c r="T725" s="54">
        <v>0.68</v>
      </c>
      <c r="U725" s="50">
        <v>103.6</v>
      </c>
      <c r="V725" s="50">
        <v>96.7</v>
      </c>
      <c r="W725" s="51">
        <v>90</v>
      </c>
      <c r="X725" s="42">
        <f>IF(Tabela1[[#This Row],[Alta2]]="NA","NA",Tabela1[[#This Row],[Alta2]]/Tabela1[[#This Row],[Alta5]]*Tabela1[[#This Row],[Diâmetro (cm)]]/100)</f>
        <v>2.8999999999999998E-3</v>
      </c>
      <c r="Y725" s="42">
        <f>IF(Tabela1[[#This Row],[Média3]]="NA","NA",Tabela1[[#This Row],[Média3]]/Tabela1[[#This Row],[Média6]]*Tabela1[[#This Row],[Diâmetro (cm)]]/100)</f>
        <v>2.8999999999999998E-3</v>
      </c>
      <c r="Z725" s="42">
        <f>IF(Tabela1[[#This Row],[Baixa4]]="NA","NA",Tabela1[[#This Row],[Baixa4]]/Tabela1[[#This Row],[Baixa7]]*Tabela1[[#This Row],[Diâmetro (cm)]]/100)</f>
        <v>3.0000000000000001E-3</v>
      </c>
      <c r="AA725" s="42">
        <f>IF(Tabela1[[#This Row],[Alta8]]="NA","NA",IF(OR(AD725="",U725=""),"",U725*30/1000))</f>
        <v>3.1080000000000001</v>
      </c>
      <c r="AB725" s="42">
        <f>IF(Tabela1[[#This Row],[Média9]]="NA","NA",IF(OR(AE725="",V725=""),"",V725*30/1000))</f>
        <v>2.9009999999999998</v>
      </c>
      <c r="AC725" s="42">
        <f>IF(Tabela1[[#This Row],[Baixa10]]="NA","NA",IF(OR(AF725="",W725=""),"",W725*30/1000))</f>
        <v>2.7</v>
      </c>
      <c r="AD725" s="52" t="str">
        <f>IF(Tabela1[[#This Row],[Alta8]]="NA","NA",IF(X725="","",IF(X725&gt;$AD$3,"A",IF(X725&gt;$AD$4,"B",IF(X725&gt;$AD$5,"C","D")))))</f>
        <v>D</v>
      </c>
      <c r="AE725" s="52" t="str">
        <f>IF(Tabela1[[#This Row],[Média9]]="NA","NA",IF(Y725="","",IF(Y725&gt;$AD$3,"A",IF(Y725&gt;$AD$4,"B",IF(Y725&gt;$AD$5,"C","D")))))</f>
        <v>D</v>
      </c>
      <c r="AF725" s="52" t="str">
        <f>IF(Tabela1[[#This Row],[Baixa10]]="NA","NA",IF(Z725="","",IF(Z725&gt;$AD$3,"A",IF(Z725&gt;$AD$4,"B",IF(Z725&gt;$AD$5,"C","D")))))</f>
        <v>D</v>
      </c>
    </row>
    <row r="726" spans="1:32" ht="26.1" customHeight="1" x14ac:dyDescent="0.3">
      <c r="A726" s="46" t="s">
        <v>1271</v>
      </c>
      <c r="B726" s="31" t="s">
        <v>521</v>
      </c>
      <c r="C726" s="46" t="s">
        <v>623</v>
      </c>
      <c r="D726" s="46" t="s">
        <v>516</v>
      </c>
      <c r="E726" s="46" t="s">
        <v>26</v>
      </c>
      <c r="F726" s="31" t="s">
        <v>1200</v>
      </c>
      <c r="G726" s="47">
        <v>40</v>
      </c>
      <c r="H726" s="31">
        <v>6</v>
      </c>
      <c r="I726" s="31" t="s">
        <v>76</v>
      </c>
      <c r="J726" s="31" t="s">
        <v>18</v>
      </c>
      <c r="K726" s="31" t="s">
        <v>17</v>
      </c>
      <c r="L726" s="31" t="s">
        <v>76</v>
      </c>
      <c r="M726" s="31" t="s">
        <v>9</v>
      </c>
      <c r="N726" s="31" t="s">
        <v>9</v>
      </c>
      <c r="O726" s="31">
        <v>1602</v>
      </c>
      <c r="P726" s="31">
        <v>1558</v>
      </c>
      <c r="Q726" s="31">
        <v>1310</v>
      </c>
      <c r="R726" s="48">
        <v>0.76</v>
      </c>
      <c r="S726" s="48">
        <v>0.72</v>
      </c>
      <c r="T726" s="54">
        <v>0.61</v>
      </c>
      <c r="U726" s="50">
        <v>103.6</v>
      </c>
      <c r="V726" s="50">
        <v>95.3</v>
      </c>
      <c r="W726" s="51">
        <v>76</v>
      </c>
      <c r="X726" s="42">
        <f>IF(Tabela1[[#This Row],[Alta2]]="NA","NA",Tabela1[[#This Row],[Alta2]]/Tabela1[[#This Row],[Alta5]]*Tabela1[[#This Row],[Diâmetro (cm)]]/100)</f>
        <v>2.8999999999999998E-3</v>
      </c>
      <c r="Y726" s="42">
        <f>IF(Tabela1[[#This Row],[Média3]]="NA","NA",Tabela1[[#This Row],[Média3]]/Tabela1[[#This Row],[Média6]]*Tabela1[[#This Row],[Diâmetro (cm)]]/100)</f>
        <v>3.0000000000000001E-3</v>
      </c>
      <c r="Z726" s="42">
        <f>IF(Tabela1[[#This Row],[Baixa4]]="NA","NA",Tabela1[[#This Row],[Baixa4]]/Tabela1[[#This Row],[Baixa7]]*Tabela1[[#This Row],[Diâmetro (cm)]]/100)</f>
        <v>3.2000000000000002E-3</v>
      </c>
      <c r="AA726" s="42">
        <f>IF(Tabela1[[#This Row],[Alta8]]="NA","NA",IF(OR(AD726="",U726=""),"",U726*30/1000))</f>
        <v>3.1080000000000001</v>
      </c>
      <c r="AB726" s="42">
        <f>IF(Tabela1[[#This Row],[Média9]]="NA","NA",IF(OR(AE726="",V726=""),"",V726*30/1000))</f>
        <v>2.859</v>
      </c>
      <c r="AC726" s="42">
        <f>IF(Tabela1[[#This Row],[Baixa10]]="NA","NA",IF(OR(AF726="",W726=""),"",W726*30/1000))</f>
        <v>2.2799999999999998</v>
      </c>
      <c r="AD726" s="52" t="str">
        <f>IF(Tabela1[[#This Row],[Alta8]]="NA","NA",IF(X726="","",IF(X726&gt;$AD$3,"A",IF(X726&gt;$AD$4,"B",IF(X726&gt;$AD$5,"C","D")))))</f>
        <v>D</v>
      </c>
      <c r="AE726" s="52" t="str">
        <f>IF(Tabela1[[#This Row],[Média9]]="NA","NA",IF(Y726="","",IF(Y726&gt;$AD$3,"A",IF(Y726&gt;$AD$4,"B",IF(Y726&gt;$AD$5,"C","D")))))</f>
        <v>D</v>
      </c>
      <c r="AF726" s="52" t="str">
        <f>IF(Tabela1[[#This Row],[Baixa10]]="NA","NA",IF(Z726="","",IF(Z726&gt;$AD$3,"A",IF(Z726&gt;$AD$4,"B",IF(Z726&gt;$AD$5,"C","D")))))</f>
        <v>C</v>
      </c>
    </row>
    <row r="727" spans="1:32" ht="26.1" customHeight="1" x14ac:dyDescent="0.3">
      <c r="A727" s="46" t="s">
        <v>1271</v>
      </c>
      <c r="B727" s="31" t="s">
        <v>512</v>
      </c>
      <c r="C727" s="46" t="s">
        <v>624</v>
      </c>
      <c r="D727" s="46" t="s">
        <v>517</v>
      </c>
      <c r="E727" s="46" t="s">
        <v>26</v>
      </c>
      <c r="F727" s="31" t="s">
        <v>1199</v>
      </c>
      <c r="G727" s="47">
        <v>40</v>
      </c>
      <c r="H727" s="31">
        <v>6</v>
      </c>
      <c r="I727" s="31" t="s">
        <v>76</v>
      </c>
      <c r="J727" s="31" t="s">
        <v>18</v>
      </c>
      <c r="K727" s="31" t="s">
        <v>18</v>
      </c>
      <c r="L727" s="31" t="s">
        <v>76</v>
      </c>
      <c r="M727" s="31" t="s">
        <v>9</v>
      </c>
      <c r="N727" s="31" t="s">
        <v>9</v>
      </c>
      <c r="O727" s="31">
        <v>1588</v>
      </c>
      <c r="P727" s="31">
        <v>1510</v>
      </c>
      <c r="Q727" s="31">
        <v>1404</v>
      </c>
      <c r="R727" s="48">
        <v>0.74</v>
      </c>
      <c r="S727" s="48">
        <v>0.69</v>
      </c>
      <c r="T727" s="54">
        <v>0.65</v>
      </c>
      <c r="U727" s="50">
        <v>102.6</v>
      </c>
      <c r="V727" s="50">
        <v>97</v>
      </c>
      <c r="W727" s="51">
        <v>89.3</v>
      </c>
      <c r="X727" s="42">
        <f>IF(Tabela1[[#This Row],[Alta2]]="NA","NA",Tabela1[[#This Row],[Alta2]]/Tabela1[[#This Row],[Alta5]]*Tabela1[[#This Row],[Diâmetro (cm)]]/100)</f>
        <v>2.8999999999999998E-3</v>
      </c>
      <c r="Y727" s="42">
        <f>IF(Tabela1[[#This Row],[Média3]]="NA","NA",Tabela1[[#This Row],[Média3]]/Tabela1[[#This Row],[Média6]]*Tabela1[[#This Row],[Diâmetro (cm)]]/100)</f>
        <v>2.8E-3</v>
      </c>
      <c r="Z727" s="42">
        <f>IF(Tabela1[[#This Row],[Baixa4]]="NA","NA",Tabela1[[#This Row],[Baixa4]]/Tabela1[[#This Row],[Baixa7]]*Tabela1[[#This Row],[Diâmetro (cm)]]/100)</f>
        <v>2.8999999999999998E-3</v>
      </c>
      <c r="AA727" s="42">
        <f>IF(Tabela1[[#This Row],[Alta8]]="NA","NA",IF(OR(AD727="",U727=""),"",U727*30/1000))</f>
        <v>3.0779999999999998</v>
      </c>
      <c r="AB727" s="42">
        <f>IF(Tabela1[[#This Row],[Média9]]="NA","NA",IF(OR(AE727="",V727=""),"",V727*30/1000))</f>
        <v>2.91</v>
      </c>
      <c r="AC727" s="42">
        <f>IF(Tabela1[[#This Row],[Baixa10]]="NA","NA",IF(OR(AF727="",W727=""),"",W727*30/1000))</f>
        <v>2.6789999999999998</v>
      </c>
      <c r="AD727" s="52" t="str">
        <f>IF(Tabela1[[#This Row],[Alta8]]="NA","NA",IF(X727="","",IF(X727&gt;$AD$3,"A",IF(X727&gt;$AD$4,"B",IF(X727&gt;$AD$5,"C","D")))))</f>
        <v>D</v>
      </c>
      <c r="AE727" s="52" t="str">
        <f>IF(Tabela1[[#This Row],[Média9]]="NA","NA",IF(Y727="","",IF(Y727&gt;$AD$3,"A",IF(Y727&gt;$AD$4,"B",IF(Y727&gt;$AD$5,"C","D")))))</f>
        <v>D</v>
      </c>
      <c r="AF727" s="52" t="str">
        <f>IF(Tabela1[[#This Row],[Baixa10]]="NA","NA",IF(Z727="","",IF(Z727&gt;$AD$3,"A",IF(Z727&gt;$AD$4,"B",IF(Z727&gt;$AD$5,"C","D")))))</f>
        <v>D</v>
      </c>
    </row>
    <row r="728" spans="1:32" ht="26.1" customHeight="1" x14ac:dyDescent="0.3">
      <c r="A728" s="46" t="s">
        <v>1271</v>
      </c>
      <c r="B728" s="31" t="s">
        <v>512</v>
      </c>
      <c r="C728" s="46" t="s">
        <v>624</v>
      </c>
      <c r="D728" s="46" t="s">
        <v>517</v>
      </c>
      <c r="E728" s="46" t="s">
        <v>26</v>
      </c>
      <c r="F728" s="31" t="s">
        <v>1200</v>
      </c>
      <c r="G728" s="47">
        <v>40</v>
      </c>
      <c r="H728" s="31">
        <v>6</v>
      </c>
      <c r="I728" s="31" t="s">
        <v>76</v>
      </c>
      <c r="J728" s="31" t="s">
        <v>18</v>
      </c>
      <c r="K728" s="31" t="s">
        <v>18</v>
      </c>
      <c r="L728" s="31" t="s">
        <v>76</v>
      </c>
      <c r="M728" s="31" t="s">
        <v>9</v>
      </c>
      <c r="N728" s="31" t="s">
        <v>9</v>
      </c>
      <c r="O728" s="31">
        <v>1603</v>
      </c>
      <c r="P728" s="31">
        <v>1541</v>
      </c>
      <c r="Q728" s="31">
        <v>1338</v>
      </c>
      <c r="R728" s="48">
        <v>0.74</v>
      </c>
      <c r="S728" s="48">
        <v>0.71</v>
      </c>
      <c r="T728" s="54">
        <v>0.57999999999999996</v>
      </c>
      <c r="U728" s="50">
        <v>103</v>
      </c>
      <c r="V728" s="50">
        <v>95.6</v>
      </c>
      <c r="W728" s="51">
        <v>74</v>
      </c>
      <c r="X728" s="42">
        <f>IF(Tabela1[[#This Row],[Alta2]]="NA","NA",Tabela1[[#This Row],[Alta2]]/Tabela1[[#This Row],[Alta5]]*Tabela1[[#This Row],[Diâmetro (cm)]]/100)</f>
        <v>2.8999999999999998E-3</v>
      </c>
      <c r="Y728" s="42">
        <f>IF(Tabela1[[#This Row],[Média3]]="NA","NA",Tabela1[[#This Row],[Média3]]/Tabela1[[#This Row],[Média6]]*Tabela1[[#This Row],[Diâmetro (cm)]]/100)</f>
        <v>3.0000000000000001E-3</v>
      </c>
      <c r="Z728" s="42">
        <f>IF(Tabela1[[#This Row],[Baixa4]]="NA","NA",Tabela1[[#This Row],[Baixa4]]/Tabela1[[#This Row],[Baixa7]]*Tabela1[[#This Row],[Diâmetro (cm)]]/100)</f>
        <v>3.0999999999999999E-3</v>
      </c>
      <c r="AA728" s="42">
        <f>IF(Tabela1[[#This Row],[Alta8]]="NA","NA",IF(OR(AD728="",U728=""),"",U728*30/1000))</f>
        <v>3.09</v>
      </c>
      <c r="AB728" s="42">
        <f>IF(Tabela1[[#This Row],[Média9]]="NA","NA",IF(OR(AE728="",V728=""),"",V728*30/1000))</f>
        <v>2.8679999999999999</v>
      </c>
      <c r="AC728" s="42">
        <f>IF(Tabela1[[#This Row],[Baixa10]]="NA","NA",IF(OR(AF728="",W728=""),"",W728*30/1000))</f>
        <v>2.2200000000000002</v>
      </c>
      <c r="AD728" s="52" t="str">
        <f>IF(Tabela1[[#This Row],[Alta8]]="NA","NA",IF(X728="","",IF(X728&gt;$AD$3,"A",IF(X728&gt;$AD$4,"B",IF(X728&gt;$AD$5,"C","D")))))</f>
        <v>D</v>
      </c>
      <c r="AE728" s="52" t="str">
        <f>IF(Tabela1[[#This Row],[Média9]]="NA","NA",IF(Y728="","",IF(Y728&gt;$AD$3,"A",IF(Y728&gt;$AD$4,"B",IF(Y728&gt;$AD$5,"C","D")))))</f>
        <v>D</v>
      </c>
      <c r="AF728" s="52" t="str">
        <f>IF(Tabela1[[#This Row],[Baixa10]]="NA","NA",IF(Z728="","",IF(Z728&gt;$AD$3,"A",IF(Z728&gt;$AD$4,"B",IF(Z728&gt;$AD$5,"C","D")))))</f>
        <v>C</v>
      </c>
    </row>
    <row r="729" spans="1:32" ht="26.1" customHeight="1" x14ac:dyDescent="0.3">
      <c r="A729" s="46" t="s">
        <v>1271</v>
      </c>
      <c r="B729" s="31" t="s">
        <v>521</v>
      </c>
      <c r="C729" s="46" t="s">
        <v>625</v>
      </c>
      <c r="D729" s="46" t="s">
        <v>517</v>
      </c>
      <c r="E729" s="46" t="s">
        <v>26</v>
      </c>
      <c r="F729" s="31" t="s">
        <v>1199</v>
      </c>
      <c r="G729" s="47">
        <v>40</v>
      </c>
      <c r="H729" s="31">
        <v>6</v>
      </c>
      <c r="I729" s="31" t="s">
        <v>76</v>
      </c>
      <c r="J729" s="31" t="s">
        <v>18</v>
      </c>
      <c r="K729" s="31" t="s">
        <v>18</v>
      </c>
      <c r="L729" s="31" t="s">
        <v>76</v>
      </c>
      <c r="M729" s="31" t="s">
        <v>9</v>
      </c>
      <c r="N729" s="31" t="s">
        <v>9</v>
      </c>
      <c r="O729" s="31">
        <v>1588</v>
      </c>
      <c r="P729" s="31">
        <v>1510</v>
      </c>
      <c r="Q729" s="31">
        <v>1404</v>
      </c>
      <c r="R729" s="48">
        <v>0.74</v>
      </c>
      <c r="S729" s="48">
        <v>0.69</v>
      </c>
      <c r="T729" s="54">
        <v>0.65</v>
      </c>
      <c r="U729" s="50">
        <v>102.6</v>
      </c>
      <c r="V729" s="50">
        <v>97</v>
      </c>
      <c r="W729" s="51">
        <v>89.3</v>
      </c>
      <c r="X729" s="42">
        <f>IF(Tabela1[[#This Row],[Alta2]]="NA","NA",Tabela1[[#This Row],[Alta2]]/Tabela1[[#This Row],[Alta5]]*Tabela1[[#This Row],[Diâmetro (cm)]]/100)</f>
        <v>2.8999999999999998E-3</v>
      </c>
      <c r="Y729" s="42">
        <f>IF(Tabela1[[#This Row],[Média3]]="NA","NA",Tabela1[[#This Row],[Média3]]/Tabela1[[#This Row],[Média6]]*Tabela1[[#This Row],[Diâmetro (cm)]]/100)</f>
        <v>2.8E-3</v>
      </c>
      <c r="Z729" s="42">
        <f>IF(Tabela1[[#This Row],[Baixa4]]="NA","NA",Tabela1[[#This Row],[Baixa4]]/Tabela1[[#This Row],[Baixa7]]*Tabela1[[#This Row],[Diâmetro (cm)]]/100)</f>
        <v>2.8999999999999998E-3</v>
      </c>
      <c r="AA729" s="42">
        <f>IF(Tabela1[[#This Row],[Alta8]]="NA","NA",IF(OR(AD729="",U729=""),"",U729*30/1000))</f>
        <v>3.0779999999999998</v>
      </c>
      <c r="AB729" s="42">
        <f>IF(Tabela1[[#This Row],[Média9]]="NA","NA",IF(OR(AE729="",V729=""),"",V729*30/1000))</f>
        <v>2.91</v>
      </c>
      <c r="AC729" s="42">
        <f>IF(Tabela1[[#This Row],[Baixa10]]="NA","NA",IF(OR(AF729="",W729=""),"",W729*30/1000))</f>
        <v>2.6789999999999998</v>
      </c>
      <c r="AD729" s="52" t="str">
        <f>IF(Tabela1[[#This Row],[Alta8]]="NA","NA",IF(X729="","",IF(X729&gt;$AD$3,"A",IF(X729&gt;$AD$4,"B",IF(X729&gt;$AD$5,"C","D")))))</f>
        <v>D</v>
      </c>
      <c r="AE729" s="52" t="str">
        <f>IF(Tabela1[[#This Row],[Média9]]="NA","NA",IF(Y729="","",IF(Y729&gt;$AD$3,"A",IF(Y729&gt;$AD$4,"B",IF(Y729&gt;$AD$5,"C","D")))))</f>
        <v>D</v>
      </c>
      <c r="AF729" s="52" t="str">
        <f>IF(Tabela1[[#This Row],[Baixa10]]="NA","NA",IF(Z729="","",IF(Z729&gt;$AD$3,"A",IF(Z729&gt;$AD$4,"B",IF(Z729&gt;$AD$5,"C","D")))))</f>
        <v>D</v>
      </c>
    </row>
    <row r="730" spans="1:32" ht="26.1" customHeight="1" x14ac:dyDescent="0.3">
      <c r="A730" s="46" t="s">
        <v>1271</v>
      </c>
      <c r="B730" s="31" t="s">
        <v>521</v>
      </c>
      <c r="C730" s="46" t="s">
        <v>625</v>
      </c>
      <c r="D730" s="46" t="s">
        <v>517</v>
      </c>
      <c r="E730" s="46" t="s">
        <v>26</v>
      </c>
      <c r="F730" s="31" t="s">
        <v>1200</v>
      </c>
      <c r="G730" s="47">
        <v>40</v>
      </c>
      <c r="H730" s="31">
        <v>6</v>
      </c>
      <c r="I730" s="31" t="s">
        <v>76</v>
      </c>
      <c r="J730" s="31" t="s">
        <v>18</v>
      </c>
      <c r="K730" s="31" t="s">
        <v>18</v>
      </c>
      <c r="L730" s="31" t="s">
        <v>76</v>
      </c>
      <c r="M730" s="31" t="s">
        <v>9</v>
      </c>
      <c r="N730" s="31" t="s">
        <v>9</v>
      </c>
      <c r="O730" s="31">
        <v>1603</v>
      </c>
      <c r="P730" s="31">
        <v>1541</v>
      </c>
      <c r="Q730" s="31">
        <v>1338</v>
      </c>
      <c r="R730" s="48">
        <v>0.74</v>
      </c>
      <c r="S730" s="48">
        <v>0.71</v>
      </c>
      <c r="T730" s="54">
        <v>0.57999999999999996</v>
      </c>
      <c r="U730" s="50">
        <v>103</v>
      </c>
      <c r="V730" s="50">
        <v>95.6</v>
      </c>
      <c r="W730" s="51">
        <v>74</v>
      </c>
      <c r="X730" s="42">
        <f>IF(Tabela1[[#This Row],[Alta2]]="NA","NA",Tabela1[[#This Row],[Alta2]]/Tabela1[[#This Row],[Alta5]]*Tabela1[[#This Row],[Diâmetro (cm)]]/100)</f>
        <v>2.8999999999999998E-3</v>
      </c>
      <c r="Y730" s="42">
        <f>IF(Tabela1[[#This Row],[Média3]]="NA","NA",Tabela1[[#This Row],[Média3]]/Tabela1[[#This Row],[Média6]]*Tabela1[[#This Row],[Diâmetro (cm)]]/100)</f>
        <v>3.0000000000000001E-3</v>
      </c>
      <c r="Z730" s="42">
        <f>IF(Tabela1[[#This Row],[Baixa4]]="NA","NA",Tabela1[[#This Row],[Baixa4]]/Tabela1[[#This Row],[Baixa7]]*Tabela1[[#This Row],[Diâmetro (cm)]]/100)</f>
        <v>3.0999999999999999E-3</v>
      </c>
      <c r="AA730" s="42">
        <f>IF(Tabela1[[#This Row],[Alta8]]="NA","NA",IF(OR(AD730="",U730=""),"",U730*30/1000))</f>
        <v>3.09</v>
      </c>
      <c r="AB730" s="42">
        <f>IF(Tabela1[[#This Row],[Média9]]="NA","NA",IF(OR(AE730="",V730=""),"",V730*30/1000))</f>
        <v>2.8679999999999999</v>
      </c>
      <c r="AC730" s="42">
        <f>IF(Tabela1[[#This Row],[Baixa10]]="NA","NA",IF(OR(AF730="",W730=""),"",W730*30/1000))</f>
        <v>2.2200000000000002</v>
      </c>
      <c r="AD730" s="52" t="str">
        <f>IF(Tabela1[[#This Row],[Alta8]]="NA","NA",IF(X730="","",IF(X730&gt;$AD$3,"A",IF(X730&gt;$AD$4,"B",IF(X730&gt;$AD$5,"C","D")))))</f>
        <v>D</v>
      </c>
      <c r="AE730" s="52" t="str">
        <f>IF(Tabela1[[#This Row],[Média9]]="NA","NA",IF(Y730="","",IF(Y730&gt;$AD$3,"A",IF(Y730&gt;$AD$4,"B",IF(Y730&gt;$AD$5,"C","D")))))</f>
        <v>D</v>
      </c>
      <c r="AF730" s="52" t="str">
        <f>IF(Tabela1[[#This Row],[Baixa10]]="NA","NA",IF(Z730="","",IF(Z730&gt;$AD$3,"A",IF(Z730&gt;$AD$4,"B",IF(Z730&gt;$AD$5,"C","D")))))</f>
        <v>C</v>
      </c>
    </row>
    <row r="731" spans="1:32" ht="26.1" customHeight="1" x14ac:dyDescent="0.3">
      <c r="A731" s="46" t="s">
        <v>1271</v>
      </c>
      <c r="B731" s="31" t="s">
        <v>512</v>
      </c>
      <c r="C731" s="46" t="s">
        <v>626</v>
      </c>
      <c r="D731" s="46" t="s">
        <v>515</v>
      </c>
      <c r="E731" s="46" t="s">
        <v>25</v>
      </c>
      <c r="F731" s="31" t="s">
        <v>1199</v>
      </c>
      <c r="G731" s="47">
        <v>40</v>
      </c>
      <c r="H731" s="31">
        <v>6</v>
      </c>
      <c r="I731" s="31" t="s">
        <v>76</v>
      </c>
      <c r="J731" s="31" t="s">
        <v>18</v>
      </c>
      <c r="K731" s="31" t="s">
        <v>18</v>
      </c>
      <c r="L731" s="31" t="s">
        <v>76</v>
      </c>
      <c r="M731" s="31" t="s">
        <v>9</v>
      </c>
      <c r="N731" s="31" t="s">
        <v>9</v>
      </c>
      <c r="O731" s="31">
        <v>1581</v>
      </c>
      <c r="P731" s="31">
        <v>1491</v>
      </c>
      <c r="Q731" s="31">
        <v>1448</v>
      </c>
      <c r="R731" s="48">
        <v>0.74</v>
      </c>
      <c r="S731" s="48">
        <v>0.71</v>
      </c>
      <c r="T731" s="54">
        <v>0.68</v>
      </c>
      <c r="U731" s="50">
        <v>103</v>
      </c>
      <c r="V731" s="50">
        <v>95</v>
      </c>
      <c r="W731" s="51">
        <v>89.6</v>
      </c>
      <c r="X731" s="42">
        <f>IF(Tabela1[[#This Row],[Alta2]]="NA","NA",Tabela1[[#This Row],[Alta2]]/Tabela1[[#This Row],[Alta5]]*Tabela1[[#This Row],[Diâmetro (cm)]]/100)</f>
        <v>2.8999999999999998E-3</v>
      </c>
      <c r="Y731" s="42">
        <f>IF(Tabela1[[#This Row],[Média3]]="NA","NA",Tabela1[[#This Row],[Média3]]/Tabela1[[#This Row],[Média6]]*Tabela1[[#This Row],[Diâmetro (cm)]]/100)</f>
        <v>3.0000000000000001E-3</v>
      </c>
      <c r="Z731" s="42">
        <f>IF(Tabela1[[#This Row],[Baixa4]]="NA","NA",Tabela1[[#This Row],[Baixa4]]/Tabela1[[#This Row],[Baixa7]]*Tabela1[[#This Row],[Diâmetro (cm)]]/100)</f>
        <v>3.0000000000000001E-3</v>
      </c>
      <c r="AA731" s="42">
        <f>IF(Tabela1[[#This Row],[Alta8]]="NA","NA",IF(OR(AD731="",U731=""),"",U731*30/1000))</f>
        <v>3.09</v>
      </c>
      <c r="AB731" s="42">
        <f>IF(Tabela1[[#This Row],[Média9]]="NA","NA",IF(OR(AE731="",V731=""),"",V731*30/1000))</f>
        <v>2.85</v>
      </c>
      <c r="AC731" s="42">
        <f>IF(Tabela1[[#This Row],[Baixa10]]="NA","NA",IF(OR(AF731="",W731=""),"",W731*30/1000))</f>
        <v>2.6880000000000002</v>
      </c>
      <c r="AD731" s="52" t="str">
        <f>IF(Tabela1[[#This Row],[Alta8]]="NA","NA",IF(X731="","",IF(X731&gt;$AD$3,"A",IF(X731&gt;$AD$4,"B",IF(X731&gt;$AD$5,"C","D")))))</f>
        <v>D</v>
      </c>
      <c r="AE731" s="52" t="str">
        <f>IF(Tabela1[[#This Row],[Média9]]="NA","NA",IF(Y731="","",IF(Y731&gt;$AD$3,"A",IF(Y731&gt;$AD$4,"B",IF(Y731&gt;$AD$5,"C","D")))))</f>
        <v>D</v>
      </c>
      <c r="AF731" s="52" t="str">
        <f>IF(Tabela1[[#This Row],[Baixa10]]="NA","NA",IF(Z731="","",IF(Z731&gt;$AD$3,"A",IF(Z731&gt;$AD$4,"B",IF(Z731&gt;$AD$5,"C","D")))))</f>
        <v>D</v>
      </c>
    </row>
    <row r="732" spans="1:32" ht="26.1" customHeight="1" x14ac:dyDescent="0.3">
      <c r="A732" s="46" t="s">
        <v>1271</v>
      </c>
      <c r="B732" s="31" t="s">
        <v>512</v>
      </c>
      <c r="C732" s="46" t="s">
        <v>626</v>
      </c>
      <c r="D732" s="46" t="s">
        <v>515</v>
      </c>
      <c r="E732" s="46" t="s">
        <v>25</v>
      </c>
      <c r="F732" s="31" t="s">
        <v>1200</v>
      </c>
      <c r="G732" s="47">
        <v>40</v>
      </c>
      <c r="H732" s="31">
        <v>6</v>
      </c>
      <c r="I732" s="31" t="s">
        <v>76</v>
      </c>
      <c r="J732" s="31" t="s">
        <v>18</v>
      </c>
      <c r="K732" s="31" t="s">
        <v>18</v>
      </c>
      <c r="L732" s="31" t="s">
        <v>76</v>
      </c>
      <c r="M732" s="31" t="s">
        <v>9</v>
      </c>
      <c r="N732" s="31" t="s">
        <v>9</v>
      </c>
      <c r="O732" s="31">
        <v>1613</v>
      </c>
      <c r="P732" s="31">
        <v>1481</v>
      </c>
      <c r="Q732" s="31">
        <v>1246</v>
      </c>
      <c r="R732" s="48">
        <v>0.75</v>
      </c>
      <c r="S732" s="48">
        <v>0.72</v>
      </c>
      <c r="T732" s="54">
        <v>0.63</v>
      </c>
      <c r="U732" s="50">
        <v>103</v>
      </c>
      <c r="V732" s="50">
        <v>92.3</v>
      </c>
      <c r="W732" s="51">
        <v>76</v>
      </c>
      <c r="X732" s="42">
        <f>IF(Tabela1[[#This Row],[Alta2]]="NA","NA",Tabela1[[#This Row],[Alta2]]/Tabela1[[#This Row],[Alta5]]*Tabela1[[#This Row],[Diâmetro (cm)]]/100)</f>
        <v>2.8999999999999998E-3</v>
      </c>
      <c r="Y732" s="42">
        <f>IF(Tabela1[[#This Row],[Média3]]="NA","NA",Tabela1[[#This Row],[Média3]]/Tabela1[[#This Row],[Média6]]*Tabela1[[#This Row],[Diâmetro (cm)]]/100)</f>
        <v>3.0999999999999999E-3</v>
      </c>
      <c r="Z732" s="42">
        <f>IF(Tabela1[[#This Row],[Baixa4]]="NA","NA",Tabela1[[#This Row],[Baixa4]]/Tabela1[[#This Row],[Baixa7]]*Tabela1[[#This Row],[Diâmetro (cm)]]/100)</f>
        <v>3.3E-3</v>
      </c>
      <c r="AA732" s="42">
        <f>IF(Tabela1[[#This Row],[Alta8]]="NA","NA",IF(OR(AD732="",U732=""),"",U732*30/1000))</f>
        <v>3.09</v>
      </c>
      <c r="AB732" s="42">
        <f>IF(Tabela1[[#This Row],[Média9]]="NA","NA",IF(OR(AE732="",V732=""),"",V732*30/1000))</f>
        <v>2.7690000000000001</v>
      </c>
      <c r="AC732" s="42">
        <f>IF(Tabela1[[#This Row],[Baixa10]]="NA","NA",IF(OR(AF732="",W732=""),"",W732*30/1000))</f>
        <v>2.2799999999999998</v>
      </c>
      <c r="AD732" s="52" t="str">
        <f>IF(Tabela1[[#This Row],[Alta8]]="NA","NA",IF(X732="","",IF(X732&gt;$AD$3,"A",IF(X732&gt;$AD$4,"B",IF(X732&gt;$AD$5,"C","D")))))</f>
        <v>D</v>
      </c>
      <c r="AE732" s="52" t="str">
        <f>IF(Tabela1[[#This Row],[Média9]]="NA","NA",IF(Y732="","",IF(Y732&gt;$AD$3,"A",IF(Y732&gt;$AD$4,"B",IF(Y732&gt;$AD$5,"C","D")))))</f>
        <v>C</v>
      </c>
      <c r="AF732" s="52" t="str">
        <f>IF(Tabela1[[#This Row],[Baixa10]]="NA","NA",IF(Z732="","",IF(Z732&gt;$AD$3,"A",IF(Z732&gt;$AD$4,"B",IF(Z732&gt;$AD$5,"C","D")))))</f>
        <v>C</v>
      </c>
    </row>
    <row r="733" spans="1:32" ht="26.1" customHeight="1" x14ac:dyDescent="0.3">
      <c r="A733" s="46" t="s">
        <v>1271</v>
      </c>
      <c r="B733" s="31" t="s">
        <v>521</v>
      </c>
      <c r="C733" s="46" t="s">
        <v>627</v>
      </c>
      <c r="D733" s="46" t="s">
        <v>515</v>
      </c>
      <c r="E733" s="46" t="s">
        <v>25</v>
      </c>
      <c r="F733" s="31" t="s">
        <v>1199</v>
      </c>
      <c r="G733" s="47">
        <v>40</v>
      </c>
      <c r="H733" s="31">
        <v>6</v>
      </c>
      <c r="I733" s="31" t="s">
        <v>76</v>
      </c>
      <c r="J733" s="31" t="s">
        <v>18</v>
      </c>
      <c r="K733" s="31" t="s">
        <v>18</v>
      </c>
      <c r="L733" s="31" t="s">
        <v>76</v>
      </c>
      <c r="M733" s="31" t="s">
        <v>9</v>
      </c>
      <c r="N733" s="31" t="s">
        <v>9</v>
      </c>
      <c r="O733" s="31">
        <v>1581</v>
      </c>
      <c r="P733" s="31">
        <v>1491</v>
      </c>
      <c r="Q733" s="31">
        <v>1448</v>
      </c>
      <c r="R733" s="48">
        <v>0.74</v>
      </c>
      <c r="S733" s="48">
        <v>0.71</v>
      </c>
      <c r="T733" s="54">
        <v>0.68</v>
      </c>
      <c r="U733" s="50">
        <v>103</v>
      </c>
      <c r="V733" s="50">
        <v>95</v>
      </c>
      <c r="W733" s="51">
        <v>89.6</v>
      </c>
      <c r="X733" s="42">
        <f>IF(Tabela1[[#This Row],[Alta2]]="NA","NA",Tabela1[[#This Row],[Alta2]]/Tabela1[[#This Row],[Alta5]]*Tabela1[[#This Row],[Diâmetro (cm)]]/100)</f>
        <v>2.8999999999999998E-3</v>
      </c>
      <c r="Y733" s="42">
        <f>IF(Tabela1[[#This Row],[Média3]]="NA","NA",Tabela1[[#This Row],[Média3]]/Tabela1[[#This Row],[Média6]]*Tabela1[[#This Row],[Diâmetro (cm)]]/100)</f>
        <v>3.0000000000000001E-3</v>
      </c>
      <c r="Z733" s="42">
        <f>IF(Tabela1[[#This Row],[Baixa4]]="NA","NA",Tabela1[[#This Row],[Baixa4]]/Tabela1[[#This Row],[Baixa7]]*Tabela1[[#This Row],[Diâmetro (cm)]]/100)</f>
        <v>3.0000000000000001E-3</v>
      </c>
      <c r="AA733" s="42">
        <f>IF(Tabela1[[#This Row],[Alta8]]="NA","NA",IF(OR(AD733="",U733=""),"",U733*30/1000))</f>
        <v>3.09</v>
      </c>
      <c r="AB733" s="42">
        <f>IF(Tabela1[[#This Row],[Média9]]="NA","NA",IF(OR(AE733="",V733=""),"",V733*30/1000))</f>
        <v>2.85</v>
      </c>
      <c r="AC733" s="42">
        <f>IF(Tabela1[[#This Row],[Baixa10]]="NA","NA",IF(OR(AF733="",W733=""),"",W733*30/1000))</f>
        <v>2.6880000000000002</v>
      </c>
      <c r="AD733" s="52" t="str">
        <f>IF(Tabela1[[#This Row],[Alta8]]="NA","NA",IF(X733="","",IF(X733&gt;$AD$3,"A",IF(X733&gt;$AD$4,"B",IF(X733&gt;$AD$5,"C","D")))))</f>
        <v>D</v>
      </c>
      <c r="AE733" s="52" t="str">
        <f>IF(Tabela1[[#This Row],[Média9]]="NA","NA",IF(Y733="","",IF(Y733&gt;$AD$3,"A",IF(Y733&gt;$AD$4,"B",IF(Y733&gt;$AD$5,"C","D")))))</f>
        <v>D</v>
      </c>
      <c r="AF733" s="52" t="str">
        <f>IF(Tabela1[[#This Row],[Baixa10]]="NA","NA",IF(Z733="","",IF(Z733&gt;$AD$3,"A",IF(Z733&gt;$AD$4,"B",IF(Z733&gt;$AD$5,"C","D")))))</f>
        <v>D</v>
      </c>
    </row>
    <row r="734" spans="1:32" ht="26.1" customHeight="1" x14ac:dyDescent="0.3">
      <c r="A734" s="46" t="s">
        <v>1271</v>
      </c>
      <c r="B734" s="31" t="s">
        <v>521</v>
      </c>
      <c r="C734" s="46" t="s">
        <v>627</v>
      </c>
      <c r="D734" s="46" t="s">
        <v>515</v>
      </c>
      <c r="E734" s="46" t="s">
        <v>25</v>
      </c>
      <c r="F734" s="31" t="s">
        <v>1200</v>
      </c>
      <c r="G734" s="47">
        <v>40</v>
      </c>
      <c r="H734" s="31">
        <v>6</v>
      </c>
      <c r="I734" s="31" t="s">
        <v>76</v>
      </c>
      <c r="J734" s="31" t="s">
        <v>18</v>
      </c>
      <c r="K734" s="31" t="s">
        <v>18</v>
      </c>
      <c r="L734" s="31" t="s">
        <v>76</v>
      </c>
      <c r="M734" s="31" t="s">
        <v>9</v>
      </c>
      <c r="N734" s="31" t="s">
        <v>9</v>
      </c>
      <c r="O734" s="31">
        <v>1613</v>
      </c>
      <c r="P734" s="31">
        <v>1481</v>
      </c>
      <c r="Q734" s="31">
        <v>1246</v>
      </c>
      <c r="R734" s="48">
        <v>0.75</v>
      </c>
      <c r="S734" s="48">
        <v>0.72</v>
      </c>
      <c r="T734" s="54">
        <v>0.63</v>
      </c>
      <c r="U734" s="50">
        <v>103</v>
      </c>
      <c r="V734" s="50">
        <v>92.3</v>
      </c>
      <c r="W734" s="51">
        <v>76</v>
      </c>
      <c r="X734" s="42">
        <f>IF(Tabela1[[#This Row],[Alta2]]="NA","NA",Tabela1[[#This Row],[Alta2]]/Tabela1[[#This Row],[Alta5]]*Tabela1[[#This Row],[Diâmetro (cm)]]/100)</f>
        <v>2.8999999999999998E-3</v>
      </c>
      <c r="Y734" s="42">
        <f>IF(Tabela1[[#This Row],[Média3]]="NA","NA",Tabela1[[#This Row],[Média3]]/Tabela1[[#This Row],[Média6]]*Tabela1[[#This Row],[Diâmetro (cm)]]/100)</f>
        <v>3.0999999999999999E-3</v>
      </c>
      <c r="Z734" s="42">
        <f>IF(Tabela1[[#This Row],[Baixa4]]="NA","NA",Tabela1[[#This Row],[Baixa4]]/Tabela1[[#This Row],[Baixa7]]*Tabela1[[#This Row],[Diâmetro (cm)]]/100)</f>
        <v>3.3E-3</v>
      </c>
      <c r="AA734" s="42">
        <f>IF(Tabela1[[#This Row],[Alta8]]="NA","NA",IF(OR(AD734="",U734=""),"",U734*30/1000))</f>
        <v>3.09</v>
      </c>
      <c r="AB734" s="42">
        <f>IF(Tabela1[[#This Row],[Média9]]="NA","NA",IF(OR(AE734="",V734=""),"",V734*30/1000))</f>
        <v>2.7690000000000001</v>
      </c>
      <c r="AC734" s="42">
        <f>IF(Tabela1[[#This Row],[Baixa10]]="NA","NA",IF(OR(AF734="",W734=""),"",W734*30/1000))</f>
        <v>2.2799999999999998</v>
      </c>
      <c r="AD734" s="52" t="str">
        <f>IF(Tabela1[[#This Row],[Alta8]]="NA","NA",IF(X734="","",IF(X734&gt;$AD$3,"A",IF(X734&gt;$AD$4,"B",IF(X734&gt;$AD$5,"C","D")))))</f>
        <v>D</v>
      </c>
      <c r="AE734" s="52" t="str">
        <f>IF(Tabela1[[#This Row],[Média9]]="NA","NA",IF(Y734="","",IF(Y734&gt;$AD$3,"A",IF(Y734&gt;$AD$4,"B",IF(Y734&gt;$AD$5,"C","D")))))</f>
        <v>C</v>
      </c>
      <c r="AF734" s="52" t="str">
        <f>IF(Tabela1[[#This Row],[Baixa10]]="NA","NA",IF(Z734="","",IF(Z734&gt;$AD$3,"A",IF(Z734&gt;$AD$4,"B",IF(Z734&gt;$AD$5,"C","D")))))</f>
        <v>C</v>
      </c>
    </row>
    <row r="735" spans="1:32" ht="26.1" customHeight="1" x14ac:dyDescent="0.3">
      <c r="A735" s="46" t="s">
        <v>1271</v>
      </c>
      <c r="B735" s="31" t="s">
        <v>512</v>
      </c>
      <c r="C735" s="46" t="s">
        <v>628</v>
      </c>
      <c r="D735" s="46" t="s">
        <v>513</v>
      </c>
      <c r="E735" s="46" t="s">
        <v>27</v>
      </c>
      <c r="F735" s="31" t="s">
        <v>1199</v>
      </c>
      <c r="G735" s="47">
        <v>40</v>
      </c>
      <c r="H735" s="31">
        <v>6</v>
      </c>
      <c r="I735" s="31" t="s">
        <v>76</v>
      </c>
      <c r="J735" s="31" t="s">
        <v>18</v>
      </c>
      <c r="K735" s="31" t="s">
        <v>18</v>
      </c>
      <c r="L735" s="31" t="s">
        <v>76</v>
      </c>
      <c r="M735" s="31" t="s">
        <v>9</v>
      </c>
      <c r="N735" s="31" t="s">
        <v>9</v>
      </c>
      <c r="O735" s="31">
        <v>1553</v>
      </c>
      <c r="P735" s="31">
        <v>1505</v>
      </c>
      <c r="Q735" s="31">
        <v>1249</v>
      </c>
      <c r="R735" s="48">
        <v>0.76</v>
      </c>
      <c r="S735" s="48">
        <v>0.74</v>
      </c>
      <c r="T735" s="54">
        <v>0.69</v>
      </c>
      <c r="U735" s="50">
        <v>104</v>
      </c>
      <c r="V735" s="50">
        <v>97.3</v>
      </c>
      <c r="W735" s="51">
        <v>91.3</v>
      </c>
      <c r="X735" s="42">
        <f>IF(Tabela1[[#This Row],[Alta2]]="NA","NA",Tabela1[[#This Row],[Alta2]]/Tabela1[[#This Row],[Alta5]]*Tabela1[[#This Row],[Diâmetro (cm)]]/100)</f>
        <v>2.8999999999999998E-3</v>
      </c>
      <c r="Y735" s="42">
        <f>IF(Tabela1[[#This Row],[Média3]]="NA","NA",Tabela1[[#This Row],[Média3]]/Tabela1[[#This Row],[Média6]]*Tabela1[[#This Row],[Diâmetro (cm)]]/100)</f>
        <v>3.0000000000000001E-3</v>
      </c>
      <c r="Z735" s="42">
        <f>IF(Tabela1[[#This Row],[Baixa4]]="NA","NA",Tabela1[[#This Row],[Baixa4]]/Tabela1[[#This Row],[Baixa7]]*Tabela1[[#This Row],[Diâmetro (cm)]]/100)</f>
        <v>3.0000000000000001E-3</v>
      </c>
      <c r="AA735" s="42">
        <f>IF(Tabela1[[#This Row],[Alta8]]="NA","NA",IF(OR(AD735="",U735=""),"",U735*30/1000))</f>
        <v>3.12</v>
      </c>
      <c r="AB735" s="42">
        <f>IF(Tabela1[[#This Row],[Média9]]="NA","NA",IF(OR(AE735="",V735=""),"",V735*30/1000))</f>
        <v>2.919</v>
      </c>
      <c r="AC735" s="42">
        <f>IF(Tabela1[[#This Row],[Baixa10]]="NA","NA",IF(OR(AF735="",W735=""),"",W735*30/1000))</f>
        <v>2.7389999999999999</v>
      </c>
      <c r="AD735" s="52" t="str">
        <f>IF(Tabela1[[#This Row],[Alta8]]="NA","NA",IF(X735="","",IF(X735&gt;$AD$3,"A",IF(X735&gt;$AD$4,"B",IF(X735&gt;$AD$5,"C","D")))))</f>
        <v>D</v>
      </c>
      <c r="AE735" s="52" t="str">
        <f>IF(Tabela1[[#This Row],[Média9]]="NA","NA",IF(Y735="","",IF(Y735&gt;$AD$3,"A",IF(Y735&gt;$AD$4,"B",IF(Y735&gt;$AD$5,"C","D")))))</f>
        <v>D</v>
      </c>
      <c r="AF735" s="52" t="str">
        <f>IF(Tabela1[[#This Row],[Baixa10]]="NA","NA",IF(Z735="","",IF(Z735&gt;$AD$3,"A",IF(Z735&gt;$AD$4,"B",IF(Z735&gt;$AD$5,"C","D")))))</f>
        <v>D</v>
      </c>
    </row>
    <row r="736" spans="1:32" ht="26.1" customHeight="1" x14ac:dyDescent="0.3">
      <c r="A736" s="46" t="s">
        <v>1271</v>
      </c>
      <c r="B736" s="31" t="s">
        <v>512</v>
      </c>
      <c r="C736" s="46" t="s">
        <v>628</v>
      </c>
      <c r="D736" s="46" t="s">
        <v>513</v>
      </c>
      <c r="E736" s="46" t="s">
        <v>27</v>
      </c>
      <c r="F736" s="31" t="s">
        <v>1200</v>
      </c>
      <c r="G736" s="47">
        <v>40</v>
      </c>
      <c r="H736" s="31">
        <v>6</v>
      </c>
      <c r="I736" s="31" t="s">
        <v>76</v>
      </c>
      <c r="J736" s="31" t="s">
        <v>18</v>
      </c>
      <c r="K736" s="31" t="s">
        <v>18</v>
      </c>
      <c r="L736" s="31" t="s">
        <v>76</v>
      </c>
      <c r="M736" s="31" t="s">
        <v>9</v>
      </c>
      <c r="N736" s="31" t="s">
        <v>9</v>
      </c>
      <c r="O736" s="31">
        <v>1599</v>
      </c>
      <c r="P736" s="31">
        <v>1554</v>
      </c>
      <c r="Q736" s="31">
        <v>1284</v>
      </c>
      <c r="R736" s="48">
        <v>0.77</v>
      </c>
      <c r="S736" s="48">
        <v>0.73</v>
      </c>
      <c r="T736" s="54">
        <v>0.61</v>
      </c>
      <c r="U736" s="50">
        <v>104.3</v>
      </c>
      <c r="V736" s="50">
        <v>96.7</v>
      </c>
      <c r="W736" s="51">
        <v>76</v>
      </c>
      <c r="X736" s="42">
        <f>IF(Tabela1[[#This Row],[Alta2]]="NA","NA",Tabela1[[#This Row],[Alta2]]/Tabela1[[#This Row],[Alta5]]*Tabela1[[#This Row],[Diâmetro (cm)]]/100)</f>
        <v>3.0000000000000001E-3</v>
      </c>
      <c r="Y736" s="42">
        <f>IF(Tabela1[[#This Row],[Média3]]="NA","NA",Tabela1[[#This Row],[Média3]]/Tabela1[[#This Row],[Média6]]*Tabela1[[#This Row],[Diâmetro (cm)]]/100)</f>
        <v>3.0000000000000001E-3</v>
      </c>
      <c r="Z736" s="42">
        <f>IF(Tabela1[[#This Row],[Baixa4]]="NA","NA",Tabela1[[#This Row],[Baixa4]]/Tabela1[[#This Row],[Baixa7]]*Tabela1[[#This Row],[Diâmetro (cm)]]/100)</f>
        <v>3.2000000000000002E-3</v>
      </c>
      <c r="AA736" s="42">
        <f>IF(Tabela1[[#This Row],[Alta8]]="NA","NA",IF(OR(AD736="",U736=""),"",U736*30/1000))</f>
        <v>3.129</v>
      </c>
      <c r="AB736" s="42">
        <f>IF(Tabela1[[#This Row],[Média9]]="NA","NA",IF(OR(AE736="",V736=""),"",V736*30/1000))</f>
        <v>2.9009999999999998</v>
      </c>
      <c r="AC736" s="42">
        <f>IF(Tabela1[[#This Row],[Baixa10]]="NA","NA",IF(OR(AF736="",W736=""),"",W736*30/1000))</f>
        <v>2.2799999999999998</v>
      </c>
      <c r="AD736" s="52" t="str">
        <f>IF(Tabela1[[#This Row],[Alta8]]="NA","NA",IF(X736="","",IF(X736&gt;$AD$3,"A",IF(X736&gt;$AD$4,"B",IF(X736&gt;$AD$5,"C","D")))))</f>
        <v>D</v>
      </c>
      <c r="AE736" s="52" t="str">
        <f>IF(Tabela1[[#This Row],[Média9]]="NA","NA",IF(Y736="","",IF(Y736&gt;$AD$3,"A",IF(Y736&gt;$AD$4,"B",IF(Y736&gt;$AD$5,"C","D")))))</f>
        <v>D</v>
      </c>
      <c r="AF736" s="52" t="str">
        <f>IF(Tabela1[[#This Row],[Baixa10]]="NA","NA",IF(Z736="","",IF(Z736&gt;$AD$3,"A",IF(Z736&gt;$AD$4,"B",IF(Z736&gt;$AD$5,"C","D")))))</f>
        <v>C</v>
      </c>
    </row>
    <row r="737" spans="1:32" ht="26.1" customHeight="1" x14ac:dyDescent="0.3">
      <c r="A737" s="46" t="s">
        <v>1271</v>
      </c>
      <c r="B737" s="31" t="s">
        <v>521</v>
      </c>
      <c r="C737" s="46" t="s">
        <v>629</v>
      </c>
      <c r="D737" s="46" t="s">
        <v>513</v>
      </c>
      <c r="E737" s="46" t="s">
        <v>27</v>
      </c>
      <c r="F737" s="31" t="s">
        <v>1199</v>
      </c>
      <c r="G737" s="47">
        <v>40</v>
      </c>
      <c r="H737" s="31">
        <v>6</v>
      </c>
      <c r="I737" s="31" t="s">
        <v>76</v>
      </c>
      <c r="J737" s="31" t="s">
        <v>18</v>
      </c>
      <c r="K737" s="31" t="s">
        <v>18</v>
      </c>
      <c r="L737" s="31" t="s">
        <v>76</v>
      </c>
      <c r="M737" s="31" t="s">
        <v>9</v>
      </c>
      <c r="N737" s="31" t="s">
        <v>9</v>
      </c>
      <c r="O737" s="31">
        <v>1553</v>
      </c>
      <c r="P737" s="31">
        <v>1505</v>
      </c>
      <c r="Q737" s="31">
        <v>1249</v>
      </c>
      <c r="R737" s="48">
        <v>0.76</v>
      </c>
      <c r="S737" s="48">
        <v>0.74</v>
      </c>
      <c r="T737" s="54">
        <v>0.69</v>
      </c>
      <c r="U737" s="50">
        <v>104</v>
      </c>
      <c r="V737" s="50">
        <v>97.3</v>
      </c>
      <c r="W737" s="51">
        <v>91.3</v>
      </c>
      <c r="X737" s="42">
        <f>IF(Tabela1[[#This Row],[Alta2]]="NA","NA",Tabela1[[#This Row],[Alta2]]/Tabela1[[#This Row],[Alta5]]*Tabela1[[#This Row],[Diâmetro (cm)]]/100)</f>
        <v>2.8999999999999998E-3</v>
      </c>
      <c r="Y737" s="42">
        <f>IF(Tabela1[[#This Row],[Média3]]="NA","NA",Tabela1[[#This Row],[Média3]]/Tabela1[[#This Row],[Média6]]*Tabela1[[#This Row],[Diâmetro (cm)]]/100)</f>
        <v>3.0000000000000001E-3</v>
      </c>
      <c r="Z737" s="42">
        <f>IF(Tabela1[[#This Row],[Baixa4]]="NA","NA",Tabela1[[#This Row],[Baixa4]]/Tabela1[[#This Row],[Baixa7]]*Tabela1[[#This Row],[Diâmetro (cm)]]/100)</f>
        <v>3.0000000000000001E-3</v>
      </c>
      <c r="AA737" s="42">
        <f>IF(Tabela1[[#This Row],[Alta8]]="NA","NA",IF(OR(AD737="",U737=""),"",U737*30/1000))</f>
        <v>3.12</v>
      </c>
      <c r="AB737" s="42">
        <f>IF(Tabela1[[#This Row],[Média9]]="NA","NA",IF(OR(AE737="",V737=""),"",V737*30/1000))</f>
        <v>2.919</v>
      </c>
      <c r="AC737" s="42">
        <f>IF(Tabela1[[#This Row],[Baixa10]]="NA","NA",IF(OR(AF737="",W737=""),"",W737*30/1000))</f>
        <v>2.7389999999999999</v>
      </c>
      <c r="AD737" s="52" t="str">
        <f>IF(Tabela1[[#This Row],[Alta8]]="NA","NA",IF(X737="","",IF(X737&gt;$AD$3,"A",IF(X737&gt;$AD$4,"B",IF(X737&gt;$AD$5,"C","D")))))</f>
        <v>D</v>
      </c>
      <c r="AE737" s="52" t="str">
        <f>IF(Tabela1[[#This Row],[Média9]]="NA","NA",IF(Y737="","",IF(Y737&gt;$AD$3,"A",IF(Y737&gt;$AD$4,"B",IF(Y737&gt;$AD$5,"C","D")))))</f>
        <v>D</v>
      </c>
      <c r="AF737" s="52" t="str">
        <f>IF(Tabela1[[#This Row],[Baixa10]]="NA","NA",IF(Z737="","",IF(Z737&gt;$AD$3,"A",IF(Z737&gt;$AD$4,"B",IF(Z737&gt;$AD$5,"C","D")))))</f>
        <v>D</v>
      </c>
    </row>
    <row r="738" spans="1:32" ht="26.1" customHeight="1" x14ac:dyDescent="0.3">
      <c r="A738" s="46" t="s">
        <v>1271</v>
      </c>
      <c r="B738" s="31" t="s">
        <v>521</v>
      </c>
      <c r="C738" s="46" t="s">
        <v>629</v>
      </c>
      <c r="D738" s="46" t="s">
        <v>513</v>
      </c>
      <c r="E738" s="46" t="s">
        <v>27</v>
      </c>
      <c r="F738" s="31" t="s">
        <v>1200</v>
      </c>
      <c r="G738" s="47">
        <v>40</v>
      </c>
      <c r="H738" s="31">
        <v>6</v>
      </c>
      <c r="I738" s="31" t="s">
        <v>76</v>
      </c>
      <c r="J738" s="31" t="s">
        <v>18</v>
      </c>
      <c r="K738" s="31" t="s">
        <v>18</v>
      </c>
      <c r="L738" s="31" t="s">
        <v>76</v>
      </c>
      <c r="M738" s="31" t="s">
        <v>9</v>
      </c>
      <c r="N738" s="31" t="s">
        <v>9</v>
      </c>
      <c r="O738" s="31">
        <v>1599</v>
      </c>
      <c r="P738" s="31">
        <v>1554</v>
      </c>
      <c r="Q738" s="31">
        <v>1284</v>
      </c>
      <c r="R738" s="48">
        <v>0.77</v>
      </c>
      <c r="S738" s="48">
        <v>0.73</v>
      </c>
      <c r="T738" s="54">
        <v>0.61</v>
      </c>
      <c r="U738" s="50">
        <v>104.3</v>
      </c>
      <c r="V738" s="50">
        <v>96.7</v>
      </c>
      <c r="W738" s="51">
        <v>76</v>
      </c>
      <c r="X738" s="42">
        <f>IF(Tabela1[[#This Row],[Alta2]]="NA","NA",Tabela1[[#This Row],[Alta2]]/Tabela1[[#This Row],[Alta5]]*Tabela1[[#This Row],[Diâmetro (cm)]]/100)</f>
        <v>3.0000000000000001E-3</v>
      </c>
      <c r="Y738" s="42">
        <f>IF(Tabela1[[#This Row],[Média3]]="NA","NA",Tabela1[[#This Row],[Média3]]/Tabela1[[#This Row],[Média6]]*Tabela1[[#This Row],[Diâmetro (cm)]]/100)</f>
        <v>3.0000000000000001E-3</v>
      </c>
      <c r="Z738" s="42">
        <f>IF(Tabela1[[#This Row],[Baixa4]]="NA","NA",Tabela1[[#This Row],[Baixa4]]/Tabela1[[#This Row],[Baixa7]]*Tabela1[[#This Row],[Diâmetro (cm)]]/100)</f>
        <v>3.2000000000000002E-3</v>
      </c>
      <c r="AA738" s="42">
        <f>IF(Tabela1[[#This Row],[Alta8]]="NA","NA",IF(OR(AD738="",U738=""),"",U738*30/1000))</f>
        <v>3.129</v>
      </c>
      <c r="AB738" s="42">
        <f>IF(Tabela1[[#This Row],[Média9]]="NA","NA",IF(OR(AE738="",V738=""),"",V738*30/1000))</f>
        <v>2.9009999999999998</v>
      </c>
      <c r="AC738" s="42">
        <f>IF(Tabela1[[#This Row],[Baixa10]]="NA","NA",IF(OR(AF738="",W738=""),"",W738*30/1000))</f>
        <v>2.2799999999999998</v>
      </c>
      <c r="AD738" s="52" t="str">
        <f>IF(Tabela1[[#This Row],[Alta8]]="NA","NA",IF(X738="","",IF(X738&gt;$AD$3,"A",IF(X738&gt;$AD$4,"B",IF(X738&gt;$AD$5,"C","D")))))</f>
        <v>D</v>
      </c>
      <c r="AE738" s="52" t="str">
        <f>IF(Tabela1[[#This Row],[Média9]]="NA","NA",IF(Y738="","",IF(Y738&gt;$AD$3,"A",IF(Y738&gt;$AD$4,"B",IF(Y738&gt;$AD$5,"C","D")))))</f>
        <v>D</v>
      </c>
      <c r="AF738" s="52" t="str">
        <f>IF(Tabela1[[#This Row],[Baixa10]]="NA","NA",IF(Z738="","",IF(Z738&gt;$AD$3,"A",IF(Z738&gt;$AD$4,"B",IF(Z738&gt;$AD$5,"C","D")))))</f>
        <v>C</v>
      </c>
    </row>
    <row r="739" spans="1:32" ht="26.1" customHeight="1" x14ac:dyDescent="0.3">
      <c r="A739" s="46" t="s">
        <v>1271</v>
      </c>
      <c r="B739" s="31" t="s">
        <v>512</v>
      </c>
      <c r="C739" s="46" t="s">
        <v>630</v>
      </c>
      <c r="D739" s="46" t="s">
        <v>518</v>
      </c>
      <c r="E739" s="46" t="s">
        <v>26</v>
      </c>
      <c r="F739" s="31">
        <v>127</v>
      </c>
      <c r="G739" s="47">
        <v>51</v>
      </c>
      <c r="H739" s="31">
        <v>3</v>
      </c>
      <c r="I739" s="31" t="s">
        <v>76</v>
      </c>
      <c r="J739" s="31" t="s">
        <v>18</v>
      </c>
      <c r="K739" s="31" t="s">
        <v>17</v>
      </c>
      <c r="L739" s="31" t="s">
        <v>76</v>
      </c>
      <c r="M739" s="31" t="s">
        <v>9</v>
      </c>
      <c r="N739" s="31" t="s">
        <v>9</v>
      </c>
      <c r="O739" s="31">
        <v>1457</v>
      </c>
      <c r="P739" s="31">
        <v>1329</v>
      </c>
      <c r="Q739" s="31">
        <v>1060</v>
      </c>
      <c r="R739" s="48">
        <v>1.2</v>
      </c>
      <c r="S739" s="48">
        <v>1.1399999999999999</v>
      </c>
      <c r="T739" s="54">
        <v>0.92</v>
      </c>
      <c r="U739" s="50">
        <v>135</v>
      </c>
      <c r="V739" s="50">
        <v>128.30000000000001</v>
      </c>
      <c r="W739" s="51">
        <v>107.7</v>
      </c>
      <c r="X739" s="42">
        <f>IF(Tabela1[[#This Row],[Alta2]]="NA","NA",Tabela1[[#This Row],[Alta2]]/Tabela1[[#This Row],[Alta5]]*Tabela1[[#This Row],[Diâmetro (cm)]]/100)</f>
        <v>4.4999999999999997E-3</v>
      </c>
      <c r="Y739" s="42">
        <f>IF(Tabela1[[#This Row],[Média3]]="NA","NA",Tabela1[[#This Row],[Média3]]/Tabela1[[#This Row],[Média6]]*Tabela1[[#This Row],[Diâmetro (cm)]]/100)</f>
        <v>4.4999999999999997E-3</v>
      </c>
      <c r="Z739" s="42">
        <f>IF(Tabela1[[#This Row],[Baixa4]]="NA","NA",Tabela1[[#This Row],[Baixa4]]/Tabela1[[#This Row],[Baixa7]]*Tabela1[[#This Row],[Diâmetro (cm)]]/100)</f>
        <v>4.4000000000000003E-3</v>
      </c>
      <c r="AA739" s="42">
        <f>IF(Tabela1[[#This Row],[Alta8]]="NA","NA",IF(OR(AD739="",U739=""),"",U739*30/1000))</f>
        <v>4.05</v>
      </c>
      <c r="AB739" s="42">
        <f>IF(Tabela1[[#This Row],[Média9]]="NA","NA",IF(OR(AE739="",V739=""),"",V739*30/1000))</f>
        <v>3.8490000000000002</v>
      </c>
      <c r="AC739" s="42">
        <f>IF(Tabela1[[#This Row],[Baixa10]]="NA","NA",IF(OR(AF739="",W739=""),"",W739*30/1000))</f>
        <v>3.2309999999999999</v>
      </c>
      <c r="AD739" s="52" t="str">
        <f>IF(Tabela1[[#This Row],[Alta8]]="NA","NA",IF(X739="","",IF(X739&gt;$AD$3,"A",IF(X739&gt;$AD$4,"B",IF(X739&gt;$AD$5,"C","D")))))</f>
        <v>A</v>
      </c>
      <c r="AE739" s="52" t="str">
        <f>IF(Tabela1[[#This Row],[Média9]]="NA","NA",IF(Y739="","",IF(Y739&gt;$AD$3,"A",IF(Y739&gt;$AD$4,"B",IF(Y739&gt;$AD$5,"C","D")))))</f>
        <v>A</v>
      </c>
      <c r="AF739" s="52" t="str">
        <f>IF(Tabela1[[#This Row],[Baixa10]]="NA","NA",IF(Z739="","",IF(Z739&gt;$AD$3,"A",IF(Z739&gt;$AD$4,"B",IF(Z739&gt;$AD$5,"C","D")))))</f>
        <v>A</v>
      </c>
    </row>
    <row r="740" spans="1:32" ht="26.1" customHeight="1" x14ac:dyDescent="0.3">
      <c r="A740" s="46" t="s">
        <v>1271</v>
      </c>
      <c r="B740" s="31" t="s">
        <v>512</v>
      </c>
      <c r="C740" s="46" t="s">
        <v>631</v>
      </c>
      <c r="D740" s="46" t="s">
        <v>519</v>
      </c>
      <c r="E740" s="46" t="s">
        <v>26</v>
      </c>
      <c r="F740" s="31">
        <v>220</v>
      </c>
      <c r="G740" s="47">
        <v>51</v>
      </c>
      <c r="H740" s="31">
        <v>3</v>
      </c>
      <c r="I740" s="31" t="s">
        <v>76</v>
      </c>
      <c r="J740" s="31" t="s">
        <v>18</v>
      </c>
      <c r="K740" s="31" t="s">
        <v>17</v>
      </c>
      <c r="L740" s="31" t="s">
        <v>76</v>
      </c>
      <c r="M740" s="31" t="s">
        <v>9</v>
      </c>
      <c r="N740" s="31" t="s">
        <v>9</v>
      </c>
      <c r="O740" s="31">
        <v>1419</v>
      </c>
      <c r="P740" s="31">
        <v>1335</v>
      </c>
      <c r="Q740" s="31">
        <v>984</v>
      </c>
      <c r="R740" s="48">
        <v>1.17</v>
      </c>
      <c r="S740" s="48">
        <v>1.1000000000000001</v>
      </c>
      <c r="T740" s="54">
        <v>0.9</v>
      </c>
      <c r="U740" s="50">
        <v>130</v>
      </c>
      <c r="V740" s="50">
        <v>124.3</v>
      </c>
      <c r="W740" s="51">
        <v>102</v>
      </c>
      <c r="X740" s="42">
        <f>IF(Tabela1[[#This Row],[Alta2]]="NA","NA",Tabela1[[#This Row],[Alta2]]/Tabela1[[#This Row],[Alta5]]*Tabela1[[#This Row],[Diâmetro (cm)]]/100)</f>
        <v>4.5999999999999999E-3</v>
      </c>
      <c r="Y740" s="42">
        <f>IF(Tabela1[[#This Row],[Média3]]="NA","NA",Tabela1[[#This Row],[Média3]]/Tabela1[[#This Row],[Média6]]*Tabela1[[#This Row],[Diâmetro (cm)]]/100)</f>
        <v>4.4999999999999997E-3</v>
      </c>
      <c r="Z740" s="42">
        <f>IF(Tabela1[[#This Row],[Baixa4]]="NA","NA",Tabela1[[#This Row],[Baixa4]]/Tabela1[[#This Row],[Baixa7]]*Tabela1[[#This Row],[Diâmetro (cm)]]/100)</f>
        <v>4.4999999999999997E-3</v>
      </c>
      <c r="AA740" s="42">
        <f>IF(Tabela1[[#This Row],[Alta8]]="NA","NA",IF(OR(AD740="",U740=""),"",U740*30/1000))</f>
        <v>3.9</v>
      </c>
      <c r="AB740" s="42">
        <f>IF(Tabela1[[#This Row],[Média9]]="NA","NA",IF(OR(AE740="",V740=""),"",V740*30/1000))</f>
        <v>3.7290000000000001</v>
      </c>
      <c r="AC740" s="42">
        <f>IF(Tabela1[[#This Row],[Baixa10]]="NA","NA",IF(OR(AF740="",W740=""),"",W740*30/1000))</f>
        <v>3.06</v>
      </c>
      <c r="AD740" s="52" t="str">
        <f>IF(Tabela1[[#This Row],[Alta8]]="NA","NA",IF(X740="","",IF(X740&gt;$AD$3,"A",IF(X740&gt;$AD$4,"B",IF(X740&gt;$AD$5,"C","D")))))</f>
        <v>A</v>
      </c>
      <c r="AE740" s="52" t="str">
        <f>IF(Tabela1[[#This Row],[Média9]]="NA","NA",IF(Y740="","",IF(Y740&gt;$AD$3,"A",IF(Y740&gt;$AD$4,"B",IF(Y740&gt;$AD$5,"C","D")))))</f>
        <v>A</v>
      </c>
      <c r="AF740" s="52" t="str">
        <f>IF(Tabela1[[#This Row],[Baixa10]]="NA","NA",IF(Z740="","",IF(Z740&gt;$AD$3,"A",IF(Z740&gt;$AD$4,"B",IF(Z740&gt;$AD$5,"C","D")))))</f>
        <v>A</v>
      </c>
    </row>
    <row r="741" spans="1:32" ht="26.1" customHeight="1" x14ac:dyDescent="0.3">
      <c r="A741" s="46" t="s">
        <v>1272</v>
      </c>
      <c r="B741" s="31" t="s">
        <v>99</v>
      </c>
      <c r="C741" s="46" t="s">
        <v>100</v>
      </c>
      <c r="D741" s="46" t="s">
        <v>101</v>
      </c>
      <c r="E741" s="46" t="s">
        <v>26</v>
      </c>
      <c r="F741" s="31" t="s">
        <v>20</v>
      </c>
      <c r="G741" s="47">
        <v>36</v>
      </c>
      <c r="H741" s="31">
        <v>3</v>
      </c>
      <c r="I741" s="31" t="s">
        <v>85</v>
      </c>
      <c r="J741" s="31" t="s">
        <v>18</v>
      </c>
      <c r="K741" s="31" t="s">
        <v>17</v>
      </c>
      <c r="L741" s="31" t="s">
        <v>86</v>
      </c>
      <c r="M741" s="31" t="s">
        <v>33</v>
      </c>
      <c r="N741" s="31">
        <v>3</v>
      </c>
      <c r="O741" s="31">
        <v>1495.6669999999999</v>
      </c>
      <c r="P741" s="31">
        <v>1488</v>
      </c>
      <c r="Q741" s="31">
        <v>1447.3330000000001</v>
      </c>
      <c r="R741" s="31">
        <v>1.423</v>
      </c>
      <c r="S741" s="31">
        <v>1.34</v>
      </c>
      <c r="T741" s="31">
        <v>1.26</v>
      </c>
      <c r="U741" s="31">
        <v>210.3</v>
      </c>
      <c r="V741" s="31">
        <v>200.3</v>
      </c>
      <c r="W741" s="31">
        <v>193.3</v>
      </c>
      <c r="X741" s="42">
        <f>IF(Tabela1[[#This Row],[Alta2]]="NA","NA",Tabela1[[#This Row],[Alta2]]/Tabela1[[#This Row],[Alta5]]*Tabela1[[#This Row],[Diâmetro (cm)]]/100)</f>
        <v>2.3999999999999998E-3</v>
      </c>
      <c r="Y741" s="42">
        <f>IF(Tabela1[[#This Row],[Média3]]="NA","NA",Tabela1[[#This Row],[Média3]]/Tabela1[[#This Row],[Média6]]*Tabela1[[#This Row],[Diâmetro (cm)]]/100)</f>
        <v>2.3999999999999998E-3</v>
      </c>
      <c r="Z741" s="42">
        <f>IF(Tabela1[[#This Row],[Baixa4]]="NA","NA",Tabela1[[#This Row],[Baixa4]]/Tabela1[[#This Row],[Baixa7]]*Tabela1[[#This Row],[Diâmetro (cm)]]/100)</f>
        <v>2.3E-3</v>
      </c>
      <c r="AA741" s="42">
        <f>IF(Tabela1[[#This Row],[Alta8]]="NA","NA",IF(OR(AD741="",U741=""),"",U741*30/1000))</f>
        <v>6.3090000000000002</v>
      </c>
      <c r="AB741" s="42">
        <f>IF(Tabela1[[#This Row],[Média9]]="NA","NA",IF(OR(AE741="",V741=""),"",V741*30/1000))</f>
        <v>6.0090000000000003</v>
      </c>
      <c r="AC741" s="42">
        <f>IF(Tabela1[[#This Row],[Baixa10]]="NA","NA",IF(OR(AF741="",W741=""),"",W741*30/1000))</f>
        <v>5.7990000000000004</v>
      </c>
      <c r="AD741" s="52" t="str">
        <f>IF(Tabela1[[#This Row],[Alta8]]="NA","NA",IF(X741="","",IF(X741&gt;$AD$3,"A",IF(X741&gt;$AD$4,"B",IF(X741&gt;$AD$5,"C","D")))))</f>
        <v>D</v>
      </c>
      <c r="AE741" s="52" t="str">
        <f>IF(Tabela1[[#This Row],[Média9]]="NA","NA",IF(Y741="","",IF(Y741&gt;$AD$3,"A",IF(Y741&gt;$AD$4,"B",IF(Y741&gt;$AD$5,"C","D")))))</f>
        <v>D</v>
      </c>
      <c r="AF741" s="52" t="str">
        <f>IF(Tabela1[[#This Row],[Baixa10]]="NA","NA",IF(Z741="","",IF(Z741&gt;$AD$3,"A",IF(Z741&gt;$AD$4,"B",IF(Z741&gt;$AD$5,"C","D")))))</f>
        <v>D</v>
      </c>
    </row>
    <row r="742" spans="1:32" ht="26.1" customHeight="1" x14ac:dyDescent="0.3">
      <c r="A742" s="46" t="s">
        <v>1272</v>
      </c>
      <c r="B742" s="31" t="s">
        <v>99</v>
      </c>
      <c r="C742" s="46" t="s">
        <v>102</v>
      </c>
      <c r="D742" s="46" t="s">
        <v>101</v>
      </c>
      <c r="E742" s="46" t="s">
        <v>26</v>
      </c>
      <c r="F742" s="31" t="s">
        <v>20</v>
      </c>
      <c r="G742" s="47">
        <v>36</v>
      </c>
      <c r="H742" s="31">
        <v>3</v>
      </c>
      <c r="I742" s="31" t="s">
        <v>85</v>
      </c>
      <c r="J742" s="31" t="s">
        <v>18</v>
      </c>
      <c r="K742" s="31" t="s">
        <v>17</v>
      </c>
      <c r="L742" s="31" t="s">
        <v>86</v>
      </c>
      <c r="M742" s="31" t="s">
        <v>33</v>
      </c>
      <c r="N742" s="31">
        <v>3</v>
      </c>
      <c r="O742" s="31">
        <v>1495.6669999999999</v>
      </c>
      <c r="P742" s="31">
        <v>1488</v>
      </c>
      <c r="Q742" s="31">
        <v>1447.3330000000001</v>
      </c>
      <c r="R742" s="31">
        <v>1.423</v>
      </c>
      <c r="S742" s="31">
        <v>1.34</v>
      </c>
      <c r="T742" s="31">
        <v>1.26</v>
      </c>
      <c r="U742" s="31">
        <v>210.3</v>
      </c>
      <c r="V742" s="31">
        <v>200.3</v>
      </c>
      <c r="W742" s="31">
        <v>193.3</v>
      </c>
      <c r="X742" s="42">
        <f>IF(Tabela1[[#This Row],[Alta2]]="NA","NA",Tabela1[[#This Row],[Alta2]]/Tabela1[[#This Row],[Alta5]]*Tabela1[[#This Row],[Diâmetro (cm)]]/100)</f>
        <v>2.3999999999999998E-3</v>
      </c>
      <c r="Y742" s="42">
        <f>IF(Tabela1[[#This Row],[Média3]]="NA","NA",Tabela1[[#This Row],[Média3]]/Tabela1[[#This Row],[Média6]]*Tabela1[[#This Row],[Diâmetro (cm)]]/100)</f>
        <v>2.3999999999999998E-3</v>
      </c>
      <c r="Z742" s="42">
        <f>IF(Tabela1[[#This Row],[Baixa4]]="NA","NA",Tabela1[[#This Row],[Baixa4]]/Tabela1[[#This Row],[Baixa7]]*Tabela1[[#This Row],[Diâmetro (cm)]]/100)</f>
        <v>2.3E-3</v>
      </c>
      <c r="AA742" s="42">
        <f>IF(Tabela1[[#This Row],[Alta8]]="NA","NA",IF(OR(AD742="",U742=""),"",U742*30/1000))</f>
        <v>6.3090000000000002</v>
      </c>
      <c r="AB742" s="42">
        <f>IF(Tabela1[[#This Row],[Média9]]="NA","NA",IF(OR(AE742="",V742=""),"",V742*30/1000))</f>
        <v>6.0090000000000003</v>
      </c>
      <c r="AC742" s="42">
        <f>IF(Tabela1[[#This Row],[Baixa10]]="NA","NA",IF(OR(AF742="",W742=""),"",W742*30/1000))</f>
        <v>5.7990000000000004</v>
      </c>
      <c r="AD742" s="52" t="str">
        <f>IF(Tabela1[[#This Row],[Alta8]]="NA","NA",IF(X742="","",IF(X742&gt;$AD$3,"A",IF(X742&gt;$AD$4,"B",IF(X742&gt;$AD$5,"C","D")))))</f>
        <v>D</v>
      </c>
      <c r="AE742" s="52" t="str">
        <f>IF(Tabela1[[#This Row],[Média9]]="NA","NA",IF(Y742="","",IF(Y742&gt;$AD$3,"A",IF(Y742&gt;$AD$4,"B",IF(Y742&gt;$AD$5,"C","D")))))</f>
        <v>D</v>
      </c>
      <c r="AF742" s="52" t="str">
        <f>IF(Tabela1[[#This Row],[Baixa10]]="NA","NA",IF(Z742="","",IF(Z742&gt;$AD$3,"A",IF(Z742&gt;$AD$4,"B",IF(Z742&gt;$AD$5,"C","D")))))</f>
        <v>D</v>
      </c>
    </row>
    <row r="743" spans="1:32" ht="26.1" customHeight="1" x14ac:dyDescent="0.3">
      <c r="A743" s="46" t="s">
        <v>1272</v>
      </c>
      <c r="B743" s="31" t="s">
        <v>99</v>
      </c>
      <c r="C743" s="46" t="s">
        <v>103</v>
      </c>
      <c r="D743" s="46" t="s">
        <v>104</v>
      </c>
      <c r="E743" s="46" t="s">
        <v>26</v>
      </c>
      <c r="F743" s="31" t="s">
        <v>20</v>
      </c>
      <c r="G743" s="47">
        <v>43</v>
      </c>
      <c r="H743" s="31">
        <v>3</v>
      </c>
      <c r="I743" s="31" t="s">
        <v>85</v>
      </c>
      <c r="J743" s="31" t="s">
        <v>18</v>
      </c>
      <c r="K743" s="31" t="s">
        <v>17</v>
      </c>
      <c r="L743" s="31" t="s">
        <v>86</v>
      </c>
      <c r="M743" s="31" t="s">
        <v>33</v>
      </c>
      <c r="N743" s="31">
        <v>3</v>
      </c>
      <c r="O743" s="31">
        <v>1494.6669999999999</v>
      </c>
      <c r="P743" s="31">
        <v>1482.3330000000001</v>
      </c>
      <c r="Q743" s="31">
        <v>1431.3330000000001</v>
      </c>
      <c r="R743" s="31">
        <v>1.72</v>
      </c>
      <c r="S743" s="31">
        <v>1.613</v>
      </c>
      <c r="T743" s="31">
        <v>1.54</v>
      </c>
      <c r="U743" s="31">
        <v>212.7</v>
      </c>
      <c r="V743" s="31">
        <v>200.7</v>
      </c>
      <c r="W743" s="31">
        <v>198</v>
      </c>
      <c r="X743" s="42">
        <f>IF(Tabela1[[#This Row],[Alta2]]="NA","NA",Tabela1[[#This Row],[Alta2]]/Tabela1[[#This Row],[Alta5]]*Tabela1[[#This Row],[Diâmetro (cm)]]/100)</f>
        <v>3.5000000000000001E-3</v>
      </c>
      <c r="Y743" s="42">
        <f>IF(Tabela1[[#This Row],[Média3]]="NA","NA",Tabela1[[#This Row],[Média3]]/Tabela1[[#This Row],[Média6]]*Tabela1[[#This Row],[Diâmetro (cm)]]/100)</f>
        <v>3.5000000000000001E-3</v>
      </c>
      <c r="Z743" s="42">
        <f>IF(Tabela1[[#This Row],[Baixa4]]="NA","NA",Tabela1[[#This Row],[Baixa4]]/Tabela1[[#This Row],[Baixa7]]*Tabela1[[#This Row],[Diâmetro (cm)]]/100)</f>
        <v>3.3E-3</v>
      </c>
      <c r="AA743" s="42">
        <f>IF(Tabela1[[#This Row],[Alta8]]="NA","NA",IF(OR(AD743="",U743=""),"",U743*30/1000))</f>
        <v>6.3810000000000002</v>
      </c>
      <c r="AB743" s="42">
        <f>IF(Tabela1[[#This Row],[Média9]]="NA","NA",IF(OR(AE743="",V743=""),"",V743*30/1000))</f>
        <v>6.0209999999999999</v>
      </c>
      <c r="AC743" s="42">
        <f>IF(Tabela1[[#This Row],[Baixa10]]="NA","NA",IF(OR(AF743="",W743=""),"",W743*30/1000))</f>
        <v>5.94</v>
      </c>
      <c r="AD743" s="52" t="str">
        <f>IF(Tabela1[[#This Row],[Alta8]]="NA","NA",IF(X743="","",IF(X743&gt;$AD$3,"A",IF(X743&gt;$AD$4,"B",IF(X743&gt;$AD$5,"C","D")))))</f>
        <v>C</v>
      </c>
      <c r="AE743" s="52" t="str">
        <f>IF(Tabela1[[#This Row],[Média9]]="NA","NA",IF(Y743="","",IF(Y743&gt;$AD$3,"A",IF(Y743&gt;$AD$4,"B",IF(Y743&gt;$AD$5,"C","D")))))</f>
        <v>C</v>
      </c>
      <c r="AF743" s="52" t="str">
        <f>IF(Tabela1[[#This Row],[Baixa10]]="NA","NA",IF(Z743="","",IF(Z743&gt;$AD$3,"A",IF(Z743&gt;$AD$4,"B",IF(Z743&gt;$AD$5,"C","D")))))</f>
        <v>C</v>
      </c>
    </row>
    <row r="744" spans="1:32" ht="26.1" customHeight="1" x14ac:dyDescent="0.3">
      <c r="A744" s="46" t="s">
        <v>1272</v>
      </c>
      <c r="B744" s="31" t="s">
        <v>99</v>
      </c>
      <c r="C744" s="46" t="s">
        <v>105</v>
      </c>
      <c r="D744" s="46" t="s">
        <v>104</v>
      </c>
      <c r="E744" s="46" t="s">
        <v>26</v>
      </c>
      <c r="F744" s="31" t="s">
        <v>20</v>
      </c>
      <c r="G744" s="47">
        <v>43</v>
      </c>
      <c r="H744" s="31">
        <v>3</v>
      </c>
      <c r="I744" s="31" t="s">
        <v>85</v>
      </c>
      <c r="J744" s="31" t="s">
        <v>18</v>
      </c>
      <c r="K744" s="31" t="s">
        <v>17</v>
      </c>
      <c r="L744" s="31" t="s">
        <v>86</v>
      </c>
      <c r="M744" s="31" t="s">
        <v>33</v>
      </c>
      <c r="N744" s="31">
        <v>3</v>
      </c>
      <c r="O744" s="31">
        <v>1494.6669999999999</v>
      </c>
      <c r="P744" s="31">
        <v>1482.3330000000001</v>
      </c>
      <c r="Q744" s="31">
        <v>1431.3330000000001</v>
      </c>
      <c r="R744" s="31">
        <v>1.72</v>
      </c>
      <c r="S744" s="31">
        <v>1.613</v>
      </c>
      <c r="T744" s="31">
        <v>1.54</v>
      </c>
      <c r="U744" s="31">
        <v>212.7</v>
      </c>
      <c r="V744" s="31">
        <v>200.7</v>
      </c>
      <c r="W744" s="31">
        <v>198</v>
      </c>
      <c r="X744" s="42">
        <f>IF(Tabela1[[#This Row],[Alta2]]="NA","NA",Tabela1[[#This Row],[Alta2]]/Tabela1[[#This Row],[Alta5]]*Tabela1[[#This Row],[Diâmetro (cm)]]/100)</f>
        <v>3.5000000000000001E-3</v>
      </c>
      <c r="Y744" s="42">
        <f>IF(Tabela1[[#This Row],[Média3]]="NA","NA",Tabela1[[#This Row],[Média3]]/Tabela1[[#This Row],[Média6]]*Tabela1[[#This Row],[Diâmetro (cm)]]/100)</f>
        <v>3.5000000000000001E-3</v>
      </c>
      <c r="Z744" s="42">
        <f>IF(Tabela1[[#This Row],[Baixa4]]="NA","NA",Tabela1[[#This Row],[Baixa4]]/Tabela1[[#This Row],[Baixa7]]*Tabela1[[#This Row],[Diâmetro (cm)]]/100)</f>
        <v>3.3E-3</v>
      </c>
      <c r="AA744" s="42">
        <f>IF(Tabela1[[#This Row],[Alta8]]="NA","NA",IF(OR(AD744="",U744=""),"",U744*30/1000))</f>
        <v>6.3810000000000002</v>
      </c>
      <c r="AB744" s="42">
        <f>IF(Tabela1[[#This Row],[Média9]]="NA","NA",IF(OR(AE744="",V744=""),"",V744*30/1000))</f>
        <v>6.0209999999999999</v>
      </c>
      <c r="AC744" s="42">
        <f>IF(Tabela1[[#This Row],[Baixa10]]="NA","NA",IF(OR(AF744="",W744=""),"",W744*30/1000))</f>
        <v>5.94</v>
      </c>
      <c r="AD744" s="52" t="str">
        <f>IF(Tabela1[[#This Row],[Alta8]]="NA","NA",IF(X744="","",IF(X744&gt;$AD$3,"A",IF(X744&gt;$AD$4,"B",IF(X744&gt;$AD$5,"C","D")))))</f>
        <v>C</v>
      </c>
      <c r="AE744" s="52" t="str">
        <f>IF(Tabela1[[#This Row],[Média9]]="NA","NA",IF(Y744="","",IF(Y744&gt;$AD$3,"A",IF(Y744&gt;$AD$4,"B",IF(Y744&gt;$AD$5,"C","D")))))</f>
        <v>C</v>
      </c>
      <c r="AF744" s="52" t="str">
        <f>IF(Tabela1[[#This Row],[Baixa10]]="NA","NA",IF(Z744="","",IF(Z744&gt;$AD$3,"A",IF(Z744&gt;$AD$4,"B",IF(Z744&gt;$AD$5,"C","D")))))</f>
        <v>C</v>
      </c>
    </row>
    <row r="745" spans="1:32" ht="26.1" customHeight="1" x14ac:dyDescent="0.3">
      <c r="A745" s="46" t="s">
        <v>1250</v>
      </c>
      <c r="B745" s="31" t="s">
        <v>1242</v>
      </c>
      <c r="C745" s="46" t="s">
        <v>738</v>
      </c>
      <c r="D745" s="46" t="s">
        <v>1128</v>
      </c>
      <c r="E745" s="46" t="s">
        <v>27</v>
      </c>
      <c r="F745" s="31">
        <v>127</v>
      </c>
      <c r="G745" s="47">
        <v>33</v>
      </c>
      <c r="H745" s="31">
        <v>6</v>
      </c>
      <c r="I745" s="31" t="s">
        <v>80</v>
      </c>
      <c r="J745" s="31" t="s">
        <v>18</v>
      </c>
      <c r="K745" s="31" t="s">
        <v>18</v>
      </c>
      <c r="L745" s="31" t="s">
        <v>80</v>
      </c>
      <c r="M745" s="31" t="s">
        <v>33</v>
      </c>
      <c r="N745" s="31">
        <v>3</v>
      </c>
      <c r="O745" s="31">
        <v>1547</v>
      </c>
      <c r="P745" s="31">
        <v>1481</v>
      </c>
      <c r="Q745" s="31">
        <v>1334</v>
      </c>
      <c r="R745" s="48">
        <v>0.66</v>
      </c>
      <c r="S745" s="48">
        <v>0.62</v>
      </c>
      <c r="T745" s="49">
        <v>0.56999999999999995</v>
      </c>
      <c r="U745" s="50">
        <v>44</v>
      </c>
      <c r="V745" s="50">
        <v>40.700000000000003</v>
      </c>
      <c r="W745" s="51">
        <v>37.799999999999997</v>
      </c>
      <c r="X745" s="42">
        <f>IF(Tabela1[[#This Row],[Alta2]]="NA","NA",Tabela1[[#This Row],[Alta2]]/Tabela1[[#This Row],[Alta5]]*Tabela1[[#This Row],[Diâmetro (cm)]]/100)</f>
        <v>5.0000000000000001E-3</v>
      </c>
      <c r="Y745" s="42">
        <f>IF(Tabela1[[#This Row],[Média3]]="NA","NA",Tabela1[[#This Row],[Média3]]/Tabela1[[#This Row],[Média6]]*Tabela1[[#This Row],[Diâmetro (cm)]]/100)</f>
        <v>5.0000000000000001E-3</v>
      </c>
      <c r="Z745" s="42">
        <f>IF(Tabela1[[#This Row],[Baixa4]]="NA","NA",Tabela1[[#This Row],[Baixa4]]/Tabela1[[#This Row],[Baixa7]]*Tabela1[[#This Row],[Diâmetro (cm)]]/100)</f>
        <v>5.0000000000000001E-3</v>
      </c>
      <c r="AA745" s="42">
        <f>IF(Tabela1[[#This Row],[Alta8]]="NA","NA",IF(OR(AD745="",U745=""),"",U745*30/1000))</f>
        <v>1.32</v>
      </c>
      <c r="AB745" s="42">
        <f>IF(Tabela1[[#This Row],[Média9]]="NA","NA",IF(OR(AE745="",V745=""),"",V745*30/1000))</f>
        <v>1.2210000000000001</v>
      </c>
      <c r="AC745" s="42">
        <f>IF(Tabela1[[#This Row],[Baixa10]]="NA","NA",IF(OR(AF745="",W745=""),"",W745*30/1000))</f>
        <v>1.1339999999999999</v>
      </c>
      <c r="AD745" s="52" t="str">
        <f>IF(Tabela1[[#This Row],[Alta8]]="NA","NA",IF(X745="","",IF(X745&gt;$AD$3,"A",IF(X745&gt;$AD$4,"B",IF(X745&gt;$AD$5,"C","D")))))</f>
        <v>A</v>
      </c>
      <c r="AE745" s="52" t="str">
        <f>IF(Tabela1[[#This Row],[Média9]]="NA","NA",IF(Y745="","",IF(Y745&gt;$AD$3,"A",IF(Y745&gt;$AD$4,"B",IF(Y745&gt;$AD$5,"C","D")))))</f>
        <v>A</v>
      </c>
      <c r="AF745" s="52" t="str">
        <f>IF(Tabela1[[#This Row],[Baixa10]]="NA","NA",IF(Z745="","",IF(Z745&gt;$AD$3,"A",IF(Z745&gt;$AD$4,"B",IF(Z745&gt;$AD$5,"C","D")))))</f>
        <v>A</v>
      </c>
    </row>
    <row r="746" spans="1:32" ht="26.1" customHeight="1" x14ac:dyDescent="0.3">
      <c r="A746" s="46" t="s">
        <v>1250</v>
      </c>
      <c r="B746" s="31" t="s">
        <v>1242</v>
      </c>
      <c r="C746" s="46" t="s">
        <v>739</v>
      </c>
      <c r="D746" s="46" t="s">
        <v>1129</v>
      </c>
      <c r="E746" s="46" t="s">
        <v>27</v>
      </c>
      <c r="F746" s="31">
        <v>220</v>
      </c>
      <c r="G746" s="47">
        <v>33</v>
      </c>
      <c r="H746" s="31">
        <v>6</v>
      </c>
      <c r="I746" s="31" t="s">
        <v>80</v>
      </c>
      <c r="J746" s="31" t="s">
        <v>18</v>
      </c>
      <c r="K746" s="31" t="s">
        <v>18</v>
      </c>
      <c r="L746" s="31" t="s">
        <v>80</v>
      </c>
      <c r="M746" s="31" t="s">
        <v>33</v>
      </c>
      <c r="N746" s="31">
        <v>3</v>
      </c>
      <c r="O746" s="31">
        <v>1502</v>
      </c>
      <c r="P746" s="31">
        <v>1384</v>
      </c>
      <c r="Q746" s="31">
        <v>1282</v>
      </c>
      <c r="R746" s="48">
        <v>0.65</v>
      </c>
      <c r="S746" s="48">
        <v>0.6</v>
      </c>
      <c r="T746" s="49">
        <v>0.55000000000000004</v>
      </c>
      <c r="U746" s="50">
        <v>44.7</v>
      </c>
      <c r="V746" s="50">
        <v>40</v>
      </c>
      <c r="W746" s="51">
        <v>38</v>
      </c>
      <c r="X746" s="42">
        <f>IF(Tabela1[[#This Row],[Alta2]]="NA","NA",Tabela1[[#This Row],[Alta2]]/Tabela1[[#This Row],[Alta5]]*Tabela1[[#This Row],[Diâmetro (cm)]]/100)</f>
        <v>4.7999999999999996E-3</v>
      </c>
      <c r="Y746" s="42">
        <f>IF(Tabela1[[#This Row],[Média3]]="NA","NA",Tabela1[[#This Row],[Média3]]/Tabela1[[#This Row],[Média6]]*Tabela1[[#This Row],[Diâmetro (cm)]]/100)</f>
        <v>5.0000000000000001E-3</v>
      </c>
      <c r="Z746" s="42">
        <f>IF(Tabela1[[#This Row],[Baixa4]]="NA","NA",Tabela1[[#This Row],[Baixa4]]/Tabela1[[#This Row],[Baixa7]]*Tabela1[[#This Row],[Diâmetro (cm)]]/100)</f>
        <v>4.7999999999999996E-3</v>
      </c>
      <c r="AA746" s="42">
        <f>IF(Tabela1[[#This Row],[Alta8]]="NA","NA",IF(OR(AD746="",U746=""),"",U746*30/1000))</f>
        <v>1.341</v>
      </c>
      <c r="AB746" s="42">
        <f>IF(Tabela1[[#This Row],[Média9]]="NA","NA",IF(OR(AE746="",V746=""),"",V746*30/1000))</f>
        <v>1.2</v>
      </c>
      <c r="AC746" s="42">
        <f>IF(Tabela1[[#This Row],[Baixa10]]="NA","NA",IF(OR(AF746="",W746=""),"",W746*30/1000))</f>
        <v>1.1399999999999999</v>
      </c>
      <c r="AD746" s="52" t="str">
        <f>IF(Tabela1[[#This Row],[Alta8]]="NA","NA",IF(X746="","",IF(X746&gt;$AD$3,"A",IF(X746&gt;$AD$4,"B",IF(X746&gt;$AD$5,"C","D")))))</f>
        <v>A</v>
      </c>
      <c r="AE746" s="52" t="str">
        <f>IF(Tabela1[[#This Row],[Média9]]="NA","NA",IF(Y746="","",IF(Y746&gt;$AD$3,"A",IF(Y746&gt;$AD$4,"B",IF(Y746&gt;$AD$5,"C","D")))))</f>
        <v>A</v>
      </c>
      <c r="AF746" s="52" t="str">
        <f>IF(Tabela1[[#This Row],[Baixa10]]="NA","NA",IF(Z746="","",IF(Z746&gt;$AD$3,"A",IF(Z746&gt;$AD$4,"B",IF(Z746&gt;$AD$5,"C","D")))))</f>
        <v>A</v>
      </c>
    </row>
    <row r="747" spans="1:32" ht="26.1" customHeight="1" x14ac:dyDescent="0.3">
      <c r="A747" s="46" t="s">
        <v>1250</v>
      </c>
      <c r="B747" s="31" t="s">
        <v>1242</v>
      </c>
      <c r="C747" s="46" t="s">
        <v>740</v>
      </c>
      <c r="D747" s="46" t="s">
        <v>1130</v>
      </c>
      <c r="E747" s="46" t="s">
        <v>27</v>
      </c>
      <c r="F747" s="31">
        <v>127</v>
      </c>
      <c r="G747" s="47">
        <v>38</v>
      </c>
      <c r="H747" s="31">
        <v>6</v>
      </c>
      <c r="I747" s="31" t="s">
        <v>80</v>
      </c>
      <c r="J747" s="31" t="s">
        <v>18</v>
      </c>
      <c r="K747" s="31" t="s">
        <v>18</v>
      </c>
      <c r="L747" s="31" t="s">
        <v>80</v>
      </c>
      <c r="M747" s="31" t="s">
        <v>33</v>
      </c>
      <c r="N747" s="31">
        <v>3</v>
      </c>
      <c r="O747" s="31">
        <v>1609</v>
      </c>
      <c r="P747" s="31">
        <v>1536</v>
      </c>
      <c r="Q747" s="31">
        <v>1480</v>
      </c>
      <c r="R747" s="48">
        <v>0.81</v>
      </c>
      <c r="S747" s="48">
        <v>0.77</v>
      </c>
      <c r="T747" s="49">
        <v>0.74</v>
      </c>
      <c r="U747" s="50">
        <v>67.599999999999994</v>
      </c>
      <c r="V747" s="50">
        <v>59.9</v>
      </c>
      <c r="W747" s="51">
        <v>57.3</v>
      </c>
      <c r="X747" s="42">
        <f>IF(Tabela1[[#This Row],[Alta2]]="NA","NA",Tabela1[[#This Row],[Alta2]]/Tabela1[[#This Row],[Alta5]]*Tabela1[[#This Row],[Diâmetro (cm)]]/100)</f>
        <v>4.5999999999999999E-3</v>
      </c>
      <c r="Y747" s="42">
        <f>IF(Tabela1[[#This Row],[Média3]]="NA","NA",Tabela1[[#This Row],[Média3]]/Tabela1[[#This Row],[Média6]]*Tabela1[[#This Row],[Diâmetro (cm)]]/100)</f>
        <v>4.8999999999999998E-3</v>
      </c>
      <c r="Z747" s="42">
        <f>IF(Tabela1[[#This Row],[Baixa4]]="NA","NA",Tabela1[[#This Row],[Baixa4]]/Tabela1[[#This Row],[Baixa7]]*Tabela1[[#This Row],[Diâmetro (cm)]]/100)</f>
        <v>4.8999999999999998E-3</v>
      </c>
      <c r="AA747" s="42">
        <f>IF(Tabela1[[#This Row],[Alta8]]="NA","NA",IF(OR(AD747="",U747=""),"",U747*30/1000))</f>
        <v>2.028</v>
      </c>
      <c r="AB747" s="42">
        <f>IF(Tabela1[[#This Row],[Média9]]="NA","NA",IF(OR(AE747="",V747=""),"",V747*30/1000))</f>
        <v>1.7969999999999999</v>
      </c>
      <c r="AC747" s="42">
        <f>IF(Tabela1[[#This Row],[Baixa10]]="NA","NA",IF(OR(AF747="",W747=""),"",W747*30/1000))</f>
        <v>1.7190000000000001</v>
      </c>
      <c r="AD747" s="52" t="str">
        <f>IF(Tabela1[[#This Row],[Alta8]]="NA","NA",IF(X747="","",IF(X747&gt;$AD$3,"A",IF(X747&gt;$AD$4,"B",IF(X747&gt;$AD$5,"C","D")))))</f>
        <v>A</v>
      </c>
      <c r="AE747" s="52" t="str">
        <f>IF(Tabela1[[#This Row],[Média9]]="NA","NA",IF(Y747="","",IF(Y747&gt;$AD$3,"A",IF(Y747&gt;$AD$4,"B",IF(Y747&gt;$AD$5,"C","D")))))</f>
        <v>A</v>
      </c>
      <c r="AF747" s="52" t="str">
        <f>IF(Tabela1[[#This Row],[Baixa10]]="NA","NA",IF(Z747="","",IF(Z747&gt;$AD$3,"A",IF(Z747&gt;$AD$4,"B",IF(Z747&gt;$AD$5,"C","D")))))</f>
        <v>A</v>
      </c>
    </row>
    <row r="748" spans="1:32" ht="26.1" customHeight="1" x14ac:dyDescent="0.3">
      <c r="A748" s="46" t="s">
        <v>1250</v>
      </c>
      <c r="B748" s="31" t="s">
        <v>1242</v>
      </c>
      <c r="C748" s="46" t="s">
        <v>741</v>
      </c>
      <c r="D748" s="46" t="s">
        <v>1131</v>
      </c>
      <c r="E748" s="46" t="s">
        <v>27</v>
      </c>
      <c r="F748" s="31">
        <v>220</v>
      </c>
      <c r="G748" s="47">
        <v>38</v>
      </c>
      <c r="H748" s="31">
        <v>6</v>
      </c>
      <c r="I748" s="31" t="s">
        <v>80</v>
      </c>
      <c r="J748" s="31" t="s">
        <v>18</v>
      </c>
      <c r="K748" s="31" t="s">
        <v>18</v>
      </c>
      <c r="L748" s="31" t="s">
        <v>80</v>
      </c>
      <c r="M748" s="31" t="s">
        <v>33</v>
      </c>
      <c r="N748" s="31">
        <v>3</v>
      </c>
      <c r="O748" s="31">
        <v>1479</v>
      </c>
      <c r="P748" s="31">
        <v>1415</v>
      </c>
      <c r="Q748" s="31">
        <v>1362</v>
      </c>
      <c r="R748" s="48">
        <v>0.73</v>
      </c>
      <c r="S748" s="48">
        <v>0.69</v>
      </c>
      <c r="T748" s="49">
        <v>0.65</v>
      </c>
      <c r="U748" s="50">
        <v>61.2</v>
      </c>
      <c r="V748" s="50">
        <v>52.6</v>
      </c>
      <c r="W748" s="51">
        <v>49.2</v>
      </c>
      <c r="X748" s="42">
        <f>IF(Tabela1[[#This Row],[Alta2]]="NA","NA",Tabela1[[#This Row],[Alta2]]/Tabela1[[#This Row],[Alta5]]*Tabela1[[#This Row],[Diâmetro (cm)]]/100)</f>
        <v>4.4999999999999997E-3</v>
      </c>
      <c r="Y748" s="42">
        <f>IF(Tabela1[[#This Row],[Média3]]="NA","NA",Tabela1[[#This Row],[Média3]]/Tabela1[[#This Row],[Média6]]*Tabela1[[#This Row],[Diâmetro (cm)]]/100)</f>
        <v>5.0000000000000001E-3</v>
      </c>
      <c r="Z748" s="42">
        <f>IF(Tabela1[[#This Row],[Baixa4]]="NA","NA",Tabela1[[#This Row],[Baixa4]]/Tabela1[[#This Row],[Baixa7]]*Tabela1[[#This Row],[Diâmetro (cm)]]/100)</f>
        <v>5.0000000000000001E-3</v>
      </c>
      <c r="AA748" s="42">
        <f>IF(Tabela1[[#This Row],[Alta8]]="NA","NA",IF(OR(AD748="",U748=""),"",U748*30/1000))</f>
        <v>1.8360000000000001</v>
      </c>
      <c r="AB748" s="42">
        <f>IF(Tabela1[[#This Row],[Média9]]="NA","NA",IF(OR(AE748="",V748=""),"",V748*30/1000))</f>
        <v>1.5780000000000001</v>
      </c>
      <c r="AC748" s="42">
        <f>IF(Tabela1[[#This Row],[Baixa10]]="NA","NA",IF(OR(AF748="",W748=""),"",W748*30/1000))</f>
        <v>1.476</v>
      </c>
      <c r="AD748" s="52" t="str">
        <f>IF(Tabela1[[#This Row],[Alta8]]="NA","NA",IF(X748="","",IF(X748&gt;$AD$3,"A",IF(X748&gt;$AD$4,"B",IF(X748&gt;$AD$5,"C","D")))))</f>
        <v>A</v>
      </c>
      <c r="AE748" s="52" t="str">
        <f>IF(Tabela1[[#This Row],[Média9]]="NA","NA",IF(Y748="","",IF(Y748&gt;$AD$3,"A",IF(Y748&gt;$AD$4,"B",IF(Y748&gt;$AD$5,"C","D")))))</f>
        <v>A</v>
      </c>
      <c r="AF748" s="52" t="str">
        <f>IF(Tabela1[[#This Row],[Baixa10]]="NA","NA",IF(Z748="","",IF(Z748&gt;$AD$3,"A",IF(Z748&gt;$AD$4,"B",IF(Z748&gt;$AD$5,"C","D")))))</f>
        <v>A</v>
      </c>
    </row>
    <row r="749" spans="1:32" ht="26.1" customHeight="1" x14ac:dyDescent="0.3">
      <c r="A749" s="46" t="s">
        <v>1250</v>
      </c>
      <c r="B749" s="31" t="s">
        <v>1242</v>
      </c>
      <c r="C749" s="46" t="s">
        <v>742</v>
      </c>
      <c r="D749" s="46" t="s">
        <v>1132</v>
      </c>
      <c r="E749" s="46" t="s">
        <v>27</v>
      </c>
      <c r="F749" s="31">
        <v>127</v>
      </c>
      <c r="G749" s="47">
        <v>44</v>
      </c>
      <c r="H749" s="31">
        <v>6</v>
      </c>
      <c r="I749" s="31" t="s">
        <v>80</v>
      </c>
      <c r="J749" s="31" t="s">
        <v>18</v>
      </c>
      <c r="K749" s="31" t="s">
        <v>18</v>
      </c>
      <c r="L749" s="31" t="s">
        <v>80</v>
      </c>
      <c r="M749" s="31" t="s">
        <v>33</v>
      </c>
      <c r="N749" s="31">
        <v>3</v>
      </c>
      <c r="O749" s="31">
        <v>1507</v>
      </c>
      <c r="P749" s="31">
        <v>1431</v>
      </c>
      <c r="Q749" s="31">
        <v>1292</v>
      </c>
      <c r="R749" s="48">
        <v>0.9</v>
      </c>
      <c r="S749" s="48">
        <v>0.85</v>
      </c>
      <c r="T749" s="49">
        <v>0.75</v>
      </c>
      <c r="U749" s="50">
        <v>87.4</v>
      </c>
      <c r="V749" s="50">
        <v>85.2</v>
      </c>
      <c r="W749" s="51">
        <v>81.599999999999994</v>
      </c>
      <c r="X749" s="42">
        <f>IF(Tabela1[[#This Row],[Alta2]]="NA","NA",Tabela1[[#This Row],[Alta2]]/Tabela1[[#This Row],[Alta5]]*Tabela1[[#This Row],[Diâmetro (cm)]]/100)</f>
        <v>4.4999999999999997E-3</v>
      </c>
      <c r="Y749" s="42">
        <f>IF(Tabela1[[#This Row],[Média3]]="NA","NA",Tabela1[[#This Row],[Média3]]/Tabela1[[#This Row],[Média6]]*Tabela1[[#This Row],[Diâmetro (cm)]]/100)</f>
        <v>4.4000000000000003E-3</v>
      </c>
      <c r="Z749" s="42">
        <f>IF(Tabela1[[#This Row],[Baixa4]]="NA","NA",Tabela1[[#This Row],[Baixa4]]/Tabela1[[#This Row],[Baixa7]]*Tabela1[[#This Row],[Diâmetro (cm)]]/100)</f>
        <v>4.0000000000000001E-3</v>
      </c>
      <c r="AA749" s="42">
        <f>IF(Tabela1[[#This Row],[Alta8]]="NA","NA",IF(OR(AD749="",U749=""),"",U749*30/1000))</f>
        <v>2.6219999999999999</v>
      </c>
      <c r="AB749" s="42">
        <f>IF(Tabela1[[#This Row],[Média9]]="NA","NA",IF(OR(AE749="",V749=""),"",V749*30/1000))</f>
        <v>2.556</v>
      </c>
      <c r="AC749" s="42">
        <f>IF(Tabela1[[#This Row],[Baixa10]]="NA","NA",IF(OR(AF749="",W749=""),"",W749*30/1000))</f>
        <v>2.448</v>
      </c>
      <c r="AD749" s="52" t="str">
        <f>IF(Tabela1[[#This Row],[Alta8]]="NA","NA",IF(X749="","",IF(X749&gt;$AD$3,"A",IF(X749&gt;$AD$4,"B",IF(X749&gt;$AD$5,"C","D")))))</f>
        <v>A</v>
      </c>
      <c r="AE749" s="52" t="str">
        <f>IF(Tabela1[[#This Row],[Média9]]="NA","NA",IF(Y749="","",IF(Y749&gt;$AD$3,"A",IF(Y749&gt;$AD$4,"B",IF(Y749&gt;$AD$5,"C","D")))))</f>
        <v>A</v>
      </c>
      <c r="AF749" s="52" t="str">
        <f>IF(Tabela1[[#This Row],[Baixa10]]="NA","NA",IF(Z749="","",IF(Z749&gt;$AD$3,"A",IF(Z749&gt;$AD$4,"B",IF(Z749&gt;$AD$5,"C","D")))))</f>
        <v>B</v>
      </c>
    </row>
    <row r="750" spans="1:32" ht="26.1" customHeight="1" x14ac:dyDescent="0.3">
      <c r="A750" s="46" t="s">
        <v>1250</v>
      </c>
      <c r="B750" s="31" t="s">
        <v>1242</v>
      </c>
      <c r="C750" s="46" t="s">
        <v>743</v>
      </c>
      <c r="D750" s="46" t="s">
        <v>1133</v>
      </c>
      <c r="E750" s="46" t="s">
        <v>27</v>
      </c>
      <c r="F750" s="31">
        <v>220</v>
      </c>
      <c r="G750" s="47">
        <v>44</v>
      </c>
      <c r="H750" s="31">
        <v>6</v>
      </c>
      <c r="I750" s="31" t="s">
        <v>80</v>
      </c>
      <c r="J750" s="31" t="s">
        <v>18</v>
      </c>
      <c r="K750" s="31" t="s">
        <v>18</v>
      </c>
      <c r="L750" s="31" t="s">
        <v>80</v>
      </c>
      <c r="M750" s="31" t="s">
        <v>33</v>
      </c>
      <c r="N750" s="31">
        <v>3</v>
      </c>
      <c r="O750" s="31">
        <v>1539</v>
      </c>
      <c r="P750" s="31">
        <v>1448</v>
      </c>
      <c r="Q750" s="31">
        <v>1345</v>
      </c>
      <c r="R750" s="48">
        <v>0.91</v>
      </c>
      <c r="S750" s="48">
        <v>0.84</v>
      </c>
      <c r="T750" s="49">
        <v>0.77</v>
      </c>
      <c r="U750" s="50">
        <v>90.4</v>
      </c>
      <c r="V750" s="50">
        <v>87.6</v>
      </c>
      <c r="W750" s="51">
        <v>83.2</v>
      </c>
      <c r="X750" s="42">
        <f>IF(Tabela1[[#This Row],[Alta2]]="NA","NA",Tabela1[[#This Row],[Alta2]]/Tabela1[[#This Row],[Alta5]]*Tabela1[[#This Row],[Diâmetro (cm)]]/100)</f>
        <v>4.4000000000000003E-3</v>
      </c>
      <c r="Y750" s="42">
        <f>IF(Tabela1[[#This Row],[Média3]]="NA","NA",Tabela1[[#This Row],[Média3]]/Tabela1[[#This Row],[Média6]]*Tabela1[[#This Row],[Diâmetro (cm)]]/100)</f>
        <v>4.1999999999999997E-3</v>
      </c>
      <c r="Z750" s="42">
        <f>IF(Tabela1[[#This Row],[Baixa4]]="NA","NA",Tabela1[[#This Row],[Baixa4]]/Tabela1[[#This Row],[Baixa7]]*Tabela1[[#This Row],[Diâmetro (cm)]]/100)</f>
        <v>4.1000000000000003E-3</v>
      </c>
      <c r="AA750" s="42">
        <f>IF(Tabela1[[#This Row],[Alta8]]="NA","NA",IF(OR(AD750="",U750=""),"",U750*30/1000))</f>
        <v>2.7120000000000002</v>
      </c>
      <c r="AB750" s="42">
        <f>IF(Tabela1[[#This Row],[Média9]]="NA","NA",IF(OR(AE750="",V750=""),"",V750*30/1000))</f>
        <v>2.6280000000000001</v>
      </c>
      <c r="AC750" s="42">
        <f>IF(Tabela1[[#This Row],[Baixa10]]="NA","NA",IF(OR(AF750="",W750=""),"",W750*30/1000))</f>
        <v>2.496</v>
      </c>
      <c r="AD750" s="52" t="str">
        <f>IF(Tabela1[[#This Row],[Alta8]]="NA","NA",IF(X750="","",IF(X750&gt;$AD$3,"A",IF(X750&gt;$AD$4,"B",IF(X750&gt;$AD$5,"C","D")))))</f>
        <v>A</v>
      </c>
      <c r="AE750" s="52" t="str">
        <f>IF(Tabela1[[#This Row],[Média9]]="NA","NA",IF(Y750="","",IF(Y750&gt;$AD$3,"A",IF(Y750&gt;$AD$4,"B",IF(Y750&gt;$AD$5,"C","D")))))</f>
        <v>A</v>
      </c>
      <c r="AF750" s="52" t="str">
        <f>IF(Tabela1[[#This Row],[Baixa10]]="NA","NA",IF(Z750="","",IF(Z750&gt;$AD$3,"A",IF(Z750&gt;$AD$4,"B",IF(Z750&gt;$AD$5,"C","D")))))</f>
        <v>A</v>
      </c>
    </row>
    <row r="751" spans="1:32" ht="26.1" customHeight="1" x14ac:dyDescent="0.3">
      <c r="A751" s="46" t="s">
        <v>1250</v>
      </c>
      <c r="B751" s="31" t="s">
        <v>1243</v>
      </c>
      <c r="C751" s="46" t="s">
        <v>744</v>
      </c>
      <c r="D751" s="46" t="s">
        <v>1134</v>
      </c>
      <c r="E751" s="46" t="s">
        <v>27</v>
      </c>
      <c r="F751" s="31" t="s">
        <v>20</v>
      </c>
      <c r="G751" s="47">
        <v>44</v>
      </c>
      <c r="H751" s="31">
        <v>3</v>
      </c>
      <c r="I751" s="31" t="s">
        <v>80</v>
      </c>
      <c r="J751" s="31" t="s">
        <v>18</v>
      </c>
      <c r="K751" s="31" t="s">
        <v>17</v>
      </c>
      <c r="L751" s="31" t="s">
        <v>80</v>
      </c>
      <c r="M751" s="31" t="s">
        <v>33</v>
      </c>
      <c r="N751" s="31">
        <v>3</v>
      </c>
      <c r="O751" s="31">
        <v>1461</v>
      </c>
      <c r="P751" s="31">
        <v>749</v>
      </c>
      <c r="Q751" s="31">
        <v>389</v>
      </c>
      <c r="R751" s="48">
        <v>0.88</v>
      </c>
      <c r="S751" s="48">
        <v>0.47</v>
      </c>
      <c r="T751" s="49">
        <v>0.24</v>
      </c>
      <c r="U751" s="50">
        <v>81.3</v>
      </c>
      <c r="V751" s="50">
        <v>59.6</v>
      </c>
      <c r="W751" s="51">
        <v>28.1</v>
      </c>
      <c r="X751" s="42">
        <f>IF(Tabela1[[#This Row],[Alta2]]="NA","NA",Tabela1[[#This Row],[Alta2]]/Tabela1[[#This Row],[Alta5]]*Tabela1[[#This Row],[Diâmetro (cm)]]/100)</f>
        <v>4.7999999999999996E-3</v>
      </c>
      <c r="Y751" s="42">
        <f>IF(Tabela1[[#This Row],[Média3]]="NA","NA",Tabela1[[#This Row],[Média3]]/Tabela1[[#This Row],[Média6]]*Tabela1[[#This Row],[Diâmetro (cm)]]/100)</f>
        <v>3.5000000000000001E-3</v>
      </c>
      <c r="Z751" s="42">
        <f>IF(Tabela1[[#This Row],[Baixa4]]="NA","NA",Tabela1[[#This Row],[Baixa4]]/Tabela1[[#This Row],[Baixa7]]*Tabela1[[#This Row],[Diâmetro (cm)]]/100)</f>
        <v>3.8E-3</v>
      </c>
      <c r="AA751" s="42">
        <f>IF(Tabela1[[#This Row],[Alta8]]="NA","NA",IF(OR(AD751="",U751=""),"",U751*30/1000))</f>
        <v>2.4390000000000001</v>
      </c>
      <c r="AB751" s="42">
        <f>IF(Tabela1[[#This Row],[Média9]]="NA","NA",IF(OR(AE751="",V751=""),"",V751*30/1000))</f>
        <v>1.788</v>
      </c>
      <c r="AC751" s="42">
        <f>IF(Tabela1[[#This Row],[Baixa10]]="NA","NA",IF(OR(AF751="",W751=""),"",W751*30/1000))</f>
        <v>0.84299999999999997</v>
      </c>
      <c r="AD751" s="52" t="str">
        <f>IF(Tabela1[[#This Row],[Alta8]]="NA","NA",IF(X751="","",IF(X751&gt;$AD$3,"A",IF(X751&gt;$AD$4,"B",IF(X751&gt;$AD$5,"C","D")))))</f>
        <v>A</v>
      </c>
      <c r="AE751" s="52" t="str">
        <f>IF(Tabela1[[#This Row],[Média9]]="NA","NA",IF(Y751="","",IF(Y751&gt;$AD$3,"A",IF(Y751&gt;$AD$4,"B",IF(Y751&gt;$AD$5,"C","D")))))</f>
        <v>C</v>
      </c>
      <c r="AF751" s="52" t="str">
        <f>IF(Tabela1[[#This Row],[Baixa10]]="NA","NA",IF(Z751="","",IF(Z751&gt;$AD$3,"A",IF(Z751&gt;$AD$4,"B",IF(Z751&gt;$AD$5,"C","D")))))</f>
        <v>B</v>
      </c>
    </row>
    <row r="752" spans="1:32" ht="26.1" customHeight="1" x14ac:dyDescent="0.3">
      <c r="A752" s="46" t="s">
        <v>1250</v>
      </c>
      <c r="B752" s="31" t="s">
        <v>1242</v>
      </c>
      <c r="C752" s="46" t="s">
        <v>745</v>
      </c>
      <c r="D752" s="46" t="s">
        <v>1134</v>
      </c>
      <c r="E752" s="46" t="s">
        <v>27</v>
      </c>
      <c r="F752" s="31" t="s">
        <v>20</v>
      </c>
      <c r="G752" s="47">
        <v>44</v>
      </c>
      <c r="H752" s="31">
        <v>3</v>
      </c>
      <c r="I752" s="31" t="s">
        <v>80</v>
      </c>
      <c r="J752" s="31" t="s">
        <v>18</v>
      </c>
      <c r="K752" s="31" t="s">
        <v>17</v>
      </c>
      <c r="L752" s="31" t="s">
        <v>80</v>
      </c>
      <c r="M752" s="31" t="s">
        <v>33</v>
      </c>
      <c r="N752" s="31">
        <v>3</v>
      </c>
      <c r="O752" s="31">
        <v>1461</v>
      </c>
      <c r="P752" s="31">
        <v>749</v>
      </c>
      <c r="Q752" s="31">
        <v>389</v>
      </c>
      <c r="R752" s="48">
        <v>0.88</v>
      </c>
      <c r="S752" s="48">
        <v>0.47</v>
      </c>
      <c r="T752" s="49">
        <v>0.24</v>
      </c>
      <c r="U752" s="50">
        <v>81.3</v>
      </c>
      <c r="V752" s="50">
        <v>59.6</v>
      </c>
      <c r="W752" s="51">
        <v>28.1</v>
      </c>
      <c r="X752" s="42">
        <f>IF(Tabela1[[#This Row],[Alta2]]="NA","NA",Tabela1[[#This Row],[Alta2]]/Tabela1[[#This Row],[Alta5]]*Tabela1[[#This Row],[Diâmetro (cm)]]/100)</f>
        <v>4.7999999999999996E-3</v>
      </c>
      <c r="Y752" s="42">
        <f>IF(Tabela1[[#This Row],[Média3]]="NA","NA",Tabela1[[#This Row],[Média3]]/Tabela1[[#This Row],[Média6]]*Tabela1[[#This Row],[Diâmetro (cm)]]/100)</f>
        <v>3.5000000000000001E-3</v>
      </c>
      <c r="Z752" s="42">
        <f>IF(Tabela1[[#This Row],[Baixa4]]="NA","NA",Tabela1[[#This Row],[Baixa4]]/Tabela1[[#This Row],[Baixa7]]*Tabela1[[#This Row],[Diâmetro (cm)]]/100)</f>
        <v>3.8E-3</v>
      </c>
      <c r="AA752" s="42">
        <f>IF(Tabela1[[#This Row],[Alta8]]="NA","NA",IF(OR(AD752="",U752=""),"",U752*30/1000))</f>
        <v>2.4390000000000001</v>
      </c>
      <c r="AB752" s="42">
        <f>IF(Tabela1[[#This Row],[Média9]]="NA","NA",IF(OR(AE752="",V752=""),"",V752*30/1000))</f>
        <v>1.788</v>
      </c>
      <c r="AC752" s="42">
        <f>IF(Tabela1[[#This Row],[Baixa10]]="NA","NA",IF(OR(AF752="",W752=""),"",W752*30/1000))</f>
        <v>0.84299999999999997</v>
      </c>
      <c r="AD752" s="52" t="str">
        <f>IF(Tabela1[[#This Row],[Alta8]]="NA","NA",IF(X752="","",IF(X752&gt;$AD$3,"A",IF(X752&gt;$AD$4,"B",IF(X752&gt;$AD$5,"C","D")))))</f>
        <v>A</v>
      </c>
      <c r="AE752" s="52" t="str">
        <f>IF(Tabela1[[#This Row],[Média9]]="NA","NA",IF(Y752="","",IF(Y752&gt;$AD$3,"A",IF(Y752&gt;$AD$4,"B",IF(Y752&gt;$AD$5,"C","D")))))</f>
        <v>C</v>
      </c>
      <c r="AF752" s="52" t="str">
        <f>IF(Tabela1[[#This Row],[Baixa10]]="NA","NA",IF(Z752="","",IF(Z752&gt;$AD$3,"A",IF(Z752&gt;$AD$4,"B",IF(Z752&gt;$AD$5,"C","D")))))</f>
        <v>B</v>
      </c>
    </row>
    <row r="753" spans="1:32" ht="26.1" customHeight="1" x14ac:dyDescent="0.3">
      <c r="A753" s="46" t="s">
        <v>1250</v>
      </c>
      <c r="B753" s="31" t="s">
        <v>1242</v>
      </c>
      <c r="C753" s="46" t="s">
        <v>746</v>
      </c>
      <c r="D753" s="46" t="s">
        <v>1135</v>
      </c>
      <c r="E753" s="46" t="s">
        <v>27</v>
      </c>
      <c r="F753" s="31">
        <v>127</v>
      </c>
      <c r="G753" s="47">
        <v>44</v>
      </c>
      <c r="H753" s="31">
        <v>3</v>
      </c>
      <c r="I753" s="31" t="s">
        <v>80</v>
      </c>
      <c r="J753" s="31" t="s">
        <v>18</v>
      </c>
      <c r="K753" s="31" t="s">
        <v>17</v>
      </c>
      <c r="L753" s="31" t="s">
        <v>80</v>
      </c>
      <c r="M753" s="31" t="s">
        <v>33</v>
      </c>
      <c r="N753" s="31">
        <v>3</v>
      </c>
      <c r="O753" s="31">
        <v>1513</v>
      </c>
      <c r="P753" s="31">
        <v>1370</v>
      </c>
      <c r="Q753" s="31">
        <v>882</v>
      </c>
      <c r="R753" s="48">
        <v>0.8</v>
      </c>
      <c r="S753" s="48">
        <v>0.7</v>
      </c>
      <c r="T753" s="49">
        <v>0.61</v>
      </c>
      <c r="U753" s="50">
        <v>66.7</v>
      </c>
      <c r="V753" s="50">
        <v>61.9</v>
      </c>
      <c r="W753" s="51">
        <v>58</v>
      </c>
      <c r="X753" s="42">
        <f>IF(Tabela1[[#This Row],[Alta2]]="NA","NA",Tabela1[[#This Row],[Alta2]]/Tabela1[[#This Row],[Alta5]]*Tabela1[[#This Row],[Diâmetro (cm)]]/100)</f>
        <v>5.3E-3</v>
      </c>
      <c r="Y753" s="42">
        <f>IF(Tabela1[[#This Row],[Média3]]="NA","NA",Tabela1[[#This Row],[Média3]]/Tabela1[[#This Row],[Média6]]*Tabela1[[#This Row],[Diâmetro (cm)]]/100)</f>
        <v>5.0000000000000001E-3</v>
      </c>
      <c r="Z753" s="42">
        <f>IF(Tabela1[[#This Row],[Baixa4]]="NA","NA",Tabela1[[#This Row],[Baixa4]]/Tabela1[[#This Row],[Baixa7]]*Tabela1[[#This Row],[Diâmetro (cm)]]/100)</f>
        <v>4.5999999999999999E-3</v>
      </c>
      <c r="AA753" s="42">
        <f>IF(Tabela1[[#This Row],[Alta8]]="NA","NA",IF(OR(AD753="",U753=""),"",U753*30/1000))</f>
        <v>2.0009999999999999</v>
      </c>
      <c r="AB753" s="42">
        <f>IF(Tabela1[[#This Row],[Média9]]="NA","NA",IF(OR(AE753="",V753=""),"",V753*30/1000))</f>
        <v>1.857</v>
      </c>
      <c r="AC753" s="42">
        <f>IF(Tabela1[[#This Row],[Baixa10]]="NA","NA",IF(OR(AF753="",W753=""),"",W753*30/1000))</f>
        <v>1.74</v>
      </c>
      <c r="AD753" s="52" t="str">
        <f>IF(Tabela1[[#This Row],[Alta8]]="NA","NA",IF(X753="","",IF(X753&gt;$AD$3,"A",IF(X753&gt;$AD$4,"B",IF(X753&gt;$AD$5,"C","D")))))</f>
        <v>A</v>
      </c>
      <c r="AE753" s="52" t="str">
        <f>IF(Tabela1[[#This Row],[Média9]]="NA","NA",IF(Y753="","",IF(Y753&gt;$AD$3,"A",IF(Y753&gt;$AD$4,"B",IF(Y753&gt;$AD$5,"C","D")))))</f>
        <v>A</v>
      </c>
      <c r="AF753" s="52" t="str">
        <f>IF(Tabela1[[#This Row],[Baixa10]]="NA","NA",IF(Z753="","",IF(Z753&gt;$AD$3,"A",IF(Z753&gt;$AD$4,"B",IF(Z753&gt;$AD$5,"C","D")))))</f>
        <v>A</v>
      </c>
    </row>
    <row r="754" spans="1:32" ht="26.1" customHeight="1" x14ac:dyDescent="0.3">
      <c r="A754" s="46" t="s">
        <v>1250</v>
      </c>
      <c r="B754" s="31" t="s">
        <v>1242</v>
      </c>
      <c r="C754" s="46" t="s">
        <v>747</v>
      </c>
      <c r="D754" s="46" t="s">
        <v>1136</v>
      </c>
      <c r="E754" s="46" t="s">
        <v>27</v>
      </c>
      <c r="F754" s="31">
        <v>220</v>
      </c>
      <c r="G754" s="47">
        <v>44</v>
      </c>
      <c r="H754" s="31">
        <v>3</v>
      </c>
      <c r="I754" s="31" t="s">
        <v>80</v>
      </c>
      <c r="J754" s="31" t="s">
        <v>18</v>
      </c>
      <c r="K754" s="31" t="s">
        <v>17</v>
      </c>
      <c r="L754" s="31" t="s">
        <v>80</v>
      </c>
      <c r="M754" s="31" t="s">
        <v>33</v>
      </c>
      <c r="N754" s="31">
        <v>3</v>
      </c>
      <c r="O754" s="31">
        <v>1460</v>
      </c>
      <c r="P754" s="31">
        <v>1300</v>
      </c>
      <c r="Q754" s="31">
        <v>1231</v>
      </c>
      <c r="R754" s="48">
        <v>0.86</v>
      </c>
      <c r="S754" s="48">
        <v>0.79</v>
      </c>
      <c r="T754" s="49">
        <v>0.72</v>
      </c>
      <c r="U754" s="50">
        <v>66.5</v>
      </c>
      <c r="V754" s="50">
        <v>60</v>
      </c>
      <c r="W754" s="51">
        <v>54.6</v>
      </c>
      <c r="X754" s="42">
        <f>IF(Tabela1[[#This Row],[Alta2]]="NA","NA",Tabela1[[#This Row],[Alta2]]/Tabela1[[#This Row],[Alta5]]*Tabela1[[#This Row],[Diâmetro (cm)]]/100)</f>
        <v>5.7000000000000002E-3</v>
      </c>
      <c r="Y754" s="42">
        <f>IF(Tabela1[[#This Row],[Média3]]="NA","NA",Tabela1[[#This Row],[Média3]]/Tabela1[[#This Row],[Média6]]*Tabela1[[#This Row],[Diâmetro (cm)]]/100)</f>
        <v>5.7999999999999996E-3</v>
      </c>
      <c r="Z754" s="42">
        <f>IF(Tabela1[[#This Row],[Baixa4]]="NA","NA",Tabela1[[#This Row],[Baixa4]]/Tabela1[[#This Row],[Baixa7]]*Tabela1[[#This Row],[Diâmetro (cm)]]/100)</f>
        <v>5.7999999999999996E-3</v>
      </c>
      <c r="AA754" s="42">
        <f>IF(Tabela1[[#This Row],[Alta8]]="NA","NA",IF(OR(AD754="",U754=""),"",U754*30/1000))</f>
        <v>1.9950000000000001</v>
      </c>
      <c r="AB754" s="42">
        <f>IF(Tabela1[[#This Row],[Média9]]="NA","NA",IF(OR(AE754="",V754=""),"",V754*30/1000))</f>
        <v>1.8</v>
      </c>
      <c r="AC754" s="42">
        <f>IF(Tabela1[[#This Row],[Baixa10]]="NA","NA",IF(OR(AF754="",W754=""),"",W754*30/1000))</f>
        <v>1.6379999999999999</v>
      </c>
      <c r="AD754" s="52" t="str">
        <f>IF(Tabela1[[#This Row],[Alta8]]="NA","NA",IF(X754="","",IF(X754&gt;$AD$3,"A",IF(X754&gt;$AD$4,"B",IF(X754&gt;$AD$5,"C","D")))))</f>
        <v>A</v>
      </c>
      <c r="AE754" s="52" t="str">
        <f>IF(Tabela1[[#This Row],[Média9]]="NA","NA",IF(Y754="","",IF(Y754&gt;$AD$3,"A",IF(Y754&gt;$AD$4,"B",IF(Y754&gt;$AD$5,"C","D")))))</f>
        <v>A</v>
      </c>
      <c r="AF754" s="52" t="str">
        <f>IF(Tabela1[[#This Row],[Baixa10]]="NA","NA",IF(Z754="","",IF(Z754&gt;$AD$3,"A",IF(Z754&gt;$AD$4,"B",IF(Z754&gt;$AD$5,"C","D")))))</f>
        <v>A</v>
      </c>
    </row>
    <row r="755" spans="1:32" ht="26.1" customHeight="1" x14ac:dyDescent="0.3">
      <c r="A755" s="46" t="s">
        <v>1250</v>
      </c>
      <c r="B755" s="31" t="s">
        <v>1242</v>
      </c>
      <c r="C755" s="46" t="s">
        <v>748</v>
      </c>
      <c r="D755" s="46" t="s">
        <v>1137</v>
      </c>
      <c r="E755" s="46" t="s">
        <v>27</v>
      </c>
      <c r="F755" s="31">
        <v>127</v>
      </c>
      <c r="G755" s="47">
        <v>50</v>
      </c>
      <c r="H755" s="31">
        <v>3</v>
      </c>
      <c r="I755" s="31" t="s">
        <v>80</v>
      </c>
      <c r="J755" s="31" t="s">
        <v>18</v>
      </c>
      <c r="K755" s="31" t="s">
        <v>18</v>
      </c>
      <c r="L755" s="31" t="s">
        <v>80</v>
      </c>
      <c r="M755" s="31" t="s">
        <v>33</v>
      </c>
      <c r="N755" s="31">
        <v>3</v>
      </c>
      <c r="O755" s="31">
        <v>1365</v>
      </c>
      <c r="P755" s="31">
        <v>1075</v>
      </c>
      <c r="Q755" s="31">
        <v>777</v>
      </c>
      <c r="R755" s="48">
        <v>1.0900000000000001</v>
      </c>
      <c r="S755" s="48">
        <v>0.96</v>
      </c>
      <c r="T755" s="49">
        <v>0.73</v>
      </c>
      <c r="U755" s="50">
        <v>89.6</v>
      </c>
      <c r="V755" s="50">
        <v>79.900000000000006</v>
      </c>
      <c r="W755" s="51">
        <v>61.4</v>
      </c>
      <c r="X755" s="42">
        <f>IF(Tabela1[[#This Row],[Alta2]]="NA","NA",Tabela1[[#This Row],[Alta2]]/Tabela1[[#This Row],[Alta5]]*Tabela1[[#This Row],[Diâmetro (cm)]]/100)</f>
        <v>6.1000000000000004E-3</v>
      </c>
      <c r="Y755" s="42">
        <f>IF(Tabela1[[#This Row],[Média3]]="NA","NA",Tabela1[[#This Row],[Média3]]/Tabela1[[#This Row],[Média6]]*Tabela1[[#This Row],[Diâmetro (cm)]]/100)</f>
        <v>6.0000000000000001E-3</v>
      </c>
      <c r="Z755" s="42">
        <f>IF(Tabela1[[#This Row],[Baixa4]]="NA","NA",Tabela1[[#This Row],[Baixa4]]/Tabela1[[#This Row],[Baixa7]]*Tabela1[[#This Row],[Diâmetro (cm)]]/100)</f>
        <v>5.8999999999999999E-3</v>
      </c>
      <c r="AA755" s="42">
        <f>IF(Tabela1[[#This Row],[Alta8]]="NA","NA",IF(OR(AD755="",U755=""),"",U755*30/1000))</f>
        <v>2.6880000000000002</v>
      </c>
      <c r="AB755" s="42">
        <f>IF(Tabela1[[#This Row],[Média9]]="NA","NA",IF(OR(AE755="",V755=""),"",V755*30/1000))</f>
        <v>2.3969999999999998</v>
      </c>
      <c r="AC755" s="42">
        <f>IF(Tabela1[[#This Row],[Baixa10]]="NA","NA",IF(OR(AF755="",W755=""),"",W755*30/1000))</f>
        <v>1.8420000000000001</v>
      </c>
      <c r="AD755" s="52" t="str">
        <f>IF(Tabela1[[#This Row],[Alta8]]="NA","NA",IF(X755="","",IF(X755&gt;$AD$3,"A",IF(X755&gt;$AD$4,"B",IF(X755&gt;$AD$5,"C","D")))))</f>
        <v>A</v>
      </c>
      <c r="AE755" s="52" t="str">
        <f>IF(Tabela1[[#This Row],[Média9]]="NA","NA",IF(Y755="","",IF(Y755&gt;$AD$3,"A",IF(Y755&gt;$AD$4,"B",IF(Y755&gt;$AD$5,"C","D")))))</f>
        <v>A</v>
      </c>
      <c r="AF755" s="52" t="str">
        <f>IF(Tabela1[[#This Row],[Baixa10]]="NA","NA",IF(Z755="","",IF(Z755&gt;$AD$3,"A",IF(Z755&gt;$AD$4,"B",IF(Z755&gt;$AD$5,"C","D")))))</f>
        <v>A</v>
      </c>
    </row>
    <row r="756" spans="1:32" ht="26.1" customHeight="1" x14ac:dyDescent="0.3">
      <c r="A756" s="46" t="s">
        <v>1250</v>
      </c>
      <c r="B756" s="31" t="s">
        <v>1242</v>
      </c>
      <c r="C756" s="46" t="s">
        <v>749</v>
      </c>
      <c r="D756" s="46" t="s">
        <v>1138</v>
      </c>
      <c r="E756" s="46" t="s">
        <v>27</v>
      </c>
      <c r="F756" s="31">
        <v>220</v>
      </c>
      <c r="G756" s="47">
        <v>50</v>
      </c>
      <c r="H756" s="31">
        <v>3</v>
      </c>
      <c r="I756" s="31" t="s">
        <v>80</v>
      </c>
      <c r="J756" s="31" t="s">
        <v>18</v>
      </c>
      <c r="K756" s="31" t="s">
        <v>18</v>
      </c>
      <c r="L756" s="31" t="s">
        <v>80</v>
      </c>
      <c r="M756" s="31" t="s">
        <v>33</v>
      </c>
      <c r="N756" s="31">
        <v>3</v>
      </c>
      <c r="O756" s="31">
        <v>1519</v>
      </c>
      <c r="P756" s="31">
        <v>1449</v>
      </c>
      <c r="Q756" s="31">
        <v>1351</v>
      </c>
      <c r="R756" s="48">
        <v>1.05</v>
      </c>
      <c r="S756" s="48">
        <v>1.02</v>
      </c>
      <c r="T756" s="49">
        <v>0.95</v>
      </c>
      <c r="U756" s="50">
        <v>89.3</v>
      </c>
      <c r="V756" s="50">
        <v>86.6</v>
      </c>
      <c r="W756" s="51">
        <v>82.9</v>
      </c>
      <c r="X756" s="42">
        <f>IF(Tabela1[[#This Row],[Alta2]]="NA","NA",Tabela1[[#This Row],[Alta2]]/Tabela1[[#This Row],[Alta5]]*Tabela1[[#This Row],[Diâmetro (cm)]]/100)</f>
        <v>5.8999999999999999E-3</v>
      </c>
      <c r="Y756" s="42">
        <f>IF(Tabela1[[#This Row],[Média3]]="NA","NA",Tabela1[[#This Row],[Média3]]/Tabela1[[#This Row],[Média6]]*Tabela1[[#This Row],[Diâmetro (cm)]]/100)</f>
        <v>5.8999999999999999E-3</v>
      </c>
      <c r="Z756" s="42">
        <f>IF(Tabela1[[#This Row],[Baixa4]]="NA","NA",Tabela1[[#This Row],[Baixa4]]/Tabela1[[#This Row],[Baixa7]]*Tabela1[[#This Row],[Diâmetro (cm)]]/100)</f>
        <v>5.7000000000000002E-3</v>
      </c>
      <c r="AA756" s="42">
        <f>IF(Tabela1[[#This Row],[Alta8]]="NA","NA",IF(OR(AD756="",U756=""),"",U756*30/1000))</f>
        <v>2.6789999999999998</v>
      </c>
      <c r="AB756" s="42">
        <f>IF(Tabela1[[#This Row],[Média9]]="NA","NA",IF(OR(AE756="",V756=""),"",V756*30/1000))</f>
        <v>2.5979999999999999</v>
      </c>
      <c r="AC756" s="42">
        <f>IF(Tabela1[[#This Row],[Baixa10]]="NA","NA",IF(OR(AF756="",W756=""),"",W756*30/1000))</f>
        <v>2.4870000000000001</v>
      </c>
      <c r="AD756" s="52" t="str">
        <f>IF(Tabela1[[#This Row],[Alta8]]="NA","NA",IF(X756="","",IF(X756&gt;$AD$3,"A",IF(X756&gt;$AD$4,"B",IF(X756&gt;$AD$5,"C","D")))))</f>
        <v>A</v>
      </c>
      <c r="AE756" s="52" t="str">
        <f>IF(Tabela1[[#This Row],[Média9]]="NA","NA",IF(Y756="","",IF(Y756&gt;$AD$3,"A",IF(Y756&gt;$AD$4,"B",IF(Y756&gt;$AD$5,"C","D")))))</f>
        <v>A</v>
      </c>
      <c r="AF756" s="52" t="str">
        <f>IF(Tabela1[[#This Row],[Baixa10]]="NA","NA",IF(Z756="","",IF(Z756&gt;$AD$3,"A",IF(Z756&gt;$AD$4,"B",IF(Z756&gt;$AD$5,"C","D")))))</f>
        <v>A</v>
      </c>
    </row>
    <row r="757" spans="1:32" ht="26.1" customHeight="1" x14ac:dyDescent="0.3">
      <c r="A757" s="46" t="s">
        <v>1250</v>
      </c>
      <c r="B757" s="31" t="s">
        <v>1242</v>
      </c>
      <c r="C757" s="46" t="s">
        <v>750</v>
      </c>
      <c r="D757" s="46" t="s">
        <v>1139</v>
      </c>
      <c r="E757" s="46" t="s">
        <v>27</v>
      </c>
      <c r="F757" s="31" t="s">
        <v>20</v>
      </c>
      <c r="G757" s="47">
        <v>52</v>
      </c>
      <c r="H757" s="31">
        <v>3</v>
      </c>
      <c r="I757" s="31" t="s">
        <v>80</v>
      </c>
      <c r="J757" s="31" t="s">
        <v>18</v>
      </c>
      <c r="K757" s="31" t="s">
        <v>17</v>
      </c>
      <c r="L757" s="31" t="s">
        <v>80</v>
      </c>
      <c r="M757" s="31" t="s">
        <v>33</v>
      </c>
      <c r="N757" s="31">
        <v>3</v>
      </c>
      <c r="O757" s="31">
        <v>1380</v>
      </c>
      <c r="P757" s="31">
        <v>1094</v>
      </c>
      <c r="Q757" s="31">
        <v>702</v>
      </c>
      <c r="R757" s="48">
        <v>1.08</v>
      </c>
      <c r="S757" s="48">
        <v>0.86</v>
      </c>
      <c r="T757" s="49">
        <v>0.56999999999999995</v>
      </c>
      <c r="U757" s="50">
        <v>111.4</v>
      </c>
      <c r="V757" s="50">
        <v>97</v>
      </c>
      <c r="W757" s="51">
        <v>65.400000000000006</v>
      </c>
      <c r="X757" s="42">
        <f>IF(Tabela1[[#This Row],[Alta2]]="NA","NA",Tabela1[[#This Row],[Alta2]]/Tabela1[[#This Row],[Alta5]]*Tabela1[[#This Row],[Diâmetro (cm)]]/100)</f>
        <v>5.0000000000000001E-3</v>
      </c>
      <c r="Y757" s="42">
        <f>IF(Tabela1[[#This Row],[Média3]]="NA","NA",Tabela1[[#This Row],[Média3]]/Tabela1[[#This Row],[Média6]]*Tabela1[[#This Row],[Diâmetro (cm)]]/100)</f>
        <v>4.5999999999999999E-3</v>
      </c>
      <c r="Z757" s="42">
        <f>IF(Tabela1[[#This Row],[Baixa4]]="NA","NA",Tabela1[[#This Row],[Baixa4]]/Tabela1[[#This Row],[Baixa7]]*Tabela1[[#This Row],[Diâmetro (cm)]]/100)</f>
        <v>4.4999999999999997E-3</v>
      </c>
      <c r="AA757" s="42">
        <f>IF(Tabela1[[#This Row],[Alta8]]="NA","NA",IF(OR(AD757="",U757=""),"",U757*30/1000))</f>
        <v>3.3420000000000001</v>
      </c>
      <c r="AB757" s="42">
        <f>IF(Tabela1[[#This Row],[Média9]]="NA","NA",IF(OR(AE757="",V757=""),"",V757*30/1000))</f>
        <v>2.91</v>
      </c>
      <c r="AC757" s="42">
        <f>IF(Tabela1[[#This Row],[Baixa10]]="NA","NA",IF(OR(AF757="",W757=""),"",W757*30/1000))</f>
        <v>1.962</v>
      </c>
      <c r="AD757" s="52" t="str">
        <f>IF(Tabela1[[#This Row],[Alta8]]="NA","NA",IF(X757="","",IF(X757&gt;$AD$3,"A",IF(X757&gt;$AD$4,"B",IF(X757&gt;$AD$5,"C","D")))))</f>
        <v>A</v>
      </c>
      <c r="AE757" s="52" t="str">
        <f>IF(Tabela1[[#This Row],[Média9]]="NA","NA",IF(Y757="","",IF(Y757&gt;$AD$3,"A",IF(Y757&gt;$AD$4,"B",IF(Y757&gt;$AD$5,"C","D")))))</f>
        <v>A</v>
      </c>
      <c r="AF757" s="52" t="str">
        <f>IF(Tabela1[[#This Row],[Baixa10]]="NA","NA",IF(Z757="","",IF(Z757&gt;$AD$3,"A",IF(Z757&gt;$AD$4,"B",IF(Z757&gt;$AD$5,"C","D")))))</f>
        <v>A</v>
      </c>
    </row>
    <row r="758" spans="1:32" ht="26.1" customHeight="1" x14ac:dyDescent="0.3">
      <c r="A758" s="46" t="s">
        <v>1250</v>
      </c>
      <c r="B758" s="31" t="s">
        <v>1244</v>
      </c>
      <c r="C758" s="46" t="s">
        <v>751</v>
      </c>
      <c r="D758" s="46" t="s">
        <v>1108</v>
      </c>
      <c r="E758" s="46" t="s">
        <v>27</v>
      </c>
      <c r="F758" s="31" t="s">
        <v>20</v>
      </c>
      <c r="G758" s="47">
        <v>44</v>
      </c>
      <c r="H758" s="31">
        <v>6</v>
      </c>
      <c r="I758" s="31" t="s">
        <v>80</v>
      </c>
      <c r="J758" s="31" t="s">
        <v>18</v>
      </c>
      <c r="K758" s="31" t="s">
        <v>17</v>
      </c>
      <c r="L758" s="31" t="s">
        <v>80</v>
      </c>
      <c r="M758" s="31" t="s">
        <v>33</v>
      </c>
      <c r="N758" s="31">
        <v>3</v>
      </c>
      <c r="O758" s="31">
        <v>1556</v>
      </c>
      <c r="P758" s="31">
        <v>1518</v>
      </c>
      <c r="Q758" s="31">
        <v>1252</v>
      </c>
      <c r="R758" s="48">
        <v>0.94</v>
      </c>
      <c r="S758" s="48">
        <v>0.92</v>
      </c>
      <c r="T758" s="49">
        <v>0.77</v>
      </c>
      <c r="U758" s="50">
        <v>103.7</v>
      </c>
      <c r="V758" s="50">
        <v>101.4</v>
      </c>
      <c r="W758" s="51">
        <v>86.3</v>
      </c>
      <c r="X758" s="42">
        <f>IF(Tabela1[[#This Row],[Alta2]]="NA","NA",Tabela1[[#This Row],[Alta2]]/Tabela1[[#This Row],[Alta5]]*Tabela1[[#This Row],[Diâmetro (cm)]]/100)</f>
        <v>4.0000000000000001E-3</v>
      </c>
      <c r="Y758" s="42">
        <f>IF(Tabela1[[#This Row],[Média3]]="NA","NA",Tabela1[[#This Row],[Média3]]/Tabela1[[#This Row],[Média6]]*Tabela1[[#This Row],[Diâmetro (cm)]]/100)</f>
        <v>4.0000000000000001E-3</v>
      </c>
      <c r="Z758" s="42">
        <f>IF(Tabela1[[#This Row],[Baixa4]]="NA","NA",Tabela1[[#This Row],[Baixa4]]/Tabela1[[#This Row],[Baixa7]]*Tabela1[[#This Row],[Diâmetro (cm)]]/100)</f>
        <v>3.8999999999999998E-3</v>
      </c>
      <c r="AA758" s="42">
        <f>IF(Tabela1[[#This Row],[Alta8]]="NA","NA",IF(OR(AD758="",U758=""),"",U758*30/1000))</f>
        <v>3.1110000000000002</v>
      </c>
      <c r="AB758" s="42">
        <f>IF(Tabela1[[#This Row],[Média9]]="NA","NA",IF(OR(AE758="",V758=""),"",V758*30/1000))</f>
        <v>3.0419999999999998</v>
      </c>
      <c r="AC758" s="42">
        <f>IF(Tabela1[[#This Row],[Baixa10]]="NA","NA",IF(OR(AF758="",W758=""),"",W758*30/1000))</f>
        <v>2.589</v>
      </c>
      <c r="AD758" s="52" t="str">
        <f>IF(Tabela1[[#This Row],[Alta8]]="NA","NA",IF(X758="","",IF(X758&gt;$AD$3,"A",IF(X758&gt;$AD$4,"B",IF(X758&gt;$AD$5,"C","D")))))</f>
        <v>B</v>
      </c>
      <c r="AE758" s="52" t="str">
        <f>IF(Tabela1[[#This Row],[Média9]]="NA","NA",IF(Y758="","",IF(Y758&gt;$AD$3,"A",IF(Y758&gt;$AD$4,"B",IF(Y758&gt;$AD$5,"C","D")))))</f>
        <v>B</v>
      </c>
      <c r="AF758" s="52" t="str">
        <f>IF(Tabela1[[#This Row],[Baixa10]]="NA","NA",IF(Z758="","",IF(Z758&gt;$AD$3,"A",IF(Z758&gt;$AD$4,"B",IF(Z758&gt;$AD$5,"C","D")))))</f>
        <v>B</v>
      </c>
    </row>
    <row r="759" spans="1:32" ht="26.1" customHeight="1" x14ac:dyDescent="0.3">
      <c r="A759" s="46" t="s">
        <v>1250</v>
      </c>
      <c r="B759" s="31" t="s">
        <v>1245</v>
      </c>
      <c r="C759" s="46" t="s">
        <v>752</v>
      </c>
      <c r="D759" s="46" t="s">
        <v>1140</v>
      </c>
      <c r="E759" s="46" t="s">
        <v>27</v>
      </c>
      <c r="F759" s="31">
        <v>127</v>
      </c>
      <c r="G759" s="47">
        <v>36</v>
      </c>
      <c r="H759" s="31">
        <v>3</v>
      </c>
      <c r="I759" s="31" t="s">
        <v>80</v>
      </c>
      <c r="J759" s="31" t="s">
        <v>18</v>
      </c>
      <c r="K759" s="31" t="s">
        <v>17</v>
      </c>
      <c r="L759" s="31" t="s">
        <v>80</v>
      </c>
      <c r="M759" s="31" t="s">
        <v>33</v>
      </c>
      <c r="N759" s="31">
        <v>3</v>
      </c>
      <c r="O759" s="31">
        <v>1273</v>
      </c>
      <c r="P759" s="31">
        <v>1078</v>
      </c>
      <c r="Q759" s="31">
        <v>965</v>
      </c>
      <c r="R759" s="48">
        <v>0.61</v>
      </c>
      <c r="S759" s="48">
        <v>0.54</v>
      </c>
      <c r="T759" s="49">
        <v>0.48</v>
      </c>
      <c r="U759" s="50">
        <v>45.4</v>
      </c>
      <c r="V759" s="50">
        <v>40.9</v>
      </c>
      <c r="W759" s="51">
        <v>37.6</v>
      </c>
      <c r="X759" s="42">
        <f>IF(Tabela1[[#This Row],[Alta2]]="NA","NA",Tabela1[[#This Row],[Alta2]]/Tabela1[[#This Row],[Alta5]]*Tabela1[[#This Row],[Diâmetro (cm)]]/100)</f>
        <v>4.7999999999999996E-3</v>
      </c>
      <c r="Y759" s="42">
        <f>IF(Tabela1[[#This Row],[Média3]]="NA","NA",Tabela1[[#This Row],[Média3]]/Tabela1[[#This Row],[Média6]]*Tabela1[[#This Row],[Diâmetro (cm)]]/100)</f>
        <v>4.7999999999999996E-3</v>
      </c>
      <c r="Z759" s="42">
        <f>IF(Tabela1[[#This Row],[Baixa4]]="NA","NA",Tabela1[[#This Row],[Baixa4]]/Tabela1[[#This Row],[Baixa7]]*Tabela1[[#This Row],[Diâmetro (cm)]]/100)</f>
        <v>4.5999999999999999E-3</v>
      </c>
      <c r="AA759" s="42">
        <f>IF(Tabela1[[#This Row],[Alta8]]="NA","NA",IF(OR(AD759="",U759=""),"",U759*30/1000))</f>
        <v>1.3620000000000001</v>
      </c>
      <c r="AB759" s="42">
        <f>IF(Tabela1[[#This Row],[Média9]]="NA","NA",IF(OR(AE759="",V759=""),"",V759*30/1000))</f>
        <v>1.2270000000000001</v>
      </c>
      <c r="AC759" s="42">
        <f>IF(Tabela1[[#This Row],[Baixa10]]="NA","NA",IF(OR(AF759="",W759=""),"",W759*30/1000))</f>
        <v>1.1279999999999999</v>
      </c>
      <c r="AD759" s="52" t="str">
        <f>IF(Tabela1[[#This Row],[Alta8]]="NA","NA",IF(X759="","",IF(X759&gt;$AD$3,"A",IF(X759&gt;$AD$4,"B",IF(X759&gt;$AD$5,"C","D")))))</f>
        <v>A</v>
      </c>
      <c r="AE759" s="52" t="str">
        <f>IF(Tabela1[[#This Row],[Média9]]="NA","NA",IF(Y759="","",IF(Y759&gt;$AD$3,"A",IF(Y759&gt;$AD$4,"B",IF(Y759&gt;$AD$5,"C","D")))))</f>
        <v>A</v>
      </c>
      <c r="AF759" s="52" t="str">
        <f>IF(Tabela1[[#This Row],[Baixa10]]="NA","NA",IF(Z759="","",IF(Z759&gt;$AD$3,"A",IF(Z759&gt;$AD$4,"B",IF(Z759&gt;$AD$5,"C","D")))))</f>
        <v>A</v>
      </c>
    </row>
    <row r="760" spans="1:32" ht="26.1" customHeight="1" x14ac:dyDescent="0.3">
      <c r="A760" s="46" t="s">
        <v>1250</v>
      </c>
      <c r="B760" s="31" t="s">
        <v>1245</v>
      </c>
      <c r="C760" s="46" t="s">
        <v>753</v>
      </c>
      <c r="D760" s="46" t="s">
        <v>1141</v>
      </c>
      <c r="E760" s="46" t="s">
        <v>27</v>
      </c>
      <c r="F760" s="31">
        <v>220</v>
      </c>
      <c r="G760" s="47">
        <v>36</v>
      </c>
      <c r="H760" s="31">
        <v>3</v>
      </c>
      <c r="I760" s="31" t="s">
        <v>80</v>
      </c>
      <c r="J760" s="31" t="s">
        <v>18</v>
      </c>
      <c r="K760" s="31" t="s">
        <v>17</v>
      </c>
      <c r="L760" s="31" t="s">
        <v>80</v>
      </c>
      <c r="M760" s="31" t="s">
        <v>33</v>
      </c>
      <c r="N760" s="31">
        <v>3</v>
      </c>
      <c r="O760" s="31">
        <v>1303</v>
      </c>
      <c r="P760" s="31">
        <v>1187</v>
      </c>
      <c r="Q760" s="31">
        <v>1107</v>
      </c>
      <c r="R760" s="48">
        <v>0.63</v>
      </c>
      <c r="S760" s="48">
        <v>0.57999999999999996</v>
      </c>
      <c r="T760" s="49">
        <v>0.54</v>
      </c>
      <c r="U760" s="50">
        <v>49.8</v>
      </c>
      <c r="V760" s="50">
        <v>45.3</v>
      </c>
      <c r="W760" s="51">
        <v>42.8</v>
      </c>
      <c r="X760" s="42">
        <f>IF(Tabela1[[#This Row],[Alta2]]="NA","NA",Tabela1[[#This Row],[Alta2]]/Tabela1[[#This Row],[Alta5]]*Tabela1[[#This Row],[Diâmetro (cm)]]/100)</f>
        <v>4.5999999999999999E-3</v>
      </c>
      <c r="Y760" s="42">
        <f>IF(Tabela1[[#This Row],[Média3]]="NA","NA",Tabela1[[#This Row],[Média3]]/Tabela1[[#This Row],[Média6]]*Tabela1[[#This Row],[Diâmetro (cm)]]/100)</f>
        <v>4.5999999999999999E-3</v>
      </c>
      <c r="Z760" s="42">
        <f>IF(Tabela1[[#This Row],[Baixa4]]="NA","NA",Tabela1[[#This Row],[Baixa4]]/Tabela1[[#This Row],[Baixa7]]*Tabela1[[#This Row],[Diâmetro (cm)]]/100)</f>
        <v>4.4999999999999997E-3</v>
      </c>
      <c r="AA760" s="42">
        <f>IF(Tabela1[[#This Row],[Alta8]]="NA","NA",IF(OR(AD760="",U760=""),"",U760*30/1000))</f>
        <v>1.494</v>
      </c>
      <c r="AB760" s="42">
        <f>IF(Tabela1[[#This Row],[Média9]]="NA","NA",IF(OR(AE760="",V760=""),"",V760*30/1000))</f>
        <v>1.359</v>
      </c>
      <c r="AC760" s="42">
        <f>IF(Tabela1[[#This Row],[Baixa10]]="NA","NA",IF(OR(AF760="",W760=""),"",W760*30/1000))</f>
        <v>1.284</v>
      </c>
      <c r="AD760" s="52" t="str">
        <f>IF(Tabela1[[#This Row],[Alta8]]="NA","NA",IF(X760="","",IF(X760&gt;$AD$3,"A",IF(X760&gt;$AD$4,"B",IF(X760&gt;$AD$5,"C","D")))))</f>
        <v>A</v>
      </c>
      <c r="AE760" s="52" t="str">
        <f>IF(Tabela1[[#This Row],[Média9]]="NA","NA",IF(Y760="","",IF(Y760&gt;$AD$3,"A",IF(Y760&gt;$AD$4,"B",IF(Y760&gt;$AD$5,"C","D")))))</f>
        <v>A</v>
      </c>
      <c r="AF760" s="52" t="str">
        <f>IF(Tabela1[[#This Row],[Baixa10]]="NA","NA",IF(Z760="","",IF(Z760&gt;$AD$3,"A",IF(Z760&gt;$AD$4,"B",IF(Z760&gt;$AD$5,"C","D")))))</f>
        <v>A</v>
      </c>
    </row>
    <row r="761" spans="1:32" ht="26.1" customHeight="1" x14ac:dyDescent="0.3">
      <c r="A761" s="46" t="s">
        <v>1250</v>
      </c>
      <c r="B761" s="31" t="s">
        <v>1242</v>
      </c>
      <c r="C761" s="46" t="s">
        <v>754</v>
      </c>
      <c r="D761" s="46" t="s">
        <v>1142</v>
      </c>
      <c r="E761" s="46" t="s">
        <v>25</v>
      </c>
      <c r="F761" s="31">
        <v>127</v>
      </c>
      <c r="G761" s="47">
        <v>33</v>
      </c>
      <c r="H761" s="31">
        <v>6</v>
      </c>
      <c r="I761" s="31" t="s">
        <v>80</v>
      </c>
      <c r="J761" s="31" t="s">
        <v>18</v>
      </c>
      <c r="K761" s="31" t="s">
        <v>18</v>
      </c>
      <c r="L761" s="31" t="s">
        <v>80</v>
      </c>
      <c r="M761" s="31" t="s">
        <v>33</v>
      </c>
      <c r="N761" s="31">
        <v>3</v>
      </c>
      <c r="O761" s="31">
        <v>1547</v>
      </c>
      <c r="P761" s="31">
        <v>1481</v>
      </c>
      <c r="Q761" s="31">
        <v>1334</v>
      </c>
      <c r="R761" s="48">
        <v>0.67</v>
      </c>
      <c r="S761" s="48">
        <v>0.62</v>
      </c>
      <c r="T761" s="49">
        <v>0.56999999999999995</v>
      </c>
      <c r="U761" s="50">
        <v>44</v>
      </c>
      <c r="V761" s="50">
        <v>40.700000000000003</v>
      </c>
      <c r="W761" s="51">
        <v>37.799999999999997</v>
      </c>
      <c r="X761" s="42">
        <f>IF(Tabela1[[#This Row],[Alta2]]="NA","NA",Tabela1[[#This Row],[Alta2]]/Tabela1[[#This Row],[Alta5]]*Tabela1[[#This Row],[Diâmetro (cm)]]/100)</f>
        <v>5.0000000000000001E-3</v>
      </c>
      <c r="Y761" s="42">
        <f>IF(Tabela1[[#This Row],[Média3]]="NA","NA",Tabela1[[#This Row],[Média3]]/Tabela1[[#This Row],[Média6]]*Tabela1[[#This Row],[Diâmetro (cm)]]/100)</f>
        <v>5.0000000000000001E-3</v>
      </c>
      <c r="Z761" s="42">
        <f>IF(Tabela1[[#This Row],[Baixa4]]="NA","NA",Tabela1[[#This Row],[Baixa4]]/Tabela1[[#This Row],[Baixa7]]*Tabela1[[#This Row],[Diâmetro (cm)]]/100)</f>
        <v>5.0000000000000001E-3</v>
      </c>
      <c r="AA761" s="42">
        <f>IF(Tabela1[[#This Row],[Alta8]]="NA","NA",IF(OR(AD761="",U761=""),"",U761*30/1000))</f>
        <v>1.32</v>
      </c>
      <c r="AB761" s="42">
        <f>IF(Tabela1[[#This Row],[Média9]]="NA","NA",IF(OR(AE761="",V761=""),"",V761*30/1000))</f>
        <v>1.2210000000000001</v>
      </c>
      <c r="AC761" s="42">
        <f>IF(Tabela1[[#This Row],[Baixa10]]="NA","NA",IF(OR(AF761="",W761=""),"",W761*30/1000))</f>
        <v>1.1339999999999999</v>
      </c>
      <c r="AD761" s="52" t="str">
        <f>IF(Tabela1[[#This Row],[Alta8]]="NA","NA",IF(X761="","",IF(X761&gt;$AD$3,"A",IF(X761&gt;$AD$4,"B",IF(X761&gt;$AD$5,"C","D")))))</f>
        <v>A</v>
      </c>
      <c r="AE761" s="52" t="str">
        <f>IF(Tabela1[[#This Row],[Média9]]="NA","NA",IF(Y761="","",IF(Y761&gt;$AD$3,"A",IF(Y761&gt;$AD$4,"B",IF(Y761&gt;$AD$5,"C","D")))))</f>
        <v>A</v>
      </c>
      <c r="AF761" s="52" t="str">
        <f>IF(Tabela1[[#This Row],[Baixa10]]="NA","NA",IF(Z761="","",IF(Z761&gt;$AD$3,"A",IF(Z761&gt;$AD$4,"B",IF(Z761&gt;$AD$5,"C","D")))))</f>
        <v>A</v>
      </c>
    </row>
    <row r="762" spans="1:32" ht="26.1" customHeight="1" x14ac:dyDescent="0.3">
      <c r="A762" s="46" t="s">
        <v>1250</v>
      </c>
      <c r="B762" s="31" t="s">
        <v>1242</v>
      </c>
      <c r="C762" s="46" t="s">
        <v>755</v>
      </c>
      <c r="D762" s="46" t="s">
        <v>1143</v>
      </c>
      <c r="E762" s="46" t="s">
        <v>25</v>
      </c>
      <c r="F762" s="31">
        <v>220</v>
      </c>
      <c r="G762" s="47">
        <v>33</v>
      </c>
      <c r="H762" s="31">
        <v>6</v>
      </c>
      <c r="I762" s="31" t="s">
        <v>80</v>
      </c>
      <c r="J762" s="31" t="s">
        <v>18</v>
      </c>
      <c r="K762" s="31" t="s">
        <v>18</v>
      </c>
      <c r="L762" s="31" t="s">
        <v>80</v>
      </c>
      <c r="M762" s="31" t="s">
        <v>33</v>
      </c>
      <c r="N762" s="31">
        <v>3</v>
      </c>
      <c r="O762" s="31">
        <v>1502</v>
      </c>
      <c r="P762" s="31">
        <v>1384</v>
      </c>
      <c r="Q762" s="31">
        <v>1282</v>
      </c>
      <c r="R762" s="48">
        <v>0.65</v>
      </c>
      <c r="S762" s="48">
        <v>0.6</v>
      </c>
      <c r="T762" s="49">
        <v>0.55000000000000004</v>
      </c>
      <c r="U762" s="50">
        <v>44.7</v>
      </c>
      <c r="V762" s="50">
        <v>40</v>
      </c>
      <c r="W762" s="51">
        <v>38</v>
      </c>
      <c r="X762" s="42">
        <f>IF(Tabela1[[#This Row],[Alta2]]="NA","NA",Tabela1[[#This Row],[Alta2]]/Tabela1[[#This Row],[Alta5]]*Tabela1[[#This Row],[Diâmetro (cm)]]/100)</f>
        <v>4.7999999999999996E-3</v>
      </c>
      <c r="Y762" s="42">
        <f>IF(Tabela1[[#This Row],[Média3]]="NA","NA",Tabela1[[#This Row],[Média3]]/Tabela1[[#This Row],[Média6]]*Tabela1[[#This Row],[Diâmetro (cm)]]/100)</f>
        <v>5.0000000000000001E-3</v>
      </c>
      <c r="Z762" s="42">
        <f>IF(Tabela1[[#This Row],[Baixa4]]="NA","NA",Tabela1[[#This Row],[Baixa4]]/Tabela1[[#This Row],[Baixa7]]*Tabela1[[#This Row],[Diâmetro (cm)]]/100)</f>
        <v>4.7999999999999996E-3</v>
      </c>
      <c r="AA762" s="42">
        <f>IF(Tabela1[[#This Row],[Alta8]]="NA","NA",IF(OR(AD762="",U762=""),"",U762*30/1000))</f>
        <v>1.341</v>
      </c>
      <c r="AB762" s="42">
        <f>IF(Tabela1[[#This Row],[Média9]]="NA","NA",IF(OR(AE762="",V762=""),"",V762*30/1000))</f>
        <v>1.2</v>
      </c>
      <c r="AC762" s="42">
        <f>IF(Tabela1[[#This Row],[Baixa10]]="NA","NA",IF(OR(AF762="",W762=""),"",W762*30/1000))</f>
        <v>1.1399999999999999</v>
      </c>
      <c r="AD762" s="52" t="str">
        <f>IF(Tabela1[[#This Row],[Alta8]]="NA","NA",IF(X762="","",IF(X762&gt;$AD$3,"A",IF(X762&gt;$AD$4,"B",IF(X762&gt;$AD$5,"C","D")))))</f>
        <v>A</v>
      </c>
      <c r="AE762" s="52" t="str">
        <f>IF(Tabela1[[#This Row],[Média9]]="NA","NA",IF(Y762="","",IF(Y762&gt;$AD$3,"A",IF(Y762&gt;$AD$4,"B",IF(Y762&gt;$AD$5,"C","D")))))</f>
        <v>A</v>
      </c>
      <c r="AF762" s="52" t="str">
        <f>IF(Tabela1[[#This Row],[Baixa10]]="NA","NA",IF(Z762="","",IF(Z762&gt;$AD$3,"A",IF(Z762&gt;$AD$4,"B",IF(Z762&gt;$AD$5,"C","D")))))</f>
        <v>A</v>
      </c>
    </row>
    <row r="763" spans="1:32" ht="26.1" customHeight="1" x14ac:dyDescent="0.3">
      <c r="A763" s="46" t="s">
        <v>1250</v>
      </c>
      <c r="B763" s="31" t="s">
        <v>1242</v>
      </c>
      <c r="C763" s="46" t="s">
        <v>756</v>
      </c>
      <c r="D763" s="46" t="s">
        <v>1127</v>
      </c>
      <c r="E763" s="46" t="s">
        <v>25</v>
      </c>
      <c r="F763" s="31">
        <v>127</v>
      </c>
      <c r="G763" s="47">
        <v>38</v>
      </c>
      <c r="H763" s="31">
        <v>6</v>
      </c>
      <c r="I763" s="31" t="s">
        <v>80</v>
      </c>
      <c r="J763" s="31" t="s">
        <v>18</v>
      </c>
      <c r="K763" s="31" t="s">
        <v>18</v>
      </c>
      <c r="L763" s="31" t="s">
        <v>80</v>
      </c>
      <c r="M763" s="31" t="s">
        <v>33</v>
      </c>
      <c r="N763" s="31">
        <v>3</v>
      </c>
      <c r="O763" s="31">
        <v>1609</v>
      </c>
      <c r="P763" s="31">
        <v>1536</v>
      </c>
      <c r="Q763" s="31">
        <v>1480</v>
      </c>
      <c r="R763" s="48">
        <v>0.81</v>
      </c>
      <c r="S763" s="48">
        <v>0.77</v>
      </c>
      <c r="T763" s="49">
        <v>0.74</v>
      </c>
      <c r="U763" s="50">
        <v>67.599999999999994</v>
      </c>
      <c r="V763" s="50">
        <v>59.9</v>
      </c>
      <c r="W763" s="51">
        <v>57.3</v>
      </c>
      <c r="X763" s="42">
        <f>IF(Tabela1[[#This Row],[Alta2]]="NA","NA",Tabela1[[#This Row],[Alta2]]/Tabela1[[#This Row],[Alta5]]*Tabela1[[#This Row],[Diâmetro (cm)]]/100)</f>
        <v>4.5999999999999999E-3</v>
      </c>
      <c r="Y763" s="42">
        <f>IF(Tabela1[[#This Row],[Média3]]="NA","NA",Tabela1[[#This Row],[Média3]]/Tabela1[[#This Row],[Média6]]*Tabela1[[#This Row],[Diâmetro (cm)]]/100)</f>
        <v>4.8999999999999998E-3</v>
      </c>
      <c r="Z763" s="42">
        <f>IF(Tabela1[[#This Row],[Baixa4]]="NA","NA",Tabela1[[#This Row],[Baixa4]]/Tabela1[[#This Row],[Baixa7]]*Tabela1[[#This Row],[Diâmetro (cm)]]/100)</f>
        <v>4.8999999999999998E-3</v>
      </c>
      <c r="AA763" s="42">
        <f>IF(Tabela1[[#This Row],[Alta8]]="NA","NA",IF(OR(AD763="",U763=""),"",U763*30/1000))</f>
        <v>2.028</v>
      </c>
      <c r="AB763" s="42">
        <f>IF(Tabela1[[#This Row],[Média9]]="NA","NA",IF(OR(AE763="",V763=""),"",V763*30/1000))</f>
        <v>1.7969999999999999</v>
      </c>
      <c r="AC763" s="42">
        <f>IF(Tabela1[[#This Row],[Baixa10]]="NA","NA",IF(OR(AF763="",W763=""),"",W763*30/1000))</f>
        <v>1.7190000000000001</v>
      </c>
      <c r="AD763" s="52" t="str">
        <f>IF(Tabela1[[#This Row],[Alta8]]="NA","NA",IF(X763="","",IF(X763&gt;$AD$3,"A",IF(X763&gt;$AD$4,"B",IF(X763&gt;$AD$5,"C","D")))))</f>
        <v>A</v>
      </c>
      <c r="AE763" s="52" t="str">
        <f>IF(Tabela1[[#This Row],[Média9]]="NA","NA",IF(Y763="","",IF(Y763&gt;$AD$3,"A",IF(Y763&gt;$AD$4,"B",IF(Y763&gt;$AD$5,"C","D")))))</f>
        <v>A</v>
      </c>
      <c r="AF763" s="52" t="str">
        <f>IF(Tabela1[[#This Row],[Baixa10]]="NA","NA",IF(Z763="","",IF(Z763&gt;$AD$3,"A",IF(Z763&gt;$AD$4,"B",IF(Z763&gt;$AD$5,"C","D")))))</f>
        <v>A</v>
      </c>
    </row>
    <row r="764" spans="1:32" ht="26.1" customHeight="1" x14ac:dyDescent="0.3">
      <c r="A764" s="46" t="s">
        <v>1250</v>
      </c>
      <c r="B764" s="31" t="s">
        <v>1242</v>
      </c>
      <c r="C764" s="46" t="s">
        <v>757</v>
      </c>
      <c r="D764" s="46" t="s">
        <v>1126</v>
      </c>
      <c r="E764" s="46" t="s">
        <v>25</v>
      </c>
      <c r="F764" s="31">
        <v>220</v>
      </c>
      <c r="G764" s="47">
        <v>38</v>
      </c>
      <c r="H764" s="31">
        <v>6</v>
      </c>
      <c r="I764" s="31" t="s">
        <v>80</v>
      </c>
      <c r="J764" s="31" t="s">
        <v>18</v>
      </c>
      <c r="K764" s="31" t="s">
        <v>18</v>
      </c>
      <c r="L764" s="31" t="s">
        <v>80</v>
      </c>
      <c r="M764" s="31" t="s">
        <v>33</v>
      </c>
      <c r="N764" s="31">
        <v>3</v>
      </c>
      <c r="O764" s="31">
        <v>1479</v>
      </c>
      <c r="P764" s="31">
        <v>1415</v>
      </c>
      <c r="Q764" s="31">
        <v>1362</v>
      </c>
      <c r="R764" s="48">
        <v>0.73</v>
      </c>
      <c r="S764" s="48">
        <v>0.69</v>
      </c>
      <c r="T764" s="49">
        <v>0.65</v>
      </c>
      <c r="U764" s="50">
        <v>61.2</v>
      </c>
      <c r="V764" s="50">
        <v>52.6</v>
      </c>
      <c r="W764" s="51">
        <v>49.2</v>
      </c>
      <c r="X764" s="42">
        <f>IF(Tabela1[[#This Row],[Alta2]]="NA","NA",Tabela1[[#This Row],[Alta2]]/Tabela1[[#This Row],[Alta5]]*Tabela1[[#This Row],[Diâmetro (cm)]]/100)</f>
        <v>4.4999999999999997E-3</v>
      </c>
      <c r="Y764" s="42">
        <f>IF(Tabela1[[#This Row],[Média3]]="NA","NA",Tabela1[[#This Row],[Média3]]/Tabela1[[#This Row],[Média6]]*Tabela1[[#This Row],[Diâmetro (cm)]]/100)</f>
        <v>5.0000000000000001E-3</v>
      </c>
      <c r="Z764" s="42">
        <f>IF(Tabela1[[#This Row],[Baixa4]]="NA","NA",Tabela1[[#This Row],[Baixa4]]/Tabela1[[#This Row],[Baixa7]]*Tabela1[[#This Row],[Diâmetro (cm)]]/100)</f>
        <v>5.0000000000000001E-3</v>
      </c>
      <c r="AA764" s="42">
        <f>IF(Tabela1[[#This Row],[Alta8]]="NA","NA",IF(OR(AD764="",U764=""),"",U764*30/1000))</f>
        <v>1.8360000000000001</v>
      </c>
      <c r="AB764" s="42">
        <f>IF(Tabela1[[#This Row],[Média9]]="NA","NA",IF(OR(AE764="",V764=""),"",V764*30/1000))</f>
        <v>1.5780000000000001</v>
      </c>
      <c r="AC764" s="42">
        <f>IF(Tabela1[[#This Row],[Baixa10]]="NA","NA",IF(OR(AF764="",W764=""),"",W764*30/1000))</f>
        <v>1.476</v>
      </c>
      <c r="AD764" s="52" t="str">
        <f>IF(Tabela1[[#This Row],[Alta8]]="NA","NA",IF(X764="","",IF(X764&gt;$AD$3,"A",IF(X764&gt;$AD$4,"B",IF(X764&gt;$AD$5,"C","D")))))</f>
        <v>A</v>
      </c>
      <c r="AE764" s="52" t="str">
        <f>IF(Tabela1[[#This Row],[Média9]]="NA","NA",IF(Y764="","",IF(Y764&gt;$AD$3,"A",IF(Y764&gt;$AD$4,"B",IF(Y764&gt;$AD$5,"C","D")))))</f>
        <v>A</v>
      </c>
      <c r="AF764" s="52" t="str">
        <f>IF(Tabela1[[#This Row],[Baixa10]]="NA","NA",IF(Z764="","",IF(Z764&gt;$AD$3,"A",IF(Z764&gt;$AD$4,"B",IF(Z764&gt;$AD$5,"C","D")))))</f>
        <v>A</v>
      </c>
    </row>
    <row r="765" spans="1:32" ht="26.1" customHeight="1" x14ac:dyDescent="0.3">
      <c r="A765" s="46" t="s">
        <v>1250</v>
      </c>
      <c r="B765" s="31" t="s">
        <v>1242</v>
      </c>
      <c r="C765" s="46" t="s">
        <v>758</v>
      </c>
      <c r="D765" s="46" t="s">
        <v>1142</v>
      </c>
      <c r="E765" s="46" t="s">
        <v>25</v>
      </c>
      <c r="F765" s="31">
        <v>127</v>
      </c>
      <c r="G765" s="47">
        <v>33</v>
      </c>
      <c r="H765" s="31">
        <v>6</v>
      </c>
      <c r="I765" s="31" t="s">
        <v>80</v>
      </c>
      <c r="J765" s="31" t="s">
        <v>18</v>
      </c>
      <c r="K765" s="31" t="s">
        <v>18</v>
      </c>
      <c r="L765" s="31" t="s">
        <v>80</v>
      </c>
      <c r="M765" s="31" t="s">
        <v>33</v>
      </c>
      <c r="N765" s="31">
        <v>3</v>
      </c>
      <c r="O765" s="31">
        <v>1547</v>
      </c>
      <c r="P765" s="31">
        <v>1481</v>
      </c>
      <c r="Q765" s="31">
        <v>1334</v>
      </c>
      <c r="R765" s="48">
        <v>0.67</v>
      </c>
      <c r="S765" s="48">
        <v>0.62</v>
      </c>
      <c r="T765" s="49">
        <v>0.56999999999999995</v>
      </c>
      <c r="U765" s="50">
        <v>44</v>
      </c>
      <c r="V765" s="50">
        <v>40.700000000000003</v>
      </c>
      <c r="W765" s="51">
        <v>37.799999999999997</v>
      </c>
      <c r="X765" s="42">
        <f>IF(Tabela1[[#This Row],[Alta2]]="NA","NA",Tabela1[[#This Row],[Alta2]]/Tabela1[[#This Row],[Alta5]]*Tabela1[[#This Row],[Diâmetro (cm)]]/100)</f>
        <v>5.0000000000000001E-3</v>
      </c>
      <c r="Y765" s="42">
        <f>IF(Tabela1[[#This Row],[Média3]]="NA","NA",Tabela1[[#This Row],[Média3]]/Tabela1[[#This Row],[Média6]]*Tabela1[[#This Row],[Diâmetro (cm)]]/100)</f>
        <v>5.0000000000000001E-3</v>
      </c>
      <c r="Z765" s="42">
        <f>IF(Tabela1[[#This Row],[Baixa4]]="NA","NA",Tabela1[[#This Row],[Baixa4]]/Tabela1[[#This Row],[Baixa7]]*Tabela1[[#This Row],[Diâmetro (cm)]]/100)</f>
        <v>5.0000000000000001E-3</v>
      </c>
      <c r="AA765" s="42">
        <f>IF(Tabela1[[#This Row],[Alta8]]="NA","NA",IF(OR(AD765="",U765=""),"",U765*30/1000))</f>
        <v>1.32</v>
      </c>
      <c r="AB765" s="42">
        <f>IF(Tabela1[[#This Row],[Média9]]="NA","NA",IF(OR(AE765="",V765=""),"",V765*30/1000))</f>
        <v>1.2210000000000001</v>
      </c>
      <c r="AC765" s="42">
        <f>IF(Tabela1[[#This Row],[Baixa10]]="NA","NA",IF(OR(AF765="",W765=""),"",W765*30/1000))</f>
        <v>1.1339999999999999</v>
      </c>
      <c r="AD765" s="52" t="str">
        <f>IF(Tabela1[[#This Row],[Alta8]]="NA","NA",IF(X765="","",IF(X765&gt;$AD$3,"A",IF(X765&gt;$AD$4,"B",IF(X765&gt;$AD$5,"C","D")))))</f>
        <v>A</v>
      </c>
      <c r="AE765" s="52" t="str">
        <f>IF(Tabela1[[#This Row],[Média9]]="NA","NA",IF(Y765="","",IF(Y765&gt;$AD$3,"A",IF(Y765&gt;$AD$4,"B",IF(Y765&gt;$AD$5,"C","D")))))</f>
        <v>A</v>
      </c>
      <c r="AF765" s="52" t="str">
        <f>IF(Tabela1[[#This Row],[Baixa10]]="NA","NA",IF(Z765="","",IF(Z765&gt;$AD$3,"A",IF(Z765&gt;$AD$4,"B",IF(Z765&gt;$AD$5,"C","D")))))</f>
        <v>A</v>
      </c>
    </row>
    <row r="766" spans="1:32" ht="26.1" customHeight="1" x14ac:dyDescent="0.3">
      <c r="A766" s="46" t="s">
        <v>1250</v>
      </c>
      <c r="B766" s="31" t="s">
        <v>1242</v>
      </c>
      <c r="C766" s="46" t="s">
        <v>759</v>
      </c>
      <c r="D766" s="46" t="s">
        <v>1143</v>
      </c>
      <c r="E766" s="46" t="s">
        <v>25</v>
      </c>
      <c r="F766" s="31">
        <v>220</v>
      </c>
      <c r="G766" s="47">
        <v>33</v>
      </c>
      <c r="H766" s="31">
        <v>6</v>
      </c>
      <c r="I766" s="31" t="s">
        <v>80</v>
      </c>
      <c r="J766" s="31" t="s">
        <v>18</v>
      </c>
      <c r="K766" s="31" t="s">
        <v>18</v>
      </c>
      <c r="L766" s="31" t="s">
        <v>80</v>
      </c>
      <c r="M766" s="31" t="s">
        <v>33</v>
      </c>
      <c r="N766" s="31">
        <v>3</v>
      </c>
      <c r="O766" s="31">
        <v>1502</v>
      </c>
      <c r="P766" s="31">
        <v>1384</v>
      </c>
      <c r="Q766" s="31">
        <v>1282</v>
      </c>
      <c r="R766" s="48">
        <v>0.65</v>
      </c>
      <c r="S766" s="48">
        <v>0.6</v>
      </c>
      <c r="T766" s="49">
        <v>0.55000000000000004</v>
      </c>
      <c r="U766" s="50">
        <v>44.7</v>
      </c>
      <c r="V766" s="50">
        <v>40</v>
      </c>
      <c r="W766" s="51">
        <v>38</v>
      </c>
      <c r="X766" s="42">
        <f>IF(Tabela1[[#This Row],[Alta2]]="NA","NA",Tabela1[[#This Row],[Alta2]]/Tabela1[[#This Row],[Alta5]]*Tabela1[[#This Row],[Diâmetro (cm)]]/100)</f>
        <v>4.7999999999999996E-3</v>
      </c>
      <c r="Y766" s="42">
        <f>IF(Tabela1[[#This Row],[Média3]]="NA","NA",Tabela1[[#This Row],[Média3]]/Tabela1[[#This Row],[Média6]]*Tabela1[[#This Row],[Diâmetro (cm)]]/100)</f>
        <v>5.0000000000000001E-3</v>
      </c>
      <c r="Z766" s="42">
        <f>IF(Tabela1[[#This Row],[Baixa4]]="NA","NA",Tabela1[[#This Row],[Baixa4]]/Tabela1[[#This Row],[Baixa7]]*Tabela1[[#This Row],[Diâmetro (cm)]]/100)</f>
        <v>4.7999999999999996E-3</v>
      </c>
      <c r="AA766" s="42">
        <f>IF(Tabela1[[#This Row],[Alta8]]="NA","NA",IF(OR(AD766="",U766=""),"",U766*30/1000))</f>
        <v>1.341</v>
      </c>
      <c r="AB766" s="42">
        <f>IF(Tabela1[[#This Row],[Média9]]="NA","NA",IF(OR(AE766="",V766=""),"",V766*30/1000))</f>
        <v>1.2</v>
      </c>
      <c r="AC766" s="42">
        <f>IF(Tabela1[[#This Row],[Baixa10]]="NA","NA",IF(OR(AF766="",W766=""),"",W766*30/1000))</f>
        <v>1.1399999999999999</v>
      </c>
      <c r="AD766" s="52" t="str">
        <f>IF(Tabela1[[#This Row],[Alta8]]="NA","NA",IF(X766="","",IF(X766&gt;$AD$3,"A",IF(X766&gt;$AD$4,"B",IF(X766&gt;$AD$5,"C","D")))))</f>
        <v>A</v>
      </c>
      <c r="AE766" s="52" t="str">
        <f>IF(Tabela1[[#This Row],[Média9]]="NA","NA",IF(Y766="","",IF(Y766&gt;$AD$3,"A",IF(Y766&gt;$AD$4,"B",IF(Y766&gt;$AD$5,"C","D")))))</f>
        <v>A</v>
      </c>
      <c r="AF766" s="52" t="str">
        <f>IF(Tabela1[[#This Row],[Baixa10]]="NA","NA",IF(Z766="","",IF(Z766&gt;$AD$3,"A",IF(Z766&gt;$AD$4,"B",IF(Z766&gt;$AD$5,"C","D")))))</f>
        <v>A</v>
      </c>
    </row>
    <row r="767" spans="1:32" ht="26.1" customHeight="1" x14ac:dyDescent="0.3">
      <c r="A767" s="46" t="s">
        <v>1250</v>
      </c>
      <c r="B767" s="31" t="s">
        <v>1242</v>
      </c>
      <c r="C767" s="46" t="s">
        <v>760</v>
      </c>
      <c r="D767" s="46" t="s">
        <v>1127</v>
      </c>
      <c r="E767" s="46" t="s">
        <v>25</v>
      </c>
      <c r="F767" s="31">
        <v>127</v>
      </c>
      <c r="G767" s="47">
        <v>38</v>
      </c>
      <c r="H767" s="31">
        <v>6</v>
      </c>
      <c r="I767" s="31" t="s">
        <v>80</v>
      </c>
      <c r="J767" s="31" t="s">
        <v>18</v>
      </c>
      <c r="K767" s="31" t="s">
        <v>18</v>
      </c>
      <c r="L767" s="31" t="s">
        <v>80</v>
      </c>
      <c r="M767" s="31" t="s">
        <v>33</v>
      </c>
      <c r="N767" s="31">
        <v>3</v>
      </c>
      <c r="O767" s="31">
        <v>1609</v>
      </c>
      <c r="P767" s="31">
        <v>1536</v>
      </c>
      <c r="Q767" s="31">
        <v>1480</v>
      </c>
      <c r="R767" s="48">
        <v>0.81</v>
      </c>
      <c r="S767" s="48">
        <v>0.77</v>
      </c>
      <c r="T767" s="49">
        <v>0.74</v>
      </c>
      <c r="U767" s="50">
        <v>67.599999999999994</v>
      </c>
      <c r="V767" s="50">
        <v>59.9</v>
      </c>
      <c r="W767" s="51">
        <v>57.3</v>
      </c>
      <c r="X767" s="42">
        <f>IF(Tabela1[[#This Row],[Alta2]]="NA","NA",Tabela1[[#This Row],[Alta2]]/Tabela1[[#This Row],[Alta5]]*Tabela1[[#This Row],[Diâmetro (cm)]]/100)</f>
        <v>4.5999999999999999E-3</v>
      </c>
      <c r="Y767" s="42">
        <f>IF(Tabela1[[#This Row],[Média3]]="NA","NA",Tabela1[[#This Row],[Média3]]/Tabela1[[#This Row],[Média6]]*Tabela1[[#This Row],[Diâmetro (cm)]]/100)</f>
        <v>4.8999999999999998E-3</v>
      </c>
      <c r="Z767" s="42">
        <f>IF(Tabela1[[#This Row],[Baixa4]]="NA","NA",Tabela1[[#This Row],[Baixa4]]/Tabela1[[#This Row],[Baixa7]]*Tabela1[[#This Row],[Diâmetro (cm)]]/100)</f>
        <v>4.8999999999999998E-3</v>
      </c>
      <c r="AA767" s="42">
        <f>IF(Tabela1[[#This Row],[Alta8]]="NA","NA",IF(OR(AD767="",U767=""),"",U767*30/1000))</f>
        <v>2.028</v>
      </c>
      <c r="AB767" s="42">
        <f>IF(Tabela1[[#This Row],[Média9]]="NA","NA",IF(OR(AE767="",V767=""),"",V767*30/1000))</f>
        <v>1.7969999999999999</v>
      </c>
      <c r="AC767" s="42">
        <f>IF(Tabela1[[#This Row],[Baixa10]]="NA","NA",IF(OR(AF767="",W767=""),"",W767*30/1000))</f>
        <v>1.7190000000000001</v>
      </c>
      <c r="AD767" s="52" t="str">
        <f>IF(Tabela1[[#This Row],[Alta8]]="NA","NA",IF(X767="","",IF(X767&gt;$AD$3,"A",IF(X767&gt;$AD$4,"B",IF(X767&gt;$AD$5,"C","D")))))</f>
        <v>A</v>
      </c>
      <c r="AE767" s="52" t="str">
        <f>IF(Tabela1[[#This Row],[Média9]]="NA","NA",IF(Y767="","",IF(Y767&gt;$AD$3,"A",IF(Y767&gt;$AD$4,"B",IF(Y767&gt;$AD$5,"C","D")))))</f>
        <v>A</v>
      </c>
      <c r="AF767" s="52" t="str">
        <f>IF(Tabela1[[#This Row],[Baixa10]]="NA","NA",IF(Z767="","",IF(Z767&gt;$AD$3,"A",IF(Z767&gt;$AD$4,"B",IF(Z767&gt;$AD$5,"C","D")))))</f>
        <v>A</v>
      </c>
    </row>
    <row r="768" spans="1:32" ht="26.1" customHeight="1" x14ac:dyDescent="0.3">
      <c r="A768" s="46" t="s">
        <v>1250</v>
      </c>
      <c r="B768" s="31" t="s">
        <v>1242</v>
      </c>
      <c r="C768" s="46" t="s">
        <v>761</v>
      </c>
      <c r="D768" s="46" t="s">
        <v>1126</v>
      </c>
      <c r="E768" s="46" t="s">
        <v>25</v>
      </c>
      <c r="F768" s="31">
        <v>220</v>
      </c>
      <c r="G768" s="47">
        <v>44</v>
      </c>
      <c r="H768" s="31">
        <v>6</v>
      </c>
      <c r="I768" s="31" t="s">
        <v>80</v>
      </c>
      <c r="J768" s="31" t="s">
        <v>18</v>
      </c>
      <c r="K768" s="31" t="s">
        <v>18</v>
      </c>
      <c r="L768" s="31" t="s">
        <v>80</v>
      </c>
      <c r="M768" s="31" t="s">
        <v>33</v>
      </c>
      <c r="N768" s="31">
        <v>3</v>
      </c>
      <c r="O768" s="31">
        <v>1479</v>
      </c>
      <c r="P768" s="31">
        <v>1415</v>
      </c>
      <c r="Q768" s="31">
        <v>1362</v>
      </c>
      <c r="R768" s="48">
        <v>0.73</v>
      </c>
      <c r="S768" s="48">
        <v>0.69</v>
      </c>
      <c r="T768" s="49">
        <v>0.65</v>
      </c>
      <c r="U768" s="50">
        <v>61.2</v>
      </c>
      <c r="V768" s="50">
        <v>52.6</v>
      </c>
      <c r="W768" s="51">
        <v>49.2</v>
      </c>
      <c r="X768" s="42">
        <f>IF(Tabela1[[#This Row],[Alta2]]="NA","NA",Tabela1[[#This Row],[Alta2]]/Tabela1[[#This Row],[Alta5]]*Tabela1[[#This Row],[Diâmetro (cm)]]/100)</f>
        <v>5.1999999999999998E-3</v>
      </c>
      <c r="Y768" s="42">
        <f>IF(Tabela1[[#This Row],[Média3]]="NA","NA",Tabela1[[#This Row],[Média3]]/Tabela1[[#This Row],[Média6]]*Tabela1[[#This Row],[Diâmetro (cm)]]/100)</f>
        <v>5.7999999999999996E-3</v>
      </c>
      <c r="Z768" s="42">
        <f>IF(Tabela1[[#This Row],[Baixa4]]="NA","NA",Tabela1[[#This Row],[Baixa4]]/Tabela1[[#This Row],[Baixa7]]*Tabela1[[#This Row],[Diâmetro (cm)]]/100)</f>
        <v>5.7999999999999996E-3</v>
      </c>
      <c r="AA768" s="42">
        <f>IF(Tabela1[[#This Row],[Alta8]]="NA","NA",IF(OR(AD768="",U768=""),"",U768*30/1000))</f>
        <v>1.8360000000000001</v>
      </c>
      <c r="AB768" s="42">
        <f>IF(Tabela1[[#This Row],[Média9]]="NA","NA",IF(OR(AE768="",V768=""),"",V768*30/1000))</f>
        <v>1.5780000000000001</v>
      </c>
      <c r="AC768" s="42">
        <f>IF(Tabela1[[#This Row],[Baixa10]]="NA","NA",IF(OR(AF768="",W768=""),"",W768*30/1000))</f>
        <v>1.476</v>
      </c>
      <c r="AD768" s="52" t="str">
        <f>IF(Tabela1[[#This Row],[Alta8]]="NA","NA",IF(X768="","",IF(X768&gt;$AD$3,"A",IF(X768&gt;$AD$4,"B",IF(X768&gt;$AD$5,"C","D")))))</f>
        <v>A</v>
      </c>
      <c r="AE768" s="52" t="str">
        <f>IF(Tabela1[[#This Row],[Média9]]="NA","NA",IF(Y768="","",IF(Y768&gt;$AD$3,"A",IF(Y768&gt;$AD$4,"B",IF(Y768&gt;$AD$5,"C","D")))))</f>
        <v>A</v>
      </c>
      <c r="AF768" s="52" t="str">
        <f>IF(Tabela1[[#This Row],[Baixa10]]="NA","NA",IF(Z768="","",IF(Z768&gt;$AD$3,"A",IF(Z768&gt;$AD$4,"B",IF(Z768&gt;$AD$5,"C","D")))))</f>
        <v>A</v>
      </c>
    </row>
    <row r="769" spans="1:32" ht="26.1" customHeight="1" x14ac:dyDescent="0.3">
      <c r="A769" s="46" t="s">
        <v>1250</v>
      </c>
      <c r="B769" s="31" t="s">
        <v>1242</v>
      </c>
      <c r="C769" s="46" t="s">
        <v>762</v>
      </c>
      <c r="D769" s="46" t="s">
        <v>1125</v>
      </c>
      <c r="E769" s="46" t="s">
        <v>25</v>
      </c>
      <c r="F769" s="31">
        <v>127</v>
      </c>
      <c r="G769" s="47">
        <v>44</v>
      </c>
      <c r="H769" s="31">
        <v>6</v>
      </c>
      <c r="I769" s="31" t="s">
        <v>80</v>
      </c>
      <c r="J769" s="31" t="s">
        <v>18</v>
      </c>
      <c r="K769" s="31" t="s">
        <v>18</v>
      </c>
      <c r="L769" s="31" t="s">
        <v>80</v>
      </c>
      <c r="M769" s="31" t="s">
        <v>33</v>
      </c>
      <c r="N769" s="31">
        <v>3</v>
      </c>
      <c r="O769" s="31">
        <v>1538</v>
      </c>
      <c r="P769" s="31">
        <v>1417</v>
      </c>
      <c r="Q769" s="31">
        <v>1272</v>
      </c>
      <c r="R769" s="48">
        <v>0.97</v>
      </c>
      <c r="S769" s="48">
        <v>0.87</v>
      </c>
      <c r="T769" s="49">
        <v>0.78</v>
      </c>
      <c r="U769" s="50">
        <v>88.7</v>
      </c>
      <c r="V769" s="50">
        <v>81.2</v>
      </c>
      <c r="W769" s="51">
        <v>76.400000000000006</v>
      </c>
      <c r="X769" s="42">
        <f>IF(Tabela1[[#This Row],[Alta2]]="NA","NA",Tabela1[[#This Row],[Alta2]]/Tabela1[[#This Row],[Alta5]]*Tabela1[[#This Row],[Diâmetro (cm)]]/100)</f>
        <v>4.7999999999999996E-3</v>
      </c>
      <c r="Y769" s="42">
        <f>IF(Tabela1[[#This Row],[Média3]]="NA","NA",Tabela1[[#This Row],[Média3]]/Tabela1[[#This Row],[Média6]]*Tabela1[[#This Row],[Diâmetro (cm)]]/100)</f>
        <v>4.7000000000000002E-3</v>
      </c>
      <c r="Z769" s="42">
        <f>IF(Tabela1[[#This Row],[Baixa4]]="NA","NA",Tabela1[[#This Row],[Baixa4]]/Tabela1[[#This Row],[Baixa7]]*Tabela1[[#This Row],[Diâmetro (cm)]]/100)</f>
        <v>4.4999999999999997E-3</v>
      </c>
      <c r="AA769" s="42">
        <f>IF(Tabela1[[#This Row],[Alta8]]="NA","NA",IF(OR(AD769="",U769=""),"",U769*30/1000))</f>
        <v>2.661</v>
      </c>
      <c r="AB769" s="42">
        <f>IF(Tabela1[[#This Row],[Média9]]="NA","NA",IF(OR(AE769="",V769=""),"",V769*30/1000))</f>
        <v>2.4359999999999999</v>
      </c>
      <c r="AC769" s="42">
        <f>IF(Tabela1[[#This Row],[Baixa10]]="NA","NA",IF(OR(AF769="",W769=""),"",W769*30/1000))</f>
        <v>2.2919999999999998</v>
      </c>
      <c r="AD769" s="52" t="str">
        <f>IF(Tabela1[[#This Row],[Alta8]]="NA","NA",IF(X769="","",IF(X769&gt;$AD$3,"A",IF(X769&gt;$AD$4,"B",IF(X769&gt;$AD$5,"C","D")))))</f>
        <v>A</v>
      </c>
      <c r="AE769" s="52" t="str">
        <f>IF(Tabela1[[#This Row],[Média9]]="NA","NA",IF(Y769="","",IF(Y769&gt;$AD$3,"A",IF(Y769&gt;$AD$4,"B",IF(Y769&gt;$AD$5,"C","D")))))</f>
        <v>A</v>
      </c>
      <c r="AF769" s="52" t="str">
        <f>IF(Tabela1[[#This Row],[Baixa10]]="NA","NA",IF(Z769="","",IF(Z769&gt;$AD$3,"A",IF(Z769&gt;$AD$4,"B",IF(Z769&gt;$AD$5,"C","D")))))</f>
        <v>A</v>
      </c>
    </row>
    <row r="770" spans="1:32" ht="26.1" customHeight="1" x14ac:dyDescent="0.3">
      <c r="A770" s="46" t="s">
        <v>1250</v>
      </c>
      <c r="B770" s="31" t="s">
        <v>1242</v>
      </c>
      <c r="C770" s="46" t="s">
        <v>763</v>
      </c>
      <c r="D770" s="46" t="s">
        <v>1123</v>
      </c>
      <c r="E770" s="46" t="s">
        <v>25</v>
      </c>
      <c r="F770" s="31">
        <v>220</v>
      </c>
      <c r="G770" s="47">
        <v>44</v>
      </c>
      <c r="H770" s="31">
        <v>6</v>
      </c>
      <c r="I770" s="31" t="s">
        <v>80</v>
      </c>
      <c r="J770" s="31" t="s">
        <v>18</v>
      </c>
      <c r="K770" s="31" t="s">
        <v>18</v>
      </c>
      <c r="L770" s="31" t="s">
        <v>80</v>
      </c>
      <c r="M770" s="31" t="s">
        <v>33</v>
      </c>
      <c r="N770" s="31">
        <v>3</v>
      </c>
      <c r="O770" s="31">
        <v>1574</v>
      </c>
      <c r="P770" s="31">
        <v>1437</v>
      </c>
      <c r="Q770" s="31">
        <v>1315</v>
      </c>
      <c r="R770" s="48">
        <v>0.97</v>
      </c>
      <c r="S770" s="48">
        <v>0.86</v>
      </c>
      <c r="T770" s="49">
        <v>0.77</v>
      </c>
      <c r="U770" s="50">
        <v>88.4</v>
      </c>
      <c r="V770" s="50">
        <v>82.8</v>
      </c>
      <c r="W770" s="51">
        <v>79.8</v>
      </c>
      <c r="X770" s="42">
        <f>IF(Tabela1[[#This Row],[Alta2]]="NA","NA",Tabela1[[#This Row],[Alta2]]/Tabela1[[#This Row],[Alta5]]*Tabela1[[#This Row],[Diâmetro (cm)]]/100)</f>
        <v>4.7999999999999996E-3</v>
      </c>
      <c r="Y770" s="42">
        <f>IF(Tabela1[[#This Row],[Média3]]="NA","NA",Tabela1[[#This Row],[Média3]]/Tabela1[[#This Row],[Média6]]*Tabela1[[#This Row],[Diâmetro (cm)]]/100)</f>
        <v>4.5999999999999999E-3</v>
      </c>
      <c r="Z770" s="42">
        <f>IF(Tabela1[[#This Row],[Baixa4]]="NA","NA",Tabela1[[#This Row],[Baixa4]]/Tabela1[[#This Row],[Baixa7]]*Tabela1[[#This Row],[Diâmetro (cm)]]/100)</f>
        <v>4.1999999999999997E-3</v>
      </c>
      <c r="AA770" s="42">
        <f>IF(Tabela1[[#This Row],[Alta8]]="NA","NA",IF(OR(AD770="",U770=""),"",U770*30/1000))</f>
        <v>2.6520000000000001</v>
      </c>
      <c r="AB770" s="42">
        <f>IF(Tabela1[[#This Row],[Média9]]="NA","NA",IF(OR(AE770="",V770=""),"",V770*30/1000))</f>
        <v>2.484</v>
      </c>
      <c r="AC770" s="42">
        <f>IF(Tabela1[[#This Row],[Baixa10]]="NA","NA",IF(OR(AF770="",W770=""),"",W770*30/1000))</f>
        <v>2.3940000000000001</v>
      </c>
      <c r="AD770" s="52" t="str">
        <f>IF(Tabela1[[#This Row],[Alta8]]="NA","NA",IF(X770="","",IF(X770&gt;$AD$3,"A",IF(X770&gt;$AD$4,"B",IF(X770&gt;$AD$5,"C","D")))))</f>
        <v>A</v>
      </c>
      <c r="AE770" s="52" t="str">
        <f>IF(Tabela1[[#This Row],[Média9]]="NA","NA",IF(Y770="","",IF(Y770&gt;$AD$3,"A",IF(Y770&gt;$AD$4,"B",IF(Y770&gt;$AD$5,"C","D")))))</f>
        <v>A</v>
      </c>
      <c r="AF770" s="52" t="str">
        <f>IF(Tabela1[[#This Row],[Baixa10]]="NA","NA",IF(Z770="","",IF(Z770&gt;$AD$3,"A",IF(Z770&gt;$AD$4,"B",IF(Z770&gt;$AD$5,"C","D")))))</f>
        <v>A</v>
      </c>
    </row>
    <row r="771" spans="1:32" ht="26.1" customHeight="1" x14ac:dyDescent="0.3">
      <c r="A771" s="46" t="s">
        <v>1250</v>
      </c>
      <c r="B771" s="31" t="s">
        <v>1243</v>
      </c>
      <c r="C771" s="46" t="s">
        <v>764</v>
      </c>
      <c r="D771" s="46" t="s">
        <v>1127</v>
      </c>
      <c r="E771" s="46" t="s">
        <v>25</v>
      </c>
      <c r="F771" s="31">
        <v>127</v>
      </c>
      <c r="G771" s="47">
        <v>44</v>
      </c>
      <c r="H771" s="31">
        <v>6</v>
      </c>
      <c r="I771" s="31" t="s">
        <v>80</v>
      </c>
      <c r="J771" s="31" t="s">
        <v>18</v>
      </c>
      <c r="K771" s="31" t="s">
        <v>18</v>
      </c>
      <c r="L771" s="31" t="s">
        <v>80</v>
      </c>
      <c r="M771" s="31" t="s">
        <v>33</v>
      </c>
      <c r="N771" s="31">
        <v>3</v>
      </c>
      <c r="O771" s="31">
        <v>1609</v>
      </c>
      <c r="P771" s="31">
        <v>1536</v>
      </c>
      <c r="Q771" s="31">
        <v>1480</v>
      </c>
      <c r="R771" s="48">
        <v>0.81</v>
      </c>
      <c r="S771" s="48">
        <v>0.77</v>
      </c>
      <c r="T771" s="49">
        <v>0.74</v>
      </c>
      <c r="U771" s="50">
        <v>67.599999999999994</v>
      </c>
      <c r="V771" s="50">
        <v>59.9</v>
      </c>
      <c r="W771" s="51">
        <v>57.3</v>
      </c>
      <c r="X771" s="42">
        <f>IF(Tabela1[[#This Row],[Alta2]]="NA","NA",Tabela1[[#This Row],[Alta2]]/Tabela1[[#This Row],[Alta5]]*Tabela1[[#This Row],[Diâmetro (cm)]]/100)</f>
        <v>5.3E-3</v>
      </c>
      <c r="Y771" s="42">
        <f>IF(Tabela1[[#This Row],[Média3]]="NA","NA",Tabela1[[#This Row],[Média3]]/Tabela1[[#This Row],[Média6]]*Tabela1[[#This Row],[Diâmetro (cm)]]/100)</f>
        <v>5.7000000000000002E-3</v>
      </c>
      <c r="Z771" s="42">
        <f>IF(Tabela1[[#This Row],[Baixa4]]="NA","NA",Tabela1[[#This Row],[Baixa4]]/Tabela1[[#This Row],[Baixa7]]*Tabela1[[#This Row],[Diâmetro (cm)]]/100)</f>
        <v>5.7000000000000002E-3</v>
      </c>
      <c r="AA771" s="42">
        <f>IF(Tabela1[[#This Row],[Alta8]]="NA","NA",IF(OR(AD771="",U771=""),"",U771*30/1000))</f>
        <v>2.028</v>
      </c>
      <c r="AB771" s="42">
        <f>IF(Tabela1[[#This Row],[Média9]]="NA","NA",IF(OR(AE771="",V771=""),"",V771*30/1000))</f>
        <v>1.7969999999999999</v>
      </c>
      <c r="AC771" s="42">
        <f>IF(Tabela1[[#This Row],[Baixa10]]="NA","NA",IF(OR(AF771="",W771=""),"",W771*30/1000))</f>
        <v>1.7190000000000001</v>
      </c>
      <c r="AD771" s="52" t="str">
        <f>IF(Tabela1[[#This Row],[Alta8]]="NA","NA",IF(X771="","",IF(X771&gt;$AD$3,"A",IF(X771&gt;$AD$4,"B",IF(X771&gt;$AD$5,"C","D")))))</f>
        <v>A</v>
      </c>
      <c r="AE771" s="52" t="str">
        <f>IF(Tabela1[[#This Row],[Média9]]="NA","NA",IF(Y771="","",IF(Y771&gt;$AD$3,"A",IF(Y771&gt;$AD$4,"B",IF(Y771&gt;$AD$5,"C","D")))))</f>
        <v>A</v>
      </c>
      <c r="AF771" s="52" t="str">
        <f>IF(Tabela1[[#This Row],[Baixa10]]="NA","NA",IF(Z771="","",IF(Z771&gt;$AD$3,"A",IF(Z771&gt;$AD$4,"B",IF(Z771&gt;$AD$5,"C","D")))))</f>
        <v>A</v>
      </c>
    </row>
    <row r="772" spans="1:32" ht="26.1" customHeight="1" x14ac:dyDescent="0.3">
      <c r="A772" s="46" t="s">
        <v>1250</v>
      </c>
      <c r="B772" s="31" t="s">
        <v>1243</v>
      </c>
      <c r="C772" s="46" t="s">
        <v>765</v>
      </c>
      <c r="D772" s="46" t="s">
        <v>1126</v>
      </c>
      <c r="E772" s="46" t="s">
        <v>25</v>
      </c>
      <c r="F772" s="31">
        <v>220</v>
      </c>
      <c r="G772" s="47">
        <v>44</v>
      </c>
      <c r="H772" s="31">
        <v>6</v>
      </c>
      <c r="I772" s="31" t="s">
        <v>80</v>
      </c>
      <c r="J772" s="31" t="s">
        <v>18</v>
      </c>
      <c r="K772" s="31" t="s">
        <v>18</v>
      </c>
      <c r="L772" s="31" t="s">
        <v>80</v>
      </c>
      <c r="M772" s="31" t="s">
        <v>33</v>
      </c>
      <c r="N772" s="31">
        <v>3</v>
      </c>
      <c r="O772" s="31">
        <v>1479</v>
      </c>
      <c r="P772" s="31">
        <v>1415</v>
      </c>
      <c r="Q772" s="31">
        <v>1362</v>
      </c>
      <c r="R772" s="48">
        <v>0.73</v>
      </c>
      <c r="S772" s="48">
        <v>0.69</v>
      </c>
      <c r="T772" s="49">
        <v>0.65</v>
      </c>
      <c r="U772" s="50">
        <v>61.2</v>
      </c>
      <c r="V772" s="50">
        <v>52.6</v>
      </c>
      <c r="W772" s="51">
        <v>49.2</v>
      </c>
      <c r="X772" s="42">
        <f>IF(Tabela1[[#This Row],[Alta2]]="NA","NA",Tabela1[[#This Row],[Alta2]]/Tabela1[[#This Row],[Alta5]]*Tabela1[[#This Row],[Diâmetro (cm)]]/100)</f>
        <v>5.1999999999999998E-3</v>
      </c>
      <c r="Y772" s="42">
        <f>IF(Tabela1[[#This Row],[Média3]]="NA","NA",Tabela1[[#This Row],[Média3]]/Tabela1[[#This Row],[Média6]]*Tabela1[[#This Row],[Diâmetro (cm)]]/100)</f>
        <v>5.7999999999999996E-3</v>
      </c>
      <c r="Z772" s="42">
        <f>IF(Tabela1[[#This Row],[Baixa4]]="NA","NA",Tabela1[[#This Row],[Baixa4]]/Tabela1[[#This Row],[Baixa7]]*Tabela1[[#This Row],[Diâmetro (cm)]]/100)</f>
        <v>5.7999999999999996E-3</v>
      </c>
      <c r="AA772" s="42">
        <f>IF(Tabela1[[#This Row],[Alta8]]="NA","NA",IF(OR(AD772="",U772=""),"",U772*30/1000))</f>
        <v>1.8360000000000001</v>
      </c>
      <c r="AB772" s="42">
        <f>IF(Tabela1[[#This Row],[Média9]]="NA","NA",IF(OR(AE772="",V772=""),"",V772*30/1000))</f>
        <v>1.5780000000000001</v>
      </c>
      <c r="AC772" s="42">
        <f>IF(Tabela1[[#This Row],[Baixa10]]="NA","NA",IF(OR(AF772="",W772=""),"",W772*30/1000))</f>
        <v>1.476</v>
      </c>
      <c r="AD772" s="52" t="str">
        <f>IF(Tabela1[[#This Row],[Alta8]]="NA","NA",IF(X772="","",IF(X772&gt;$AD$3,"A",IF(X772&gt;$AD$4,"B",IF(X772&gt;$AD$5,"C","D")))))</f>
        <v>A</v>
      </c>
      <c r="AE772" s="52" t="str">
        <f>IF(Tabela1[[#This Row],[Média9]]="NA","NA",IF(Y772="","",IF(Y772&gt;$AD$3,"A",IF(Y772&gt;$AD$4,"B",IF(Y772&gt;$AD$5,"C","D")))))</f>
        <v>A</v>
      </c>
      <c r="AF772" s="52" t="str">
        <f>IF(Tabela1[[#This Row],[Baixa10]]="NA","NA",IF(Z772="","",IF(Z772&gt;$AD$3,"A",IF(Z772&gt;$AD$4,"B",IF(Z772&gt;$AD$5,"C","D")))))</f>
        <v>A</v>
      </c>
    </row>
    <row r="773" spans="1:32" ht="26.1" customHeight="1" x14ac:dyDescent="0.3">
      <c r="A773" s="46" t="s">
        <v>1250</v>
      </c>
      <c r="B773" s="31" t="s">
        <v>1243</v>
      </c>
      <c r="C773" s="46" t="s">
        <v>766</v>
      </c>
      <c r="D773" s="46" t="s">
        <v>1125</v>
      </c>
      <c r="E773" s="46" t="s">
        <v>25</v>
      </c>
      <c r="F773" s="31">
        <v>127</v>
      </c>
      <c r="G773" s="47">
        <v>44</v>
      </c>
      <c r="H773" s="31">
        <v>6</v>
      </c>
      <c r="I773" s="31" t="s">
        <v>80</v>
      </c>
      <c r="J773" s="31" t="s">
        <v>18</v>
      </c>
      <c r="K773" s="31" t="s">
        <v>18</v>
      </c>
      <c r="L773" s="31" t="s">
        <v>80</v>
      </c>
      <c r="M773" s="31" t="s">
        <v>33</v>
      </c>
      <c r="N773" s="31">
        <v>3</v>
      </c>
      <c r="O773" s="31">
        <v>1538</v>
      </c>
      <c r="P773" s="31">
        <v>1417</v>
      </c>
      <c r="Q773" s="31">
        <v>1272</v>
      </c>
      <c r="R773" s="48">
        <v>0.97</v>
      </c>
      <c r="S773" s="48">
        <v>0.87</v>
      </c>
      <c r="T773" s="49">
        <v>0.78</v>
      </c>
      <c r="U773" s="50">
        <v>88.7</v>
      </c>
      <c r="V773" s="50">
        <v>81.2</v>
      </c>
      <c r="W773" s="51">
        <v>76.400000000000006</v>
      </c>
      <c r="X773" s="42">
        <f>IF(Tabela1[[#This Row],[Alta2]]="NA","NA",Tabela1[[#This Row],[Alta2]]/Tabela1[[#This Row],[Alta5]]*Tabela1[[#This Row],[Diâmetro (cm)]]/100)</f>
        <v>4.7999999999999996E-3</v>
      </c>
      <c r="Y773" s="42">
        <f>IF(Tabela1[[#This Row],[Média3]]="NA","NA",Tabela1[[#This Row],[Média3]]/Tabela1[[#This Row],[Média6]]*Tabela1[[#This Row],[Diâmetro (cm)]]/100)</f>
        <v>4.7000000000000002E-3</v>
      </c>
      <c r="Z773" s="42">
        <f>IF(Tabela1[[#This Row],[Baixa4]]="NA","NA",Tabela1[[#This Row],[Baixa4]]/Tabela1[[#This Row],[Baixa7]]*Tabela1[[#This Row],[Diâmetro (cm)]]/100)</f>
        <v>4.4999999999999997E-3</v>
      </c>
      <c r="AA773" s="42">
        <f>IF(Tabela1[[#This Row],[Alta8]]="NA","NA",IF(OR(AD773="",U773=""),"",U773*30/1000))</f>
        <v>2.661</v>
      </c>
      <c r="AB773" s="42">
        <f>IF(Tabela1[[#This Row],[Média9]]="NA","NA",IF(OR(AE773="",V773=""),"",V773*30/1000))</f>
        <v>2.4359999999999999</v>
      </c>
      <c r="AC773" s="42">
        <f>IF(Tabela1[[#This Row],[Baixa10]]="NA","NA",IF(OR(AF773="",W773=""),"",W773*30/1000))</f>
        <v>2.2919999999999998</v>
      </c>
      <c r="AD773" s="52" t="str">
        <f>IF(Tabela1[[#This Row],[Alta8]]="NA","NA",IF(X773="","",IF(X773&gt;$AD$3,"A",IF(X773&gt;$AD$4,"B",IF(X773&gt;$AD$5,"C","D")))))</f>
        <v>A</v>
      </c>
      <c r="AE773" s="52" t="str">
        <f>IF(Tabela1[[#This Row],[Média9]]="NA","NA",IF(Y773="","",IF(Y773&gt;$AD$3,"A",IF(Y773&gt;$AD$4,"B",IF(Y773&gt;$AD$5,"C","D")))))</f>
        <v>A</v>
      </c>
      <c r="AF773" s="52" t="str">
        <f>IF(Tabela1[[#This Row],[Baixa10]]="NA","NA",IF(Z773="","",IF(Z773&gt;$AD$3,"A",IF(Z773&gt;$AD$4,"B",IF(Z773&gt;$AD$5,"C","D")))))</f>
        <v>A</v>
      </c>
    </row>
    <row r="774" spans="1:32" ht="26.1" customHeight="1" x14ac:dyDescent="0.3">
      <c r="A774" s="46" t="s">
        <v>1250</v>
      </c>
      <c r="B774" s="31" t="s">
        <v>1243</v>
      </c>
      <c r="C774" s="46" t="s">
        <v>767</v>
      </c>
      <c r="D774" s="46" t="s">
        <v>1123</v>
      </c>
      <c r="E774" s="46" t="s">
        <v>25</v>
      </c>
      <c r="F774" s="31">
        <v>220</v>
      </c>
      <c r="G774" s="47">
        <v>44</v>
      </c>
      <c r="H774" s="31">
        <v>6</v>
      </c>
      <c r="I774" s="31" t="s">
        <v>80</v>
      </c>
      <c r="J774" s="31" t="s">
        <v>18</v>
      </c>
      <c r="K774" s="31" t="s">
        <v>18</v>
      </c>
      <c r="L774" s="31" t="s">
        <v>80</v>
      </c>
      <c r="M774" s="31" t="s">
        <v>33</v>
      </c>
      <c r="N774" s="31">
        <v>3</v>
      </c>
      <c r="O774" s="31">
        <v>1574</v>
      </c>
      <c r="P774" s="31">
        <v>1437</v>
      </c>
      <c r="Q774" s="31">
        <v>1315</v>
      </c>
      <c r="R774" s="48">
        <v>0.97</v>
      </c>
      <c r="S774" s="48">
        <v>0.86</v>
      </c>
      <c r="T774" s="49">
        <v>0.77</v>
      </c>
      <c r="U774" s="50">
        <v>88.4</v>
      </c>
      <c r="V774" s="50">
        <v>82.8</v>
      </c>
      <c r="W774" s="51">
        <v>79.8</v>
      </c>
      <c r="X774" s="42">
        <f>IF(Tabela1[[#This Row],[Alta2]]="NA","NA",Tabela1[[#This Row],[Alta2]]/Tabela1[[#This Row],[Alta5]]*Tabela1[[#This Row],[Diâmetro (cm)]]/100)</f>
        <v>4.7999999999999996E-3</v>
      </c>
      <c r="Y774" s="42">
        <f>IF(Tabela1[[#This Row],[Média3]]="NA","NA",Tabela1[[#This Row],[Média3]]/Tabela1[[#This Row],[Média6]]*Tabela1[[#This Row],[Diâmetro (cm)]]/100)</f>
        <v>4.5999999999999999E-3</v>
      </c>
      <c r="Z774" s="42">
        <f>IF(Tabela1[[#This Row],[Baixa4]]="NA","NA",Tabela1[[#This Row],[Baixa4]]/Tabela1[[#This Row],[Baixa7]]*Tabela1[[#This Row],[Diâmetro (cm)]]/100)</f>
        <v>4.1999999999999997E-3</v>
      </c>
      <c r="AA774" s="42">
        <f>IF(Tabela1[[#This Row],[Alta8]]="NA","NA",IF(OR(AD774="",U774=""),"",U774*30/1000))</f>
        <v>2.6520000000000001</v>
      </c>
      <c r="AB774" s="42">
        <f>IF(Tabela1[[#This Row],[Média9]]="NA","NA",IF(OR(AE774="",V774=""),"",V774*30/1000))</f>
        <v>2.484</v>
      </c>
      <c r="AC774" s="42">
        <f>IF(Tabela1[[#This Row],[Baixa10]]="NA","NA",IF(OR(AF774="",W774=""),"",W774*30/1000))</f>
        <v>2.3940000000000001</v>
      </c>
      <c r="AD774" s="52" t="str">
        <f>IF(Tabela1[[#This Row],[Alta8]]="NA","NA",IF(X774="","",IF(X774&gt;$AD$3,"A",IF(X774&gt;$AD$4,"B",IF(X774&gt;$AD$5,"C","D")))))</f>
        <v>A</v>
      </c>
      <c r="AE774" s="52" t="str">
        <f>IF(Tabela1[[#This Row],[Média9]]="NA","NA",IF(Y774="","",IF(Y774&gt;$AD$3,"A",IF(Y774&gt;$AD$4,"B",IF(Y774&gt;$AD$5,"C","D")))))</f>
        <v>A</v>
      </c>
      <c r="AF774" s="52" t="str">
        <f>IF(Tabela1[[#This Row],[Baixa10]]="NA","NA",IF(Z774="","",IF(Z774&gt;$AD$3,"A",IF(Z774&gt;$AD$4,"B",IF(Z774&gt;$AD$5,"C","D")))))</f>
        <v>A</v>
      </c>
    </row>
    <row r="775" spans="1:32" ht="26.1" customHeight="1" x14ac:dyDescent="0.3">
      <c r="A775" s="46" t="s">
        <v>1250</v>
      </c>
      <c r="B775" s="31" t="s">
        <v>1242</v>
      </c>
      <c r="C775" s="46" t="s">
        <v>768</v>
      </c>
      <c r="D775" s="46" t="s">
        <v>1122</v>
      </c>
      <c r="E775" s="46" t="s">
        <v>25</v>
      </c>
      <c r="F775" s="31" t="s">
        <v>20</v>
      </c>
      <c r="G775" s="47">
        <v>44</v>
      </c>
      <c r="H775" s="31">
        <v>3</v>
      </c>
      <c r="I775" s="31" t="s">
        <v>80</v>
      </c>
      <c r="J775" s="31" t="s">
        <v>18</v>
      </c>
      <c r="K775" s="31" t="s">
        <v>17</v>
      </c>
      <c r="L775" s="31" t="s">
        <v>80</v>
      </c>
      <c r="M775" s="31" t="s">
        <v>33</v>
      </c>
      <c r="N775" s="31">
        <v>3</v>
      </c>
      <c r="O775" s="31">
        <v>1461</v>
      </c>
      <c r="P775" s="31">
        <v>749</v>
      </c>
      <c r="Q775" s="31">
        <v>389</v>
      </c>
      <c r="R775" s="48">
        <v>0.88</v>
      </c>
      <c r="S775" s="48">
        <v>0.47</v>
      </c>
      <c r="T775" s="49">
        <v>0.24</v>
      </c>
      <c r="U775" s="50">
        <v>81.3</v>
      </c>
      <c r="V775" s="50">
        <v>59.6</v>
      </c>
      <c r="W775" s="51">
        <v>28.1</v>
      </c>
      <c r="X775" s="42">
        <f>IF(Tabela1[[#This Row],[Alta2]]="NA","NA",Tabela1[[#This Row],[Alta2]]/Tabela1[[#This Row],[Alta5]]*Tabela1[[#This Row],[Diâmetro (cm)]]/100)</f>
        <v>4.7999999999999996E-3</v>
      </c>
      <c r="Y775" s="42">
        <f>IF(Tabela1[[#This Row],[Média3]]="NA","NA",Tabela1[[#This Row],[Média3]]/Tabela1[[#This Row],[Média6]]*Tabela1[[#This Row],[Diâmetro (cm)]]/100)</f>
        <v>3.5000000000000001E-3</v>
      </c>
      <c r="Z775" s="42">
        <f>IF(Tabela1[[#This Row],[Baixa4]]="NA","NA",Tabela1[[#This Row],[Baixa4]]/Tabela1[[#This Row],[Baixa7]]*Tabela1[[#This Row],[Diâmetro (cm)]]/100)</f>
        <v>3.8E-3</v>
      </c>
      <c r="AA775" s="42">
        <f>IF(Tabela1[[#This Row],[Alta8]]="NA","NA",IF(OR(AD775="",U775=""),"",U775*30/1000))</f>
        <v>2.4390000000000001</v>
      </c>
      <c r="AB775" s="42">
        <f>IF(Tabela1[[#This Row],[Média9]]="NA","NA",IF(OR(AE775="",V775=""),"",V775*30/1000))</f>
        <v>1.788</v>
      </c>
      <c r="AC775" s="42">
        <f>IF(Tabela1[[#This Row],[Baixa10]]="NA","NA",IF(OR(AF775="",W775=""),"",W775*30/1000))</f>
        <v>0.84299999999999997</v>
      </c>
      <c r="AD775" s="52" t="str">
        <f>IF(Tabela1[[#This Row],[Alta8]]="NA","NA",IF(X775="","",IF(X775&gt;$AD$3,"A",IF(X775&gt;$AD$4,"B",IF(X775&gt;$AD$5,"C","D")))))</f>
        <v>A</v>
      </c>
      <c r="AE775" s="52" t="str">
        <f>IF(Tabela1[[#This Row],[Média9]]="NA","NA",IF(Y775="","",IF(Y775&gt;$AD$3,"A",IF(Y775&gt;$AD$4,"B",IF(Y775&gt;$AD$5,"C","D")))))</f>
        <v>C</v>
      </c>
      <c r="AF775" s="52" t="str">
        <f>IF(Tabela1[[#This Row],[Baixa10]]="NA","NA",IF(Z775="","",IF(Z775&gt;$AD$3,"A",IF(Z775&gt;$AD$4,"B",IF(Z775&gt;$AD$5,"C","D")))))</f>
        <v>B</v>
      </c>
    </row>
    <row r="776" spans="1:32" ht="26.1" customHeight="1" x14ac:dyDescent="0.3">
      <c r="A776" s="46" t="s">
        <v>1250</v>
      </c>
      <c r="B776" s="31" t="s">
        <v>1243</v>
      </c>
      <c r="C776" s="46" t="s">
        <v>768</v>
      </c>
      <c r="D776" s="46" t="s">
        <v>1122</v>
      </c>
      <c r="E776" s="46" t="s">
        <v>25</v>
      </c>
      <c r="F776" s="31" t="s">
        <v>20</v>
      </c>
      <c r="G776" s="47">
        <v>44</v>
      </c>
      <c r="H776" s="31">
        <v>3</v>
      </c>
      <c r="I776" s="31" t="s">
        <v>80</v>
      </c>
      <c r="J776" s="31" t="s">
        <v>18</v>
      </c>
      <c r="K776" s="31" t="s">
        <v>17</v>
      </c>
      <c r="L776" s="31" t="s">
        <v>80</v>
      </c>
      <c r="M776" s="31" t="s">
        <v>33</v>
      </c>
      <c r="N776" s="31">
        <v>3</v>
      </c>
      <c r="O776" s="31">
        <v>1461</v>
      </c>
      <c r="P776" s="31">
        <v>749</v>
      </c>
      <c r="Q776" s="31">
        <v>389</v>
      </c>
      <c r="R776" s="48">
        <v>0.88</v>
      </c>
      <c r="S776" s="48">
        <v>0.47</v>
      </c>
      <c r="T776" s="49">
        <v>0.24</v>
      </c>
      <c r="U776" s="50">
        <v>81.3</v>
      </c>
      <c r="V776" s="50">
        <v>59.6</v>
      </c>
      <c r="W776" s="51">
        <v>28.1</v>
      </c>
      <c r="X776" s="42">
        <f>IF(Tabela1[[#This Row],[Alta2]]="NA","NA",Tabela1[[#This Row],[Alta2]]/Tabela1[[#This Row],[Alta5]]*Tabela1[[#This Row],[Diâmetro (cm)]]/100)</f>
        <v>4.7999999999999996E-3</v>
      </c>
      <c r="Y776" s="42">
        <f>IF(Tabela1[[#This Row],[Média3]]="NA","NA",Tabela1[[#This Row],[Média3]]/Tabela1[[#This Row],[Média6]]*Tabela1[[#This Row],[Diâmetro (cm)]]/100)</f>
        <v>3.5000000000000001E-3</v>
      </c>
      <c r="Z776" s="42">
        <f>IF(Tabela1[[#This Row],[Baixa4]]="NA","NA",Tabela1[[#This Row],[Baixa4]]/Tabela1[[#This Row],[Baixa7]]*Tabela1[[#This Row],[Diâmetro (cm)]]/100)</f>
        <v>3.8E-3</v>
      </c>
      <c r="AA776" s="42">
        <f>IF(Tabela1[[#This Row],[Alta8]]="NA","NA",IF(OR(AD776="",U776=""),"",U776*30/1000))</f>
        <v>2.4390000000000001</v>
      </c>
      <c r="AB776" s="42">
        <f>IF(Tabela1[[#This Row],[Média9]]="NA","NA",IF(OR(AE776="",V776=""),"",V776*30/1000))</f>
        <v>1.788</v>
      </c>
      <c r="AC776" s="42">
        <f>IF(Tabela1[[#This Row],[Baixa10]]="NA","NA",IF(OR(AF776="",W776=""),"",W776*30/1000))</f>
        <v>0.84299999999999997</v>
      </c>
      <c r="AD776" s="52" t="str">
        <f>IF(Tabela1[[#This Row],[Alta8]]="NA","NA",IF(X776="","",IF(X776&gt;$AD$3,"A",IF(X776&gt;$AD$4,"B",IF(X776&gt;$AD$5,"C","D")))))</f>
        <v>A</v>
      </c>
      <c r="AE776" s="52" t="str">
        <f>IF(Tabela1[[#This Row],[Média9]]="NA","NA",IF(Y776="","",IF(Y776&gt;$AD$3,"A",IF(Y776&gt;$AD$4,"B",IF(Y776&gt;$AD$5,"C","D")))))</f>
        <v>C</v>
      </c>
      <c r="AF776" s="52" t="str">
        <f>IF(Tabela1[[#This Row],[Baixa10]]="NA","NA",IF(Z776="","",IF(Z776&gt;$AD$3,"A",IF(Z776&gt;$AD$4,"B",IF(Z776&gt;$AD$5,"C","D")))))</f>
        <v>B</v>
      </c>
    </row>
    <row r="777" spans="1:32" ht="26.1" customHeight="1" x14ac:dyDescent="0.3">
      <c r="A777" s="46" t="s">
        <v>1250</v>
      </c>
      <c r="B777" s="31" t="s">
        <v>1242</v>
      </c>
      <c r="C777" s="46" t="s">
        <v>769</v>
      </c>
      <c r="D777" s="46" t="s">
        <v>1124</v>
      </c>
      <c r="E777" s="46" t="s">
        <v>25</v>
      </c>
      <c r="F777" s="31">
        <v>127</v>
      </c>
      <c r="G777" s="47">
        <v>44</v>
      </c>
      <c r="H777" s="31">
        <v>3</v>
      </c>
      <c r="I777" s="31" t="s">
        <v>80</v>
      </c>
      <c r="J777" s="31" t="s">
        <v>18</v>
      </c>
      <c r="K777" s="31" t="s">
        <v>17</v>
      </c>
      <c r="L777" s="31" t="s">
        <v>80</v>
      </c>
      <c r="M777" s="31" t="s">
        <v>33</v>
      </c>
      <c r="N777" s="31">
        <v>3</v>
      </c>
      <c r="O777" s="31">
        <v>1513</v>
      </c>
      <c r="P777" s="31">
        <v>1370</v>
      </c>
      <c r="Q777" s="31">
        <v>882</v>
      </c>
      <c r="R777" s="48">
        <v>0.8</v>
      </c>
      <c r="S777" s="48">
        <v>0.7</v>
      </c>
      <c r="T777" s="49">
        <v>0.61</v>
      </c>
      <c r="U777" s="50">
        <v>66.7</v>
      </c>
      <c r="V777" s="50">
        <v>61.9</v>
      </c>
      <c r="W777" s="51">
        <v>58</v>
      </c>
      <c r="X777" s="42">
        <f>IF(Tabela1[[#This Row],[Alta2]]="NA","NA",Tabela1[[#This Row],[Alta2]]/Tabela1[[#This Row],[Alta5]]*Tabela1[[#This Row],[Diâmetro (cm)]]/100)</f>
        <v>5.3E-3</v>
      </c>
      <c r="Y777" s="42">
        <f>IF(Tabela1[[#This Row],[Média3]]="NA","NA",Tabela1[[#This Row],[Média3]]/Tabela1[[#This Row],[Média6]]*Tabela1[[#This Row],[Diâmetro (cm)]]/100)</f>
        <v>5.0000000000000001E-3</v>
      </c>
      <c r="Z777" s="42">
        <f>IF(Tabela1[[#This Row],[Baixa4]]="NA","NA",Tabela1[[#This Row],[Baixa4]]/Tabela1[[#This Row],[Baixa7]]*Tabela1[[#This Row],[Diâmetro (cm)]]/100)</f>
        <v>4.5999999999999999E-3</v>
      </c>
      <c r="AA777" s="42">
        <f>IF(Tabela1[[#This Row],[Alta8]]="NA","NA",IF(OR(AD777="",U777=""),"",U777*30/1000))</f>
        <v>2.0009999999999999</v>
      </c>
      <c r="AB777" s="42">
        <f>IF(Tabela1[[#This Row],[Média9]]="NA","NA",IF(OR(AE777="",V777=""),"",V777*30/1000))</f>
        <v>1.857</v>
      </c>
      <c r="AC777" s="42">
        <f>IF(Tabela1[[#This Row],[Baixa10]]="NA","NA",IF(OR(AF777="",W777=""),"",W777*30/1000))</f>
        <v>1.74</v>
      </c>
      <c r="AD777" s="52" t="str">
        <f>IF(Tabela1[[#This Row],[Alta8]]="NA","NA",IF(X777="","",IF(X777&gt;$AD$3,"A",IF(X777&gt;$AD$4,"B",IF(X777&gt;$AD$5,"C","D")))))</f>
        <v>A</v>
      </c>
      <c r="AE777" s="52" t="str">
        <f>IF(Tabela1[[#This Row],[Média9]]="NA","NA",IF(Y777="","",IF(Y777&gt;$AD$3,"A",IF(Y777&gt;$AD$4,"B",IF(Y777&gt;$AD$5,"C","D")))))</f>
        <v>A</v>
      </c>
      <c r="AF777" s="52" t="str">
        <f>IF(Tabela1[[#This Row],[Baixa10]]="NA","NA",IF(Z777="","",IF(Z777&gt;$AD$3,"A",IF(Z777&gt;$AD$4,"B",IF(Z777&gt;$AD$5,"C","D")))))</f>
        <v>A</v>
      </c>
    </row>
    <row r="778" spans="1:32" ht="26.1" customHeight="1" x14ac:dyDescent="0.3">
      <c r="A778" s="46" t="s">
        <v>1250</v>
      </c>
      <c r="B778" s="31" t="s">
        <v>1242</v>
      </c>
      <c r="C778" s="46" t="s">
        <v>770</v>
      </c>
      <c r="D778" s="46" t="s">
        <v>1121</v>
      </c>
      <c r="E778" s="46" t="s">
        <v>25</v>
      </c>
      <c r="F778" s="31">
        <v>220</v>
      </c>
      <c r="G778" s="47">
        <v>44</v>
      </c>
      <c r="H778" s="31">
        <v>3</v>
      </c>
      <c r="I778" s="31" t="s">
        <v>80</v>
      </c>
      <c r="J778" s="31" t="s">
        <v>18</v>
      </c>
      <c r="K778" s="31" t="s">
        <v>17</v>
      </c>
      <c r="L778" s="31" t="s">
        <v>80</v>
      </c>
      <c r="M778" s="31" t="s">
        <v>33</v>
      </c>
      <c r="N778" s="31">
        <v>3</v>
      </c>
      <c r="O778" s="31">
        <v>1460</v>
      </c>
      <c r="P778" s="31">
        <v>1300</v>
      </c>
      <c r="Q778" s="31">
        <v>1231</v>
      </c>
      <c r="R778" s="48">
        <v>0.86</v>
      </c>
      <c r="S778" s="48">
        <v>0.79</v>
      </c>
      <c r="T778" s="49">
        <v>0.72</v>
      </c>
      <c r="U778" s="50">
        <v>66.5</v>
      </c>
      <c r="V778" s="50">
        <v>60</v>
      </c>
      <c r="W778" s="51">
        <v>54.6</v>
      </c>
      <c r="X778" s="42">
        <f>IF(Tabela1[[#This Row],[Alta2]]="NA","NA",Tabela1[[#This Row],[Alta2]]/Tabela1[[#This Row],[Alta5]]*Tabela1[[#This Row],[Diâmetro (cm)]]/100)</f>
        <v>5.7000000000000002E-3</v>
      </c>
      <c r="Y778" s="42">
        <f>IF(Tabela1[[#This Row],[Média3]]="NA","NA",Tabela1[[#This Row],[Média3]]/Tabela1[[#This Row],[Média6]]*Tabela1[[#This Row],[Diâmetro (cm)]]/100)</f>
        <v>5.7999999999999996E-3</v>
      </c>
      <c r="Z778" s="42">
        <f>IF(Tabela1[[#This Row],[Baixa4]]="NA","NA",Tabela1[[#This Row],[Baixa4]]/Tabela1[[#This Row],[Baixa7]]*Tabela1[[#This Row],[Diâmetro (cm)]]/100)</f>
        <v>5.7999999999999996E-3</v>
      </c>
      <c r="AA778" s="42">
        <f>IF(Tabela1[[#This Row],[Alta8]]="NA","NA",IF(OR(AD778="",U778=""),"",U778*30/1000))</f>
        <v>1.9950000000000001</v>
      </c>
      <c r="AB778" s="42">
        <f>IF(Tabela1[[#This Row],[Média9]]="NA","NA",IF(OR(AE778="",V778=""),"",V778*30/1000))</f>
        <v>1.8</v>
      </c>
      <c r="AC778" s="42">
        <f>IF(Tabela1[[#This Row],[Baixa10]]="NA","NA",IF(OR(AF778="",W778=""),"",W778*30/1000))</f>
        <v>1.6379999999999999</v>
      </c>
      <c r="AD778" s="52" t="str">
        <f>IF(Tabela1[[#This Row],[Alta8]]="NA","NA",IF(X778="","",IF(X778&gt;$AD$3,"A",IF(X778&gt;$AD$4,"B",IF(X778&gt;$AD$5,"C","D")))))</f>
        <v>A</v>
      </c>
      <c r="AE778" s="52" t="str">
        <f>IF(Tabela1[[#This Row],[Média9]]="NA","NA",IF(Y778="","",IF(Y778&gt;$AD$3,"A",IF(Y778&gt;$AD$4,"B",IF(Y778&gt;$AD$5,"C","D")))))</f>
        <v>A</v>
      </c>
      <c r="AF778" s="52" t="str">
        <f>IF(Tabela1[[#This Row],[Baixa10]]="NA","NA",IF(Z778="","",IF(Z778&gt;$AD$3,"A",IF(Z778&gt;$AD$4,"B",IF(Z778&gt;$AD$5,"C","D")))))</f>
        <v>A</v>
      </c>
    </row>
    <row r="779" spans="1:32" ht="26.1" customHeight="1" x14ac:dyDescent="0.3">
      <c r="A779" s="46" t="s">
        <v>1250</v>
      </c>
      <c r="B779" s="31" t="s">
        <v>1242</v>
      </c>
      <c r="C779" s="46" t="s">
        <v>771</v>
      </c>
      <c r="D779" s="46" t="s">
        <v>1120</v>
      </c>
      <c r="E779" s="46" t="s">
        <v>25</v>
      </c>
      <c r="F779" s="31" t="s">
        <v>20</v>
      </c>
      <c r="G779" s="47">
        <v>44</v>
      </c>
      <c r="H779" s="31">
        <v>6</v>
      </c>
      <c r="I779" s="31" t="s">
        <v>80</v>
      </c>
      <c r="J779" s="31" t="s">
        <v>18</v>
      </c>
      <c r="K779" s="31" t="s">
        <v>17</v>
      </c>
      <c r="L779" s="31" t="s">
        <v>80</v>
      </c>
      <c r="M779" s="31" t="s">
        <v>33</v>
      </c>
      <c r="N779" s="31">
        <v>3</v>
      </c>
      <c r="O779" s="31">
        <v>1556</v>
      </c>
      <c r="P779" s="31">
        <v>1518</v>
      </c>
      <c r="Q779" s="31">
        <v>1252</v>
      </c>
      <c r="R779" s="48">
        <v>0.94</v>
      </c>
      <c r="S779" s="48">
        <v>0.92</v>
      </c>
      <c r="T779" s="49">
        <v>0.77</v>
      </c>
      <c r="U779" s="50">
        <v>103.7</v>
      </c>
      <c r="V779" s="50">
        <v>101.4</v>
      </c>
      <c r="W779" s="51">
        <v>86.3</v>
      </c>
      <c r="X779" s="42">
        <f>IF(Tabela1[[#This Row],[Alta2]]="NA","NA",Tabela1[[#This Row],[Alta2]]/Tabela1[[#This Row],[Alta5]]*Tabela1[[#This Row],[Diâmetro (cm)]]/100)</f>
        <v>4.0000000000000001E-3</v>
      </c>
      <c r="Y779" s="42">
        <f>IF(Tabela1[[#This Row],[Média3]]="NA","NA",Tabela1[[#This Row],[Média3]]/Tabela1[[#This Row],[Média6]]*Tabela1[[#This Row],[Diâmetro (cm)]]/100)</f>
        <v>4.0000000000000001E-3</v>
      </c>
      <c r="Z779" s="42">
        <f>IF(Tabela1[[#This Row],[Baixa4]]="NA","NA",Tabela1[[#This Row],[Baixa4]]/Tabela1[[#This Row],[Baixa7]]*Tabela1[[#This Row],[Diâmetro (cm)]]/100)</f>
        <v>3.8999999999999998E-3</v>
      </c>
      <c r="AA779" s="42">
        <f>IF(Tabela1[[#This Row],[Alta8]]="NA","NA",IF(OR(AD779="",U779=""),"",U779*30/1000))</f>
        <v>3.1110000000000002</v>
      </c>
      <c r="AB779" s="42">
        <f>IF(Tabela1[[#This Row],[Média9]]="NA","NA",IF(OR(AE779="",V779=""),"",V779*30/1000))</f>
        <v>3.0419999999999998</v>
      </c>
      <c r="AC779" s="42">
        <f>IF(Tabela1[[#This Row],[Baixa10]]="NA","NA",IF(OR(AF779="",W779=""),"",W779*30/1000))</f>
        <v>2.589</v>
      </c>
      <c r="AD779" s="52" t="str">
        <f>IF(Tabela1[[#This Row],[Alta8]]="NA","NA",IF(X779="","",IF(X779&gt;$AD$3,"A",IF(X779&gt;$AD$4,"B",IF(X779&gt;$AD$5,"C","D")))))</f>
        <v>B</v>
      </c>
      <c r="AE779" s="52" t="str">
        <f>IF(Tabela1[[#This Row],[Média9]]="NA","NA",IF(Y779="","",IF(Y779&gt;$AD$3,"A",IF(Y779&gt;$AD$4,"B",IF(Y779&gt;$AD$5,"C","D")))))</f>
        <v>B</v>
      </c>
      <c r="AF779" s="52" t="str">
        <f>IF(Tabela1[[#This Row],[Baixa10]]="NA","NA",IF(Z779="","",IF(Z779&gt;$AD$3,"A",IF(Z779&gt;$AD$4,"B",IF(Z779&gt;$AD$5,"C","D")))))</f>
        <v>B</v>
      </c>
    </row>
    <row r="780" spans="1:32" ht="26.1" customHeight="1" x14ac:dyDescent="0.3">
      <c r="A780" s="46" t="s">
        <v>1250</v>
      </c>
      <c r="B780" s="31" t="s">
        <v>1244</v>
      </c>
      <c r="C780" s="46" t="s">
        <v>772</v>
      </c>
      <c r="D780" s="46" t="s">
        <v>1120</v>
      </c>
      <c r="E780" s="46" t="s">
        <v>25</v>
      </c>
      <c r="F780" s="31" t="s">
        <v>20</v>
      </c>
      <c r="G780" s="47">
        <v>44</v>
      </c>
      <c r="H780" s="31">
        <v>6</v>
      </c>
      <c r="I780" s="31" t="s">
        <v>80</v>
      </c>
      <c r="J780" s="31" t="s">
        <v>18</v>
      </c>
      <c r="K780" s="31" t="s">
        <v>17</v>
      </c>
      <c r="L780" s="31" t="s">
        <v>80</v>
      </c>
      <c r="M780" s="31" t="s">
        <v>33</v>
      </c>
      <c r="N780" s="31">
        <v>3</v>
      </c>
      <c r="O780" s="31">
        <v>1556</v>
      </c>
      <c r="P780" s="31">
        <v>1518</v>
      </c>
      <c r="Q780" s="31">
        <v>1252</v>
      </c>
      <c r="R780" s="48">
        <v>0.94</v>
      </c>
      <c r="S780" s="48">
        <v>0.92</v>
      </c>
      <c r="T780" s="49">
        <v>0.77</v>
      </c>
      <c r="U780" s="50">
        <v>103.7</v>
      </c>
      <c r="V780" s="50">
        <v>101.4</v>
      </c>
      <c r="W780" s="51">
        <v>86.3</v>
      </c>
      <c r="X780" s="42">
        <f>IF(Tabela1[[#This Row],[Alta2]]="NA","NA",Tabela1[[#This Row],[Alta2]]/Tabela1[[#This Row],[Alta5]]*Tabela1[[#This Row],[Diâmetro (cm)]]/100)</f>
        <v>4.0000000000000001E-3</v>
      </c>
      <c r="Y780" s="42">
        <f>IF(Tabela1[[#This Row],[Média3]]="NA","NA",Tabela1[[#This Row],[Média3]]/Tabela1[[#This Row],[Média6]]*Tabela1[[#This Row],[Diâmetro (cm)]]/100)</f>
        <v>4.0000000000000001E-3</v>
      </c>
      <c r="Z780" s="42">
        <f>IF(Tabela1[[#This Row],[Baixa4]]="NA","NA",Tabela1[[#This Row],[Baixa4]]/Tabela1[[#This Row],[Baixa7]]*Tabela1[[#This Row],[Diâmetro (cm)]]/100)</f>
        <v>3.8999999999999998E-3</v>
      </c>
      <c r="AA780" s="42">
        <f>IF(Tabela1[[#This Row],[Alta8]]="NA","NA",IF(OR(AD780="",U780=""),"",U780*30/1000))</f>
        <v>3.1110000000000002</v>
      </c>
      <c r="AB780" s="42">
        <f>IF(Tabela1[[#This Row],[Média9]]="NA","NA",IF(OR(AE780="",V780=""),"",V780*30/1000))</f>
        <v>3.0419999999999998</v>
      </c>
      <c r="AC780" s="42">
        <f>IF(Tabela1[[#This Row],[Baixa10]]="NA","NA",IF(OR(AF780="",W780=""),"",W780*30/1000))</f>
        <v>2.589</v>
      </c>
      <c r="AD780" s="52" t="str">
        <f>IF(Tabela1[[#This Row],[Alta8]]="NA","NA",IF(X780="","",IF(X780&gt;$AD$3,"A",IF(X780&gt;$AD$4,"B",IF(X780&gt;$AD$5,"C","D")))))</f>
        <v>B</v>
      </c>
      <c r="AE780" s="52" t="str">
        <f>IF(Tabela1[[#This Row],[Média9]]="NA","NA",IF(Y780="","",IF(Y780&gt;$AD$3,"A",IF(Y780&gt;$AD$4,"B",IF(Y780&gt;$AD$5,"C","D")))))</f>
        <v>B</v>
      </c>
      <c r="AF780" s="52" t="str">
        <f>IF(Tabela1[[#This Row],[Baixa10]]="NA","NA",IF(Z780="","",IF(Z780&gt;$AD$3,"A",IF(Z780&gt;$AD$4,"B",IF(Z780&gt;$AD$5,"C","D")))))</f>
        <v>B</v>
      </c>
    </row>
    <row r="781" spans="1:32" ht="26.1" customHeight="1" x14ac:dyDescent="0.3">
      <c r="A781" s="46" t="s">
        <v>1250</v>
      </c>
      <c r="B781" s="31" t="s">
        <v>1242</v>
      </c>
      <c r="C781" s="46" t="s">
        <v>773</v>
      </c>
      <c r="D781" s="46" t="s">
        <v>1116</v>
      </c>
      <c r="E781" s="46" t="s">
        <v>26</v>
      </c>
      <c r="F781" s="31">
        <v>127</v>
      </c>
      <c r="G781" s="47">
        <v>44</v>
      </c>
      <c r="H781" s="31">
        <v>6</v>
      </c>
      <c r="I781" s="31" t="s">
        <v>80</v>
      </c>
      <c r="J781" s="31" t="s">
        <v>18</v>
      </c>
      <c r="K781" s="31" t="s">
        <v>18</v>
      </c>
      <c r="L781" s="31" t="s">
        <v>80</v>
      </c>
      <c r="M781" s="31" t="s">
        <v>33</v>
      </c>
      <c r="N781" s="31">
        <v>3</v>
      </c>
      <c r="O781" s="31">
        <v>1507</v>
      </c>
      <c r="P781" s="31">
        <v>1431</v>
      </c>
      <c r="Q781" s="31">
        <v>1292</v>
      </c>
      <c r="R781" s="48">
        <v>0.9</v>
      </c>
      <c r="S781" s="48">
        <v>0.85</v>
      </c>
      <c r="T781" s="49">
        <v>0.75</v>
      </c>
      <c r="U781" s="50">
        <v>87.4</v>
      </c>
      <c r="V781" s="50">
        <v>85.2</v>
      </c>
      <c r="W781" s="51">
        <v>81.599999999999994</v>
      </c>
      <c r="X781" s="42">
        <f>IF(Tabela1[[#This Row],[Alta2]]="NA","NA",Tabela1[[#This Row],[Alta2]]/Tabela1[[#This Row],[Alta5]]*Tabela1[[#This Row],[Diâmetro (cm)]]/100)</f>
        <v>4.4999999999999997E-3</v>
      </c>
      <c r="Y781" s="42">
        <f>IF(Tabela1[[#This Row],[Média3]]="NA","NA",Tabela1[[#This Row],[Média3]]/Tabela1[[#This Row],[Média6]]*Tabela1[[#This Row],[Diâmetro (cm)]]/100)</f>
        <v>4.4000000000000003E-3</v>
      </c>
      <c r="Z781" s="42">
        <f>IF(Tabela1[[#This Row],[Baixa4]]="NA","NA",Tabela1[[#This Row],[Baixa4]]/Tabela1[[#This Row],[Baixa7]]*Tabela1[[#This Row],[Diâmetro (cm)]]/100)</f>
        <v>4.0000000000000001E-3</v>
      </c>
      <c r="AA781" s="42">
        <f>IF(Tabela1[[#This Row],[Alta8]]="NA","NA",IF(OR(AD781="",U781=""),"",U781*30/1000))</f>
        <v>2.6219999999999999</v>
      </c>
      <c r="AB781" s="42">
        <f>IF(Tabela1[[#This Row],[Média9]]="NA","NA",IF(OR(AE781="",V781=""),"",V781*30/1000))</f>
        <v>2.556</v>
      </c>
      <c r="AC781" s="42">
        <f>IF(Tabela1[[#This Row],[Baixa10]]="NA","NA",IF(OR(AF781="",W781=""),"",W781*30/1000))</f>
        <v>2.448</v>
      </c>
      <c r="AD781" s="52" t="str">
        <f>IF(Tabela1[[#This Row],[Alta8]]="NA","NA",IF(X781="","",IF(X781&gt;$AD$3,"A",IF(X781&gt;$AD$4,"B",IF(X781&gt;$AD$5,"C","D")))))</f>
        <v>A</v>
      </c>
      <c r="AE781" s="52" t="str">
        <f>IF(Tabela1[[#This Row],[Média9]]="NA","NA",IF(Y781="","",IF(Y781&gt;$AD$3,"A",IF(Y781&gt;$AD$4,"B",IF(Y781&gt;$AD$5,"C","D")))))</f>
        <v>A</v>
      </c>
      <c r="AF781" s="52" t="str">
        <f>IF(Tabela1[[#This Row],[Baixa10]]="NA","NA",IF(Z781="","",IF(Z781&gt;$AD$3,"A",IF(Z781&gt;$AD$4,"B",IF(Z781&gt;$AD$5,"C","D")))))</f>
        <v>B</v>
      </c>
    </row>
    <row r="782" spans="1:32" ht="26.1" customHeight="1" x14ac:dyDescent="0.3">
      <c r="A782" s="46" t="s">
        <v>1250</v>
      </c>
      <c r="B782" s="31" t="s">
        <v>1242</v>
      </c>
      <c r="C782" s="46" t="s">
        <v>774</v>
      </c>
      <c r="D782" s="46" t="s">
        <v>1117</v>
      </c>
      <c r="E782" s="46" t="s">
        <v>26</v>
      </c>
      <c r="F782" s="31">
        <v>220</v>
      </c>
      <c r="G782" s="47">
        <v>44</v>
      </c>
      <c r="H782" s="31">
        <v>6</v>
      </c>
      <c r="I782" s="31" t="s">
        <v>80</v>
      </c>
      <c r="J782" s="31" t="s">
        <v>18</v>
      </c>
      <c r="K782" s="31" t="s">
        <v>18</v>
      </c>
      <c r="L782" s="31" t="s">
        <v>80</v>
      </c>
      <c r="M782" s="31" t="s">
        <v>33</v>
      </c>
      <c r="N782" s="31">
        <v>3</v>
      </c>
      <c r="O782" s="31">
        <v>1539</v>
      </c>
      <c r="P782" s="31">
        <v>1448</v>
      </c>
      <c r="Q782" s="31">
        <v>1345</v>
      </c>
      <c r="R782" s="48">
        <v>0.91</v>
      </c>
      <c r="S782" s="48">
        <v>0.84</v>
      </c>
      <c r="T782" s="49">
        <v>0.77</v>
      </c>
      <c r="U782" s="50">
        <v>90.4</v>
      </c>
      <c r="V782" s="50">
        <v>87.6</v>
      </c>
      <c r="W782" s="51">
        <v>83.2</v>
      </c>
      <c r="X782" s="42">
        <f>IF(Tabela1[[#This Row],[Alta2]]="NA","NA",Tabela1[[#This Row],[Alta2]]/Tabela1[[#This Row],[Alta5]]*Tabela1[[#This Row],[Diâmetro (cm)]]/100)</f>
        <v>4.4000000000000003E-3</v>
      </c>
      <c r="Y782" s="42">
        <f>IF(Tabela1[[#This Row],[Média3]]="NA","NA",Tabela1[[#This Row],[Média3]]/Tabela1[[#This Row],[Média6]]*Tabela1[[#This Row],[Diâmetro (cm)]]/100)</f>
        <v>4.1999999999999997E-3</v>
      </c>
      <c r="Z782" s="42">
        <f>IF(Tabela1[[#This Row],[Baixa4]]="NA","NA",Tabela1[[#This Row],[Baixa4]]/Tabela1[[#This Row],[Baixa7]]*Tabela1[[#This Row],[Diâmetro (cm)]]/100)</f>
        <v>4.1000000000000003E-3</v>
      </c>
      <c r="AA782" s="42">
        <f>IF(Tabela1[[#This Row],[Alta8]]="NA","NA",IF(OR(AD782="",U782=""),"",U782*30/1000))</f>
        <v>2.7120000000000002</v>
      </c>
      <c r="AB782" s="42">
        <f>IF(Tabela1[[#This Row],[Média9]]="NA","NA",IF(OR(AE782="",V782=""),"",V782*30/1000))</f>
        <v>2.6280000000000001</v>
      </c>
      <c r="AC782" s="42">
        <f>IF(Tabela1[[#This Row],[Baixa10]]="NA","NA",IF(OR(AF782="",W782=""),"",W782*30/1000))</f>
        <v>2.496</v>
      </c>
      <c r="AD782" s="52" t="str">
        <f>IF(Tabela1[[#This Row],[Alta8]]="NA","NA",IF(X782="","",IF(X782&gt;$AD$3,"A",IF(X782&gt;$AD$4,"B",IF(X782&gt;$AD$5,"C","D")))))</f>
        <v>A</v>
      </c>
      <c r="AE782" s="52" t="str">
        <f>IF(Tabela1[[#This Row],[Média9]]="NA","NA",IF(Y782="","",IF(Y782&gt;$AD$3,"A",IF(Y782&gt;$AD$4,"B",IF(Y782&gt;$AD$5,"C","D")))))</f>
        <v>A</v>
      </c>
      <c r="AF782" s="52" t="str">
        <f>IF(Tabela1[[#This Row],[Baixa10]]="NA","NA",IF(Z782="","",IF(Z782&gt;$AD$3,"A",IF(Z782&gt;$AD$4,"B",IF(Z782&gt;$AD$5,"C","D")))))</f>
        <v>A</v>
      </c>
    </row>
    <row r="783" spans="1:32" ht="26.1" customHeight="1" x14ac:dyDescent="0.3">
      <c r="A783" s="46" t="s">
        <v>1250</v>
      </c>
      <c r="B783" s="31" t="s">
        <v>1242</v>
      </c>
      <c r="C783" s="46" t="s">
        <v>775</v>
      </c>
      <c r="D783" s="46" t="s">
        <v>1119</v>
      </c>
      <c r="E783" s="46" t="s">
        <v>26</v>
      </c>
      <c r="F783" s="31">
        <v>127</v>
      </c>
      <c r="G783" s="47">
        <v>45</v>
      </c>
      <c r="H783" s="31">
        <v>4</v>
      </c>
      <c r="I783" s="31" t="s">
        <v>80</v>
      </c>
      <c r="J783" s="31" t="s">
        <v>18</v>
      </c>
      <c r="K783" s="31" t="s">
        <v>18</v>
      </c>
      <c r="L783" s="31" t="s">
        <v>80</v>
      </c>
      <c r="M783" s="31" t="s">
        <v>33</v>
      </c>
      <c r="N783" s="31">
        <v>3</v>
      </c>
      <c r="O783" s="31">
        <v>1522</v>
      </c>
      <c r="P783" s="31">
        <v>1134</v>
      </c>
      <c r="Q783" s="31">
        <v>837</v>
      </c>
      <c r="R783" s="48">
        <v>0.93</v>
      </c>
      <c r="S783" s="48">
        <v>0.83</v>
      </c>
      <c r="T783" s="49">
        <v>0.56000000000000005</v>
      </c>
      <c r="U783" s="50">
        <v>83.55</v>
      </c>
      <c r="V783" s="50">
        <v>73.06</v>
      </c>
      <c r="W783" s="51">
        <v>46.43</v>
      </c>
      <c r="X783" s="42">
        <f>IF(Tabela1[[#This Row],[Alta2]]="NA","NA",Tabela1[[#This Row],[Alta2]]/Tabela1[[#This Row],[Alta5]]*Tabela1[[#This Row],[Diâmetro (cm)]]/100)</f>
        <v>5.0000000000000001E-3</v>
      </c>
      <c r="Y783" s="42">
        <f>IF(Tabela1[[#This Row],[Média3]]="NA","NA",Tabela1[[#This Row],[Média3]]/Tabela1[[#This Row],[Média6]]*Tabela1[[#This Row],[Diâmetro (cm)]]/100)</f>
        <v>5.1000000000000004E-3</v>
      </c>
      <c r="Z783" s="42">
        <f>IF(Tabela1[[#This Row],[Baixa4]]="NA","NA",Tabela1[[#This Row],[Baixa4]]/Tabela1[[#This Row],[Baixa7]]*Tabela1[[#This Row],[Diâmetro (cm)]]/100)</f>
        <v>5.4000000000000003E-3</v>
      </c>
      <c r="AA783" s="42">
        <f>IF(Tabela1[[#This Row],[Alta8]]="NA","NA",IF(OR(AD783="",U783=""),"",U783*30/1000))</f>
        <v>2.5065</v>
      </c>
      <c r="AB783" s="42">
        <f>IF(Tabela1[[#This Row],[Média9]]="NA","NA",IF(OR(AE783="",V783=""),"",V783*30/1000))</f>
        <v>2.1918000000000002</v>
      </c>
      <c r="AC783" s="42">
        <f>IF(Tabela1[[#This Row],[Baixa10]]="NA","NA",IF(OR(AF783="",W783=""),"",W783*30/1000))</f>
        <v>1.3929</v>
      </c>
      <c r="AD783" s="52" t="str">
        <f>IF(Tabela1[[#This Row],[Alta8]]="NA","NA",IF(X783="","",IF(X783&gt;$AD$3,"A",IF(X783&gt;$AD$4,"B",IF(X783&gt;$AD$5,"C","D")))))</f>
        <v>A</v>
      </c>
      <c r="AE783" s="52" t="str">
        <f>IF(Tabela1[[#This Row],[Média9]]="NA","NA",IF(Y783="","",IF(Y783&gt;$AD$3,"A",IF(Y783&gt;$AD$4,"B",IF(Y783&gt;$AD$5,"C","D")))))</f>
        <v>A</v>
      </c>
      <c r="AF783" s="52" t="str">
        <f>IF(Tabela1[[#This Row],[Baixa10]]="NA","NA",IF(Z783="","",IF(Z783&gt;$AD$3,"A",IF(Z783&gt;$AD$4,"B",IF(Z783&gt;$AD$5,"C","D")))))</f>
        <v>A</v>
      </c>
    </row>
    <row r="784" spans="1:32" ht="26.1" customHeight="1" x14ac:dyDescent="0.3">
      <c r="A784" s="46" t="s">
        <v>1250</v>
      </c>
      <c r="B784" s="31" t="s">
        <v>1242</v>
      </c>
      <c r="C784" s="46" t="s">
        <v>776</v>
      </c>
      <c r="D784" s="46" t="s">
        <v>1118</v>
      </c>
      <c r="E784" s="46" t="s">
        <v>26</v>
      </c>
      <c r="F784" s="31">
        <v>220</v>
      </c>
      <c r="G784" s="47">
        <v>45</v>
      </c>
      <c r="H784" s="31">
        <v>4</v>
      </c>
      <c r="I784" s="31" t="s">
        <v>80</v>
      </c>
      <c r="J784" s="31" t="s">
        <v>18</v>
      </c>
      <c r="K784" s="31" t="s">
        <v>18</v>
      </c>
      <c r="L784" s="31" t="s">
        <v>80</v>
      </c>
      <c r="M784" s="31" t="s">
        <v>33</v>
      </c>
      <c r="N784" s="31">
        <v>3</v>
      </c>
      <c r="O784" s="31">
        <v>1589</v>
      </c>
      <c r="P784" s="31">
        <v>1558</v>
      </c>
      <c r="Q784" s="31">
        <v>1465</v>
      </c>
      <c r="R784" s="48">
        <v>0.98</v>
      </c>
      <c r="S784" s="48">
        <v>0.96</v>
      </c>
      <c r="T784" s="49">
        <v>0.89</v>
      </c>
      <c r="U784" s="50">
        <v>87.87</v>
      </c>
      <c r="V784" s="50">
        <v>83.79</v>
      </c>
      <c r="W784" s="51">
        <v>77.510000000000005</v>
      </c>
      <c r="X784" s="42">
        <f>IF(Tabela1[[#This Row],[Alta2]]="NA","NA",Tabela1[[#This Row],[Alta2]]/Tabela1[[#This Row],[Alta5]]*Tabela1[[#This Row],[Diâmetro (cm)]]/100)</f>
        <v>5.0000000000000001E-3</v>
      </c>
      <c r="Y784" s="42">
        <f>IF(Tabela1[[#This Row],[Média3]]="NA","NA",Tabela1[[#This Row],[Média3]]/Tabela1[[#This Row],[Média6]]*Tabela1[[#This Row],[Diâmetro (cm)]]/100)</f>
        <v>5.1999999999999998E-3</v>
      </c>
      <c r="Z784" s="42">
        <f>IF(Tabela1[[#This Row],[Baixa4]]="NA","NA",Tabela1[[#This Row],[Baixa4]]/Tabela1[[#This Row],[Baixa7]]*Tabela1[[#This Row],[Diâmetro (cm)]]/100)</f>
        <v>5.1999999999999998E-3</v>
      </c>
      <c r="AA784" s="42">
        <f>IF(Tabela1[[#This Row],[Alta8]]="NA","NA",IF(OR(AD784="",U784=""),"",U784*30/1000))</f>
        <v>2.6360999999999999</v>
      </c>
      <c r="AB784" s="42">
        <f>IF(Tabela1[[#This Row],[Média9]]="NA","NA",IF(OR(AE784="",V784=""),"",V784*30/1000))</f>
        <v>2.5137</v>
      </c>
      <c r="AC784" s="42">
        <f>IF(Tabela1[[#This Row],[Baixa10]]="NA","NA",IF(OR(AF784="",W784=""),"",W784*30/1000))</f>
        <v>2.3252999999999999</v>
      </c>
      <c r="AD784" s="52" t="str">
        <f>IF(Tabela1[[#This Row],[Alta8]]="NA","NA",IF(X784="","",IF(X784&gt;$AD$3,"A",IF(X784&gt;$AD$4,"B",IF(X784&gt;$AD$5,"C","D")))))</f>
        <v>A</v>
      </c>
      <c r="AE784" s="52" t="str">
        <f>IF(Tabela1[[#This Row],[Média9]]="NA","NA",IF(Y784="","",IF(Y784&gt;$AD$3,"A",IF(Y784&gt;$AD$4,"B",IF(Y784&gt;$AD$5,"C","D")))))</f>
        <v>A</v>
      </c>
      <c r="AF784" s="52" t="str">
        <f>IF(Tabela1[[#This Row],[Baixa10]]="NA","NA",IF(Z784="","",IF(Z784&gt;$AD$3,"A",IF(Z784&gt;$AD$4,"B",IF(Z784&gt;$AD$5,"C","D")))))</f>
        <v>A</v>
      </c>
    </row>
    <row r="785" spans="1:32" ht="26.1" customHeight="1" x14ac:dyDescent="0.3">
      <c r="A785" s="46" t="s">
        <v>1250</v>
      </c>
      <c r="B785" s="31" t="s">
        <v>1246</v>
      </c>
      <c r="C785" s="46" t="s">
        <v>775</v>
      </c>
      <c r="D785" s="46" t="s">
        <v>1119</v>
      </c>
      <c r="E785" s="46" t="s">
        <v>26</v>
      </c>
      <c r="F785" s="31">
        <v>127</v>
      </c>
      <c r="G785" s="47">
        <v>45</v>
      </c>
      <c r="H785" s="31">
        <v>4</v>
      </c>
      <c r="I785" s="31" t="s">
        <v>80</v>
      </c>
      <c r="J785" s="31" t="s">
        <v>18</v>
      </c>
      <c r="K785" s="31" t="s">
        <v>18</v>
      </c>
      <c r="L785" s="31" t="s">
        <v>80</v>
      </c>
      <c r="M785" s="31" t="s">
        <v>33</v>
      </c>
      <c r="N785" s="31">
        <v>3</v>
      </c>
      <c r="O785" s="31">
        <v>1522</v>
      </c>
      <c r="P785" s="31">
        <v>1134</v>
      </c>
      <c r="Q785" s="31">
        <v>837</v>
      </c>
      <c r="R785" s="48">
        <v>0.93</v>
      </c>
      <c r="S785" s="48">
        <v>0.83</v>
      </c>
      <c r="T785" s="49">
        <v>0.56000000000000005</v>
      </c>
      <c r="U785" s="50">
        <v>83.55</v>
      </c>
      <c r="V785" s="50">
        <v>73.06</v>
      </c>
      <c r="W785" s="51">
        <v>46.43</v>
      </c>
      <c r="X785" s="42">
        <f>IF(Tabela1[[#This Row],[Alta2]]="NA","NA",Tabela1[[#This Row],[Alta2]]/Tabela1[[#This Row],[Alta5]]*Tabela1[[#This Row],[Diâmetro (cm)]]/100)</f>
        <v>5.0000000000000001E-3</v>
      </c>
      <c r="Y785" s="42">
        <f>IF(Tabela1[[#This Row],[Média3]]="NA","NA",Tabela1[[#This Row],[Média3]]/Tabela1[[#This Row],[Média6]]*Tabela1[[#This Row],[Diâmetro (cm)]]/100)</f>
        <v>5.1000000000000004E-3</v>
      </c>
      <c r="Z785" s="42">
        <f>IF(Tabela1[[#This Row],[Baixa4]]="NA","NA",Tabela1[[#This Row],[Baixa4]]/Tabela1[[#This Row],[Baixa7]]*Tabela1[[#This Row],[Diâmetro (cm)]]/100)</f>
        <v>5.4000000000000003E-3</v>
      </c>
      <c r="AA785" s="42">
        <f>IF(Tabela1[[#This Row],[Alta8]]="NA","NA",IF(OR(AD785="",U785=""),"",U785*30/1000))</f>
        <v>2.5065</v>
      </c>
      <c r="AB785" s="42">
        <f>IF(Tabela1[[#This Row],[Média9]]="NA","NA",IF(OR(AE785="",V785=""),"",V785*30/1000))</f>
        <v>2.1918000000000002</v>
      </c>
      <c r="AC785" s="42">
        <f>IF(Tabela1[[#This Row],[Baixa10]]="NA","NA",IF(OR(AF785="",W785=""),"",W785*30/1000))</f>
        <v>1.3929</v>
      </c>
      <c r="AD785" s="52" t="str">
        <f>IF(Tabela1[[#This Row],[Alta8]]="NA","NA",IF(X785="","",IF(X785&gt;$AD$3,"A",IF(X785&gt;$AD$4,"B",IF(X785&gt;$AD$5,"C","D")))))</f>
        <v>A</v>
      </c>
      <c r="AE785" s="52" t="str">
        <f>IF(Tabela1[[#This Row],[Média9]]="NA","NA",IF(Y785="","",IF(Y785&gt;$AD$3,"A",IF(Y785&gt;$AD$4,"B",IF(Y785&gt;$AD$5,"C","D")))))</f>
        <v>A</v>
      </c>
      <c r="AF785" s="52" t="str">
        <f>IF(Tabela1[[#This Row],[Baixa10]]="NA","NA",IF(Z785="","",IF(Z785&gt;$AD$3,"A",IF(Z785&gt;$AD$4,"B",IF(Z785&gt;$AD$5,"C","D")))))</f>
        <v>A</v>
      </c>
    </row>
    <row r="786" spans="1:32" ht="26.1" customHeight="1" x14ac:dyDescent="0.3">
      <c r="A786" s="46" t="s">
        <v>1250</v>
      </c>
      <c r="B786" s="31" t="s">
        <v>1246</v>
      </c>
      <c r="C786" s="46" t="s">
        <v>776</v>
      </c>
      <c r="D786" s="46" t="s">
        <v>1118</v>
      </c>
      <c r="E786" s="46" t="s">
        <v>26</v>
      </c>
      <c r="F786" s="31">
        <v>220</v>
      </c>
      <c r="G786" s="47">
        <v>45</v>
      </c>
      <c r="H786" s="31">
        <v>4</v>
      </c>
      <c r="I786" s="31" t="s">
        <v>80</v>
      </c>
      <c r="J786" s="31" t="s">
        <v>18</v>
      </c>
      <c r="K786" s="31" t="s">
        <v>18</v>
      </c>
      <c r="L786" s="31" t="s">
        <v>80</v>
      </c>
      <c r="M786" s="31" t="s">
        <v>33</v>
      </c>
      <c r="N786" s="31">
        <v>3</v>
      </c>
      <c r="O786" s="31">
        <v>1589</v>
      </c>
      <c r="P786" s="31">
        <v>1558</v>
      </c>
      <c r="Q786" s="31">
        <v>1465</v>
      </c>
      <c r="R786" s="48">
        <v>0.98</v>
      </c>
      <c r="S786" s="48">
        <v>0.96</v>
      </c>
      <c r="T786" s="49">
        <v>0.89</v>
      </c>
      <c r="U786" s="50">
        <v>87.87</v>
      </c>
      <c r="V786" s="50">
        <v>83.79</v>
      </c>
      <c r="W786" s="51">
        <v>77.510000000000005</v>
      </c>
      <c r="X786" s="42">
        <f>IF(Tabela1[[#This Row],[Alta2]]="NA","NA",Tabela1[[#This Row],[Alta2]]/Tabela1[[#This Row],[Alta5]]*Tabela1[[#This Row],[Diâmetro (cm)]]/100)</f>
        <v>5.0000000000000001E-3</v>
      </c>
      <c r="Y786" s="42">
        <f>IF(Tabela1[[#This Row],[Média3]]="NA","NA",Tabela1[[#This Row],[Média3]]/Tabela1[[#This Row],[Média6]]*Tabela1[[#This Row],[Diâmetro (cm)]]/100)</f>
        <v>5.1999999999999998E-3</v>
      </c>
      <c r="Z786" s="42">
        <f>IF(Tabela1[[#This Row],[Baixa4]]="NA","NA",Tabela1[[#This Row],[Baixa4]]/Tabela1[[#This Row],[Baixa7]]*Tabela1[[#This Row],[Diâmetro (cm)]]/100)</f>
        <v>5.1999999999999998E-3</v>
      </c>
      <c r="AA786" s="42">
        <f>IF(Tabela1[[#This Row],[Alta8]]="NA","NA",IF(OR(AD786="",U786=""),"",U786*30/1000))</f>
        <v>2.6360999999999999</v>
      </c>
      <c r="AB786" s="42">
        <f>IF(Tabela1[[#This Row],[Média9]]="NA","NA",IF(OR(AE786="",V786=""),"",V786*30/1000))</f>
        <v>2.5137</v>
      </c>
      <c r="AC786" s="42">
        <f>IF(Tabela1[[#This Row],[Baixa10]]="NA","NA",IF(OR(AF786="",W786=""),"",W786*30/1000))</f>
        <v>2.3252999999999999</v>
      </c>
      <c r="AD786" s="52" t="str">
        <f>IF(Tabela1[[#This Row],[Alta8]]="NA","NA",IF(X786="","",IF(X786&gt;$AD$3,"A",IF(X786&gt;$AD$4,"B",IF(X786&gt;$AD$5,"C","D")))))</f>
        <v>A</v>
      </c>
      <c r="AE786" s="52" t="str">
        <f>IF(Tabela1[[#This Row],[Média9]]="NA","NA",IF(Y786="","",IF(Y786&gt;$AD$3,"A",IF(Y786&gt;$AD$4,"B",IF(Y786&gt;$AD$5,"C","D")))))</f>
        <v>A</v>
      </c>
      <c r="AF786" s="52" t="str">
        <f>IF(Tabela1[[#This Row],[Baixa10]]="NA","NA",IF(Z786="","",IF(Z786&gt;$AD$3,"A",IF(Z786&gt;$AD$4,"B",IF(Z786&gt;$AD$5,"C","D")))))</f>
        <v>A</v>
      </c>
    </row>
    <row r="787" spans="1:32" ht="26.1" customHeight="1" x14ac:dyDescent="0.3">
      <c r="A787" s="46" t="s">
        <v>1250</v>
      </c>
      <c r="B787" s="31" t="s">
        <v>1242</v>
      </c>
      <c r="C787" s="46" t="s">
        <v>777</v>
      </c>
      <c r="D787" s="46" t="s">
        <v>1116</v>
      </c>
      <c r="E787" s="46" t="s">
        <v>26</v>
      </c>
      <c r="F787" s="31">
        <v>127</v>
      </c>
      <c r="G787" s="47">
        <v>44</v>
      </c>
      <c r="H787" s="31">
        <v>6</v>
      </c>
      <c r="I787" s="31" t="s">
        <v>80</v>
      </c>
      <c r="J787" s="31" t="s">
        <v>18</v>
      </c>
      <c r="K787" s="31" t="s">
        <v>18</v>
      </c>
      <c r="L787" s="31" t="s">
        <v>80</v>
      </c>
      <c r="M787" s="31" t="s">
        <v>33</v>
      </c>
      <c r="N787" s="31">
        <v>3</v>
      </c>
      <c r="O787" s="31">
        <v>1507</v>
      </c>
      <c r="P787" s="31">
        <v>1431</v>
      </c>
      <c r="Q787" s="31">
        <v>1292</v>
      </c>
      <c r="R787" s="48">
        <v>0.9</v>
      </c>
      <c r="S787" s="48">
        <v>0.85</v>
      </c>
      <c r="T787" s="49">
        <v>0.75</v>
      </c>
      <c r="U787" s="50">
        <v>87.4</v>
      </c>
      <c r="V787" s="50">
        <v>85.2</v>
      </c>
      <c r="W787" s="51">
        <v>81.599999999999994</v>
      </c>
      <c r="X787" s="42">
        <f>IF(Tabela1[[#This Row],[Alta2]]="NA","NA",Tabela1[[#This Row],[Alta2]]/Tabela1[[#This Row],[Alta5]]*Tabela1[[#This Row],[Diâmetro (cm)]]/100)</f>
        <v>4.4999999999999997E-3</v>
      </c>
      <c r="Y787" s="42">
        <f>IF(Tabela1[[#This Row],[Média3]]="NA","NA",Tabela1[[#This Row],[Média3]]/Tabela1[[#This Row],[Média6]]*Tabela1[[#This Row],[Diâmetro (cm)]]/100)</f>
        <v>4.4000000000000003E-3</v>
      </c>
      <c r="Z787" s="42">
        <f>IF(Tabela1[[#This Row],[Baixa4]]="NA","NA",Tabela1[[#This Row],[Baixa4]]/Tabela1[[#This Row],[Baixa7]]*Tabela1[[#This Row],[Diâmetro (cm)]]/100)</f>
        <v>4.0000000000000001E-3</v>
      </c>
      <c r="AA787" s="42">
        <f>IF(Tabela1[[#This Row],[Alta8]]="NA","NA",IF(OR(AD787="",U787=""),"",U787*30/1000))</f>
        <v>2.6219999999999999</v>
      </c>
      <c r="AB787" s="42">
        <f>IF(Tabela1[[#This Row],[Média9]]="NA","NA",IF(OR(AE787="",V787=""),"",V787*30/1000))</f>
        <v>2.556</v>
      </c>
      <c r="AC787" s="42">
        <f>IF(Tabela1[[#This Row],[Baixa10]]="NA","NA",IF(OR(AF787="",W787=""),"",W787*30/1000))</f>
        <v>2.448</v>
      </c>
      <c r="AD787" s="52" t="str">
        <f>IF(Tabela1[[#This Row],[Alta8]]="NA","NA",IF(X787="","",IF(X787&gt;$AD$3,"A",IF(X787&gt;$AD$4,"B",IF(X787&gt;$AD$5,"C","D")))))</f>
        <v>A</v>
      </c>
      <c r="AE787" s="52" t="str">
        <f>IF(Tabela1[[#This Row],[Média9]]="NA","NA",IF(Y787="","",IF(Y787&gt;$AD$3,"A",IF(Y787&gt;$AD$4,"B",IF(Y787&gt;$AD$5,"C","D")))))</f>
        <v>A</v>
      </c>
      <c r="AF787" s="52" t="str">
        <f>IF(Tabela1[[#This Row],[Baixa10]]="NA","NA",IF(Z787="","",IF(Z787&gt;$AD$3,"A",IF(Z787&gt;$AD$4,"B",IF(Z787&gt;$AD$5,"C","D")))))</f>
        <v>B</v>
      </c>
    </row>
    <row r="788" spans="1:32" ht="26.1" customHeight="1" x14ac:dyDescent="0.3">
      <c r="A788" s="46" t="s">
        <v>1250</v>
      </c>
      <c r="B788" s="31" t="s">
        <v>1242</v>
      </c>
      <c r="C788" s="46" t="s">
        <v>778</v>
      </c>
      <c r="D788" s="46" t="s">
        <v>1117</v>
      </c>
      <c r="E788" s="46" t="s">
        <v>26</v>
      </c>
      <c r="F788" s="31">
        <v>220</v>
      </c>
      <c r="G788" s="47">
        <v>44</v>
      </c>
      <c r="H788" s="31">
        <v>6</v>
      </c>
      <c r="I788" s="31" t="s">
        <v>80</v>
      </c>
      <c r="J788" s="31" t="s">
        <v>18</v>
      </c>
      <c r="K788" s="31" t="s">
        <v>18</v>
      </c>
      <c r="L788" s="31" t="s">
        <v>80</v>
      </c>
      <c r="M788" s="31" t="s">
        <v>33</v>
      </c>
      <c r="N788" s="31">
        <v>3</v>
      </c>
      <c r="O788" s="31">
        <v>1539</v>
      </c>
      <c r="P788" s="31">
        <v>1448</v>
      </c>
      <c r="Q788" s="31">
        <v>1345</v>
      </c>
      <c r="R788" s="48">
        <v>0.91</v>
      </c>
      <c r="S788" s="48">
        <v>0.84</v>
      </c>
      <c r="T788" s="49">
        <v>0.77</v>
      </c>
      <c r="U788" s="50">
        <v>90.4</v>
      </c>
      <c r="V788" s="50">
        <v>87.6</v>
      </c>
      <c r="W788" s="51">
        <v>83.2</v>
      </c>
      <c r="X788" s="42">
        <f>IF(Tabela1[[#This Row],[Alta2]]="NA","NA",Tabela1[[#This Row],[Alta2]]/Tabela1[[#This Row],[Alta5]]*Tabela1[[#This Row],[Diâmetro (cm)]]/100)</f>
        <v>4.4000000000000003E-3</v>
      </c>
      <c r="Y788" s="42">
        <f>IF(Tabela1[[#This Row],[Média3]]="NA","NA",Tabela1[[#This Row],[Média3]]/Tabela1[[#This Row],[Média6]]*Tabela1[[#This Row],[Diâmetro (cm)]]/100)</f>
        <v>4.1999999999999997E-3</v>
      </c>
      <c r="Z788" s="42">
        <f>IF(Tabela1[[#This Row],[Baixa4]]="NA","NA",Tabela1[[#This Row],[Baixa4]]/Tabela1[[#This Row],[Baixa7]]*Tabela1[[#This Row],[Diâmetro (cm)]]/100)</f>
        <v>4.1000000000000003E-3</v>
      </c>
      <c r="AA788" s="42">
        <f>IF(Tabela1[[#This Row],[Alta8]]="NA","NA",IF(OR(AD788="",U788=""),"",U788*30/1000))</f>
        <v>2.7120000000000002</v>
      </c>
      <c r="AB788" s="42">
        <f>IF(Tabela1[[#This Row],[Média9]]="NA","NA",IF(OR(AE788="",V788=""),"",V788*30/1000))</f>
        <v>2.6280000000000001</v>
      </c>
      <c r="AC788" s="42">
        <f>IF(Tabela1[[#This Row],[Baixa10]]="NA","NA",IF(OR(AF788="",W788=""),"",W788*30/1000))</f>
        <v>2.496</v>
      </c>
      <c r="AD788" s="52" t="str">
        <f>IF(Tabela1[[#This Row],[Alta8]]="NA","NA",IF(X788="","",IF(X788&gt;$AD$3,"A",IF(X788&gt;$AD$4,"B",IF(X788&gt;$AD$5,"C","D")))))</f>
        <v>A</v>
      </c>
      <c r="AE788" s="52" t="str">
        <f>IF(Tabela1[[#This Row],[Média9]]="NA","NA",IF(Y788="","",IF(Y788&gt;$AD$3,"A",IF(Y788&gt;$AD$4,"B",IF(Y788&gt;$AD$5,"C","D")))))</f>
        <v>A</v>
      </c>
      <c r="AF788" s="52" t="str">
        <f>IF(Tabela1[[#This Row],[Baixa10]]="NA","NA",IF(Z788="","",IF(Z788&gt;$AD$3,"A",IF(Z788&gt;$AD$4,"B",IF(Z788&gt;$AD$5,"C","D")))))</f>
        <v>A</v>
      </c>
    </row>
    <row r="789" spans="1:32" ht="26.1" customHeight="1" x14ac:dyDescent="0.3">
      <c r="A789" s="46" t="s">
        <v>1250</v>
      </c>
      <c r="B789" s="31" t="s">
        <v>1242</v>
      </c>
      <c r="C789" s="46" t="s">
        <v>779</v>
      </c>
      <c r="D789" s="46" t="s">
        <v>1115</v>
      </c>
      <c r="E789" s="46" t="s">
        <v>26</v>
      </c>
      <c r="F789" s="31">
        <v>127</v>
      </c>
      <c r="G789" s="47">
        <v>50</v>
      </c>
      <c r="H789" s="31">
        <v>3</v>
      </c>
      <c r="I789" s="31" t="s">
        <v>80</v>
      </c>
      <c r="J789" s="31" t="s">
        <v>18</v>
      </c>
      <c r="K789" s="31" t="s">
        <v>17</v>
      </c>
      <c r="L789" s="31" t="s">
        <v>80</v>
      </c>
      <c r="M789" s="31" t="s">
        <v>33</v>
      </c>
      <c r="N789" s="31">
        <v>3</v>
      </c>
      <c r="O789" s="31">
        <v>1365</v>
      </c>
      <c r="P789" s="31">
        <v>1075</v>
      </c>
      <c r="Q789" s="31">
        <v>777</v>
      </c>
      <c r="R789" s="48">
        <v>1.0900000000000001</v>
      </c>
      <c r="S789" s="48">
        <v>0.96</v>
      </c>
      <c r="T789" s="49">
        <v>0.73</v>
      </c>
      <c r="U789" s="50">
        <v>89.6</v>
      </c>
      <c r="V789" s="50">
        <v>79.900000000000006</v>
      </c>
      <c r="W789" s="51">
        <v>61.4</v>
      </c>
      <c r="X789" s="42">
        <f>IF(Tabela1[[#This Row],[Alta2]]="NA","NA",Tabela1[[#This Row],[Alta2]]/Tabela1[[#This Row],[Alta5]]*Tabela1[[#This Row],[Diâmetro (cm)]]/100)</f>
        <v>6.1000000000000004E-3</v>
      </c>
      <c r="Y789" s="42">
        <f>IF(Tabela1[[#This Row],[Média3]]="NA","NA",Tabela1[[#This Row],[Média3]]/Tabela1[[#This Row],[Média6]]*Tabela1[[#This Row],[Diâmetro (cm)]]/100)</f>
        <v>6.0000000000000001E-3</v>
      </c>
      <c r="Z789" s="42">
        <f>IF(Tabela1[[#This Row],[Baixa4]]="NA","NA",Tabela1[[#This Row],[Baixa4]]/Tabela1[[#This Row],[Baixa7]]*Tabela1[[#This Row],[Diâmetro (cm)]]/100)</f>
        <v>5.8999999999999999E-3</v>
      </c>
      <c r="AA789" s="42">
        <f>IF(Tabela1[[#This Row],[Alta8]]="NA","NA",IF(OR(AD789="",U789=""),"",U789*30/1000))</f>
        <v>2.6880000000000002</v>
      </c>
      <c r="AB789" s="42">
        <f>IF(Tabela1[[#This Row],[Média9]]="NA","NA",IF(OR(AE789="",V789=""),"",V789*30/1000))</f>
        <v>2.3969999999999998</v>
      </c>
      <c r="AC789" s="42">
        <f>IF(Tabela1[[#This Row],[Baixa10]]="NA","NA",IF(OR(AF789="",W789=""),"",W789*30/1000))</f>
        <v>1.8420000000000001</v>
      </c>
      <c r="AD789" s="52" t="str">
        <f>IF(Tabela1[[#This Row],[Alta8]]="NA","NA",IF(X789="","",IF(X789&gt;$AD$3,"A",IF(X789&gt;$AD$4,"B",IF(X789&gt;$AD$5,"C","D")))))</f>
        <v>A</v>
      </c>
      <c r="AE789" s="52" t="str">
        <f>IF(Tabela1[[#This Row],[Média9]]="NA","NA",IF(Y789="","",IF(Y789&gt;$AD$3,"A",IF(Y789&gt;$AD$4,"B",IF(Y789&gt;$AD$5,"C","D")))))</f>
        <v>A</v>
      </c>
      <c r="AF789" s="52" t="str">
        <f>IF(Tabela1[[#This Row],[Baixa10]]="NA","NA",IF(Z789="","",IF(Z789&gt;$AD$3,"A",IF(Z789&gt;$AD$4,"B",IF(Z789&gt;$AD$5,"C","D")))))</f>
        <v>A</v>
      </c>
    </row>
    <row r="790" spans="1:32" ht="26.1" customHeight="1" x14ac:dyDescent="0.3">
      <c r="A790" s="46" t="s">
        <v>1250</v>
      </c>
      <c r="B790" s="31" t="s">
        <v>1242</v>
      </c>
      <c r="C790" s="46" t="s">
        <v>780</v>
      </c>
      <c r="D790" s="46" t="s">
        <v>1114</v>
      </c>
      <c r="E790" s="46" t="s">
        <v>26</v>
      </c>
      <c r="F790" s="31">
        <v>220</v>
      </c>
      <c r="G790" s="47">
        <v>50</v>
      </c>
      <c r="H790" s="31">
        <v>3</v>
      </c>
      <c r="I790" s="31" t="s">
        <v>80</v>
      </c>
      <c r="J790" s="31" t="s">
        <v>18</v>
      </c>
      <c r="K790" s="31" t="s">
        <v>17</v>
      </c>
      <c r="L790" s="31" t="s">
        <v>80</v>
      </c>
      <c r="M790" s="31" t="s">
        <v>33</v>
      </c>
      <c r="N790" s="31">
        <v>3</v>
      </c>
      <c r="O790" s="31">
        <v>1519</v>
      </c>
      <c r="P790" s="31">
        <v>1449</v>
      </c>
      <c r="Q790" s="31">
        <v>1351</v>
      </c>
      <c r="R790" s="48">
        <v>1.05</v>
      </c>
      <c r="S790" s="48">
        <v>1.02</v>
      </c>
      <c r="T790" s="49">
        <v>0.95</v>
      </c>
      <c r="U790" s="50">
        <v>89.3</v>
      </c>
      <c r="V790" s="50">
        <v>86.6</v>
      </c>
      <c r="W790" s="51">
        <v>82.9</v>
      </c>
      <c r="X790" s="42">
        <f>IF(Tabela1[[#This Row],[Alta2]]="NA","NA",Tabela1[[#This Row],[Alta2]]/Tabela1[[#This Row],[Alta5]]*Tabela1[[#This Row],[Diâmetro (cm)]]/100)</f>
        <v>5.8999999999999999E-3</v>
      </c>
      <c r="Y790" s="42">
        <f>IF(Tabela1[[#This Row],[Média3]]="NA","NA",Tabela1[[#This Row],[Média3]]/Tabela1[[#This Row],[Média6]]*Tabela1[[#This Row],[Diâmetro (cm)]]/100)</f>
        <v>5.8999999999999999E-3</v>
      </c>
      <c r="Z790" s="42">
        <f>IF(Tabela1[[#This Row],[Baixa4]]="NA","NA",Tabela1[[#This Row],[Baixa4]]/Tabela1[[#This Row],[Baixa7]]*Tabela1[[#This Row],[Diâmetro (cm)]]/100)</f>
        <v>5.7000000000000002E-3</v>
      </c>
      <c r="AA790" s="42">
        <f>IF(Tabela1[[#This Row],[Alta8]]="NA","NA",IF(OR(AD790="",U790=""),"",U790*30/1000))</f>
        <v>2.6789999999999998</v>
      </c>
      <c r="AB790" s="42">
        <f>IF(Tabela1[[#This Row],[Média9]]="NA","NA",IF(OR(AE790="",V790=""),"",V790*30/1000))</f>
        <v>2.5979999999999999</v>
      </c>
      <c r="AC790" s="42">
        <f>IF(Tabela1[[#This Row],[Baixa10]]="NA","NA",IF(OR(AF790="",W790=""),"",W790*30/1000))</f>
        <v>2.4870000000000001</v>
      </c>
      <c r="AD790" s="52" t="str">
        <f>IF(Tabela1[[#This Row],[Alta8]]="NA","NA",IF(X790="","",IF(X790&gt;$AD$3,"A",IF(X790&gt;$AD$4,"B",IF(X790&gt;$AD$5,"C","D")))))</f>
        <v>A</v>
      </c>
      <c r="AE790" s="52" t="str">
        <f>IF(Tabela1[[#This Row],[Média9]]="NA","NA",IF(Y790="","",IF(Y790&gt;$AD$3,"A",IF(Y790&gt;$AD$4,"B",IF(Y790&gt;$AD$5,"C","D")))))</f>
        <v>A</v>
      </c>
      <c r="AF790" s="52" t="str">
        <f>IF(Tabela1[[#This Row],[Baixa10]]="NA","NA",IF(Z790="","",IF(Z790&gt;$AD$3,"A",IF(Z790&gt;$AD$4,"B",IF(Z790&gt;$AD$5,"C","D")))))</f>
        <v>A</v>
      </c>
    </row>
    <row r="791" spans="1:32" ht="26.1" customHeight="1" x14ac:dyDescent="0.3">
      <c r="A791" s="46" t="s">
        <v>1250</v>
      </c>
      <c r="B791" s="31" t="s">
        <v>1242</v>
      </c>
      <c r="C791" s="46" t="s">
        <v>781</v>
      </c>
      <c r="D791" s="46" t="s">
        <v>1113</v>
      </c>
      <c r="E791" s="46" t="s">
        <v>26</v>
      </c>
      <c r="F791" s="31">
        <v>127</v>
      </c>
      <c r="G791" s="47">
        <v>44</v>
      </c>
      <c r="H791" s="31">
        <v>3</v>
      </c>
      <c r="I791" s="31" t="s">
        <v>80</v>
      </c>
      <c r="J791" s="31" t="s">
        <v>18</v>
      </c>
      <c r="K791" s="31" t="s">
        <v>18</v>
      </c>
      <c r="L791" s="31" t="s">
        <v>80</v>
      </c>
      <c r="M791" s="31" t="s">
        <v>33</v>
      </c>
      <c r="N791" s="31">
        <v>3</v>
      </c>
      <c r="O791" s="31">
        <v>1405</v>
      </c>
      <c r="P791" s="31">
        <v>1256</v>
      </c>
      <c r="Q791" s="31">
        <v>1113</v>
      </c>
      <c r="R791" s="48">
        <v>1.04</v>
      </c>
      <c r="S791" s="48">
        <v>0.79</v>
      </c>
      <c r="T791" s="49">
        <v>0.77</v>
      </c>
      <c r="U791" s="50">
        <v>73</v>
      </c>
      <c r="V791" s="50">
        <v>61.1</v>
      </c>
      <c r="W791" s="51">
        <v>52.7</v>
      </c>
      <c r="X791" s="42">
        <f>IF(Tabela1[[#This Row],[Alta2]]="NA","NA",Tabela1[[#This Row],[Alta2]]/Tabela1[[#This Row],[Alta5]]*Tabela1[[#This Row],[Diâmetro (cm)]]/100)</f>
        <v>6.3E-3</v>
      </c>
      <c r="Y791" s="42">
        <f>IF(Tabela1[[#This Row],[Média3]]="NA","NA",Tabela1[[#This Row],[Média3]]/Tabela1[[#This Row],[Média6]]*Tabela1[[#This Row],[Diâmetro (cm)]]/100)</f>
        <v>5.7000000000000002E-3</v>
      </c>
      <c r="Z791" s="42">
        <f>IF(Tabela1[[#This Row],[Baixa4]]="NA","NA",Tabela1[[#This Row],[Baixa4]]/Tabela1[[#This Row],[Baixa7]]*Tabela1[[#This Row],[Diâmetro (cm)]]/100)</f>
        <v>6.4000000000000003E-3</v>
      </c>
      <c r="AA791" s="42">
        <f>IF(Tabela1[[#This Row],[Alta8]]="NA","NA",IF(OR(AD791="",U791=""),"",U791*30/1000))</f>
        <v>2.19</v>
      </c>
      <c r="AB791" s="42">
        <f>IF(Tabela1[[#This Row],[Média9]]="NA","NA",IF(OR(AE791="",V791=""),"",V791*30/1000))</f>
        <v>1.833</v>
      </c>
      <c r="AC791" s="42">
        <f>IF(Tabela1[[#This Row],[Baixa10]]="NA","NA",IF(OR(AF791="",W791=""),"",W791*30/1000))</f>
        <v>1.581</v>
      </c>
      <c r="AD791" s="52" t="str">
        <f>IF(Tabela1[[#This Row],[Alta8]]="NA","NA",IF(X791="","",IF(X791&gt;$AD$3,"A",IF(X791&gt;$AD$4,"B",IF(X791&gt;$AD$5,"C","D")))))</f>
        <v>A</v>
      </c>
      <c r="AE791" s="52" t="str">
        <f>IF(Tabela1[[#This Row],[Média9]]="NA","NA",IF(Y791="","",IF(Y791&gt;$AD$3,"A",IF(Y791&gt;$AD$4,"B",IF(Y791&gt;$AD$5,"C","D")))))</f>
        <v>A</v>
      </c>
      <c r="AF791" s="52" t="str">
        <f>IF(Tabela1[[#This Row],[Baixa10]]="NA","NA",IF(Z791="","",IF(Z791&gt;$AD$3,"A",IF(Z791&gt;$AD$4,"B",IF(Z791&gt;$AD$5,"C","D")))))</f>
        <v>A</v>
      </c>
    </row>
    <row r="792" spans="1:32" ht="26.1" customHeight="1" x14ac:dyDescent="0.3">
      <c r="A792" s="46" t="s">
        <v>1250</v>
      </c>
      <c r="B792" s="31" t="s">
        <v>1242</v>
      </c>
      <c r="C792" s="46" t="s">
        <v>782</v>
      </c>
      <c r="D792" s="46" t="s">
        <v>1112</v>
      </c>
      <c r="E792" s="46" t="s">
        <v>26</v>
      </c>
      <c r="F792" s="31">
        <v>220</v>
      </c>
      <c r="G792" s="47">
        <v>44</v>
      </c>
      <c r="H792" s="31">
        <v>3</v>
      </c>
      <c r="I792" s="31" t="s">
        <v>80</v>
      </c>
      <c r="J792" s="31" t="s">
        <v>18</v>
      </c>
      <c r="K792" s="31" t="s">
        <v>18</v>
      </c>
      <c r="L792" s="31" t="s">
        <v>80</v>
      </c>
      <c r="M792" s="31" t="s">
        <v>33</v>
      </c>
      <c r="N792" s="31">
        <v>3</v>
      </c>
      <c r="O792" s="31">
        <v>1407</v>
      </c>
      <c r="P792" s="31">
        <v>1043</v>
      </c>
      <c r="Q792" s="31">
        <v>714</v>
      </c>
      <c r="R792" s="48">
        <v>0.98</v>
      </c>
      <c r="S792" s="48">
        <v>0.71</v>
      </c>
      <c r="T792" s="49">
        <v>0.46</v>
      </c>
      <c r="U792" s="50">
        <v>66.5</v>
      </c>
      <c r="V792" s="50">
        <v>48.1</v>
      </c>
      <c r="W792" s="51">
        <v>27.7</v>
      </c>
      <c r="X792" s="42">
        <f>IF(Tabela1[[#This Row],[Alta2]]="NA","NA",Tabela1[[#This Row],[Alta2]]/Tabela1[[#This Row],[Alta5]]*Tabela1[[#This Row],[Diâmetro (cm)]]/100)</f>
        <v>6.4999999999999997E-3</v>
      </c>
      <c r="Y792" s="42">
        <f>IF(Tabela1[[#This Row],[Média3]]="NA","NA",Tabela1[[#This Row],[Média3]]/Tabela1[[#This Row],[Média6]]*Tabela1[[#This Row],[Diâmetro (cm)]]/100)</f>
        <v>6.4999999999999997E-3</v>
      </c>
      <c r="Z792" s="42">
        <f>IF(Tabela1[[#This Row],[Baixa4]]="NA","NA",Tabela1[[#This Row],[Baixa4]]/Tabela1[[#This Row],[Baixa7]]*Tabela1[[#This Row],[Diâmetro (cm)]]/100)</f>
        <v>7.3000000000000001E-3</v>
      </c>
      <c r="AA792" s="42">
        <f>IF(Tabela1[[#This Row],[Alta8]]="NA","NA",IF(OR(AD792="",U792=""),"",U792*30/1000))</f>
        <v>1.9950000000000001</v>
      </c>
      <c r="AB792" s="42">
        <f>IF(Tabela1[[#This Row],[Média9]]="NA","NA",IF(OR(AE792="",V792=""),"",V792*30/1000))</f>
        <v>1.4430000000000001</v>
      </c>
      <c r="AC792" s="42">
        <f>IF(Tabela1[[#This Row],[Baixa10]]="NA","NA",IF(OR(AF792="",W792=""),"",W792*30/1000))</f>
        <v>0.83099999999999996</v>
      </c>
      <c r="AD792" s="52" t="str">
        <f>IF(Tabela1[[#This Row],[Alta8]]="NA","NA",IF(X792="","",IF(X792&gt;$AD$3,"A",IF(X792&gt;$AD$4,"B",IF(X792&gt;$AD$5,"C","D")))))</f>
        <v>A</v>
      </c>
      <c r="AE792" s="52" t="str">
        <f>IF(Tabela1[[#This Row],[Média9]]="NA","NA",IF(Y792="","",IF(Y792&gt;$AD$3,"A",IF(Y792&gt;$AD$4,"B",IF(Y792&gt;$AD$5,"C","D")))))</f>
        <v>A</v>
      </c>
      <c r="AF792" s="52" t="str">
        <f>IF(Tabela1[[#This Row],[Baixa10]]="NA","NA",IF(Z792="","",IF(Z792&gt;$AD$3,"A",IF(Z792&gt;$AD$4,"B",IF(Z792&gt;$AD$5,"C","D")))))</f>
        <v>A</v>
      </c>
    </row>
    <row r="793" spans="1:32" ht="26.1" customHeight="1" x14ac:dyDescent="0.3">
      <c r="A793" s="46" t="s">
        <v>1250</v>
      </c>
      <c r="B793" s="31" t="s">
        <v>1246</v>
      </c>
      <c r="C793" s="46" t="s">
        <v>783</v>
      </c>
      <c r="D793" s="46" t="s">
        <v>1113</v>
      </c>
      <c r="E793" s="46" t="s">
        <v>26</v>
      </c>
      <c r="F793" s="31">
        <v>127</v>
      </c>
      <c r="G793" s="47">
        <v>44</v>
      </c>
      <c r="H793" s="31">
        <v>3</v>
      </c>
      <c r="I793" s="31" t="s">
        <v>80</v>
      </c>
      <c r="J793" s="31" t="s">
        <v>18</v>
      </c>
      <c r="K793" s="31" t="s">
        <v>18</v>
      </c>
      <c r="L793" s="31" t="s">
        <v>80</v>
      </c>
      <c r="M793" s="31" t="s">
        <v>33</v>
      </c>
      <c r="N793" s="31">
        <v>3</v>
      </c>
      <c r="O793" s="31">
        <v>1405</v>
      </c>
      <c r="P793" s="31">
        <v>1256</v>
      </c>
      <c r="Q793" s="31">
        <v>1113</v>
      </c>
      <c r="R793" s="48">
        <v>1.04</v>
      </c>
      <c r="S793" s="48">
        <v>0.79</v>
      </c>
      <c r="T793" s="49">
        <v>0.77</v>
      </c>
      <c r="U793" s="50">
        <v>73</v>
      </c>
      <c r="V793" s="50">
        <v>61.1</v>
      </c>
      <c r="W793" s="51">
        <v>52.7</v>
      </c>
      <c r="X793" s="42">
        <f>IF(Tabela1[[#This Row],[Alta2]]="NA","NA",Tabela1[[#This Row],[Alta2]]/Tabela1[[#This Row],[Alta5]]*Tabela1[[#This Row],[Diâmetro (cm)]]/100)</f>
        <v>6.3E-3</v>
      </c>
      <c r="Y793" s="42">
        <f>IF(Tabela1[[#This Row],[Média3]]="NA","NA",Tabela1[[#This Row],[Média3]]/Tabela1[[#This Row],[Média6]]*Tabela1[[#This Row],[Diâmetro (cm)]]/100)</f>
        <v>5.7000000000000002E-3</v>
      </c>
      <c r="Z793" s="42">
        <f>IF(Tabela1[[#This Row],[Baixa4]]="NA","NA",Tabela1[[#This Row],[Baixa4]]/Tabela1[[#This Row],[Baixa7]]*Tabela1[[#This Row],[Diâmetro (cm)]]/100)</f>
        <v>6.4000000000000003E-3</v>
      </c>
      <c r="AA793" s="42">
        <f>IF(Tabela1[[#This Row],[Alta8]]="NA","NA",IF(OR(AD793="",U793=""),"",U793*30/1000))</f>
        <v>2.19</v>
      </c>
      <c r="AB793" s="42">
        <f>IF(Tabela1[[#This Row],[Média9]]="NA","NA",IF(OR(AE793="",V793=""),"",V793*30/1000))</f>
        <v>1.833</v>
      </c>
      <c r="AC793" s="42">
        <f>IF(Tabela1[[#This Row],[Baixa10]]="NA","NA",IF(OR(AF793="",W793=""),"",W793*30/1000))</f>
        <v>1.581</v>
      </c>
      <c r="AD793" s="52" t="str">
        <f>IF(Tabela1[[#This Row],[Alta8]]="NA","NA",IF(X793="","",IF(X793&gt;$AD$3,"A",IF(X793&gt;$AD$4,"B",IF(X793&gt;$AD$5,"C","D")))))</f>
        <v>A</v>
      </c>
      <c r="AE793" s="52" t="str">
        <f>IF(Tabela1[[#This Row],[Média9]]="NA","NA",IF(Y793="","",IF(Y793&gt;$AD$3,"A",IF(Y793&gt;$AD$4,"B",IF(Y793&gt;$AD$5,"C","D")))))</f>
        <v>A</v>
      </c>
      <c r="AF793" s="52" t="str">
        <f>IF(Tabela1[[#This Row],[Baixa10]]="NA","NA",IF(Z793="","",IF(Z793&gt;$AD$3,"A",IF(Z793&gt;$AD$4,"B",IF(Z793&gt;$AD$5,"C","D")))))</f>
        <v>A</v>
      </c>
    </row>
    <row r="794" spans="1:32" ht="26.1" customHeight="1" x14ac:dyDescent="0.3">
      <c r="A794" s="46" t="s">
        <v>1250</v>
      </c>
      <c r="B794" s="31" t="s">
        <v>1246</v>
      </c>
      <c r="C794" s="46" t="s">
        <v>784</v>
      </c>
      <c r="D794" s="46" t="s">
        <v>1112</v>
      </c>
      <c r="E794" s="46" t="s">
        <v>26</v>
      </c>
      <c r="F794" s="31">
        <v>220</v>
      </c>
      <c r="G794" s="47">
        <v>44</v>
      </c>
      <c r="H794" s="31">
        <v>3</v>
      </c>
      <c r="I794" s="31" t="s">
        <v>80</v>
      </c>
      <c r="J794" s="31" t="s">
        <v>18</v>
      </c>
      <c r="K794" s="31" t="s">
        <v>18</v>
      </c>
      <c r="L794" s="31" t="s">
        <v>80</v>
      </c>
      <c r="M794" s="31" t="s">
        <v>33</v>
      </c>
      <c r="N794" s="31">
        <v>3</v>
      </c>
      <c r="O794" s="31">
        <v>1407</v>
      </c>
      <c r="P794" s="31">
        <v>1043</v>
      </c>
      <c r="Q794" s="31">
        <v>714</v>
      </c>
      <c r="R794" s="48">
        <v>0.98</v>
      </c>
      <c r="S794" s="48">
        <v>0.71</v>
      </c>
      <c r="T794" s="49">
        <v>0.46</v>
      </c>
      <c r="U794" s="50">
        <v>66.5</v>
      </c>
      <c r="V794" s="50">
        <v>48.1</v>
      </c>
      <c r="W794" s="51">
        <v>27.7</v>
      </c>
      <c r="X794" s="42">
        <f>IF(Tabela1[[#This Row],[Alta2]]="NA","NA",Tabela1[[#This Row],[Alta2]]/Tabela1[[#This Row],[Alta5]]*Tabela1[[#This Row],[Diâmetro (cm)]]/100)</f>
        <v>6.4999999999999997E-3</v>
      </c>
      <c r="Y794" s="42">
        <f>IF(Tabela1[[#This Row],[Média3]]="NA","NA",Tabela1[[#This Row],[Média3]]/Tabela1[[#This Row],[Média6]]*Tabela1[[#This Row],[Diâmetro (cm)]]/100)</f>
        <v>6.4999999999999997E-3</v>
      </c>
      <c r="Z794" s="42">
        <f>IF(Tabela1[[#This Row],[Baixa4]]="NA","NA",Tabela1[[#This Row],[Baixa4]]/Tabela1[[#This Row],[Baixa7]]*Tabela1[[#This Row],[Diâmetro (cm)]]/100)</f>
        <v>7.3000000000000001E-3</v>
      </c>
      <c r="AA794" s="42">
        <f>IF(Tabela1[[#This Row],[Alta8]]="NA","NA",IF(OR(AD794="",U794=""),"",U794*30/1000))</f>
        <v>1.9950000000000001</v>
      </c>
      <c r="AB794" s="42">
        <f>IF(Tabela1[[#This Row],[Média9]]="NA","NA",IF(OR(AE794="",V794=""),"",V794*30/1000))</f>
        <v>1.4430000000000001</v>
      </c>
      <c r="AC794" s="42">
        <f>IF(Tabela1[[#This Row],[Baixa10]]="NA","NA",IF(OR(AF794="",W794=""),"",W794*30/1000))</f>
        <v>0.83099999999999996</v>
      </c>
      <c r="AD794" s="52" t="str">
        <f>IF(Tabela1[[#This Row],[Alta8]]="NA","NA",IF(X794="","",IF(X794&gt;$AD$3,"A",IF(X794&gt;$AD$4,"B",IF(X794&gt;$AD$5,"C","D")))))</f>
        <v>A</v>
      </c>
      <c r="AE794" s="52" t="str">
        <f>IF(Tabela1[[#This Row],[Média9]]="NA","NA",IF(Y794="","",IF(Y794&gt;$AD$3,"A",IF(Y794&gt;$AD$4,"B",IF(Y794&gt;$AD$5,"C","D")))))</f>
        <v>A</v>
      </c>
      <c r="AF794" s="52" t="str">
        <f>IF(Tabela1[[#This Row],[Baixa10]]="NA","NA",IF(Z794="","",IF(Z794&gt;$AD$3,"A",IF(Z794&gt;$AD$4,"B",IF(Z794&gt;$AD$5,"C","D")))))</f>
        <v>A</v>
      </c>
    </row>
    <row r="795" spans="1:32" ht="26.1" customHeight="1" x14ac:dyDescent="0.3">
      <c r="A795" s="46" t="s">
        <v>1250</v>
      </c>
      <c r="B795" s="31" t="s">
        <v>1242</v>
      </c>
      <c r="C795" s="46" t="s">
        <v>785</v>
      </c>
      <c r="D795" s="46" t="s">
        <v>1111</v>
      </c>
      <c r="E795" s="46" t="s">
        <v>26</v>
      </c>
      <c r="F795" s="31" t="s">
        <v>20</v>
      </c>
      <c r="G795" s="47">
        <v>45</v>
      </c>
      <c r="H795" s="31">
        <v>4</v>
      </c>
      <c r="I795" s="31" t="s">
        <v>80</v>
      </c>
      <c r="J795" s="31" t="s">
        <v>18</v>
      </c>
      <c r="K795" s="31" t="s">
        <v>17</v>
      </c>
      <c r="L795" s="31" t="s">
        <v>80</v>
      </c>
      <c r="M795" s="31" t="s">
        <v>33</v>
      </c>
      <c r="N795" s="31">
        <v>3</v>
      </c>
      <c r="O795" s="31">
        <v>1603</v>
      </c>
      <c r="P795" s="31">
        <v>1577</v>
      </c>
      <c r="Q795" s="31">
        <v>1342</v>
      </c>
      <c r="R795" s="48">
        <v>1.1000000000000001</v>
      </c>
      <c r="S795" s="48">
        <v>1.08</v>
      </c>
      <c r="T795" s="49">
        <v>0.94</v>
      </c>
      <c r="U795" s="50">
        <v>102.9</v>
      </c>
      <c r="V795" s="50">
        <v>99.2</v>
      </c>
      <c r="W795" s="51">
        <v>85.7</v>
      </c>
      <c r="X795" s="42">
        <f>IF(Tabela1[[#This Row],[Alta2]]="NA","NA",Tabela1[[#This Row],[Alta2]]/Tabela1[[#This Row],[Alta5]]*Tabela1[[#This Row],[Diâmetro (cm)]]/100)</f>
        <v>4.7999999999999996E-3</v>
      </c>
      <c r="Y795" s="42">
        <f>IF(Tabela1[[#This Row],[Média3]]="NA","NA",Tabela1[[#This Row],[Média3]]/Tabela1[[#This Row],[Média6]]*Tabela1[[#This Row],[Diâmetro (cm)]]/100)</f>
        <v>4.8999999999999998E-3</v>
      </c>
      <c r="Z795" s="42">
        <f>IF(Tabela1[[#This Row],[Baixa4]]="NA","NA",Tabela1[[#This Row],[Baixa4]]/Tabela1[[#This Row],[Baixa7]]*Tabela1[[#This Row],[Diâmetro (cm)]]/100)</f>
        <v>4.8999999999999998E-3</v>
      </c>
      <c r="AA795" s="42">
        <f>IF(Tabela1[[#This Row],[Alta8]]="NA","NA",IF(OR(AD795="",U795=""),"",U795*30/1000))</f>
        <v>3.0870000000000002</v>
      </c>
      <c r="AB795" s="42">
        <f>IF(Tabela1[[#This Row],[Média9]]="NA","NA",IF(OR(AE795="",V795=""),"",V795*30/1000))</f>
        <v>2.976</v>
      </c>
      <c r="AC795" s="42">
        <f>IF(Tabela1[[#This Row],[Baixa10]]="NA","NA",IF(OR(AF795="",W795=""),"",W795*30/1000))</f>
        <v>2.5710000000000002</v>
      </c>
      <c r="AD795" s="52" t="str">
        <f>IF(Tabela1[[#This Row],[Alta8]]="NA","NA",IF(X795="","",IF(X795&gt;$AD$3,"A",IF(X795&gt;$AD$4,"B",IF(X795&gt;$AD$5,"C","D")))))</f>
        <v>A</v>
      </c>
      <c r="AE795" s="52" t="str">
        <f>IF(Tabela1[[#This Row],[Média9]]="NA","NA",IF(Y795="","",IF(Y795&gt;$AD$3,"A",IF(Y795&gt;$AD$4,"B",IF(Y795&gt;$AD$5,"C","D")))))</f>
        <v>A</v>
      </c>
      <c r="AF795" s="52" t="str">
        <f>IF(Tabela1[[#This Row],[Baixa10]]="NA","NA",IF(Z795="","",IF(Z795&gt;$AD$3,"A",IF(Z795&gt;$AD$4,"B",IF(Z795&gt;$AD$5,"C","D")))))</f>
        <v>A</v>
      </c>
    </row>
    <row r="796" spans="1:32" ht="26.1" customHeight="1" x14ac:dyDescent="0.3">
      <c r="A796" s="46" t="s">
        <v>1250</v>
      </c>
      <c r="B796" s="31" t="s">
        <v>1242</v>
      </c>
      <c r="C796" s="46" t="s">
        <v>786</v>
      </c>
      <c r="D796" s="46" t="s">
        <v>1103</v>
      </c>
      <c r="E796" s="46" t="s">
        <v>26</v>
      </c>
      <c r="F796" s="31" t="s">
        <v>20</v>
      </c>
      <c r="G796" s="47">
        <v>52</v>
      </c>
      <c r="H796" s="31">
        <v>3</v>
      </c>
      <c r="I796" s="31" t="s">
        <v>80</v>
      </c>
      <c r="J796" s="31" t="s">
        <v>18</v>
      </c>
      <c r="K796" s="31" t="s">
        <v>17</v>
      </c>
      <c r="L796" s="31" t="s">
        <v>80</v>
      </c>
      <c r="M796" s="31" t="s">
        <v>33</v>
      </c>
      <c r="N796" s="31">
        <v>3</v>
      </c>
      <c r="O796" s="31">
        <v>1588</v>
      </c>
      <c r="P796" s="31">
        <v>1579</v>
      </c>
      <c r="Q796" s="31">
        <v>1486</v>
      </c>
      <c r="R796" s="48">
        <v>1.1599999999999999</v>
      </c>
      <c r="S796" s="48">
        <v>1.1399999999999999</v>
      </c>
      <c r="T796" s="49">
        <v>1.04</v>
      </c>
      <c r="U796" s="50">
        <v>116.7</v>
      </c>
      <c r="V796" s="50">
        <v>115.2</v>
      </c>
      <c r="W796" s="51">
        <v>103.4</v>
      </c>
      <c r="X796" s="42">
        <f>IF(Tabela1[[#This Row],[Alta2]]="NA","NA",Tabela1[[#This Row],[Alta2]]/Tabela1[[#This Row],[Alta5]]*Tabela1[[#This Row],[Diâmetro (cm)]]/100)</f>
        <v>5.1999999999999998E-3</v>
      </c>
      <c r="Y796" s="42">
        <f>IF(Tabela1[[#This Row],[Média3]]="NA","NA",Tabela1[[#This Row],[Média3]]/Tabela1[[#This Row],[Média6]]*Tabela1[[#This Row],[Diâmetro (cm)]]/100)</f>
        <v>5.1000000000000004E-3</v>
      </c>
      <c r="Z796" s="42">
        <f>IF(Tabela1[[#This Row],[Baixa4]]="NA","NA",Tabela1[[#This Row],[Baixa4]]/Tabela1[[#This Row],[Baixa7]]*Tabela1[[#This Row],[Diâmetro (cm)]]/100)</f>
        <v>5.1999999999999998E-3</v>
      </c>
      <c r="AA796" s="42">
        <f>IF(Tabela1[[#This Row],[Alta8]]="NA","NA",IF(OR(AD796="",U796=""),"",U796*30/1000))</f>
        <v>3.5009999999999999</v>
      </c>
      <c r="AB796" s="42">
        <f>IF(Tabela1[[#This Row],[Média9]]="NA","NA",IF(OR(AE796="",V796=""),"",V796*30/1000))</f>
        <v>3.456</v>
      </c>
      <c r="AC796" s="42">
        <f>IF(Tabela1[[#This Row],[Baixa10]]="NA","NA",IF(OR(AF796="",W796=""),"",W796*30/1000))</f>
        <v>3.1019999999999999</v>
      </c>
      <c r="AD796" s="52" t="str">
        <f>IF(Tabela1[[#This Row],[Alta8]]="NA","NA",IF(X796="","",IF(X796&gt;$AD$3,"A",IF(X796&gt;$AD$4,"B",IF(X796&gt;$AD$5,"C","D")))))</f>
        <v>A</v>
      </c>
      <c r="AE796" s="52" t="str">
        <f>IF(Tabela1[[#This Row],[Média9]]="NA","NA",IF(Y796="","",IF(Y796&gt;$AD$3,"A",IF(Y796&gt;$AD$4,"B",IF(Y796&gt;$AD$5,"C","D")))))</f>
        <v>A</v>
      </c>
      <c r="AF796" s="52" t="str">
        <f>IF(Tabela1[[#This Row],[Baixa10]]="NA","NA",IF(Z796="","",IF(Z796&gt;$AD$3,"A",IF(Z796&gt;$AD$4,"B",IF(Z796&gt;$AD$5,"C","D")))))</f>
        <v>A</v>
      </c>
    </row>
    <row r="797" spans="1:32" ht="26.1" customHeight="1" x14ac:dyDescent="0.3">
      <c r="A797" s="46" t="s">
        <v>1250</v>
      </c>
      <c r="B797" s="31" t="s">
        <v>1243</v>
      </c>
      <c r="C797" s="46" t="s">
        <v>786</v>
      </c>
      <c r="D797" s="46" t="s">
        <v>1103</v>
      </c>
      <c r="E797" s="46" t="s">
        <v>26</v>
      </c>
      <c r="F797" s="31" t="s">
        <v>20</v>
      </c>
      <c r="G797" s="47">
        <v>52</v>
      </c>
      <c r="H797" s="31">
        <v>3</v>
      </c>
      <c r="I797" s="31" t="s">
        <v>80</v>
      </c>
      <c r="J797" s="31" t="s">
        <v>18</v>
      </c>
      <c r="K797" s="31" t="s">
        <v>17</v>
      </c>
      <c r="L797" s="31" t="s">
        <v>80</v>
      </c>
      <c r="M797" s="31" t="s">
        <v>33</v>
      </c>
      <c r="N797" s="31">
        <v>3</v>
      </c>
      <c r="O797" s="31">
        <v>1588</v>
      </c>
      <c r="P797" s="31">
        <v>1579</v>
      </c>
      <c r="Q797" s="31">
        <v>1486</v>
      </c>
      <c r="R797" s="48">
        <v>1.1599999999999999</v>
      </c>
      <c r="S797" s="48">
        <v>1.1399999999999999</v>
      </c>
      <c r="T797" s="49">
        <v>1.04</v>
      </c>
      <c r="U797" s="50">
        <v>116.7</v>
      </c>
      <c r="V797" s="50">
        <v>115.2</v>
      </c>
      <c r="W797" s="51">
        <v>103.4</v>
      </c>
      <c r="X797" s="42">
        <f>IF(Tabela1[[#This Row],[Alta2]]="NA","NA",Tabela1[[#This Row],[Alta2]]/Tabela1[[#This Row],[Alta5]]*Tabela1[[#This Row],[Diâmetro (cm)]]/100)</f>
        <v>5.1999999999999998E-3</v>
      </c>
      <c r="Y797" s="42">
        <f>IF(Tabela1[[#This Row],[Média3]]="NA","NA",Tabela1[[#This Row],[Média3]]/Tabela1[[#This Row],[Média6]]*Tabela1[[#This Row],[Diâmetro (cm)]]/100)</f>
        <v>5.1000000000000004E-3</v>
      </c>
      <c r="Z797" s="42">
        <f>IF(Tabela1[[#This Row],[Baixa4]]="NA","NA",Tabela1[[#This Row],[Baixa4]]/Tabela1[[#This Row],[Baixa7]]*Tabela1[[#This Row],[Diâmetro (cm)]]/100)</f>
        <v>5.1999999999999998E-3</v>
      </c>
      <c r="AA797" s="42">
        <f>IF(Tabela1[[#This Row],[Alta8]]="NA","NA",IF(OR(AD797="",U797=""),"",U797*30/1000))</f>
        <v>3.5009999999999999</v>
      </c>
      <c r="AB797" s="42">
        <f>IF(Tabela1[[#This Row],[Média9]]="NA","NA",IF(OR(AE797="",V797=""),"",V797*30/1000))</f>
        <v>3.456</v>
      </c>
      <c r="AC797" s="42">
        <f>IF(Tabela1[[#This Row],[Baixa10]]="NA","NA",IF(OR(AF797="",W797=""),"",W797*30/1000))</f>
        <v>3.1019999999999999</v>
      </c>
      <c r="AD797" s="52" t="str">
        <f>IF(Tabela1[[#This Row],[Alta8]]="NA","NA",IF(X797="","",IF(X797&gt;$AD$3,"A",IF(X797&gt;$AD$4,"B",IF(X797&gt;$AD$5,"C","D")))))</f>
        <v>A</v>
      </c>
      <c r="AE797" s="52" t="str">
        <f>IF(Tabela1[[#This Row],[Média9]]="NA","NA",IF(Y797="","",IF(Y797&gt;$AD$3,"A",IF(Y797&gt;$AD$4,"B",IF(Y797&gt;$AD$5,"C","D")))))</f>
        <v>A</v>
      </c>
      <c r="AF797" s="52" t="str">
        <f>IF(Tabela1[[#This Row],[Baixa10]]="NA","NA",IF(Z797="","",IF(Z797&gt;$AD$3,"A",IF(Z797&gt;$AD$4,"B",IF(Z797&gt;$AD$5,"C","D")))))</f>
        <v>A</v>
      </c>
    </row>
    <row r="798" spans="1:32" ht="26.1" customHeight="1" x14ac:dyDescent="0.3">
      <c r="A798" s="46" t="s">
        <v>1250</v>
      </c>
      <c r="B798" s="31" t="s">
        <v>1246</v>
      </c>
      <c r="C798" s="46" t="s">
        <v>786</v>
      </c>
      <c r="D798" s="46" t="s">
        <v>1103</v>
      </c>
      <c r="E798" s="46" t="s">
        <v>26</v>
      </c>
      <c r="F798" s="31" t="s">
        <v>20</v>
      </c>
      <c r="G798" s="47">
        <v>52</v>
      </c>
      <c r="H798" s="31">
        <v>3</v>
      </c>
      <c r="I798" s="31" t="s">
        <v>80</v>
      </c>
      <c r="J798" s="31" t="s">
        <v>18</v>
      </c>
      <c r="K798" s="31" t="s">
        <v>17</v>
      </c>
      <c r="L798" s="31" t="s">
        <v>80</v>
      </c>
      <c r="M798" s="31" t="s">
        <v>33</v>
      </c>
      <c r="N798" s="31">
        <v>3</v>
      </c>
      <c r="O798" s="31">
        <v>1588</v>
      </c>
      <c r="P798" s="31">
        <v>1579</v>
      </c>
      <c r="Q798" s="31">
        <v>1486</v>
      </c>
      <c r="R798" s="48">
        <v>1.1599999999999999</v>
      </c>
      <c r="S798" s="48">
        <v>1.1399999999999999</v>
      </c>
      <c r="T798" s="49">
        <v>1.04</v>
      </c>
      <c r="U798" s="50">
        <v>116.7</v>
      </c>
      <c r="V798" s="50">
        <v>115.2</v>
      </c>
      <c r="W798" s="51">
        <v>103.4</v>
      </c>
      <c r="X798" s="42">
        <f>IF(Tabela1[[#This Row],[Alta2]]="NA","NA",Tabela1[[#This Row],[Alta2]]/Tabela1[[#This Row],[Alta5]]*Tabela1[[#This Row],[Diâmetro (cm)]]/100)</f>
        <v>5.1999999999999998E-3</v>
      </c>
      <c r="Y798" s="42">
        <f>IF(Tabela1[[#This Row],[Média3]]="NA","NA",Tabela1[[#This Row],[Média3]]/Tabela1[[#This Row],[Média6]]*Tabela1[[#This Row],[Diâmetro (cm)]]/100)</f>
        <v>5.1000000000000004E-3</v>
      </c>
      <c r="Z798" s="42">
        <f>IF(Tabela1[[#This Row],[Baixa4]]="NA","NA",Tabela1[[#This Row],[Baixa4]]/Tabela1[[#This Row],[Baixa7]]*Tabela1[[#This Row],[Diâmetro (cm)]]/100)</f>
        <v>5.1999999999999998E-3</v>
      </c>
      <c r="AA798" s="42">
        <f>IF(Tabela1[[#This Row],[Alta8]]="NA","NA",IF(OR(AD798="",U798=""),"",U798*30/1000))</f>
        <v>3.5009999999999999</v>
      </c>
      <c r="AB798" s="42">
        <f>IF(Tabela1[[#This Row],[Média9]]="NA","NA",IF(OR(AE798="",V798=""),"",V798*30/1000))</f>
        <v>3.456</v>
      </c>
      <c r="AC798" s="42">
        <f>IF(Tabela1[[#This Row],[Baixa10]]="NA","NA",IF(OR(AF798="",W798=""),"",W798*30/1000))</f>
        <v>3.1019999999999999</v>
      </c>
      <c r="AD798" s="52" t="str">
        <f>IF(Tabela1[[#This Row],[Alta8]]="NA","NA",IF(X798="","",IF(X798&gt;$AD$3,"A",IF(X798&gt;$AD$4,"B",IF(X798&gt;$AD$5,"C","D")))))</f>
        <v>A</v>
      </c>
      <c r="AE798" s="52" t="str">
        <f>IF(Tabela1[[#This Row],[Média9]]="NA","NA",IF(Y798="","",IF(Y798&gt;$AD$3,"A",IF(Y798&gt;$AD$4,"B",IF(Y798&gt;$AD$5,"C","D")))))</f>
        <v>A</v>
      </c>
      <c r="AF798" s="52" t="str">
        <f>IF(Tabela1[[#This Row],[Baixa10]]="NA","NA",IF(Z798="","",IF(Z798&gt;$AD$3,"A",IF(Z798&gt;$AD$4,"B",IF(Z798&gt;$AD$5,"C","D")))))</f>
        <v>A</v>
      </c>
    </row>
    <row r="799" spans="1:32" ht="26.1" customHeight="1" x14ac:dyDescent="0.3">
      <c r="A799" s="46" t="s">
        <v>1250</v>
      </c>
      <c r="B799" s="31" t="s">
        <v>1243</v>
      </c>
      <c r="C799" s="46" t="s">
        <v>787</v>
      </c>
      <c r="D799" s="46" t="s">
        <v>1110</v>
      </c>
      <c r="E799" s="46" t="s">
        <v>26</v>
      </c>
      <c r="F799" s="31" t="s">
        <v>20</v>
      </c>
      <c r="G799" s="47">
        <v>44</v>
      </c>
      <c r="H799" s="31">
        <v>4</v>
      </c>
      <c r="I799" s="31" t="s">
        <v>80</v>
      </c>
      <c r="J799" s="31" t="s">
        <v>18</v>
      </c>
      <c r="K799" s="31" t="s">
        <v>17</v>
      </c>
      <c r="L799" s="31" t="s">
        <v>80</v>
      </c>
      <c r="M799" s="31" t="s">
        <v>33</v>
      </c>
      <c r="N799" s="31">
        <v>3</v>
      </c>
      <c r="O799" s="31">
        <v>1649</v>
      </c>
      <c r="P799" s="31">
        <v>1637</v>
      </c>
      <c r="Q799" s="31">
        <v>1636</v>
      </c>
      <c r="R799" s="48">
        <v>1.01</v>
      </c>
      <c r="S799" s="48">
        <v>1</v>
      </c>
      <c r="T799" s="49">
        <v>0.99</v>
      </c>
      <c r="U799" s="50">
        <v>96.9</v>
      </c>
      <c r="V799" s="50">
        <v>95.1</v>
      </c>
      <c r="W799" s="51">
        <v>94.8</v>
      </c>
      <c r="X799" s="42">
        <f>IF(Tabela1[[#This Row],[Alta2]]="NA","NA",Tabela1[[#This Row],[Alta2]]/Tabela1[[#This Row],[Alta5]]*Tabela1[[#This Row],[Diâmetro (cm)]]/100)</f>
        <v>4.5999999999999999E-3</v>
      </c>
      <c r="Y799" s="42">
        <f>IF(Tabela1[[#This Row],[Média3]]="NA","NA",Tabela1[[#This Row],[Média3]]/Tabela1[[#This Row],[Média6]]*Tabela1[[#This Row],[Diâmetro (cm)]]/100)</f>
        <v>4.5999999999999999E-3</v>
      </c>
      <c r="Z799" s="42">
        <f>IF(Tabela1[[#This Row],[Baixa4]]="NA","NA",Tabela1[[#This Row],[Baixa4]]/Tabela1[[#This Row],[Baixa7]]*Tabela1[[#This Row],[Diâmetro (cm)]]/100)</f>
        <v>4.5999999999999999E-3</v>
      </c>
      <c r="AA799" s="42">
        <f>IF(Tabela1[[#This Row],[Alta8]]="NA","NA",IF(OR(AD799="",U799=""),"",U799*30/1000))</f>
        <v>2.907</v>
      </c>
      <c r="AB799" s="42">
        <f>IF(Tabela1[[#This Row],[Média9]]="NA","NA",IF(OR(AE799="",V799=""),"",V799*30/1000))</f>
        <v>2.8530000000000002</v>
      </c>
      <c r="AC799" s="42">
        <f>IF(Tabela1[[#This Row],[Baixa10]]="NA","NA",IF(OR(AF799="",W799=""),"",W799*30/1000))</f>
        <v>2.8439999999999999</v>
      </c>
      <c r="AD799" s="52" t="str">
        <f>IF(Tabela1[[#This Row],[Alta8]]="NA","NA",IF(X799="","",IF(X799&gt;$AD$3,"A",IF(X799&gt;$AD$4,"B",IF(X799&gt;$AD$5,"C","D")))))</f>
        <v>A</v>
      </c>
      <c r="AE799" s="52" t="str">
        <f>IF(Tabela1[[#This Row],[Média9]]="NA","NA",IF(Y799="","",IF(Y799&gt;$AD$3,"A",IF(Y799&gt;$AD$4,"B",IF(Y799&gt;$AD$5,"C","D")))))</f>
        <v>A</v>
      </c>
      <c r="AF799" s="52" t="str">
        <f>IF(Tabela1[[#This Row],[Baixa10]]="NA","NA",IF(Z799="","",IF(Z799&gt;$AD$3,"A",IF(Z799&gt;$AD$4,"B",IF(Z799&gt;$AD$5,"C","D")))))</f>
        <v>A</v>
      </c>
    </row>
    <row r="800" spans="1:32" ht="26.1" customHeight="1" x14ac:dyDescent="0.3">
      <c r="A800" s="46" t="s">
        <v>1250</v>
      </c>
      <c r="B800" s="31" t="s">
        <v>1242</v>
      </c>
      <c r="C800" s="46" t="s">
        <v>787</v>
      </c>
      <c r="D800" s="46" t="s">
        <v>1110</v>
      </c>
      <c r="E800" s="46" t="s">
        <v>26</v>
      </c>
      <c r="F800" s="31" t="s">
        <v>20</v>
      </c>
      <c r="G800" s="47">
        <v>44</v>
      </c>
      <c r="H800" s="31">
        <v>4</v>
      </c>
      <c r="I800" s="31" t="s">
        <v>80</v>
      </c>
      <c r="J800" s="31" t="s">
        <v>18</v>
      </c>
      <c r="K800" s="31" t="s">
        <v>17</v>
      </c>
      <c r="L800" s="31" t="s">
        <v>80</v>
      </c>
      <c r="M800" s="31" t="s">
        <v>33</v>
      </c>
      <c r="N800" s="31">
        <v>3</v>
      </c>
      <c r="O800" s="31">
        <v>1649</v>
      </c>
      <c r="P800" s="31">
        <v>1637</v>
      </c>
      <c r="Q800" s="31">
        <v>1636</v>
      </c>
      <c r="R800" s="48">
        <v>1.01</v>
      </c>
      <c r="S800" s="48">
        <v>1</v>
      </c>
      <c r="T800" s="49">
        <v>0.99</v>
      </c>
      <c r="U800" s="50">
        <v>96.9</v>
      </c>
      <c r="V800" s="50">
        <v>95.1</v>
      </c>
      <c r="W800" s="51">
        <v>94.8</v>
      </c>
      <c r="X800" s="42">
        <f>IF(Tabela1[[#This Row],[Alta2]]="NA","NA",Tabela1[[#This Row],[Alta2]]/Tabela1[[#This Row],[Alta5]]*Tabela1[[#This Row],[Diâmetro (cm)]]/100)</f>
        <v>4.5999999999999999E-3</v>
      </c>
      <c r="Y800" s="42">
        <f>IF(Tabela1[[#This Row],[Média3]]="NA","NA",Tabela1[[#This Row],[Média3]]/Tabela1[[#This Row],[Média6]]*Tabela1[[#This Row],[Diâmetro (cm)]]/100)</f>
        <v>4.5999999999999999E-3</v>
      </c>
      <c r="Z800" s="42">
        <f>IF(Tabela1[[#This Row],[Baixa4]]="NA","NA",Tabela1[[#This Row],[Baixa4]]/Tabela1[[#This Row],[Baixa7]]*Tabela1[[#This Row],[Diâmetro (cm)]]/100)</f>
        <v>4.5999999999999999E-3</v>
      </c>
      <c r="AA800" s="42">
        <f>IF(Tabela1[[#This Row],[Alta8]]="NA","NA",IF(OR(AD800="",U800=""),"",U800*30/1000))</f>
        <v>2.907</v>
      </c>
      <c r="AB800" s="42">
        <f>IF(Tabela1[[#This Row],[Média9]]="NA","NA",IF(OR(AE800="",V800=""),"",V800*30/1000))</f>
        <v>2.8530000000000002</v>
      </c>
      <c r="AC800" s="42">
        <f>IF(Tabela1[[#This Row],[Baixa10]]="NA","NA",IF(OR(AF800="",W800=""),"",W800*30/1000))</f>
        <v>2.8439999999999999</v>
      </c>
      <c r="AD800" s="52" t="str">
        <f>IF(Tabela1[[#This Row],[Alta8]]="NA","NA",IF(X800="","",IF(X800&gt;$AD$3,"A",IF(X800&gt;$AD$4,"B",IF(X800&gt;$AD$5,"C","D")))))</f>
        <v>A</v>
      </c>
      <c r="AE800" s="52" t="str">
        <f>IF(Tabela1[[#This Row],[Média9]]="NA","NA",IF(Y800="","",IF(Y800&gt;$AD$3,"A",IF(Y800&gt;$AD$4,"B",IF(Y800&gt;$AD$5,"C","D")))))</f>
        <v>A</v>
      </c>
      <c r="AF800" s="52" t="str">
        <f>IF(Tabela1[[#This Row],[Baixa10]]="NA","NA",IF(Z800="","",IF(Z800&gt;$AD$3,"A",IF(Z800&gt;$AD$4,"B",IF(Z800&gt;$AD$5,"C","D")))))</f>
        <v>A</v>
      </c>
    </row>
    <row r="801" spans="1:32" ht="26.1" customHeight="1" x14ac:dyDescent="0.3">
      <c r="A801" s="46" t="s">
        <v>1250</v>
      </c>
      <c r="B801" s="31" t="s">
        <v>1242</v>
      </c>
      <c r="C801" s="46" t="s">
        <v>788</v>
      </c>
      <c r="D801" s="46" t="s">
        <v>1103</v>
      </c>
      <c r="E801" s="46" t="s">
        <v>26</v>
      </c>
      <c r="F801" s="31" t="s">
        <v>20</v>
      </c>
      <c r="G801" s="47">
        <v>52</v>
      </c>
      <c r="H801" s="31">
        <v>3</v>
      </c>
      <c r="I801" s="31" t="s">
        <v>80</v>
      </c>
      <c r="J801" s="31" t="s">
        <v>18</v>
      </c>
      <c r="K801" s="31" t="s">
        <v>17</v>
      </c>
      <c r="L801" s="31" t="s">
        <v>80</v>
      </c>
      <c r="M801" s="31" t="s">
        <v>33</v>
      </c>
      <c r="N801" s="31">
        <v>3</v>
      </c>
      <c r="O801" s="31">
        <v>1588</v>
      </c>
      <c r="P801" s="31">
        <v>1579</v>
      </c>
      <c r="Q801" s="31">
        <v>1486</v>
      </c>
      <c r="R801" s="48">
        <v>1.1599999999999999</v>
      </c>
      <c r="S801" s="48">
        <v>1.1399999999999999</v>
      </c>
      <c r="T801" s="49">
        <v>1.04</v>
      </c>
      <c r="U801" s="50">
        <v>116.72</v>
      </c>
      <c r="V801" s="50">
        <v>115.17</v>
      </c>
      <c r="W801" s="51">
        <v>103.43</v>
      </c>
      <c r="X801" s="42">
        <f>IF(Tabela1[[#This Row],[Alta2]]="NA","NA",Tabela1[[#This Row],[Alta2]]/Tabela1[[#This Row],[Alta5]]*Tabela1[[#This Row],[Diâmetro (cm)]]/100)</f>
        <v>5.1999999999999998E-3</v>
      </c>
      <c r="Y801" s="42">
        <f>IF(Tabela1[[#This Row],[Média3]]="NA","NA",Tabela1[[#This Row],[Média3]]/Tabela1[[#This Row],[Média6]]*Tabela1[[#This Row],[Diâmetro (cm)]]/100)</f>
        <v>5.1000000000000004E-3</v>
      </c>
      <c r="Z801" s="42">
        <f>IF(Tabela1[[#This Row],[Baixa4]]="NA","NA",Tabela1[[#This Row],[Baixa4]]/Tabela1[[#This Row],[Baixa7]]*Tabela1[[#This Row],[Diâmetro (cm)]]/100)</f>
        <v>5.1999999999999998E-3</v>
      </c>
      <c r="AA801" s="42">
        <f>IF(Tabela1[[#This Row],[Alta8]]="NA","NA",IF(OR(AD801="",U801=""),"",U801*30/1000))</f>
        <v>3.5015999999999998</v>
      </c>
      <c r="AB801" s="42">
        <f>IF(Tabela1[[#This Row],[Média9]]="NA","NA",IF(OR(AE801="",V801=""),"",V801*30/1000))</f>
        <v>3.4550999999999998</v>
      </c>
      <c r="AC801" s="42">
        <f>IF(Tabela1[[#This Row],[Baixa10]]="NA","NA",IF(OR(AF801="",W801=""),"",W801*30/1000))</f>
        <v>3.1029</v>
      </c>
      <c r="AD801" s="52" t="str">
        <f>IF(Tabela1[[#This Row],[Alta8]]="NA","NA",IF(X801="","",IF(X801&gt;$AD$3,"A",IF(X801&gt;$AD$4,"B",IF(X801&gt;$AD$5,"C","D")))))</f>
        <v>A</v>
      </c>
      <c r="AE801" s="52" t="str">
        <f>IF(Tabela1[[#This Row],[Média9]]="NA","NA",IF(Y801="","",IF(Y801&gt;$AD$3,"A",IF(Y801&gt;$AD$4,"B",IF(Y801&gt;$AD$5,"C","D")))))</f>
        <v>A</v>
      </c>
      <c r="AF801" s="52" t="str">
        <f>IF(Tabela1[[#This Row],[Baixa10]]="NA","NA",IF(Z801="","",IF(Z801&gt;$AD$3,"A",IF(Z801&gt;$AD$4,"B",IF(Z801&gt;$AD$5,"C","D")))))</f>
        <v>A</v>
      </c>
    </row>
    <row r="802" spans="1:32" ht="26.1" customHeight="1" x14ac:dyDescent="0.3">
      <c r="A802" s="46" t="s">
        <v>1250</v>
      </c>
      <c r="B802" s="31" t="s">
        <v>1243</v>
      </c>
      <c r="C802" s="46" t="s">
        <v>789</v>
      </c>
      <c r="D802" s="46" t="s">
        <v>1103</v>
      </c>
      <c r="E802" s="46" t="s">
        <v>26</v>
      </c>
      <c r="F802" s="31" t="s">
        <v>20</v>
      </c>
      <c r="G802" s="47">
        <v>52</v>
      </c>
      <c r="H802" s="31">
        <v>3</v>
      </c>
      <c r="I802" s="31" t="s">
        <v>80</v>
      </c>
      <c r="J802" s="31" t="s">
        <v>18</v>
      </c>
      <c r="K802" s="31" t="s">
        <v>17</v>
      </c>
      <c r="L802" s="31" t="s">
        <v>80</v>
      </c>
      <c r="M802" s="31" t="s">
        <v>33</v>
      </c>
      <c r="N802" s="31">
        <v>3</v>
      </c>
      <c r="O802" s="31">
        <v>1588</v>
      </c>
      <c r="P802" s="31">
        <v>1579</v>
      </c>
      <c r="Q802" s="31">
        <v>1486</v>
      </c>
      <c r="R802" s="48">
        <v>1.1599999999999999</v>
      </c>
      <c r="S802" s="48">
        <v>1.1399999999999999</v>
      </c>
      <c r="T802" s="49">
        <v>1.04</v>
      </c>
      <c r="U802" s="50">
        <v>116.72</v>
      </c>
      <c r="V802" s="50">
        <v>115.17</v>
      </c>
      <c r="W802" s="51">
        <v>103.43</v>
      </c>
      <c r="X802" s="42">
        <f>IF(Tabela1[[#This Row],[Alta2]]="NA","NA",Tabela1[[#This Row],[Alta2]]/Tabela1[[#This Row],[Alta5]]*Tabela1[[#This Row],[Diâmetro (cm)]]/100)</f>
        <v>5.1999999999999998E-3</v>
      </c>
      <c r="Y802" s="42">
        <f>IF(Tabela1[[#This Row],[Média3]]="NA","NA",Tabela1[[#This Row],[Média3]]/Tabela1[[#This Row],[Média6]]*Tabela1[[#This Row],[Diâmetro (cm)]]/100)</f>
        <v>5.1000000000000004E-3</v>
      </c>
      <c r="Z802" s="42">
        <f>IF(Tabela1[[#This Row],[Baixa4]]="NA","NA",Tabela1[[#This Row],[Baixa4]]/Tabela1[[#This Row],[Baixa7]]*Tabela1[[#This Row],[Diâmetro (cm)]]/100)</f>
        <v>5.1999999999999998E-3</v>
      </c>
      <c r="AA802" s="42">
        <f>IF(Tabela1[[#This Row],[Alta8]]="NA","NA",IF(OR(AD802="",U802=""),"",U802*30/1000))</f>
        <v>3.5015999999999998</v>
      </c>
      <c r="AB802" s="42">
        <f>IF(Tabela1[[#This Row],[Média9]]="NA","NA",IF(OR(AE802="",V802=""),"",V802*30/1000))</f>
        <v>3.4550999999999998</v>
      </c>
      <c r="AC802" s="42">
        <f>IF(Tabela1[[#This Row],[Baixa10]]="NA","NA",IF(OR(AF802="",W802=""),"",W802*30/1000))</f>
        <v>3.1029</v>
      </c>
      <c r="AD802" s="52" t="str">
        <f>IF(Tabela1[[#This Row],[Alta8]]="NA","NA",IF(X802="","",IF(X802&gt;$AD$3,"A",IF(X802&gt;$AD$4,"B",IF(X802&gt;$AD$5,"C","D")))))</f>
        <v>A</v>
      </c>
      <c r="AE802" s="52" t="str">
        <f>IF(Tabela1[[#This Row],[Média9]]="NA","NA",IF(Y802="","",IF(Y802&gt;$AD$3,"A",IF(Y802&gt;$AD$4,"B",IF(Y802&gt;$AD$5,"C","D")))))</f>
        <v>A</v>
      </c>
      <c r="AF802" s="52" t="str">
        <f>IF(Tabela1[[#This Row],[Baixa10]]="NA","NA",IF(Z802="","",IF(Z802&gt;$AD$3,"A",IF(Z802&gt;$AD$4,"B",IF(Z802&gt;$AD$5,"C","D")))))</f>
        <v>A</v>
      </c>
    </row>
    <row r="803" spans="1:32" ht="26.1" customHeight="1" x14ac:dyDescent="0.3">
      <c r="A803" s="46" t="s">
        <v>1250</v>
      </c>
      <c r="B803" s="31" t="s">
        <v>1242</v>
      </c>
      <c r="C803" s="46" t="s">
        <v>790</v>
      </c>
      <c r="D803" s="46" t="s">
        <v>1109</v>
      </c>
      <c r="E803" s="46" t="s">
        <v>26</v>
      </c>
      <c r="F803" s="31" t="s">
        <v>20</v>
      </c>
      <c r="G803" s="47">
        <v>52</v>
      </c>
      <c r="H803" s="31">
        <v>3</v>
      </c>
      <c r="I803" s="31" t="s">
        <v>80</v>
      </c>
      <c r="J803" s="31" t="s">
        <v>18</v>
      </c>
      <c r="K803" s="31" t="s">
        <v>18</v>
      </c>
      <c r="L803" s="31" t="s">
        <v>80</v>
      </c>
      <c r="M803" s="31" t="s">
        <v>33</v>
      </c>
      <c r="N803" s="31">
        <v>3</v>
      </c>
      <c r="O803" s="31">
        <v>1445</v>
      </c>
      <c r="P803" s="31">
        <v>736</v>
      </c>
      <c r="Q803" s="31">
        <v>473</v>
      </c>
      <c r="R803" s="48">
        <v>93</v>
      </c>
      <c r="S803" s="48">
        <v>0.52</v>
      </c>
      <c r="T803" s="49">
        <v>36</v>
      </c>
      <c r="U803" s="50">
        <v>114.1</v>
      </c>
      <c r="V803" s="50">
        <v>76</v>
      </c>
      <c r="W803" s="51">
        <v>45</v>
      </c>
      <c r="X803" s="42">
        <f>IF(Tabela1[[#This Row],[Alta2]]="NA","NA",Tabela1[[#This Row],[Alta2]]/Tabela1[[#This Row],[Alta5]]*Tabela1[[#This Row],[Diâmetro (cm)]]/100)</f>
        <v>0.42380000000000001</v>
      </c>
      <c r="Y803" s="42">
        <f>IF(Tabela1[[#This Row],[Média3]]="NA","NA",Tabela1[[#This Row],[Média3]]/Tabela1[[#This Row],[Média6]]*Tabela1[[#This Row],[Diâmetro (cm)]]/100)</f>
        <v>3.5999999999999999E-3</v>
      </c>
      <c r="Z803" s="42">
        <f>IF(Tabela1[[#This Row],[Baixa4]]="NA","NA",Tabela1[[#This Row],[Baixa4]]/Tabela1[[#This Row],[Baixa7]]*Tabela1[[#This Row],[Diâmetro (cm)]]/100)</f>
        <v>0.41599999999999998</v>
      </c>
      <c r="AA803" s="42">
        <f>IF(Tabela1[[#This Row],[Alta8]]="NA","NA",IF(OR(AD803="",U803=""),"",U803*30/1000))</f>
        <v>3.423</v>
      </c>
      <c r="AB803" s="42">
        <f>IF(Tabela1[[#This Row],[Média9]]="NA","NA",IF(OR(AE803="",V803=""),"",V803*30/1000))</f>
        <v>2.2799999999999998</v>
      </c>
      <c r="AC803" s="42">
        <f>IF(Tabela1[[#This Row],[Baixa10]]="NA","NA",IF(OR(AF803="",W803=""),"",W803*30/1000))</f>
        <v>1.35</v>
      </c>
      <c r="AD803" s="52" t="str">
        <f>IF(Tabela1[[#This Row],[Alta8]]="NA","NA",IF(X803="","",IF(X803&gt;$AD$3,"A",IF(X803&gt;$AD$4,"B",IF(X803&gt;$AD$5,"C","D")))))</f>
        <v>A</v>
      </c>
      <c r="AE803" s="52" t="str">
        <f>IF(Tabela1[[#This Row],[Média9]]="NA","NA",IF(Y803="","",IF(Y803&gt;$AD$3,"A",IF(Y803&gt;$AD$4,"B",IF(Y803&gt;$AD$5,"C","D")))))</f>
        <v>B</v>
      </c>
      <c r="AF803" s="52" t="str">
        <f>IF(Tabela1[[#This Row],[Baixa10]]="NA","NA",IF(Z803="","",IF(Z803&gt;$AD$3,"A",IF(Z803&gt;$AD$4,"B",IF(Z803&gt;$AD$5,"C","D")))))</f>
        <v>A</v>
      </c>
    </row>
    <row r="804" spans="1:32" ht="26.1" customHeight="1" x14ac:dyDescent="0.3">
      <c r="A804" s="46" t="s">
        <v>1250</v>
      </c>
      <c r="B804" s="31" t="s">
        <v>1242</v>
      </c>
      <c r="C804" s="46" t="s">
        <v>791</v>
      </c>
      <c r="D804" s="46" t="s">
        <v>1108</v>
      </c>
      <c r="E804" s="46" t="s">
        <v>27</v>
      </c>
      <c r="F804" s="31" t="s">
        <v>20</v>
      </c>
      <c r="G804" s="47">
        <v>44</v>
      </c>
      <c r="H804" s="31">
        <v>6</v>
      </c>
      <c r="I804" s="31" t="s">
        <v>80</v>
      </c>
      <c r="J804" s="31" t="s">
        <v>18</v>
      </c>
      <c r="K804" s="31" t="s">
        <v>17</v>
      </c>
      <c r="L804" s="31" t="s">
        <v>80</v>
      </c>
      <c r="M804" s="31" t="s">
        <v>33</v>
      </c>
      <c r="N804" s="31">
        <v>3</v>
      </c>
      <c r="O804" s="31">
        <v>1556</v>
      </c>
      <c r="P804" s="31">
        <v>1518</v>
      </c>
      <c r="Q804" s="31">
        <v>1252</v>
      </c>
      <c r="R804" s="48">
        <v>0.94</v>
      </c>
      <c r="S804" s="48">
        <v>0.92</v>
      </c>
      <c r="T804" s="49">
        <v>0.77</v>
      </c>
      <c r="U804" s="50">
        <v>103.7</v>
      </c>
      <c r="V804" s="50">
        <v>101.4</v>
      </c>
      <c r="W804" s="51">
        <v>86.3</v>
      </c>
      <c r="X804" s="42">
        <f>IF(Tabela1[[#This Row],[Alta2]]="NA","NA",Tabela1[[#This Row],[Alta2]]/Tabela1[[#This Row],[Alta5]]*Tabela1[[#This Row],[Diâmetro (cm)]]/100)</f>
        <v>4.0000000000000001E-3</v>
      </c>
      <c r="Y804" s="42">
        <f>IF(Tabela1[[#This Row],[Média3]]="NA","NA",Tabela1[[#This Row],[Média3]]/Tabela1[[#This Row],[Média6]]*Tabela1[[#This Row],[Diâmetro (cm)]]/100)</f>
        <v>4.0000000000000001E-3</v>
      </c>
      <c r="Z804" s="42">
        <f>IF(Tabela1[[#This Row],[Baixa4]]="NA","NA",Tabela1[[#This Row],[Baixa4]]/Tabela1[[#This Row],[Baixa7]]*Tabela1[[#This Row],[Diâmetro (cm)]]/100)</f>
        <v>3.8999999999999998E-3</v>
      </c>
      <c r="AA804" s="42">
        <f>IF(Tabela1[[#This Row],[Alta8]]="NA","NA",IF(OR(AD804="",U804=""),"",U804*30/1000))</f>
        <v>3.1110000000000002</v>
      </c>
      <c r="AB804" s="42">
        <f>IF(Tabela1[[#This Row],[Média9]]="NA","NA",IF(OR(AE804="",V804=""),"",V804*30/1000))</f>
        <v>3.0419999999999998</v>
      </c>
      <c r="AC804" s="42">
        <f>IF(Tabela1[[#This Row],[Baixa10]]="NA","NA",IF(OR(AF804="",W804=""),"",W804*30/1000))</f>
        <v>2.589</v>
      </c>
      <c r="AD804" s="52" t="str">
        <f>IF(Tabela1[[#This Row],[Alta8]]="NA","NA",IF(X804="","",IF(X804&gt;$AD$3,"A",IF(X804&gt;$AD$4,"B",IF(X804&gt;$AD$5,"C","D")))))</f>
        <v>B</v>
      </c>
      <c r="AE804" s="52" t="str">
        <f>IF(Tabela1[[#This Row],[Média9]]="NA","NA",IF(Y804="","",IF(Y804&gt;$AD$3,"A",IF(Y804&gt;$AD$4,"B",IF(Y804&gt;$AD$5,"C","D")))))</f>
        <v>B</v>
      </c>
      <c r="AF804" s="52" t="str">
        <f>IF(Tabela1[[#This Row],[Baixa10]]="NA","NA",IF(Z804="","",IF(Z804&gt;$AD$3,"A",IF(Z804&gt;$AD$4,"B",IF(Z804&gt;$AD$5,"C","D")))))</f>
        <v>B</v>
      </c>
    </row>
    <row r="805" spans="1:32" ht="26.1" customHeight="1" x14ac:dyDescent="0.3">
      <c r="A805" s="46" t="s">
        <v>1250</v>
      </c>
      <c r="B805" s="31" t="s">
        <v>1242</v>
      </c>
      <c r="C805" s="46" t="s">
        <v>792</v>
      </c>
      <c r="D805" s="46" t="s">
        <v>1107</v>
      </c>
      <c r="E805" s="46" t="s">
        <v>26</v>
      </c>
      <c r="F805" s="31" t="s">
        <v>20</v>
      </c>
      <c r="G805" s="47">
        <v>45</v>
      </c>
      <c r="H805" s="31">
        <v>4</v>
      </c>
      <c r="I805" s="31" t="s">
        <v>80</v>
      </c>
      <c r="J805" s="31" t="s">
        <v>18</v>
      </c>
      <c r="K805" s="31" t="s">
        <v>18</v>
      </c>
      <c r="L805" s="31" t="s">
        <v>80</v>
      </c>
      <c r="M805" s="31" t="s">
        <v>33</v>
      </c>
      <c r="N805" s="31">
        <v>3</v>
      </c>
      <c r="O805" s="31">
        <v>1652</v>
      </c>
      <c r="P805" s="31">
        <v>1640</v>
      </c>
      <c r="Q805" s="31">
        <v>1591</v>
      </c>
      <c r="R805" s="48">
        <v>1.05</v>
      </c>
      <c r="S805" s="48">
        <v>1.04</v>
      </c>
      <c r="T805" s="49">
        <v>0.99</v>
      </c>
      <c r="U805" s="50">
        <v>104.49</v>
      </c>
      <c r="V805" s="50">
        <v>103.24</v>
      </c>
      <c r="W805" s="51">
        <v>93.17</v>
      </c>
      <c r="X805" s="42">
        <f>IF(Tabela1[[#This Row],[Alta2]]="NA","NA",Tabela1[[#This Row],[Alta2]]/Tabela1[[#This Row],[Alta5]]*Tabela1[[#This Row],[Diâmetro (cm)]]/100)</f>
        <v>4.4999999999999997E-3</v>
      </c>
      <c r="Y805" s="42">
        <f>IF(Tabela1[[#This Row],[Média3]]="NA","NA",Tabela1[[#This Row],[Média3]]/Tabela1[[#This Row],[Média6]]*Tabela1[[#This Row],[Diâmetro (cm)]]/100)</f>
        <v>4.4999999999999997E-3</v>
      </c>
      <c r="Z805" s="42">
        <f>IF(Tabela1[[#This Row],[Baixa4]]="NA","NA",Tabela1[[#This Row],[Baixa4]]/Tabela1[[#This Row],[Baixa7]]*Tabela1[[#This Row],[Diâmetro (cm)]]/100)</f>
        <v>4.7999999999999996E-3</v>
      </c>
      <c r="AA805" s="42">
        <f>IF(Tabela1[[#This Row],[Alta8]]="NA","NA",IF(OR(AD805="",U805=""),"",U805*30/1000))</f>
        <v>3.1347</v>
      </c>
      <c r="AB805" s="42">
        <f>IF(Tabela1[[#This Row],[Média9]]="NA","NA",IF(OR(AE805="",V805=""),"",V805*30/1000))</f>
        <v>3.0972</v>
      </c>
      <c r="AC805" s="42">
        <f>IF(Tabela1[[#This Row],[Baixa10]]="NA","NA",IF(OR(AF805="",W805=""),"",W805*30/1000))</f>
        <v>2.7951000000000001</v>
      </c>
      <c r="AD805" s="52" t="str">
        <f>IF(Tabela1[[#This Row],[Alta8]]="NA","NA",IF(X805="","",IF(X805&gt;$AD$3,"A",IF(X805&gt;$AD$4,"B",IF(X805&gt;$AD$5,"C","D")))))</f>
        <v>A</v>
      </c>
      <c r="AE805" s="52" t="str">
        <f>IF(Tabela1[[#This Row],[Média9]]="NA","NA",IF(Y805="","",IF(Y805&gt;$AD$3,"A",IF(Y805&gt;$AD$4,"B",IF(Y805&gt;$AD$5,"C","D")))))</f>
        <v>A</v>
      </c>
      <c r="AF805" s="52" t="str">
        <f>IF(Tabela1[[#This Row],[Baixa10]]="NA","NA",IF(Z805="","",IF(Z805&gt;$AD$3,"A",IF(Z805&gt;$AD$4,"B",IF(Z805&gt;$AD$5,"C","D")))))</f>
        <v>A</v>
      </c>
    </row>
    <row r="806" spans="1:32" ht="26.1" customHeight="1" x14ac:dyDescent="0.3">
      <c r="A806" s="46" t="s">
        <v>1250</v>
      </c>
      <c r="B806" s="31" t="s">
        <v>1242</v>
      </c>
      <c r="C806" s="46" t="s">
        <v>793</v>
      </c>
      <c r="D806" s="46" t="s">
        <v>1106</v>
      </c>
      <c r="E806" s="46" t="s">
        <v>26</v>
      </c>
      <c r="F806" s="31" t="s">
        <v>20</v>
      </c>
      <c r="G806" s="47">
        <v>59</v>
      </c>
      <c r="H806" s="31">
        <v>3</v>
      </c>
      <c r="I806" s="31" t="s">
        <v>80</v>
      </c>
      <c r="J806" s="31" t="s">
        <v>18</v>
      </c>
      <c r="K806" s="31" t="s">
        <v>17</v>
      </c>
      <c r="L806" s="31" t="s">
        <v>80</v>
      </c>
      <c r="M806" s="31" t="s">
        <v>33</v>
      </c>
      <c r="N806" s="31">
        <v>3</v>
      </c>
      <c r="O806" s="31">
        <v>1312</v>
      </c>
      <c r="P806" s="31">
        <v>1209</v>
      </c>
      <c r="Q806" s="31">
        <v>1005</v>
      </c>
      <c r="R806" s="48">
        <v>1.33</v>
      </c>
      <c r="S806" s="48">
        <v>1.24</v>
      </c>
      <c r="T806" s="49">
        <v>1.05</v>
      </c>
      <c r="U806" s="50">
        <v>204.87</v>
      </c>
      <c r="V806" s="50">
        <v>183.3</v>
      </c>
      <c r="W806" s="51">
        <v>145.03</v>
      </c>
      <c r="X806" s="42">
        <f>IF(Tabela1[[#This Row],[Alta2]]="NA","NA",Tabela1[[#This Row],[Alta2]]/Tabela1[[#This Row],[Alta5]]*Tabela1[[#This Row],[Diâmetro (cm)]]/100)</f>
        <v>3.8E-3</v>
      </c>
      <c r="Y806" s="42">
        <f>IF(Tabela1[[#This Row],[Média3]]="NA","NA",Tabela1[[#This Row],[Média3]]/Tabela1[[#This Row],[Média6]]*Tabela1[[#This Row],[Diâmetro (cm)]]/100)</f>
        <v>4.0000000000000001E-3</v>
      </c>
      <c r="Z806" s="42">
        <f>IF(Tabela1[[#This Row],[Baixa4]]="NA","NA",Tabela1[[#This Row],[Baixa4]]/Tabela1[[#This Row],[Baixa7]]*Tabela1[[#This Row],[Diâmetro (cm)]]/100)</f>
        <v>4.3E-3</v>
      </c>
      <c r="AA806" s="42">
        <f>IF(Tabela1[[#This Row],[Alta8]]="NA","NA",IF(OR(AD806="",U806=""),"",U806*30/1000))</f>
        <v>6.1460999999999997</v>
      </c>
      <c r="AB806" s="42">
        <f>IF(Tabela1[[#This Row],[Média9]]="NA","NA",IF(OR(AE806="",V806=""),"",V806*30/1000))</f>
        <v>5.4989999999999997</v>
      </c>
      <c r="AC806" s="42">
        <f>IF(Tabela1[[#This Row],[Baixa10]]="NA","NA",IF(OR(AF806="",W806=""),"",W806*30/1000))</f>
        <v>4.3509000000000002</v>
      </c>
      <c r="AD806" s="52" t="str">
        <f>IF(Tabela1[[#This Row],[Alta8]]="NA","NA",IF(X806="","",IF(X806&gt;$AD$3,"A",IF(X806&gt;$AD$4,"B",IF(X806&gt;$AD$5,"C","D")))))</f>
        <v>B</v>
      </c>
      <c r="AE806" s="52" t="str">
        <f>IF(Tabela1[[#This Row],[Média9]]="NA","NA",IF(Y806="","",IF(Y806&gt;$AD$3,"A",IF(Y806&gt;$AD$4,"B",IF(Y806&gt;$AD$5,"C","D")))))</f>
        <v>B</v>
      </c>
      <c r="AF806" s="52" t="str">
        <f>IF(Tabela1[[#This Row],[Baixa10]]="NA","NA",IF(Z806="","",IF(Z806&gt;$AD$3,"A",IF(Z806&gt;$AD$4,"B",IF(Z806&gt;$AD$5,"C","D")))))</f>
        <v>A</v>
      </c>
    </row>
    <row r="807" spans="1:32" ht="26.1" customHeight="1" x14ac:dyDescent="0.3">
      <c r="A807" s="46" t="s">
        <v>1250</v>
      </c>
      <c r="B807" s="31" t="s">
        <v>1242</v>
      </c>
      <c r="C807" s="46" t="s">
        <v>794</v>
      </c>
      <c r="D807" s="46" t="s">
        <v>1105</v>
      </c>
      <c r="E807" s="46" t="s">
        <v>26</v>
      </c>
      <c r="F807" s="31" t="s">
        <v>20</v>
      </c>
      <c r="G807" s="47">
        <v>59</v>
      </c>
      <c r="H807" s="31">
        <v>6</v>
      </c>
      <c r="I807" s="31" t="s">
        <v>80</v>
      </c>
      <c r="J807" s="31" t="s">
        <v>18</v>
      </c>
      <c r="K807" s="31" t="s">
        <v>17</v>
      </c>
      <c r="L807" s="31" t="s">
        <v>80</v>
      </c>
      <c r="M807" s="31" t="s">
        <v>33</v>
      </c>
      <c r="N807" s="31">
        <v>3</v>
      </c>
      <c r="O807" s="31">
        <v>1489</v>
      </c>
      <c r="P807" s="31">
        <v>1123</v>
      </c>
      <c r="Q807" s="31">
        <v>594</v>
      </c>
      <c r="R807" s="48">
        <v>1.4</v>
      </c>
      <c r="S807" s="48">
        <v>1.07</v>
      </c>
      <c r="T807" s="49">
        <v>0.59</v>
      </c>
      <c r="U807" s="50">
        <v>167</v>
      </c>
      <c r="V807" s="50">
        <v>144</v>
      </c>
      <c r="W807" s="51">
        <v>85.5</v>
      </c>
      <c r="X807" s="42">
        <f>IF(Tabela1[[#This Row],[Alta2]]="NA","NA",Tabela1[[#This Row],[Alta2]]/Tabela1[[#This Row],[Alta5]]*Tabela1[[#This Row],[Diâmetro (cm)]]/100)</f>
        <v>4.8999999999999998E-3</v>
      </c>
      <c r="Y807" s="42">
        <f>IF(Tabela1[[#This Row],[Média3]]="NA","NA",Tabela1[[#This Row],[Média3]]/Tabela1[[#This Row],[Média6]]*Tabela1[[#This Row],[Diâmetro (cm)]]/100)</f>
        <v>4.4000000000000003E-3</v>
      </c>
      <c r="Z807" s="42">
        <f>IF(Tabela1[[#This Row],[Baixa4]]="NA","NA",Tabela1[[#This Row],[Baixa4]]/Tabela1[[#This Row],[Baixa7]]*Tabela1[[#This Row],[Diâmetro (cm)]]/100)</f>
        <v>4.1000000000000003E-3</v>
      </c>
      <c r="AA807" s="42">
        <f>IF(Tabela1[[#This Row],[Alta8]]="NA","NA",IF(OR(AD807="",U807=""),"",U807*30/1000))</f>
        <v>5.01</v>
      </c>
      <c r="AB807" s="42">
        <f>IF(Tabela1[[#This Row],[Média9]]="NA","NA",IF(OR(AE807="",V807=""),"",V807*30/1000))</f>
        <v>4.32</v>
      </c>
      <c r="AC807" s="42">
        <f>IF(Tabela1[[#This Row],[Baixa10]]="NA","NA",IF(OR(AF807="",W807=""),"",W807*30/1000))</f>
        <v>2.5649999999999999</v>
      </c>
      <c r="AD807" s="52" t="str">
        <f>IF(Tabela1[[#This Row],[Alta8]]="NA","NA",IF(X807="","",IF(X807&gt;$AD$3,"A",IF(X807&gt;$AD$4,"B",IF(X807&gt;$AD$5,"C","D")))))</f>
        <v>A</v>
      </c>
      <c r="AE807" s="52" t="str">
        <f>IF(Tabela1[[#This Row],[Média9]]="NA","NA",IF(Y807="","",IF(Y807&gt;$AD$3,"A",IF(Y807&gt;$AD$4,"B",IF(Y807&gt;$AD$5,"C","D")))))</f>
        <v>A</v>
      </c>
      <c r="AF807" s="52" t="str">
        <f>IF(Tabela1[[#This Row],[Baixa10]]="NA","NA",IF(Z807="","",IF(Z807&gt;$AD$3,"A",IF(Z807&gt;$AD$4,"B",IF(Z807&gt;$AD$5,"C","D")))))</f>
        <v>A</v>
      </c>
    </row>
    <row r="808" spans="1:32" ht="26.1" customHeight="1" x14ac:dyDescent="0.3">
      <c r="A808" s="46" t="s">
        <v>1250</v>
      </c>
      <c r="B808" s="31" t="s">
        <v>1246</v>
      </c>
      <c r="C808" s="46" t="s">
        <v>795</v>
      </c>
      <c r="D808" s="46" t="s">
        <v>1105</v>
      </c>
      <c r="E808" s="46" t="s">
        <v>26</v>
      </c>
      <c r="F808" s="31" t="s">
        <v>20</v>
      </c>
      <c r="G808" s="47">
        <v>59</v>
      </c>
      <c r="H808" s="31">
        <v>6</v>
      </c>
      <c r="I808" s="31" t="s">
        <v>80</v>
      </c>
      <c r="J808" s="31" t="s">
        <v>18</v>
      </c>
      <c r="K808" s="31" t="s">
        <v>17</v>
      </c>
      <c r="L808" s="31" t="s">
        <v>80</v>
      </c>
      <c r="M808" s="31" t="s">
        <v>33</v>
      </c>
      <c r="N808" s="31">
        <v>3</v>
      </c>
      <c r="O808" s="31">
        <v>1489</v>
      </c>
      <c r="P808" s="31">
        <v>1123</v>
      </c>
      <c r="Q808" s="31">
        <v>594</v>
      </c>
      <c r="R808" s="48">
        <v>1.4</v>
      </c>
      <c r="S808" s="48">
        <v>1.07</v>
      </c>
      <c r="T808" s="49">
        <v>0.59</v>
      </c>
      <c r="U808" s="50">
        <v>167</v>
      </c>
      <c r="V808" s="50">
        <v>144</v>
      </c>
      <c r="W808" s="51">
        <v>85.5</v>
      </c>
      <c r="X808" s="42">
        <f>IF(Tabela1[[#This Row],[Alta2]]="NA","NA",Tabela1[[#This Row],[Alta2]]/Tabela1[[#This Row],[Alta5]]*Tabela1[[#This Row],[Diâmetro (cm)]]/100)</f>
        <v>4.8999999999999998E-3</v>
      </c>
      <c r="Y808" s="42">
        <f>IF(Tabela1[[#This Row],[Média3]]="NA","NA",Tabela1[[#This Row],[Média3]]/Tabela1[[#This Row],[Média6]]*Tabela1[[#This Row],[Diâmetro (cm)]]/100)</f>
        <v>4.4000000000000003E-3</v>
      </c>
      <c r="Z808" s="42">
        <f>IF(Tabela1[[#This Row],[Baixa4]]="NA","NA",Tabela1[[#This Row],[Baixa4]]/Tabela1[[#This Row],[Baixa7]]*Tabela1[[#This Row],[Diâmetro (cm)]]/100)</f>
        <v>4.1000000000000003E-3</v>
      </c>
      <c r="AA808" s="42">
        <f>IF(Tabela1[[#This Row],[Alta8]]="NA","NA",IF(OR(AD808="",U808=""),"",U808*30/1000))</f>
        <v>5.01</v>
      </c>
      <c r="AB808" s="42">
        <f>IF(Tabela1[[#This Row],[Média9]]="NA","NA",IF(OR(AE808="",V808=""),"",V808*30/1000))</f>
        <v>4.32</v>
      </c>
      <c r="AC808" s="42">
        <f>IF(Tabela1[[#This Row],[Baixa10]]="NA","NA",IF(OR(AF808="",W808=""),"",W808*30/1000))</f>
        <v>2.5649999999999999</v>
      </c>
      <c r="AD808" s="52" t="str">
        <f>IF(Tabela1[[#This Row],[Alta8]]="NA","NA",IF(X808="","",IF(X808&gt;$AD$3,"A",IF(X808&gt;$AD$4,"B",IF(X808&gt;$AD$5,"C","D")))))</f>
        <v>A</v>
      </c>
      <c r="AE808" s="52" t="str">
        <f>IF(Tabela1[[#This Row],[Média9]]="NA","NA",IF(Y808="","",IF(Y808&gt;$AD$3,"A",IF(Y808&gt;$AD$4,"B",IF(Y808&gt;$AD$5,"C","D")))))</f>
        <v>A</v>
      </c>
      <c r="AF808" s="52" t="str">
        <f>IF(Tabela1[[#This Row],[Baixa10]]="NA","NA",IF(Z808="","",IF(Z808&gt;$AD$3,"A",IF(Z808&gt;$AD$4,"B",IF(Z808&gt;$AD$5,"C","D")))))</f>
        <v>A</v>
      </c>
    </row>
    <row r="809" spans="1:32" ht="26.1" customHeight="1" x14ac:dyDescent="0.3">
      <c r="A809" s="46" t="s">
        <v>1250</v>
      </c>
      <c r="B809" s="31" t="s">
        <v>1242</v>
      </c>
      <c r="C809" s="46" t="s">
        <v>796</v>
      </c>
      <c r="D809" s="46" t="s">
        <v>1104</v>
      </c>
      <c r="E809" s="46" t="s">
        <v>26</v>
      </c>
      <c r="F809" s="31" t="s">
        <v>20</v>
      </c>
      <c r="G809" s="47">
        <v>44</v>
      </c>
      <c r="H809" s="31">
        <v>6</v>
      </c>
      <c r="I809" s="31" t="s">
        <v>80</v>
      </c>
      <c r="J809" s="31" t="s">
        <v>18</v>
      </c>
      <c r="K809" s="31" t="s">
        <v>17</v>
      </c>
      <c r="L809" s="31" t="s">
        <v>80</v>
      </c>
      <c r="M809" s="31" t="s">
        <v>33</v>
      </c>
      <c r="N809" s="31">
        <v>3</v>
      </c>
      <c r="O809" s="31">
        <v>1556</v>
      </c>
      <c r="P809" s="31">
        <v>1518</v>
      </c>
      <c r="Q809" s="31">
        <v>1252</v>
      </c>
      <c r="R809" s="48">
        <v>0.94</v>
      </c>
      <c r="S809" s="48">
        <v>0.92</v>
      </c>
      <c r="T809" s="49">
        <v>0.77</v>
      </c>
      <c r="U809" s="50">
        <v>103.7</v>
      </c>
      <c r="V809" s="50">
        <v>101.4</v>
      </c>
      <c r="W809" s="51">
        <v>86.3</v>
      </c>
      <c r="X809" s="42">
        <f>IF(Tabela1[[#This Row],[Alta2]]="NA","NA",Tabela1[[#This Row],[Alta2]]/Tabela1[[#This Row],[Alta5]]*Tabela1[[#This Row],[Diâmetro (cm)]]/100)</f>
        <v>4.0000000000000001E-3</v>
      </c>
      <c r="Y809" s="42">
        <f>IF(Tabela1[[#This Row],[Média3]]="NA","NA",Tabela1[[#This Row],[Média3]]/Tabela1[[#This Row],[Média6]]*Tabela1[[#This Row],[Diâmetro (cm)]]/100)</f>
        <v>4.0000000000000001E-3</v>
      </c>
      <c r="Z809" s="42">
        <f>IF(Tabela1[[#This Row],[Baixa4]]="NA","NA",Tabela1[[#This Row],[Baixa4]]/Tabela1[[#This Row],[Baixa7]]*Tabela1[[#This Row],[Diâmetro (cm)]]/100)</f>
        <v>3.8999999999999998E-3</v>
      </c>
      <c r="AA809" s="42">
        <f>IF(Tabela1[[#This Row],[Alta8]]="NA","NA",IF(OR(AD809="",U809=""),"",U809*30/1000))</f>
        <v>3.1110000000000002</v>
      </c>
      <c r="AB809" s="42">
        <f>IF(Tabela1[[#This Row],[Média9]]="NA","NA",IF(OR(AE809="",V809=""),"",V809*30/1000))</f>
        <v>3.0419999999999998</v>
      </c>
      <c r="AC809" s="42">
        <f>IF(Tabela1[[#This Row],[Baixa10]]="NA","NA",IF(OR(AF809="",W809=""),"",W809*30/1000))</f>
        <v>2.589</v>
      </c>
      <c r="AD809" s="52" t="str">
        <f>IF(Tabela1[[#This Row],[Alta8]]="NA","NA",IF(X809="","",IF(X809&gt;$AD$3,"A",IF(X809&gt;$AD$4,"B",IF(X809&gt;$AD$5,"C","D")))))</f>
        <v>B</v>
      </c>
      <c r="AE809" s="52" t="str">
        <f>IF(Tabela1[[#This Row],[Média9]]="NA","NA",IF(Y809="","",IF(Y809&gt;$AD$3,"A",IF(Y809&gt;$AD$4,"B",IF(Y809&gt;$AD$5,"C","D")))))</f>
        <v>B</v>
      </c>
      <c r="AF809" s="52" t="str">
        <f>IF(Tabela1[[#This Row],[Baixa10]]="NA","NA",IF(Z809="","",IF(Z809&gt;$AD$3,"A",IF(Z809&gt;$AD$4,"B",IF(Z809&gt;$AD$5,"C","D")))))</f>
        <v>B</v>
      </c>
    </row>
    <row r="810" spans="1:32" ht="26.1" customHeight="1" x14ac:dyDescent="0.3">
      <c r="A810" s="46" t="s">
        <v>1250</v>
      </c>
      <c r="B810" s="31" t="s">
        <v>1244</v>
      </c>
      <c r="C810" s="46" t="s">
        <v>797</v>
      </c>
      <c r="D810" s="46" t="s">
        <v>1104</v>
      </c>
      <c r="E810" s="46" t="s">
        <v>26</v>
      </c>
      <c r="F810" s="31" t="s">
        <v>20</v>
      </c>
      <c r="G810" s="47">
        <v>44</v>
      </c>
      <c r="H810" s="31">
        <v>6</v>
      </c>
      <c r="I810" s="31" t="s">
        <v>80</v>
      </c>
      <c r="J810" s="31" t="s">
        <v>18</v>
      </c>
      <c r="K810" s="31" t="s">
        <v>17</v>
      </c>
      <c r="L810" s="31" t="s">
        <v>80</v>
      </c>
      <c r="M810" s="31" t="s">
        <v>33</v>
      </c>
      <c r="N810" s="31">
        <v>3</v>
      </c>
      <c r="O810" s="31">
        <v>1556</v>
      </c>
      <c r="P810" s="31">
        <v>1518</v>
      </c>
      <c r="Q810" s="31">
        <v>1252</v>
      </c>
      <c r="R810" s="48">
        <v>0.94</v>
      </c>
      <c r="S810" s="48">
        <v>0.92</v>
      </c>
      <c r="T810" s="49">
        <v>0.77</v>
      </c>
      <c r="U810" s="50">
        <v>103.7</v>
      </c>
      <c r="V810" s="50">
        <v>101.4</v>
      </c>
      <c r="W810" s="51">
        <v>86.3</v>
      </c>
      <c r="X810" s="42">
        <f>IF(Tabela1[[#This Row],[Alta2]]="NA","NA",Tabela1[[#This Row],[Alta2]]/Tabela1[[#This Row],[Alta5]]*Tabela1[[#This Row],[Diâmetro (cm)]]/100)</f>
        <v>4.0000000000000001E-3</v>
      </c>
      <c r="Y810" s="42">
        <f>IF(Tabela1[[#This Row],[Média3]]="NA","NA",Tabela1[[#This Row],[Média3]]/Tabela1[[#This Row],[Média6]]*Tabela1[[#This Row],[Diâmetro (cm)]]/100)</f>
        <v>4.0000000000000001E-3</v>
      </c>
      <c r="Z810" s="42">
        <f>IF(Tabela1[[#This Row],[Baixa4]]="NA","NA",Tabela1[[#This Row],[Baixa4]]/Tabela1[[#This Row],[Baixa7]]*Tabela1[[#This Row],[Diâmetro (cm)]]/100)</f>
        <v>3.8999999999999998E-3</v>
      </c>
      <c r="AA810" s="42">
        <f>IF(Tabela1[[#This Row],[Alta8]]="NA","NA",IF(OR(AD810="",U810=""),"",U810*30/1000))</f>
        <v>3.1110000000000002</v>
      </c>
      <c r="AB810" s="42">
        <f>IF(Tabela1[[#This Row],[Média9]]="NA","NA",IF(OR(AE810="",V810=""),"",V810*30/1000))</f>
        <v>3.0419999999999998</v>
      </c>
      <c r="AC810" s="42">
        <f>IF(Tabela1[[#This Row],[Baixa10]]="NA","NA",IF(OR(AF810="",W810=""),"",W810*30/1000))</f>
        <v>2.589</v>
      </c>
      <c r="AD810" s="52" t="str">
        <f>IF(Tabela1[[#This Row],[Alta8]]="NA","NA",IF(X810="","",IF(X810&gt;$AD$3,"A",IF(X810&gt;$AD$4,"B",IF(X810&gt;$AD$5,"C","D")))))</f>
        <v>B</v>
      </c>
      <c r="AE810" s="52" t="str">
        <f>IF(Tabela1[[#This Row],[Média9]]="NA","NA",IF(Y810="","",IF(Y810&gt;$AD$3,"A",IF(Y810&gt;$AD$4,"B",IF(Y810&gt;$AD$5,"C","D")))))</f>
        <v>B</v>
      </c>
      <c r="AF810" s="52" t="str">
        <f>IF(Tabela1[[#This Row],[Baixa10]]="NA","NA",IF(Z810="","",IF(Z810&gt;$AD$3,"A",IF(Z810&gt;$AD$4,"B",IF(Z810&gt;$AD$5,"C","D")))))</f>
        <v>B</v>
      </c>
    </row>
    <row r="811" spans="1:32" ht="26.1" customHeight="1" x14ac:dyDescent="0.3">
      <c r="A811" s="46" t="s">
        <v>1250</v>
      </c>
      <c r="B811" s="31" t="s">
        <v>1244</v>
      </c>
      <c r="C811" s="46" t="s">
        <v>789</v>
      </c>
      <c r="D811" s="46" t="s">
        <v>1103</v>
      </c>
      <c r="E811" s="46" t="s">
        <v>26</v>
      </c>
      <c r="F811" s="31" t="s">
        <v>20</v>
      </c>
      <c r="G811" s="47">
        <v>52</v>
      </c>
      <c r="H811" s="31">
        <v>3</v>
      </c>
      <c r="I811" s="31" t="s">
        <v>80</v>
      </c>
      <c r="J811" s="31" t="s">
        <v>18</v>
      </c>
      <c r="K811" s="31" t="s">
        <v>17</v>
      </c>
      <c r="L811" s="31" t="s">
        <v>80</v>
      </c>
      <c r="M811" s="31" t="s">
        <v>33</v>
      </c>
      <c r="N811" s="31">
        <v>3</v>
      </c>
      <c r="O811" s="31">
        <v>1588</v>
      </c>
      <c r="P811" s="31">
        <v>1579</v>
      </c>
      <c r="Q811" s="31">
        <v>1486</v>
      </c>
      <c r="R811" s="48">
        <v>1.1599999999999999</v>
      </c>
      <c r="S811" s="48">
        <v>1.1399999999999999</v>
      </c>
      <c r="T811" s="49">
        <v>1.04</v>
      </c>
      <c r="U811" s="50">
        <v>116.72</v>
      </c>
      <c r="V811" s="50">
        <v>115.17</v>
      </c>
      <c r="W811" s="51">
        <v>103.43</v>
      </c>
      <c r="X811" s="42">
        <f>IF(Tabela1[[#This Row],[Alta2]]="NA","NA",Tabela1[[#This Row],[Alta2]]/Tabela1[[#This Row],[Alta5]]*Tabela1[[#This Row],[Diâmetro (cm)]]/100)</f>
        <v>5.1999999999999998E-3</v>
      </c>
      <c r="Y811" s="42">
        <f>IF(Tabela1[[#This Row],[Média3]]="NA","NA",Tabela1[[#This Row],[Média3]]/Tabela1[[#This Row],[Média6]]*Tabela1[[#This Row],[Diâmetro (cm)]]/100)</f>
        <v>5.1000000000000004E-3</v>
      </c>
      <c r="Z811" s="42">
        <f>IF(Tabela1[[#This Row],[Baixa4]]="NA","NA",Tabela1[[#This Row],[Baixa4]]/Tabela1[[#This Row],[Baixa7]]*Tabela1[[#This Row],[Diâmetro (cm)]]/100)</f>
        <v>5.1999999999999998E-3</v>
      </c>
      <c r="AA811" s="42">
        <f>IF(Tabela1[[#This Row],[Alta8]]="NA","NA",IF(OR(AD811="",U811=""),"",U811*30/1000))</f>
        <v>3.5015999999999998</v>
      </c>
      <c r="AB811" s="42">
        <f>IF(Tabela1[[#This Row],[Média9]]="NA","NA",IF(OR(AE811="",V811=""),"",V811*30/1000))</f>
        <v>3.4550999999999998</v>
      </c>
      <c r="AC811" s="42">
        <f>IF(Tabela1[[#This Row],[Baixa10]]="NA","NA",IF(OR(AF811="",W811=""),"",W811*30/1000))</f>
        <v>3.1029</v>
      </c>
      <c r="AD811" s="52" t="str">
        <f>IF(Tabela1[[#This Row],[Alta8]]="NA","NA",IF(X811="","",IF(X811&gt;$AD$3,"A",IF(X811&gt;$AD$4,"B",IF(X811&gt;$AD$5,"C","D")))))</f>
        <v>A</v>
      </c>
      <c r="AE811" s="52" t="str">
        <f>IF(Tabela1[[#This Row],[Média9]]="NA","NA",IF(Y811="","",IF(Y811&gt;$AD$3,"A",IF(Y811&gt;$AD$4,"B",IF(Y811&gt;$AD$5,"C","D")))))</f>
        <v>A</v>
      </c>
      <c r="AF811" s="52" t="str">
        <f>IF(Tabela1[[#This Row],[Baixa10]]="NA","NA",IF(Z811="","",IF(Z811&gt;$AD$3,"A",IF(Z811&gt;$AD$4,"B",IF(Z811&gt;$AD$5,"C","D")))))</f>
        <v>A</v>
      </c>
    </row>
    <row r="812" spans="1:32" ht="26.1" customHeight="1" x14ac:dyDescent="0.3">
      <c r="A812" s="46" t="s">
        <v>1273</v>
      </c>
      <c r="B812" s="31" t="s">
        <v>1247</v>
      </c>
      <c r="C812" s="46" t="s">
        <v>632</v>
      </c>
      <c r="D812" s="46" t="s">
        <v>633</v>
      </c>
      <c r="E812" s="46" t="s">
        <v>26</v>
      </c>
      <c r="F812" s="31" t="s">
        <v>1199</v>
      </c>
      <c r="G812" s="47">
        <v>42</v>
      </c>
      <c r="H812" s="31">
        <v>6</v>
      </c>
      <c r="I812" s="31" t="s">
        <v>567</v>
      </c>
      <c r="J812" s="31" t="s">
        <v>18</v>
      </c>
      <c r="K812" s="31" t="s">
        <v>17</v>
      </c>
      <c r="L812" s="31" t="s">
        <v>80</v>
      </c>
      <c r="M812" s="31" t="s">
        <v>9</v>
      </c>
      <c r="N812" s="31" t="s">
        <v>9</v>
      </c>
      <c r="O812" s="31">
        <v>1498</v>
      </c>
      <c r="P812" s="31">
        <v>1255</v>
      </c>
      <c r="Q812" s="31">
        <v>1104</v>
      </c>
      <c r="R812" s="48">
        <v>1.19</v>
      </c>
      <c r="S812" s="48">
        <v>1.01</v>
      </c>
      <c r="T812" s="54">
        <v>0.88</v>
      </c>
      <c r="U812" s="50">
        <v>180</v>
      </c>
      <c r="V812" s="50">
        <v>156.30000000000001</v>
      </c>
      <c r="W812" s="51">
        <v>140</v>
      </c>
      <c r="X812" s="42">
        <f>IF(Tabela1[[#This Row],[Alta2]]="NA","NA",Tabela1[[#This Row],[Alta2]]/Tabela1[[#This Row],[Alta5]]*Tabela1[[#This Row],[Diâmetro (cm)]]/100)</f>
        <v>2.8E-3</v>
      </c>
      <c r="Y812" s="42">
        <f>IF(Tabela1[[#This Row],[Média3]]="NA","NA",Tabela1[[#This Row],[Média3]]/Tabela1[[#This Row],[Média6]]*Tabela1[[#This Row],[Diâmetro (cm)]]/100)</f>
        <v>2.7000000000000001E-3</v>
      </c>
      <c r="Z812" s="42">
        <f>IF(Tabela1[[#This Row],[Baixa4]]="NA","NA",Tabela1[[#This Row],[Baixa4]]/Tabela1[[#This Row],[Baixa7]]*Tabela1[[#This Row],[Diâmetro (cm)]]/100)</f>
        <v>2.5999999999999999E-3</v>
      </c>
      <c r="AA812" s="42">
        <f>IF(Tabela1[[#This Row],[Alta8]]="NA","NA",IF(OR(AD812="",U812=""),"",U812*30/1000))</f>
        <v>5.4</v>
      </c>
      <c r="AB812" s="42">
        <f>IF(Tabela1[[#This Row],[Média9]]="NA","NA",IF(OR(AE812="",V812=""),"",V812*30/1000))</f>
        <v>4.6890000000000001</v>
      </c>
      <c r="AC812" s="42">
        <f>IF(Tabela1[[#This Row],[Baixa10]]="NA","NA",IF(OR(AF812="",W812=""),"",W812*30/1000))</f>
        <v>4.2</v>
      </c>
      <c r="AD812" s="52" t="str">
        <f>IF(Tabela1[[#This Row],[Alta8]]="NA","NA",IF(X812="","",IF(X812&gt;$AD$3,"A",IF(X812&gt;$AD$4,"B",IF(X812&gt;$AD$5,"C","D")))))</f>
        <v>D</v>
      </c>
      <c r="AE812" s="52" t="str">
        <f>IF(Tabela1[[#This Row],[Média9]]="NA","NA",IF(Y812="","",IF(Y812&gt;$AD$3,"A",IF(Y812&gt;$AD$4,"B",IF(Y812&gt;$AD$5,"C","D")))))</f>
        <v>D</v>
      </c>
      <c r="AF812" s="52" t="str">
        <f>IF(Tabela1[[#This Row],[Baixa10]]="NA","NA",IF(Z812="","",IF(Z812&gt;$AD$3,"A",IF(Z812&gt;$AD$4,"B",IF(Z812&gt;$AD$5,"C","D")))))</f>
        <v>D</v>
      </c>
    </row>
    <row r="813" spans="1:32" ht="26.1" customHeight="1" x14ac:dyDescent="0.3">
      <c r="A813" s="46" t="s">
        <v>1273</v>
      </c>
      <c r="B813" s="31" t="s">
        <v>1247</v>
      </c>
      <c r="C813" s="46" t="s">
        <v>632</v>
      </c>
      <c r="D813" s="46" t="s">
        <v>633</v>
      </c>
      <c r="E813" s="46" t="s">
        <v>26</v>
      </c>
      <c r="F813" s="31" t="s">
        <v>1200</v>
      </c>
      <c r="G813" s="47">
        <v>42</v>
      </c>
      <c r="H813" s="31">
        <v>6</v>
      </c>
      <c r="I813" s="31" t="s">
        <v>567</v>
      </c>
      <c r="J813" s="31" t="s">
        <v>18</v>
      </c>
      <c r="K813" s="31" t="s">
        <v>17</v>
      </c>
      <c r="L813" s="31" t="s">
        <v>80</v>
      </c>
      <c r="M813" s="31" t="s">
        <v>9</v>
      </c>
      <c r="N813" s="31" t="s">
        <v>9</v>
      </c>
      <c r="O813" s="31">
        <v>1559</v>
      </c>
      <c r="P813" s="31">
        <v>1306</v>
      </c>
      <c r="Q813" s="31">
        <v>1006</v>
      </c>
      <c r="R813" s="48">
        <v>1.23</v>
      </c>
      <c r="S813" s="48">
        <v>1.06</v>
      </c>
      <c r="T813" s="54">
        <v>0.82</v>
      </c>
      <c r="U813" s="50">
        <v>190.3</v>
      </c>
      <c r="V813" s="50">
        <v>148</v>
      </c>
      <c r="W813" s="51">
        <v>108</v>
      </c>
      <c r="X813" s="42">
        <f>IF(Tabela1[[#This Row],[Alta2]]="NA","NA",Tabela1[[#This Row],[Alta2]]/Tabela1[[#This Row],[Alta5]]*Tabela1[[#This Row],[Diâmetro (cm)]]/100)</f>
        <v>2.7000000000000001E-3</v>
      </c>
      <c r="Y813" s="42">
        <f>IF(Tabela1[[#This Row],[Média3]]="NA","NA",Tabela1[[#This Row],[Média3]]/Tabela1[[#This Row],[Média6]]*Tabela1[[#This Row],[Diâmetro (cm)]]/100)</f>
        <v>3.0000000000000001E-3</v>
      </c>
      <c r="Z813" s="42">
        <f>IF(Tabela1[[#This Row],[Baixa4]]="NA","NA",Tabela1[[#This Row],[Baixa4]]/Tabela1[[#This Row],[Baixa7]]*Tabela1[[#This Row],[Diâmetro (cm)]]/100)</f>
        <v>3.2000000000000002E-3</v>
      </c>
      <c r="AA813" s="42">
        <f>IF(Tabela1[[#This Row],[Alta8]]="NA","NA",IF(OR(AD813="",U813=""),"",U813*30/1000))</f>
        <v>5.7089999999999996</v>
      </c>
      <c r="AB813" s="42">
        <f>IF(Tabela1[[#This Row],[Média9]]="NA","NA",IF(OR(AE813="",V813=""),"",V813*30/1000))</f>
        <v>4.4400000000000004</v>
      </c>
      <c r="AC813" s="42">
        <f>IF(Tabela1[[#This Row],[Baixa10]]="NA","NA",IF(OR(AF813="",W813=""),"",W813*30/1000))</f>
        <v>3.24</v>
      </c>
      <c r="AD813" s="52" t="str">
        <f>IF(Tabela1[[#This Row],[Alta8]]="NA","NA",IF(X813="","",IF(X813&gt;$AD$3,"A",IF(X813&gt;$AD$4,"B",IF(X813&gt;$AD$5,"C","D")))))</f>
        <v>D</v>
      </c>
      <c r="AE813" s="52" t="str">
        <f>IF(Tabela1[[#This Row],[Média9]]="NA","NA",IF(Y813="","",IF(Y813&gt;$AD$3,"A",IF(Y813&gt;$AD$4,"B",IF(Y813&gt;$AD$5,"C","D")))))</f>
        <v>D</v>
      </c>
      <c r="AF813" s="52" t="str">
        <f>IF(Tabela1[[#This Row],[Baixa10]]="NA","NA",IF(Z813="","",IF(Z813&gt;$AD$3,"A",IF(Z813&gt;$AD$4,"B",IF(Z813&gt;$AD$5,"C","D")))))</f>
        <v>C</v>
      </c>
    </row>
    <row r="814" spans="1:32" ht="26.1" customHeight="1" x14ac:dyDescent="0.3">
      <c r="A814" s="46" t="s">
        <v>1273</v>
      </c>
      <c r="B814" s="31" t="s">
        <v>1247</v>
      </c>
      <c r="C814" s="46" t="s">
        <v>634</v>
      </c>
      <c r="D814" s="46" t="s">
        <v>635</v>
      </c>
      <c r="E814" s="46" t="s">
        <v>26</v>
      </c>
      <c r="F814" s="31" t="s">
        <v>1199</v>
      </c>
      <c r="G814" s="47">
        <v>51</v>
      </c>
      <c r="H814" s="31">
        <v>3</v>
      </c>
      <c r="I814" s="31" t="s">
        <v>567</v>
      </c>
      <c r="J814" s="31" t="s">
        <v>18</v>
      </c>
      <c r="K814" s="31" t="s">
        <v>17</v>
      </c>
      <c r="L814" s="31" t="s">
        <v>80</v>
      </c>
      <c r="M814" s="31" t="s">
        <v>9</v>
      </c>
      <c r="N814" s="31" t="s">
        <v>9</v>
      </c>
      <c r="O814" s="31">
        <v>1411</v>
      </c>
      <c r="P814" s="31">
        <v>1172</v>
      </c>
      <c r="Q814" s="31">
        <v>1018</v>
      </c>
      <c r="R814" s="48">
        <v>1.29</v>
      </c>
      <c r="S814" s="48">
        <v>1.1399999999999999</v>
      </c>
      <c r="T814" s="54">
        <v>1.02</v>
      </c>
      <c r="U814" s="50">
        <v>147</v>
      </c>
      <c r="V814" s="50">
        <v>130</v>
      </c>
      <c r="W814" s="51">
        <v>113.7</v>
      </c>
      <c r="X814" s="42">
        <f>IF(Tabela1[[#This Row],[Alta2]]="NA","NA",Tabela1[[#This Row],[Alta2]]/Tabela1[[#This Row],[Alta5]]*Tabela1[[#This Row],[Diâmetro (cm)]]/100)</f>
        <v>4.4999999999999997E-3</v>
      </c>
      <c r="Y814" s="42">
        <f>IF(Tabela1[[#This Row],[Média3]]="NA","NA",Tabela1[[#This Row],[Média3]]/Tabela1[[#This Row],[Média6]]*Tabela1[[#This Row],[Diâmetro (cm)]]/100)</f>
        <v>4.4999999999999997E-3</v>
      </c>
      <c r="Z814" s="42">
        <f>IF(Tabela1[[#This Row],[Baixa4]]="NA","NA",Tabela1[[#This Row],[Baixa4]]/Tabela1[[#This Row],[Baixa7]]*Tabela1[[#This Row],[Diâmetro (cm)]]/100)</f>
        <v>4.5999999999999999E-3</v>
      </c>
      <c r="AA814" s="42">
        <f>IF(Tabela1[[#This Row],[Alta8]]="NA","NA",IF(OR(AD814="",U814=""),"",U814*30/1000))</f>
        <v>4.41</v>
      </c>
      <c r="AB814" s="42">
        <f>IF(Tabela1[[#This Row],[Média9]]="NA","NA",IF(OR(AE814="",V814=""),"",V814*30/1000))</f>
        <v>3.9</v>
      </c>
      <c r="AC814" s="42">
        <f>IF(Tabela1[[#This Row],[Baixa10]]="NA","NA",IF(OR(AF814="",W814=""),"",W814*30/1000))</f>
        <v>3.411</v>
      </c>
      <c r="AD814" s="52" t="str">
        <f>IF(Tabela1[[#This Row],[Alta8]]="NA","NA",IF(X814="","",IF(X814&gt;$AD$3,"A",IF(X814&gt;$AD$4,"B",IF(X814&gt;$AD$5,"C","D")))))</f>
        <v>A</v>
      </c>
      <c r="AE814" s="52" t="str">
        <f>IF(Tabela1[[#This Row],[Média9]]="NA","NA",IF(Y814="","",IF(Y814&gt;$AD$3,"A",IF(Y814&gt;$AD$4,"B",IF(Y814&gt;$AD$5,"C","D")))))</f>
        <v>A</v>
      </c>
      <c r="AF814" s="52" t="str">
        <f>IF(Tabela1[[#This Row],[Baixa10]]="NA","NA",IF(Z814="","",IF(Z814&gt;$AD$3,"A",IF(Z814&gt;$AD$4,"B",IF(Z814&gt;$AD$5,"C","D")))))</f>
        <v>A</v>
      </c>
    </row>
    <row r="815" spans="1:32" ht="26.1" customHeight="1" x14ac:dyDescent="0.3">
      <c r="A815" s="46" t="s">
        <v>1273</v>
      </c>
      <c r="B815" s="31" t="s">
        <v>1247</v>
      </c>
      <c r="C815" s="46" t="s">
        <v>634</v>
      </c>
      <c r="D815" s="46" t="s">
        <v>635</v>
      </c>
      <c r="E815" s="46" t="s">
        <v>26</v>
      </c>
      <c r="F815" s="31" t="s">
        <v>1200</v>
      </c>
      <c r="G815" s="47">
        <v>51</v>
      </c>
      <c r="H815" s="31">
        <v>3</v>
      </c>
      <c r="I815" s="31" t="s">
        <v>567</v>
      </c>
      <c r="J815" s="31" t="s">
        <v>18</v>
      </c>
      <c r="K815" s="31" t="s">
        <v>17</v>
      </c>
      <c r="L815" s="31" t="s">
        <v>80</v>
      </c>
      <c r="M815" s="31" t="s">
        <v>9</v>
      </c>
      <c r="N815" s="31" t="s">
        <v>9</v>
      </c>
      <c r="O815" s="31">
        <v>1458</v>
      </c>
      <c r="P815" s="31">
        <v>1319</v>
      </c>
      <c r="Q815" s="31">
        <v>1054</v>
      </c>
      <c r="R815" s="48">
        <v>1.31</v>
      </c>
      <c r="S815" s="48">
        <v>1.21</v>
      </c>
      <c r="T815" s="54">
        <v>1.01</v>
      </c>
      <c r="U815" s="50">
        <v>173.67</v>
      </c>
      <c r="V815" s="50">
        <v>140</v>
      </c>
      <c r="W815" s="51">
        <v>112</v>
      </c>
      <c r="X815" s="42">
        <f>IF(Tabela1[[#This Row],[Alta2]]="NA","NA",Tabela1[[#This Row],[Alta2]]/Tabela1[[#This Row],[Alta5]]*Tabela1[[#This Row],[Diâmetro (cm)]]/100)</f>
        <v>3.8E-3</v>
      </c>
      <c r="Y815" s="42">
        <f>IF(Tabela1[[#This Row],[Média3]]="NA","NA",Tabela1[[#This Row],[Média3]]/Tabela1[[#This Row],[Média6]]*Tabela1[[#This Row],[Diâmetro (cm)]]/100)</f>
        <v>4.4000000000000003E-3</v>
      </c>
      <c r="Z815" s="42">
        <f>IF(Tabela1[[#This Row],[Baixa4]]="NA","NA",Tabela1[[#This Row],[Baixa4]]/Tabela1[[#This Row],[Baixa7]]*Tabela1[[#This Row],[Diâmetro (cm)]]/100)</f>
        <v>4.5999999999999999E-3</v>
      </c>
      <c r="AA815" s="42">
        <f>IF(Tabela1[[#This Row],[Alta8]]="NA","NA",IF(OR(AD815="",U815=""),"",U815*30/1000))</f>
        <v>5.2100999999999997</v>
      </c>
      <c r="AB815" s="42">
        <f>IF(Tabela1[[#This Row],[Média9]]="NA","NA",IF(OR(AE815="",V815=""),"",V815*30/1000))</f>
        <v>4.2</v>
      </c>
      <c r="AC815" s="42">
        <f>IF(Tabela1[[#This Row],[Baixa10]]="NA","NA",IF(OR(AF815="",W815=""),"",W815*30/1000))</f>
        <v>3.36</v>
      </c>
      <c r="AD815" s="52" t="str">
        <f>IF(Tabela1[[#This Row],[Alta8]]="NA","NA",IF(X815="","",IF(X815&gt;$AD$3,"A",IF(X815&gt;$AD$4,"B",IF(X815&gt;$AD$5,"C","D")))))</f>
        <v>B</v>
      </c>
      <c r="AE815" s="52" t="str">
        <f>IF(Tabela1[[#This Row],[Média9]]="NA","NA",IF(Y815="","",IF(Y815&gt;$AD$3,"A",IF(Y815&gt;$AD$4,"B",IF(Y815&gt;$AD$5,"C","D")))))</f>
        <v>A</v>
      </c>
      <c r="AF815" s="52" t="str">
        <f>IF(Tabela1[[#This Row],[Baixa10]]="NA","NA",IF(Z815="","",IF(Z815&gt;$AD$3,"A",IF(Z815&gt;$AD$4,"B",IF(Z815&gt;$AD$5,"C","D")))))</f>
        <v>A</v>
      </c>
    </row>
    <row r="816" spans="1:32" ht="26.1" customHeight="1" x14ac:dyDescent="0.3">
      <c r="A816" s="46" t="s">
        <v>1273</v>
      </c>
      <c r="B816" s="31" t="s">
        <v>1247</v>
      </c>
      <c r="C816" s="46" t="s">
        <v>636</v>
      </c>
      <c r="D816" s="46" t="s">
        <v>637</v>
      </c>
      <c r="E816" s="46" t="s">
        <v>25</v>
      </c>
      <c r="F816" s="31" t="s">
        <v>1199</v>
      </c>
      <c r="G816" s="47">
        <v>42</v>
      </c>
      <c r="H816" s="31">
        <v>6</v>
      </c>
      <c r="I816" s="31" t="s">
        <v>567</v>
      </c>
      <c r="J816" s="31" t="s">
        <v>18</v>
      </c>
      <c r="K816" s="31" t="s">
        <v>17</v>
      </c>
      <c r="L816" s="31" t="s">
        <v>80</v>
      </c>
      <c r="M816" s="31" t="s">
        <v>9</v>
      </c>
      <c r="N816" s="31" t="s">
        <v>9</v>
      </c>
      <c r="O816" s="31">
        <v>1443</v>
      </c>
      <c r="P816" s="31">
        <v>1025</v>
      </c>
      <c r="Q816" s="31">
        <v>839</v>
      </c>
      <c r="R816" s="48">
        <v>1.08</v>
      </c>
      <c r="S816" s="48">
        <v>0.76</v>
      </c>
      <c r="T816" s="54">
        <v>0.62</v>
      </c>
      <c r="U816" s="50">
        <v>167</v>
      </c>
      <c r="V816" s="50">
        <v>123</v>
      </c>
      <c r="W816" s="51">
        <v>102</v>
      </c>
      <c r="X816" s="42">
        <f>IF(Tabela1[[#This Row],[Alta2]]="NA","NA",Tabela1[[#This Row],[Alta2]]/Tabela1[[#This Row],[Alta5]]*Tabela1[[#This Row],[Diâmetro (cm)]]/100)</f>
        <v>2.7000000000000001E-3</v>
      </c>
      <c r="Y816" s="42">
        <f>IF(Tabela1[[#This Row],[Média3]]="NA","NA",Tabela1[[#This Row],[Média3]]/Tabela1[[#This Row],[Média6]]*Tabela1[[#This Row],[Diâmetro (cm)]]/100)</f>
        <v>2.5999999999999999E-3</v>
      </c>
      <c r="Z816" s="42">
        <f>IF(Tabela1[[#This Row],[Baixa4]]="NA","NA",Tabela1[[#This Row],[Baixa4]]/Tabela1[[#This Row],[Baixa7]]*Tabela1[[#This Row],[Diâmetro (cm)]]/100)</f>
        <v>2.5999999999999999E-3</v>
      </c>
      <c r="AA816" s="42">
        <f>IF(Tabela1[[#This Row],[Alta8]]="NA","NA",IF(OR(AD816="",U816=""),"",U816*30/1000))</f>
        <v>5.01</v>
      </c>
      <c r="AB816" s="42">
        <f>IF(Tabela1[[#This Row],[Média9]]="NA","NA",IF(OR(AE816="",V816=""),"",V816*30/1000))</f>
        <v>3.69</v>
      </c>
      <c r="AC816" s="42">
        <f>IF(Tabela1[[#This Row],[Baixa10]]="NA","NA",IF(OR(AF816="",W816=""),"",W816*30/1000))</f>
        <v>3.06</v>
      </c>
      <c r="AD816" s="52" t="str">
        <f>IF(Tabela1[[#This Row],[Alta8]]="NA","NA",IF(X816="","",IF(X816&gt;$AD$3,"A",IF(X816&gt;$AD$4,"B",IF(X816&gt;$AD$5,"C","D")))))</f>
        <v>D</v>
      </c>
      <c r="AE816" s="52" t="str">
        <f>IF(Tabela1[[#This Row],[Média9]]="NA","NA",IF(Y816="","",IF(Y816&gt;$AD$3,"A",IF(Y816&gt;$AD$4,"B",IF(Y816&gt;$AD$5,"C","D")))))</f>
        <v>D</v>
      </c>
      <c r="AF816" s="52" t="str">
        <f>IF(Tabela1[[#This Row],[Baixa10]]="NA","NA",IF(Z816="","",IF(Z816&gt;$AD$3,"A",IF(Z816&gt;$AD$4,"B",IF(Z816&gt;$AD$5,"C","D")))))</f>
        <v>D</v>
      </c>
    </row>
    <row r="817" spans="1:32" ht="26.1" customHeight="1" x14ac:dyDescent="0.3">
      <c r="A817" s="46" t="s">
        <v>1273</v>
      </c>
      <c r="B817" s="31" t="s">
        <v>1247</v>
      </c>
      <c r="C817" s="46" t="s">
        <v>636</v>
      </c>
      <c r="D817" s="46" t="s">
        <v>637</v>
      </c>
      <c r="E817" s="46" t="s">
        <v>25</v>
      </c>
      <c r="F817" s="31" t="s">
        <v>1200</v>
      </c>
      <c r="G817" s="47">
        <v>42</v>
      </c>
      <c r="H817" s="31">
        <v>6</v>
      </c>
      <c r="I817" s="31" t="s">
        <v>567</v>
      </c>
      <c r="J817" s="31" t="s">
        <v>18</v>
      </c>
      <c r="K817" s="31" t="s">
        <v>17</v>
      </c>
      <c r="L817" s="31" t="s">
        <v>80</v>
      </c>
      <c r="M817" s="31" t="s">
        <v>9</v>
      </c>
      <c r="N817" s="31" t="s">
        <v>9</v>
      </c>
      <c r="O817" s="31">
        <v>1491</v>
      </c>
      <c r="P817" s="31">
        <v>1296</v>
      </c>
      <c r="Q817" s="31">
        <v>1182</v>
      </c>
      <c r="R817" s="48">
        <v>1.1399999999999999</v>
      </c>
      <c r="S817" s="48">
        <v>0.99</v>
      </c>
      <c r="T817" s="54">
        <v>0.89</v>
      </c>
      <c r="U817" s="50">
        <v>174</v>
      </c>
      <c r="V817" s="50">
        <v>146</v>
      </c>
      <c r="W817" s="51">
        <v>131</v>
      </c>
      <c r="X817" s="42">
        <f>IF(Tabela1[[#This Row],[Alta2]]="NA","NA",Tabela1[[#This Row],[Alta2]]/Tabela1[[#This Row],[Alta5]]*Tabela1[[#This Row],[Diâmetro (cm)]]/100)</f>
        <v>2.8E-3</v>
      </c>
      <c r="Y817" s="42">
        <f>IF(Tabela1[[#This Row],[Média3]]="NA","NA",Tabela1[[#This Row],[Média3]]/Tabela1[[#This Row],[Média6]]*Tabela1[[#This Row],[Diâmetro (cm)]]/100)</f>
        <v>2.8E-3</v>
      </c>
      <c r="Z817" s="42">
        <f>IF(Tabela1[[#This Row],[Baixa4]]="NA","NA",Tabela1[[#This Row],[Baixa4]]/Tabela1[[#This Row],[Baixa7]]*Tabela1[[#This Row],[Diâmetro (cm)]]/100)</f>
        <v>2.8999999999999998E-3</v>
      </c>
      <c r="AA817" s="42">
        <f>IF(Tabela1[[#This Row],[Alta8]]="NA","NA",IF(OR(AD817="",U817=""),"",U817*30/1000))</f>
        <v>5.22</v>
      </c>
      <c r="AB817" s="42">
        <f>IF(Tabela1[[#This Row],[Média9]]="NA","NA",IF(OR(AE817="",V817=""),"",V817*30/1000))</f>
        <v>4.38</v>
      </c>
      <c r="AC817" s="42">
        <f>IF(Tabela1[[#This Row],[Baixa10]]="NA","NA",IF(OR(AF817="",W817=""),"",W817*30/1000))</f>
        <v>3.93</v>
      </c>
      <c r="AD817" s="52" t="str">
        <f>IF(Tabela1[[#This Row],[Alta8]]="NA","NA",IF(X817="","",IF(X817&gt;$AD$3,"A",IF(X817&gt;$AD$4,"B",IF(X817&gt;$AD$5,"C","D")))))</f>
        <v>D</v>
      </c>
      <c r="AE817" s="52" t="str">
        <f>IF(Tabela1[[#This Row],[Média9]]="NA","NA",IF(Y817="","",IF(Y817&gt;$AD$3,"A",IF(Y817&gt;$AD$4,"B",IF(Y817&gt;$AD$5,"C","D")))))</f>
        <v>D</v>
      </c>
      <c r="AF817" s="52" t="str">
        <f>IF(Tabela1[[#This Row],[Baixa10]]="NA","NA",IF(Z817="","",IF(Z817&gt;$AD$3,"A",IF(Z817&gt;$AD$4,"B",IF(Z817&gt;$AD$5,"C","D")))))</f>
        <v>D</v>
      </c>
    </row>
    <row r="818" spans="1:32" ht="26.1" customHeight="1" x14ac:dyDescent="0.3">
      <c r="A818" s="46" t="s">
        <v>1273</v>
      </c>
      <c r="B818" s="31" t="s">
        <v>1247</v>
      </c>
      <c r="C818" s="46" t="s">
        <v>638</v>
      </c>
      <c r="D818" s="46" t="s">
        <v>639</v>
      </c>
      <c r="E818" s="46" t="s">
        <v>27</v>
      </c>
      <c r="F818" s="31" t="s">
        <v>1199</v>
      </c>
      <c r="G818" s="47">
        <v>42</v>
      </c>
      <c r="H818" s="31">
        <v>6</v>
      </c>
      <c r="I818" s="31" t="s">
        <v>567</v>
      </c>
      <c r="J818" s="31" t="s">
        <v>18</v>
      </c>
      <c r="K818" s="31" t="s">
        <v>17</v>
      </c>
      <c r="L818" s="31" t="s">
        <v>80</v>
      </c>
      <c r="M818" s="31" t="s">
        <v>9</v>
      </c>
      <c r="N818" s="31" t="s">
        <v>9</v>
      </c>
      <c r="O818" s="31">
        <v>1531</v>
      </c>
      <c r="P818" s="31">
        <v>1079</v>
      </c>
      <c r="Q818" s="31">
        <v>800</v>
      </c>
      <c r="R818" s="48">
        <v>1.1000000000000001</v>
      </c>
      <c r="S818" s="48">
        <v>0.82</v>
      </c>
      <c r="T818" s="54">
        <v>0.6</v>
      </c>
      <c r="U818" s="50">
        <v>162</v>
      </c>
      <c r="V818" s="50">
        <v>127</v>
      </c>
      <c r="W818" s="51">
        <v>92</v>
      </c>
      <c r="X818" s="42">
        <f>IF(Tabela1[[#This Row],[Alta2]]="NA","NA",Tabela1[[#This Row],[Alta2]]/Tabela1[[#This Row],[Alta5]]*Tabela1[[#This Row],[Diâmetro (cm)]]/100)</f>
        <v>2.8999999999999998E-3</v>
      </c>
      <c r="Y818" s="42">
        <f>IF(Tabela1[[#This Row],[Média3]]="NA","NA",Tabela1[[#This Row],[Média3]]/Tabela1[[#This Row],[Média6]]*Tabela1[[#This Row],[Diâmetro (cm)]]/100)</f>
        <v>2.7000000000000001E-3</v>
      </c>
      <c r="Z818" s="42">
        <f>IF(Tabela1[[#This Row],[Baixa4]]="NA","NA",Tabela1[[#This Row],[Baixa4]]/Tabela1[[#This Row],[Baixa7]]*Tabela1[[#This Row],[Diâmetro (cm)]]/100)</f>
        <v>2.7000000000000001E-3</v>
      </c>
      <c r="AA818" s="42">
        <f>IF(Tabela1[[#This Row],[Alta8]]="NA","NA",IF(OR(AD818="",U818=""),"",U818*30/1000))</f>
        <v>4.8600000000000003</v>
      </c>
      <c r="AB818" s="42">
        <f>IF(Tabela1[[#This Row],[Média9]]="NA","NA",IF(OR(AE818="",V818=""),"",V818*30/1000))</f>
        <v>3.81</v>
      </c>
      <c r="AC818" s="42">
        <f>IF(Tabela1[[#This Row],[Baixa10]]="NA","NA",IF(OR(AF818="",W818=""),"",W818*30/1000))</f>
        <v>2.76</v>
      </c>
      <c r="AD818" s="52" t="str">
        <f>IF(Tabela1[[#This Row],[Alta8]]="NA","NA",IF(X818="","",IF(X818&gt;$AD$3,"A",IF(X818&gt;$AD$4,"B",IF(X818&gt;$AD$5,"C","D")))))</f>
        <v>D</v>
      </c>
      <c r="AE818" s="52" t="str">
        <f>IF(Tabela1[[#This Row],[Média9]]="NA","NA",IF(Y818="","",IF(Y818&gt;$AD$3,"A",IF(Y818&gt;$AD$4,"B",IF(Y818&gt;$AD$5,"C","D")))))</f>
        <v>D</v>
      </c>
      <c r="AF818" s="52" t="str">
        <f>IF(Tabela1[[#This Row],[Baixa10]]="NA","NA",IF(Z818="","",IF(Z818&gt;$AD$3,"A",IF(Z818&gt;$AD$4,"B",IF(Z818&gt;$AD$5,"C","D")))))</f>
        <v>D</v>
      </c>
    </row>
    <row r="819" spans="1:32" ht="26.1" customHeight="1" x14ac:dyDescent="0.3">
      <c r="A819" s="46" t="s">
        <v>1273</v>
      </c>
      <c r="B819" s="31" t="s">
        <v>1247</v>
      </c>
      <c r="C819" s="46" t="s">
        <v>638</v>
      </c>
      <c r="D819" s="46" t="s">
        <v>639</v>
      </c>
      <c r="E819" s="46" t="s">
        <v>27</v>
      </c>
      <c r="F819" s="31" t="s">
        <v>1200</v>
      </c>
      <c r="G819" s="47">
        <v>42</v>
      </c>
      <c r="H819" s="31">
        <v>6</v>
      </c>
      <c r="I819" s="31" t="s">
        <v>567</v>
      </c>
      <c r="J819" s="31" t="s">
        <v>18</v>
      </c>
      <c r="K819" s="31" t="s">
        <v>17</v>
      </c>
      <c r="L819" s="31" t="s">
        <v>80</v>
      </c>
      <c r="M819" s="31" t="s">
        <v>9</v>
      </c>
      <c r="N819" s="31" t="s">
        <v>9</v>
      </c>
      <c r="O819" s="31">
        <v>1571</v>
      </c>
      <c r="P819" s="31">
        <v>1480</v>
      </c>
      <c r="Q819" s="31">
        <v>1264</v>
      </c>
      <c r="R819" s="48">
        <v>1.1299999999999999</v>
      </c>
      <c r="S819" s="48">
        <v>1.06</v>
      </c>
      <c r="T819" s="54">
        <v>0.94</v>
      </c>
      <c r="U819" s="50">
        <v>175</v>
      </c>
      <c r="V819" s="50">
        <v>157</v>
      </c>
      <c r="W819" s="51">
        <v>133</v>
      </c>
      <c r="X819" s="42">
        <f>IF(Tabela1[[#This Row],[Alta2]]="NA","NA",Tabela1[[#This Row],[Alta2]]/Tabela1[[#This Row],[Alta5]]*Tabela1[[#This Row],[Diâmetro (cm)]]/100)</f>
        <v>2.7000000000000001E-3</v>
      </c>
      <c r="Y819" s="42">
        <f>IF(Tabela1[[#This Row],[Média3]]="NA","NA",Tabela1[[#This Row],[Média3]]/Tabela1[[#This Row],[Média6]]*Tabela1[[#This Row],[Diâmetro (cm)]]/100)</f>
        <v>2.8E-3</v>
      </c>
      <c r="Z819" s="42">
        <f>IF(Tabela1[[#This Row],[Baixa4]]="NA","NA",Tabela1[[#This Row],[Baixa4]]/Tabela1[[#This Row],[Baixa7]]*Tabela1[[#This Row],[Diâmetro (cm)]]/100)</f>
        <v>3.0000000000000001E-3</v>
      </c>
      <c r="AA819" s="42">
        <f>IF(Tabela1[[#This Row],[Alta8]]="NA","NA",IF(OR(AD819="",U819=""),"",U819*30/1000))</f>
        <v>5.25</v>
      </c>
      <c r="AB819" s="42">
        <f>IF(Tabela1[[#This Row],[Média9]]="NA","NA",IF(OR(AE819="",V819=""),"",V819*30/1000))</f>
        <v>4.71</v>
      </c>
      <c r="AC819" s="42">
        <f>IF(Tabela1[[#This Row],[Baixa10]]="NA","NA",IF(OR(AF819="",W819=""),"",W819*30/1000))</f>
        <v>3.99</v>
      </c>
      <c r="AD819" s="52" t="str">
        <f>IF(Tabela1[[#This Row],[Alta8]]="NA","NA",IF(X819="","",IF(X819&gt;$AD$3,"A",IF(X819&gt;$AD$4,"B",IF(X819&gt;$AD$5,"C","D")))))</f>
        <v>D</v>
      </c>
      <c r="AE819" s="52" t="str">
        <f>IF(Tabela1[[#This Row],[Média9]]="NA","NA",IF(Y819="","",IF(Y819&gt;$AD$3,"A",IF(Y819&gt;$AD$4,"B",IF(Y819&gt;$AD$5,"C","D")))))</f>
        <v>D</v>
      </c>
      <c r="AF819" s="52" t="str">
        <f>IF(Tabela1[[#This Row],[Baixa10]]="NA","NA",IF(Z819="","",IF(Z819&gt;$AD$3,"A",IF(Z819&gt;$AD$4,"B",IF(Z819&gt;$AD$5,"C","D")))))</f>
        <v>D</v>
      </c>
    </row>
    <row r="820" spans="1:32" ht="26.1" customHeight="1" x14ac:dyDescent="0.3">
      <c r="A820" s="46" t="s">
        <v>1273</v>
      </c>
      <c r="B820" s="31" t="s">
        <v>1247</v>
      </c>
      <c r="C820" s="46" t="s">
        <v>640</v>
      </c>
      <c r="D820" s="46" t="s">
        <v>641</v>
      </c>
      <c r="E820" s="46" t="s">
        <v>27</v>
      </c>
      <c r="F820" s="31" t="s">
        <v>1199</v>
      </c>
      <c r="G820" s="47">
        <v>50</v>
      </c>
      <c r="H820" s="31">
        <v>3</v>
      </c>
      <c r="I820" s="31" t="s">
        <v>567</v>
      </c>
      <c r="J820" s="31" t="s">
        <v>18</v>
      </c>
      <c r="K820" s="31" t="s">
        <v>17</v>
      </c>
      <c r="L820" s="31" t="s">
        <v>80</v>
      </c>
      <c r="M820" s="31" t="s">
        <v>9</v>
      </c>
      <c r="N820" s="31" t="s">
        <v>9</v>
      </c>
      <c r="O820" s="31">
        <v>1378</v>
      </c>
      <c r="P820" s="31">
        <v>1032</v>
      </c>
      <c r="Q820" s="31">
        <v>791</v>
      </c>
      <c r="R820" s="48">
        <v>1.1299999999999999</v>
      </c>
      <c r="S820" s="48">
        <v>0.91</v>
      </c>
      <c r="T820" s="54">
        <v>0.76</v>
      </c>
      <c r="U820" s="50">
        <v>156.13</v>
      </c>
      <c r="V820" s="50">
        <v>125.47</v>
      </c>
      <c r="W820" s="51">
        <v>100.36</v>
      </c>
      <c r="X820" s="42">
        <f>IF(Tabela1[[#This Row],[Alta2]]="NA","NA",Tabela1[[#This Row],[Alta2]]/Tabela1[[#This Row],[Alta5]]*Tabela1[[#This Row],[Diâmetro (cm)]]/100)</f>
        <v>3.5999999999999999E-3</v>
      </c>
      <c r="Y820" s="42">
        <f>IF(Tabela1[[#This Row],[Média3]]="NA","NA",Tabela1[[#This Row],[Média3]]/Tabela1[[#This Row],[Média6]]*Tabela1[[#This Row],[Diâmetro (cm)]]/100)</f>
        <v>3.5999999999999999E-3</v>
      </c>
      <c r="Z820" s="42">
        <f>IF(Tabela1[[#This Row],[Baixa4]]="NA","NA",Tabela1[[#This Row],[Baixa4]]/Tabela1[[#This Row],[Baixa7]]*Tabela1[[#This Row],[Diâmetro (cm)]]/100)</f>
        <v>3.8E-3</v>
      </c>
      <c r="AA820" s="42">
        <f>IF(Tabela1[[#This Row],[Alta8]]="NA","NA",IF(OR(AD820="",U820=""),"",U820*30/1000))</f>
        <v>4.6839000000000004</v>
      </c>
      <c r="AB820" s="42">
        <f>IF(Tabela1[[#This Row],[Média9]]="NA","NA",IF(OR(AE820="",V820=""),"",V820*30/1000))</f>
        <v>3.7641</v>
      </c>
      <c r="AC820" s="42">
        <f>IF(Tabela1[[#This Row],[Baixa10]]="NA","NA",IF(OR(AF820="",W820=""),"",W820*30/1000))</f>
        <v>3.0108000000000001</v>
      </c>
      <c r="AD820" s="52" t="str">
        <f>IF(Tabela1[[#This Row],[Alta8]]="NA","NA",IF(X820="","",IF(X820&gt;$AD$3,"A",IF(X820&gt;$AD$4,"B",IF(X820&gt;$AD$5,"C","D")))))</f>
        <v>B</v>
      </c>
      <c r="AE820" s="52" t="str">
        <f>IF(Tabela1[[#This Row],[Média9]]="NA","NA",IF(Y820="","",IF(Y820&gt;$AD$3,"A",IF(Y820&gt;$AD$4,"B",IF(Y820&gt;$AD$5,"C","D")))))</f>
        <v>B</v>
      </c>
      <c r="AF820" s="52" t="str">
        <f>IF(Tabela1[[#This Row],[Baixa10]]="NA","NA",IF(Z820="","",IF(Z820&gt;$AD$3,"A",IF(Z820&gt;$AD$4,"B",IF(Z820&gt;$AD$5,"C","D")))))</f>
        <v>B</v>
      </c>
    </row>
    <row r="821" spans="1:32" ht="26.1" customHeight="1" x14ac:dyDescent="0.3">
      <c r="A821" s="46" t="s">
        <v>1273</v>
      </c>
      <c r="B821" s="31" t="s">
        <v>1247</v>
      </c>
      <c r="C821" s="46" t="s">
        <v>640</v>
      </c>
      <c r="D821" s="46" t="s">
        <v>641</v>
      </c>
      <c r="E821" s="46" t="s">
        <v>27</v>
      </c>
      <c r="F821" s="31" t="s">
        <v>1200</v>
      </c>
      <c r="G821" s="47">
        <v>50</v>
      </c>
      <c r="H821" s="31">
        <v>3</v>
      </c>
      <c r="I821" s="31" t="s">
        <v>567</v>
      </c>
      <c r="J821" s="31" t="s">
        <v>18</v>
      </c>
      <c r="K821" s="31" t="s">
        <v>17</v>
      </c>
      <c r="L821" s="31" t="s">
        <v>80</v>
      </c>
      <c r="M821" s="31" t="s">
        <v>9</v>
      </c>
      <c r="N821" s="31" t="s">
        <v>9</v>
      </c>
      <c r="O821" s="31">
        <v>1503</v>
      </c>
      <c r="P821" s="31">
        <v>1391</v>
      </c>
      <c r="Q821" s="31">
        <v>1279</v>
      </c>
      <c r="R821" s="48">
        <v>1.17</v>
      </c>
      <c r="S821" s="48">
        <v>1.1100000000000001</v>
      </c>
      <c r="T821" s="54">
        <v>1.03</v>
      </c>
      <c r="U821" s="50">
        <v>171.23</v>
      </c>
      <c r="V821" s="50">
        <v>160</v>
      </c>
      <c r="W821" s="51">
        <v>144</v>
      </c>
      <c r="X821" s="42">
        <f>IF(Tabela1[[#This Row],[Alta2]]="NA","NA",Tabela1[[#This Row],[Alta2]]/Tabela1[[#This Row],[Alta5]]*Tabela1[[#This Row],[Diâmetro (cm)]]/100)</f>
        <v>3.3999999999999998E-3</v>
      </c>
      <c r="Y821" s="42">
        <f>IF(Tabela1[[#This Row],[Média3]]="NA","NA",Tabela1[[#This Row],[Média3]]/Tabela1[[#This Row],[Média6]]*Tabela1[[#This Row],[Diâmetro (cm)]]/100)</f>
        <v>3.5000000000000001E-3</v>
      </c>
      <c r="Z821" s="42">
        <f>IF(Tabela1[[#This Row],[Baixa4]]="NA","NA",Tabela1[[#This Row],[Baixa4]]/Tabela1[[#This Row],[Baixa7]]*Tabela1[[#This Row],[Diâmetro (cm)]]/100)</f>
        <v>3.5999999999999999E-3</v>
      </c>
      <c r="AA821" s="42">
        <f>IF(Tabela1[[#This Row],[Alta8]]="NA","NA",IF(OR(AD821="",U821=""),"",U821*30/1000))</f>
        <v>5.1368999999999998</v>
      </c>
      <c r="AB821" s="42">
        <f>IF(Tabela1[[#This Row],[Média9]]="NA","NA",IF(OR(AE821="",V821=""),"",V821*30/1000))</f>
        <v>4.8</v>
      </c>
      <c r="AC821" s="42">
        <f>IF(Tabela1[[#This Row],[Baixa10]]="NA","NA",IF(OR(AF821="",W821=""),"",W821*30/1000))</f>
        <v>4.32</v>
      </c>
      <c r="AD821" s="52" t="str">
        <f>IF(Tabela1[[#This Row],[Alta8]]="NA","NA",IF(X821="","",IF(X821&gt;$AD$3,"A",IF(X821&gt;$AD$4,"B",IF(X821&gt;$AD$5,"C","D")))))</f>
        <v>C</v>
      </c>
      <c r="AE821" s="52" t="str">
        <f>IF(Tabela1[[#This Row],[Média9]]="NA","NA",IF(Y821="","",IF(Y821&gt;$AD$3,"A",IF(Y821&gt;$AD$4,"B",IF(Y821&gt;$AD$5,"C","D")))))</f>
        <v>C</v>
      </c>
      <c r="AF821" s="52" t="str">
        <f>IF(Tabela1[[#This Row],[Baixa10]]="NA","NA",IF(Z821="","",IF(Z821&gt;$AD$3,"A",IF(Z821&gt;$AD$4,"B",IF(Z821&gt;$AD$5,"C","D")))))</f>
        <v>B</v>
      </c>
    </row>
    <row r="822" spans="1:32" ht="26.1" customHeight="1" x14ac:dyDescent="0.3">
      <c r="A822" s="46" t="s">
        <v>1273</v>
      </c>
      <c r="B822" s="31" t="s">
        <v>1247</v>
      </c>
      <c r="C822" s="46" t="s">
        <v>642</v>
      </c>
      <c r="D822" s="46" t="s">
        <v>643</v>
      </c>
      <c r="E822" s="46" t="s">
        <v>26</v>
      </c>
      <c r="F822" s="31" t="s">
        <v>1199</v>
      </c>
      <c r="G822" s="47">
        <v>42</v>
      </c>
      <c r="H822" s="31">
        <v>6</v>
      </c>
      <c r="I822" s="31" t="s">
        <v>567</v>
      </c>
      <c r="J822" s="31" t="s">
        <v>18</v>
      </c>
      <c r="K822" s="31" t="s">
        <v>18</v>
      </c>
      <c r="L822" s="31" t="s">
        <v>80</v>
      </c>
      <c r="M822" s="31" t="s">
        <v>9</v>
      </c>
      <c r="N822" s="31" t="s">
        <v>9</v>
      </c>
      <c r="O822" s="31">
        <v>1559</v>
      </c>
      <c r="P822" s="31">
        <v>1371</v>
      </c>
      <c r="Q822" s="31">
        <v>984</v>
      </c>
      <c r="R822" s="48">
        <v>1.17</v>
      </c>
      <c r="S822" s="48">
        <v>0.95</v>
      </c>
      <c r="T822" s="54">
        <v>0.76</v>
      </c>
      <c r="U822" s="50">
        <v>172</v>
      </c>
      <c r="V822" s="50">
        <v>169</v>
      </c>
      <c r="W822" s="51">
        <v>150.27000000000001</v>
      </c>
      <c r="X822" s="42">
        <f>IF(Tabela1[[#This Row],[Alta2]]="NA","NA",Tabela1[[#This Row],[Alta2]]/Tabela1[[#This Row],[Alta5]]*Tabela1[[#This Row],[Diâmetro (cm)]]/100)</f>
        <v>2.8999999999999998E-3</v>
      </c>
      <c r="Y822" s="42">
        <f>IF(Tabela1[[#This Row],[Média3]]="NA","NA",Tabela1[[#This Row],[Média3]]/Tabela1[[#This Row],[Média6]]*Tabela1[[#This Row],[Diâmetro (cm)]]/100)</f>
        <v>2.3999999999999998E-3</v>
      </c>
      <c r="Z822" s="42">
        <f>IF(Tabela1[[#This Row],[Baixa4]]="NA","NA",Tabela1[[#This Row],[Baixa4]]/Tabela1[[#This Row],[Baixa7]]*Tabela1[[#This Row],[Diâmetro (cm)]]/100)</f>
        <v>2.0999999999999999E-3</v>
      </c>
      <c r="AA822" s="42">
        <f>IF(Tabela1[[#This Row],[Alta8]]="NA","NA",IF(OR(AD822="",U822=""),"",U822*30/1000))</f>
        <v>5.16</v>
      </c>
      <c r="AB822" s="42">
        <f>IF(Tabela1[[#This Row],[Média9]]="NA","NA",IF(OR(AE822="",V822=""),"",V822*30/1000))</f>
        <v>5.07</v>
      </c>
      <c r="AC822" s="42">
        <f>IF(Tabela1[[#This Row],[Baixa10]]="NA","NA",IF(OR(AF822="",W822=""),"",W822*30/1000))</f>
        <v>4.5080999999999998</v>
      </c>
      <c r="AD822" s="52" t="str">
        <f>IF(Tabela1[[#This Row],[Alta8]]="NA","NA",IF(X822="","",IF(X822&gt;$AD$3,"A",IF(X822&gt;$AD$4,"B",IF(X822&gt;$AD$5,"C","D")))))</f>
        <v>D</v>
      </c>
      <c r="AE822" s="52" t="str">
        <f>IF(Tabela1[[#This Row],[Média9]]="NA","NA",IF(Y822="","",IF(Y822&gt;$AD$3,"A",IF(Y822&gt;$AD$4,"B",IF(Y822&gt;$AD$5,"C","D")))))</f>
        <v>D</v>
      </c>
      <c r="AF822" s="52" t="str">
        <f>IF(Tabela1[[#This Row],[Baixa10]]="NA","NA",IF(Z822="","",IF(Z822&gt;$AD$3,"A",IF(Z822&gt;$AD$4,"B",IF(Z822&gt;$AD$5,"C","D")))))</f>
        <v>D</v>
      </c>
    </row>
    <row r="823" spans="1:32" ht="26.1" customHeight="1" x14ac:dyDescent="0.3">
      <c r="A823" s="46" t="s">
        <v>1273</v>
      </c>
      <c r="B823" s="31" t="s">
        <v>1247</v>
      </c>
      <c r="C823" s="46" t="s">
        <v>642</v>
      </c>
      <c r="D823" s="46" t="s">
        <v>643</v>
      </c>
      <c r="E823" s="46" t="s">
        <v>26</v>
      </c>
      <c r="F823" s="31" t="s">
        <v>1200</v>
      </c>
      <c r="G823" s="47">
        <v>42</v>
      </c>
      <c r="H823" s="31">
        <v>6</v>
      </c>
      <c r="I823" s="31" t="s">
        <v>567</v>
      </c>
      <c r="J823" s="31" t="s">
        <v>18</v>
      </c>
      <c r="K823" s="31" t="s">
        <v>18</v>
      </c>
      <c r="L823" s="31" t="s">
        <v>80</v>
      </c>
      <c r="M823" s="31" t="s">
        <v>9</v>
      </c>
      <c r="N823" s="31" t="s">
        <v>9</v>
      </c>
      <c r="O823" s="31">
        <v>1492</v>
      </c>
      <c r="P823" s="31">
        <v>1183</v>
      </c>
      <c r="Q823" s="31">
        <v>602</v>
      </c>
      <c r="R823" s="48">
        <v>1.1399999999999999</v>
      </c>
      <c r="S823" s="48">
        <v>0.7</v>
      </c>
      <c r="T823" s="54">
        <v>0.46</v>
      </c>
      <c r="U823" s="50">
        <v>155</v>
      </c>
      <c r="V823" s="50">
        <v>119</v>
      </c>
      <c r="W823" s="51">
        <v>62</v>
      </c>
      <c r="X823" s="42">
        <f>IF(Tabela1[[#This Row],[Alta2]]="NA","NA",Tabela1[[#This Row],[Alta2]]/Tabela1[[#This Row],[Alta5]]*Tabela1[[#This Row],[Diâmetro (cm)]]/100)</f>
        <v>3.0999999999999999E-3</v>
      </c>
      <c r="Y823" s="42">
        <f>IF(Tabela1[[#This Row],[Média3]]="NA","NA",Tabela1[[#This Row],[Média3]]/Tabela1[[#This Row],[Média6]]*Tabela1[[#This Row],[Diâmetro (cm)]]/100)</f>
        <v>2.5000000000000001E-3</v>
      </c>
      <c r="Z823" s="42">
        <f>IF(Tabela1[[#This Row],[Baixa4]]="NA","NA",Tabela1[[#This Row],[Baixa4]]/Tabela1[[#This Row],[Baixa7]]*Tabela1[[#This Row],[Diâmetro (cm)]]/100)</f>
        <v>3.0999999999999999E-3</v>
      </c>
      <c r="AA823" s="42">
        <f>IF(Tabela1[[#This Row],[Alta8]]="NA","NA",IF(OR(AD823="",U823=""),"",U823*30/1000))</f>
        <v>4.6500000000000004</v>
      </c>
      <c r="AB823" s="42">
        <f>IF(Tabela1[[#This Row],[Média9]]="NA","NA",IF(OR(AE823="",V823=""),"",V823*30/1000))</f>
        <v>3.57</v>
      </c>
      <c r="AC823" s="42">
        <f>IF(Tabela1[[#This Row],[Baixa10]]="NA","NA",IF(OR(AF823="",W823=""),"",W823*30/1000))</f>
        <v>1.86</v>
      </c>
      <c r="AD823" s="52" t="str">
        <f>IF(Tabela1[[#This Row],[Alta8]]="NA","NA",IF(X823="","",IF(X823&gt;$AD$3,"A",IF(X823&gt;$AD$4,"B",IF(X823&gt;$AD$5,"C","D")))))</f>
        <v>C</v>
      </c>
      <c r="AE823" s="52" t="str">
        <f>IF(Tabela1[[#This Row],[Média9]]="NA","NA",IF(Y823="","",IF(Y823&gt;$AD$3,"A",IF(Y823&gt;$AD$4,"B",IF(Y823&gt;$AD$5,"C","D")))))</f>
        <v>D</v>
      </c>
      <c r="AF823" s="52" t="str">
        <f>IF(Tabela1[[#This Row],[Baixa10]]="NA","NA",IF(Z823="","",IF(Z823&gt;$AD$3,"A",IF(Z823&gt;$AD$4,"B",IF(Z823&gt;$AD$5,"C","D")))))</f>
        <v>C</v>
      </c>
    </row>
  </sheetData>
  <sheetProtection sort="0" autoFilter="0"/>
  <sortState xmlns:xlrd2="http://schemas.microsoft.com/office/spreadsheetml/2017/richdata2" ref="A34:AF63">
    <sortCondition ref="A34:A63"/>
  </sortState>
  <mergeCells count="28">
    <mergeCell ref="AD2:AF2"/>
    <mergeCell ref="Z3:AB3"/>
    <mergeCell ref="Z6:AB6"/>
    <mergeCell ref="AD3:AF3"/>
    <mergeCell ref="AD4:AF4"/>
    <mergeCell ref="AD5:AF5"/>
    <mergeCell ref="AD6:AF6"/>
    <mergeCell ref="O30:Q31"/>
    <mergeCell ref="O32:Q32"/>
    <mergeCell ref="K30:L32"/>
    <mergeCell ref="M30:N32"/>
    <mergeCell ref="G30:J32"/>
    <mergeCell ref="R30:T31"/>
    <mergeCell ref="AD30:AF32"/>
    <mergeCell ref="R32:T32"/>
    <mergeCell ref="U32:W32"/>
    <mergeCell ref="AA30:AC31"/>
    <mergeCell ref="U30:W31"/>
    <mergeCell ref="X30:Z31"/>
    <mergeCell ref="X32:Z32"/>
    <mergeCell ref="AA32:AC32"/>
    <mergeCell ref="A9:AF9"/>
    <mergeCell ref="A10:AF10"/>
    <mergeCell ref="A11:AF11"/>
    <mergeCell ref="A12:AF12"/>
    <mergeCell ref="AE24:AF24"/>
    <mergeCell ref="A13:AF13"/>
    <mergeCell ref="A14:AF14"/>
  </mergeCells>
  <phoneticPr fontId="9" type="noConversion"/>
  <conditionalFormatting sqref="AD58:AF63 AD34:AF56 AD191:AF462 AD649:AF761">
    <cfRule type="expression" dxfId="1180" priority="3133" stopIfTrue="1">
      <formula>AD34="NA"</formula>
    </cfRule>
    <cfRule type="expression" dxfId="1179" priority="3134" stopIfTrue="1">
      <formula>AD34="E"</formula>
    </cfRule>
    <cfRule type="expression" dxfId="1178" priority="3135" stopIfTrue="1">
      <formula>AD34="D"</formula>
    </cfRule>
    <cfRule type="expression" dxfId="1177" priority="3136" stopIfTrue="1">
      <formula>AD34="C"</formula>
    </cfRule>
    <cfRule type="expression" dxfId="1176" priority="3137" stopIfTrue="1">
      <formula>AD34="B"</formula>
    </cfRule>
    <cfRule type="expression" dxfId="1175" priority="3138" stopIfTrue="1">
      <formula>AD34="A"</formula>
    </cfRule>
  </conditionalFormatting>
  <conditionalFormatting sqref="AD57:AF57">
    <cfRule type="expression" dxfId="1174" priority="1919" stopIfTrue="1">
      <formula>AD57="NA"</formula>
    </cfRule>
    <cfRule type="expression" dxfId="1173" priority="1920" stopIfTrue="1">
      <formula>AD57="E"</formula>
    </cfRule>
    <cfRule type="expression" dxfId="1172" priority="1921" stopIfTrue="1">
      <formula>AD57="D"</formula>
    </cfRule>
    <cfRule type="expression" dxfId="1171" priority="1922" stopIfTrue="1">
      <formula>AD57="C"</formula>
    </cfRule>
    <cfRule type="expression" dxfId="1170" priority="1923" stopIfTrue="1">
      <formula>AD57="B"</formula>
    </cfRule>
    <cfRule type="expression" dxfId="1169" priority="1924" stopIfTrue="1">
      <formula>AD57="A"</formula>
    </cfRule>
  </conditionalFormatting>
  <conditionalFormatting sqref="X34:X823">
    <cfRule type="expression" priority="1925">
      <formula>#REF!=" "</formula>
    </cfRule>
    <cfRule type="expression" dxfId="1168" priority="1926">
      <formula>#REF!="SIM"</formula>
    </cfRule>
  </conditionalFormatting>
  <conditionalFormatting sqref="B35:H36 E371:E430 G422:W443 C377:D430 G371:M421 O371:W421 X34:AC823 A658:A811 B715:B718 J35:AC36">
    <cfRule type="expression" dxfId="1167" priority="3146">
      <formula>#REF!=" "</formula>
    </cfRule>
    <cfRule type="expression" dxfId="1166" priority="3147">
      <formula>#REF!="SIM"</formula>
    </cfRule>
  </conditionalFormatting>
  <conditionalFormatting sqref="B34:C34 E34:W34 A34:A49 I35:I49">
    <cfRule type="expression" dxfId="1165" priority="1229">
      <formula>#REF!=" "</formula>
    </cfRule>
    <cfRule type="expression" dxfId="1164" priority="1230">
      <formula>#REF!="SIM"</formula>
    </cfRule>
  </conditionalFormatting>
  <conditionalFormatting sqref="D34:E34">
    <cfRule type="expression" dxfId="1163" priority="1227">
      <formula>#REF!=" "</formula>
    </cfRule>
    <cfRule type="expression" dxfId="1162" priority="1228">
      <formula>#REF!="SIM"</formula>
    </cfRule>
  </conditionalFormatting>
  <conditionalFormatting sqref="B37:C37 B46:C46 B39:D45 B47:D57 E37:H37 R49:W53 R55:W57 P37:W37 R38:W44 A50:A175 J37:N37">
    <cfRule type="expression" dxfId="1161" priority="1225">
      <formula>#REF!=" "</formula>
    </cfRule>
    <cfRule type="expression" dxfId="1160" priority="1226">
      <formula>#REF!="SIM"</formula>
    </cfRule>
  </conditionalFormatting>
  <conditionalFormatting sqref="B38">
    <cfRule type="expression" dxfId="1159" priority="1209">
      <formula>#REF!=" "</formula>
    </cfRule>
    <cfRule type="expression" dxfId="1158" priority="1210">
      <formula>#REF!="SIM"</formula>
    </cfRule>
  </conditionalFormatting>
  <conditionalFormatting sqref="C38:D38 F38:F42 F53:F54 G39:H42 F50:Q52 F55:Q57 G53:Q53 G54:W54 K39:Q40 K43:Q44 O38:Q38 J45:W48 F43:H49 J49:Q49 J41:Q42">
    <cfRule type="expression" dxfId="1157" priority="1219">
      <formula>#REF!=" "</formula>
    </cfRule>
    <cfRule type="expression" dxfId="1156" priority="1220">
      <formula>#REF!="SIM"</formula>
    </cfRule>
  </conditionalFormatting>
  <conditionalFormatting sqref="D55:D57">
    <cfRule type="expression" dxfId="1155" priority="1221">
      <formula>#REF!=" "</formula>
    </cfRule>
    <cfRule type="expression" dxfId="1154" priority="1222">
      <formula>#REF!="SIM"</formula>
    </cfRule>
  </conditionalFormatting>
  <conditionalFormatting sqref="D37:E37">
    <cfRule type="expression" dxfId="1153" priority="1223">
      <formula>#REF!=" "</formula>
    </cfRule>
    <cfRule type="expression" dxfId="1152" priority="1224">
      <formula>#REF!="SIM"</formula>
    </cfRule>
  </conditionalFormatting>
  <conditionalFormatting sqref="E38:E57">
    <cfRule type="expression" dxfId="1151" priority="1217">
      <formula>#REF!=" "</formula>
    </cfRule>
    <cfRule type="expression" dxfId="1150" priority="1218">
      <formula>#REF!="SIM"</formula>
    </cfRule>
  </conditionalFormatting>
  <conditionalFormatting sqref="G38:H38">
    <cfRule type="expression" dxfId="1149" priority="1213">
      <formula>#REF!=" "</formula>
    </cfRule>
    <cfRule type="expression" dxfId="1148" priority="1214">
      <formula>#REF!="SIM"</formula>
    </cfRule>
  </conditionalFormatting>
  <conditionalFormatting sqref="J38:J40">
    <cfRule type="expression" dxfId="1147" priority="1215">
      <formula>#REF!=" "</formula>
    </cfRule>
    <cfRule type="expression" dxfId="1146" priority="1216">
      <formula>#REF!="SIM"</formula>
    </cfRule>
  </conditionalFormatting>
  <conditionalFormatting sqref="J43:J49">
    <cfRule type="expression" dxfId="1145" priority="1207">
      <formula>#REF!=" "</formula>
    </cfRule>
    <cfRule type="expression" dxfId="1144" priority="1208">
      <formula>#REF!="SIM"</formula>
    </cfRule>
  </conditionalFormatting>
  <conditionalFormatting sqref="J54:J57">
    <cfRule type="expression" dxfId="1143" priority="1197">
      <formula>#REF!=" "</formula>
    </cfRule>
    <cfRule type="expression" dxfId="1142" priority="1198">
      <formula>#REF!="SIM"</formula>
    </cfRule>
  </conditionalFormatting>
  <conditionalFormatting sqref="K38:K49">
    <cfRule type="expression" dxfId="1141" priority="1211">
      <formula>#REF!=" "</formula>
    </cfRule>
    <cfRule type="expression" dxfId="1140" priority="1212">
      <formula>#REF!="SIM"</formula>
    </cfRule>
  </conditionalFormatting>
  <conditionalFormatting sqref="K54:K57">
    <cfRule type="expression" dxfId="1139" priority="1201">
      <formula>#REF!=" "</formula>
    </cfRule>
    <cfRule type="expression" dxfId="1138" priority="1202">
      <formula>#REF!="SIM"</formula>
    </cfRule>
  </conditionalFormatting>
  <conditionalFormatting sqref="L38:L57">
    <cfRule type="expression" dxfId="1137" priority="1199">
      <formula>#REF!=" "</formula>
    </cfRule>
    <cfRule type="expression" dxfId="1136" priority="1200">
      <formula>#REF!="SIM"</formula>
    </cfRule>
  </conditionalFormatting>
  <conditionalFormatting sqref="M38:N44">
    <cfRule type="expression" dxfId="1135" priority="1205">
      <formula>#REF!=" "</formula>
    </cfRule>
    <cfRule type="expression" dxfId="1134" priority="1206">
      <formula>#REF!="SIM"</formula>
    </cfRule>
  </conditionalFormatting>
  <conditionalFormatting sqref="N45:N48">
    <cfRule type="expression" dxfId="1133" priority="1203">
      <formula>#REF!=" "</formula>
    </cfRule>
    <cfRule type="expression" dxfId="1132" priority="1204">
      <formula>#REF!="SIM"</formula>
    </cfRule>
  </conditionalFormatting>
  <conditionalFormatting sqref="N54:N57">
    <cfRule type="expression" dxfId="1131" priority="1195">
      <formula>#REF!=" "</formula>
    </cfRule>
    <cfRule type="expression" dxfId="1130" priority="1196">
      <formula>#REF!="SIM"</formula>
    </cfRule>
  </conditionalFormatting>
  <conditionalFormatting sqref="O37">
    <cfRule type="expression" dxfId="1129" priority="1193">
      <formula>#REF!=" "</formula>
    </cfRule>
    <cfRule type="expression" dxfId="1128" priority="1194">
      <formula>#REF!="SIM"</formula>
    </cfRule>
  </conditionalFormatting>
  <conditionalFormatting sqref="B58:C58 E58:W58">
    <cfRule type="expression" dxfId="1127" priority="1191">
      <formula>#REF!=" "</formula>
    </cfRule>
    <cfRule type="expression" dxfId="1126" priority="1192">
      <formula>#REF!="SIM"</formula>
    </cfRule>
  </conditionalFormatting>
  <conditionalFormatting sqref="D58:E58">
    <cfRule type="expression" dxfId="1125" priority="1189">
      <formula>#REF!=" "</formula>
    </cfRule>
    <cfRule type="expression" dxfId="1124" priority="1190">
      <formula>#REF!="SIM"</formula>
    </cfRule>
  </conditionalFormatting>
  <conditionalFormatting sqref="B59:C59 E59:F59 H59:W59 H105:W106 B105:F106 R101:W102 I103:W104 C103:F104 B96:F102 H71:W100 F71:F94 G70:G106 F67:Q69 F60:F66 H60:Q66 R60:W70 B60:E94 G59:G66">
    <cfRule type="expression" dxfId="1123" priority="1187">
      <formula>#REF!=" "</formula>
    </cfRule>
    <cfRule type="expression" dxfId="1122" priority="1188">
      <formula>#REF!="SIM"</formula>
    </cfRule>
  </conditionalFormatting>
  <conditionalFormatting sqref="B60:D60 F60 H60:Q60">
    <cfRule type="expression" dxfId="1121" priority="1185">
      <formula>#REF!=" "</formula>
    </cfRule>
    <cfRule type="expression" dxfId="1120" priority="1186">
      <formula>#REF!="SIM"</formula>
    </cfRule>
  </conditionalFormatting>
  <conditionalFormatting sqref="B61:D61 F61 H61:Q61">
    <cfRule type="expression" dxfId="1119" priority="1183">
      <formula>#REF!=" "</formula>
    </cfRule>
    <cfRule type="expression" dxfId="1118" priority="1184">
      <formula>#REF!="SIM"</formula>
    </cfRule>
  </conditionalFormatting>
  <conditionalFormatting sqref="B62:D62 F62 H62:Q62">
    <cfRule type="expression" dxfId="1117" priority="1181">
      <formula>#REF!=" "</formula>
    </cfRule>
    <cfRule type="expression" dxfId="1116" priority="1182">
      <formula>#REF!="SIM"</formula>
    </cfRule>
  </conditionalFormatting>
  <conditionalFormatting sqref="B63:D63 F63 H63:Q63">
    <cfRule type="expression" dxfId="1115" priority="1179">
      <formula>#REF!=" "</formula>
    </cfRule>
    <cfRule type="expression" dxfId="1114" priority="1180">
      <formula>#REF!="SIM"</formula>
    </cfRule>
  </conditionalFormatting>
  <conditionalFormatting sqref="B64:D64 F64 H64:Q64">
    <cfRule type="expression" dxfId="1113" priority="1177">
      <formula>#REF!=" "</formula>
    </cfRule>
    <cfRule type="expression" dxfId="1112" priority="1178">
      <formula>#REF!="SIM"</formula>
    </cfRule>
  </conditionalFormatting>
  <conditionalFormatting sqref="B65:D65 F65 H65:Q65">
    <cfRule type="expression" dxfId="1111" priority="1175">
      <formula>#REF!=" "</formula>
    </cfRule>
    <cfRule type="expression" dxfId="1110" priority="1176">
      <formula>#REF!="SIM"</formula>
    </cfRule>
  </conditionalFormatting>
  <conditionalFormatting sqref="B65:D65 F65 H65:Q65">
    <cfRule type="expression" dxfId="1109" priority="1173">
      <formula>#REF!=" "</formula>
    </cfRule>
    <cfRule type="expression" dxfId="1108" priority="1174">
      <formula>#REF!="SIM"</formula>
    </cfRule>
  </conditionalFormatting>
  <conditionalFormatting sqref="D59:E59">
    <cfRule type="expression" dxfId="1107" priority="1171">
      <formula>#REF!=" "</formula>
    </cfRule>
    <cfRule type="expression" dxfId="1106" priority="1172">
      <formula>#REF!="SIM"</formula>
    </cfRule>
  </conditionalFormatting>
  <conditionalFormatting sqref="B66:D66 F66 H66:Q66">
    <cfRule type="expression" dxfId="1105" priority="1169">
      <formula>#REF!=" "</formula>
    </cfRule>
    <cfRule type="expression" dxfId="1104" priority="1170">
      <formula>#REF!="SIM"</formula>
    </cfRule>
  </conditionalFormatting>
  <conditionalFormatting sqref="F70 H70:Q70">
    <cfRule type="expression" dxfId="1103" priority="1167">
      <formula>#REF!=" "</formula>
    </cfRule>
    <cfRule type="expression" dxfId="1102" priority="1168">
      <formula>#REF!="SIM"</formula>
    </cfRule>
  </conditionalFormatting>
  <conditionalFormatting sqref="C68:D68 F68:Q68">
    <cfRule type="expression" dxfId="1101" priority="1165">
      <formula>#REF!=" "</formula>
    </cfRule>
    <cfRule type="expression" dxfId="1100" priority="1166">
      <formula>#REF!="SIM"</formula>
    </cfRule>
  </conditionalFormatting>
  <conditionalFormatting sqref="C69:D69 F69:Q69">
    <cfRule type="expression" dxfId="1099" priority="1163">
      <formula>#REF!=" "</formula>
    </cfRule>
    <cfRule type="expression" dxfId="1098" priority="1164">
      <formula>#REF!="SIM"</formula>
    </cfRule>
  </conditionalFormatting>
  <conditionalFormatting sqref="C70:D70 F70 H70:Q70">
    <cfRule type="expression" dxfId="1097" priority="1161">
      <formula>#REF!=" "</formula>
    </cfRule>
    <cfRule type="expression" dxfId="1096" priority="1162">
      <formula>#REF!="SIM"</formula>
    </cfRule>
  </conditionalFormatting>
  <conditionalFormatting sqref="C67:D67 F67:Q67">
    <cfRule type="expression" dxfId="1095" priority="1159">
      <formula>#REF!=" "</formula>
    </cfRule>
    <cfRule type="expression" dxfId="1094" priority="1160">
      <formula>#REF!="SIM"</formula>
    </cfRule>
  </conditionalFormatting>
  <conditionalFormatting sqref="C68:D68 F68:Q68">
    <cfRule type="expression" dxfId="1093" priority="1157">
      <formula>#REF!=" "</formula>
    </cfRule>
    <cfRule type="expression" dxfId="1092" priority="1158">
      <formula>#REF!="SIM"</formula>
    </cfRule>
  </conditionalFormatting>
  <conditionalFormatting sqref="C69:D69 F69:Q69">
    <cfRule type="expression" dxfId="1091" priority="1155">
      <formula>#REF!=" "</formula>
    </cfRule>
    <cfRule type="expression" dxfId="1090" priority="1156">
      <formula>#REF!="SIM"</formula>
    </cfRule>
  </conditionalFormatting>
  <conditionalFormatting sqref="C70:D70 F70 H70:Q70">
    <cfRule type="expression" dxfId="1089" priority="1153">
      <formula>#REF!=" "</formula>
    </cfRule>
    <cfRule type="expression" dxfId="1088" priority="1154">
      <formula>#REF!="SIM"</formula>
    </cfRule>
  </conditionalFormatting>
  <conditionalFormatting sqref="H63:N63">
    <cfRule type="expression" dxfId="1087" priority="1151">
      <formula>#REF!=" "</formula>
    </cfRule>
    <cfRule type="expression" dxfId="1086" priority="1152">
      <formula>#REF!="SIM"</formula>
    </cfRule>
  </conditionalFormatting>
  <conditionalFormatting sqref="H64:N64">
    <cfRule type="expression" dxfId="1085" priority="1149">
      <formula>#REF!=" "</formula>
    </cfRule>
    <cfRule type="expression" dxfId="1084" priority="1150">
      <formula>#REF!="SIM"</formula>
    </cfRule>
  </conditionalFormatting>
  <conditionalFormatting sqref="B67">
    <cfRule type="expression" dxfId="1083" priority="1147">
      <formula>#REF!=" "</formula>
    </cfRule>
    <cfRule type="expression" dxfId="1082" priority="1148">
      <formula>#REF!="SIM"</formula>
    </cfRule>
  </conditionalFormatting>
  <conditionalFormatting sqref="B67">
    <cfRule type="expression" dxfId="1081" priority="1145">
      <formula>#REF!=" "</formula>
    </cfRule>
    <cfRule type="expression" dxfId="1080" priority="1146">
      <formula>#REF!="SIM"</formula>
    </cfRule>
  </conditionalFormatting>
  <conditionalFormatting sqref="B68">
    <cfRule type="expression" dxfId="1079" priority="1143">
      <formula>#REF!=" "</formula>
    </cfRule>
    <cfRule type="expression" dxfId="1078" priority="1144">
      <formula>#REF!="SIM"</formula>
    </cfRule>
  </conditionalFormatting>
  <conditionalFormatting sqref="B69">
    <cfRule type="expression" dxfId="1077" priority="1141">
      <formula>#REF!=" "</formula>
    </cfRule>
    <cfRule type="expression" dxfId="1076" priority="1142">
      <formula>#REF!="SIM"</formula>
    </cfRule>
  </conditionalFormatting>
  <conditionalFormatting sqref="B69">
    <cfRule type="expression" dxfId="1075" priority="1139">
      <formula>#REF!=" "</formula>
    </cfRule>
    <cfRule type="expression" dxfId="1074" priority="1140">
      <formula>#REF!="SIM"</formula>
    </cfRule>
  </conditionalFormatting>
  <conditionalFormatting sqref="B70">
    <cfRule type="expression" dxfId="1073" priority="1137">
      <formula>#REF!=" "</formula>
    </cfRule>
    <cfRule type="expression" dxfId="1072" priority="1138">
      <formula>#REF!="SIM"</formula>
    </cfRule>
  </conditionalFormatting>
  <conditionalFormatting sqref="B95:C95 E95:F95 H101:Q102">
    <cfRule type="expression" dxfId="1071" priority="1135">
      <formula>#REF!=" "</formula>
    </cfRule>
    <cfRule type="expression" dxfId="1070" priority="1136">
      <formula>#REF!="SIM"</formula>
    </cfRule>
  </conditionalFormatting>
  <conditionalFormatting sqref="B96:D96 F96 H96:Q96">
    <cfRule type="expression" dxfId="1069" priority="1133">
      <formula>#REF!=" "</formula>
    </cfRule>
    <cfRule type="expression" dxfId="1068" priority="1134">
      <formula>#REF!="SIM"</formula>
    </cfRule>
  </conditionalFormatting>
  <conditionalFormatting sqref="C97:D97 F97 H97:Q97">
    <cfRule type="expression" dxfId="1067" priority="1131">
      <formula>#REF!=" "</formula>
    </cfRule>
    <cfRule type="expression" dxfId="1066" priority="1132">
      <formula>#REF!="SIM"</formula>
    </cfRule>
  </conditionalFormatting>
  <conditionalFormatting sqref="C98:D98 F98 H98:Q98">
    <cfRule type="expression" dxfId="1065" priority="1129">
      <formula>#REF!=" "</formula>
    </cfRule>
    <cfRule type="expression" dxfId="1064" priority="1130">
      <formula>#REF!="SIM"</formula>
    </cfRule>
  </conditionalFormatting>
  <conditionalFormatting sqref="B99:D99 F99">
    <cfRule type="expression" dxfId="1063" priority="1127">
      <formula>#REF!=" "</formula>
    </cfRule>
    <cfRule type="expression" dxfId="1062" priority="1128">
      <formula>#REF!="SIM"</formula>
    </cfRule>
  </conditionalFormatting>
  <conditionalFormatting sqref="B100:D100 F100">
    <cfRule type="expression" dxfId="1061" priority="1125">
      <formula>#REF!=" "</formula>
    </cfRule>
    <cfRule type="expression" dxfId="1060" priority="1126">
      <formula>#REF!="SIM"</formula>
    </cfRule>
  </conditionalFormatting>
  <conditionalFormatting sqref="B101:D102 F101:F102 H101:Q102">
    <cfRule type="expression" dxfId="1059" priority="1123">
      <formula>#REF!=" "</formula>
    </cfRule>
    <cfRule type="expression" dxfId="1058" priority="1124">
      <formula>#REF!="SIM"</formula>
    </cfRule>
  </conditionalFormatting>
  <conditionalFormatting sqref="B101:D102 F101:F102 H101:Q102">
    <cfRule type="expression" dxfId="1057" priority="1121">
      <formula>#REF!=" "</formula>
    </cfRule>
    <cfRule type="expression" dxfId="1056" priority="1122">
      <formula>#REF!="SIM"</formula>
    </cfRule>
  </conditionalFormatting>
  <conditionalFormatting sqref="D95:E95">
    <cfRule type="expression" dxfId="1055" priority="1119">
      <formula>#REF!=" "</formula>
    </cfRule>
    <cfRule type="expression" dxfId="1054" priority="1120">
      <formula>#REF!="SIM"</formula>
    </cfRule>
  </conditionalFormatting>
  <conditionalFormatting sqref="C103:D104 F103:F104 I103:Q104">
    <cfRule type="expression" dxfId="1053" priority="1117">
      <formula>#REF!=" "</formula>
    </cfRule>
    <cfRule type="expression" dxfId="1052" priority="1118">
      <formula>#REF!="SIM"</formula>
    </cfRule>
  </conditionalFormatting>
  <conditionalFormatting sqref="C103:D104 F103:F104 I103:Q104">
    <cfRule type="expression" dxfId="1051" priority="1115">
      <formula>#REF!=" "</formula>
    </cfRule>
    <cfRule type="expression" dxfId="1050" priority="1116">
      <formula>#REF!="SIM"</formula>
    </cfRule>
  </conditionalFormatting>
  <conditionalFormatting sqref="B98">
    <cfRule type="expression" dxfId="1049" priority="1113">
      <formula>#REF!=" "</formula>
    </cfRule>
    <cfRule type="expression" dxfId="1048" priority="1114">
      <formula>#REF!="SIM"</formula>
    </cfRule>
  </conditionalFormatting>
  <conditionalFormatting sqref="B100">
    <cfRule type="expression" dxfId="1047" priority="1111">
      <formula>#REF!=" "</formula>
    </cfRule>
    <cfRule type="expression" dxfId="1046" priority="1112">
      <formula>#REF!="SIM"</formula>
    </cfRule>
  </conditionalFormatting>
  <conditionalFormatting sqref="H99:Q99">
    <cfRule type="expression" dxfId="1045" priority="1109">
      <formula>#REF!=" "</formula>
    </cfRule>
    <cfRule type="expression" dxfId="1044" priority="1110">
      <formula>#REF!="SIM"</formula>
    </cfRule>
  </conditionalFormatting>
  <conditionalFormatting sqref="H100:Q100">
    <cfRule type="expression" dxfId="1043" priority="1107">
      <formula>#REF!=" "</formula>
    </cfRule>
    <cfRule type="expression" dxfId="1042" priority="1108">
      <formula>#REF!="SIM"</formula>
    </cfRule>
  </conditionalFormatting>
  <conditionalFormatting sqref="B101">
    <cfRule type="expression" dxfId="1041" priority="1105">
      <formula>#REF!=" "</formula>
    </cfRule>
    <cfRule type="expression" dxfId="1040" priority="1106">
      <formula>#REF!="SIM"</formula>
    </cfRule>
  </conditionalFormatting>
  <conditionalFormatting sqref="L101">
    <cfRule type="expression" dxfId="1039" priority="1103">
      <formula>#REF!=" "</formula>
    </cfRule>
    <cfRule type="expression" dxfId="1038" priority="1104">
      <formula>#REF!="SIM"</formula>
    </cfRule>
  </conditionalFormatting>
  <conditionalFormatting sqref="B103:B104">
    <cfRule type="expression" dxfId="1037" priority="1101">
      <formula>#REF!=" "</formula>
    </cfRule>
    <cfRule type="expression" dxfId="1036" priority="1102">
      <formula>#REF!="SIM"</formula>
    </cfRule>
  </conditionalFormatting>
  <conditionalFormatting sqref="B103:B104">
    <cfRule type="expression" dxfId="1035" priority="1099">
      <formula>#REF!=" "</formula>
    </cfRule>
    <cfRule type="expression" dxfId="1034" priority="1100">
      <formula>#REF!="SIM"</formula>
    </cfRule>
  </conditionalFormatting>
  <conditionalFormatting sqref="B103:B104">
    <cfRule type="expression" dxfId="1033" priority="1097">
      <formula>#REF!=" "</formula>
    </cfRule>
    <cfRule type="expression" dxfId="1032" priority="1098">
      <formula>#REF!="SIM"</formula>
    </cfRule>
  </conditionalFormatting>
  <conditionalFormatting sqref="B103">
    <cfRule type="expression" dxfId="1031" priority="1095">
      <formula>#REF!=" "</formula>
    </cfRule>
    <cfRule type="expression" dxfId="1030" priority="1096">
      <formula>#REF!="SIM"</formula>
    </cfRule>
  </conditionalFormatting>
  <conditionalFormatting sqref="B105">
    <cfRule type="expression" dxfId="1029" priority="1093">
      <formula>#REF!=" "</formula>
    </cfRule>
    <cfRule type="expression" dxfId="1028" priority="1094">
      <formula>#REF!="SIM"</formula>
    </cfRule>
  </conditionalFormatting>
  <conditionalFormatting sqref="H104">
    <cfRule type="expression" dxfId="1027" priority="1091">
      <formula>#REF!=" "</formula>
    </cfRule>
    <cfRule type="expression" dxfId="1026" priority="1092">
      <formula>#REF!="SIM"</formula>
    </cfRule>
  </conditionalFormatting>
  <conditionalFormatting sqref="H103">
    <cfRule type="expression" dxfId="1025" priority="1089">
      <formula>#REF!=" "</formula>
    </cfRule>
    <cfRule type="expression" dxfId="1024" priority="1090">
      <formula>#REF!="SIM"</formula>
    </cfRule>
  </conditionalFormatting>
  <conditionalFormatting sqref="K105:K106">
    <cfRule type="expression" dxfId="1023" priority="1087">
      <formula>#REF!=" "</formula>
    </cfRule>
    <cfRule type="expression" dxfId="1022" priority="1088">
      <formula>#REF!="SIM"</formula>
    </cfRule>
  </conditionalFormatting>
  <conditionalFormatting sqref="AD64:AF106">
    <cfRule type="expression" dxfId="1021" priority="1081" stopIfTrue="1">
      <formula>AD64="NA"</formula>
    </cfRule>
    <cfRule type="expression" dxfId="1020" priority="1082" stopIfTrue="1">
      <formula>AD64="E"</formula>
    </cfRule>
    <cfRule type="expression" dxfId="1019" priority="1083" stopIfTrue="1">
      <formula>AD64="D"</formula>
    </cfRule>
    <cfRule type="expression" dxfId="1018" priority="1084" stopIfTrue="1">
      <formula>AD64="C"</formula>
    </cfRule>
    <cfRule type="expression" dxfId="1017" priority="1085" stopIfTrue="1">
      <formula>AD64="B"</formula>
    </cfRule>
    <cfRule type="expression" dxfId="1016" priority="1086" stopIfTrue="1">
      <formula>AD64="A"</formula>
    </cfRule>
  </conditionalFormatting>
  <conditionalFormatting sqref="E107:W107 R110:W118 F111:Q118 F108:W108 G109:W109 G110:Q110 F109:F110 F122:F128 F134:W138 G119:W133 F132:F133 F142:F148 G139:W158 F152:F158 A176:B190 F159:W190 D108:E190 B107:B175">
    <cfRule type="expression" dxfId="1015" priority="1077">
      <formula>#REF!=" "</formula>
    </cfRule>
    <cfRule type="expression" dxfId="1014" priority="1078">
      <formula>#REF!="SIM"</formula>
    </cfRule>
  </conditionalFormatting>
  <conditionalFormatting sqref="F108:N108">
    <cfRule type="expression" dxfId="1013" priority="1075">
      <formula>#REF!=" "</formula>
    </cfRule>
    <cfRule type="expression" dxfId="1012" priority="1076">
      <formula>#REF!="SIM"</formula>
    </cfRule>
  </conditionalFormatting>
  <conditionalFormatting sqref="G110:Q110 D109:D110 G109:N109">
    <cfRule type="expression" dxfId="1011" priority="1073">
      <formula>#REF!=" "</formula>
    </cfRule>
    <cfRule type="expression" dxfId="1010" priority="1074">
      <formula>#REF!="SIM"</formula>
    </cfRule>
  </conditionalFormatting>
  <conditionalFormatting sqref="F111:Q112 B111:B112 D111:D112">
    <cfRule type="expression" dxfId="1009" priority="1071">
      <formula>#REF!=" "</formula>
    </cfRule>
    <cfRule type="expression" dxfId="1008" priority="1072">
      <formula>#REF!="SIM"</formula>
    </cfRule>
  </conditionalFormatting>
  <conditionalFormatting sqref="F113:Q114 B113:B114 D113:D114">
    <cfRule type="expression" dxfId="1007" priority="1069">
      <formula>#REF!=" "</formula>
    </cfRule>
    <cfRule type="expression" dxfId="1006" priority="1070">
      <formula>#REF!="SIM"</formula>
    </cfRule>
  </conditionalFormatting>
  <conditionalFormatting sqref="F115:Q116 D115:D116">
    <cfRule type="expression" dxfId="1005" priority="1067">
      <formula>#REF!=" "</formula>
    </cfRule>
    <cfRule type="expression" dxfId="1004" priority="1068">
      <formula>#REF!="SIM"</formula>
    </cfRule>
  </conditionalFormatting>
  <conditionalFormatting sqref="D117:D118 F117:Q118">
    <cfRule type="expression" dxfId="1003" priority="1065">
      <formula>#REF!=" "</formula>
    </cfRule>
    <cfRule type="expression" dxfId="1002" priority="1066">
      <formula>#REF!="SIM"</formula>
    </cfRule>
  </conditionalFormatting>
  <conditionalFormatting sqref="D117:D118 F117:Q118">
    <cfRule type="expression" dxfId="1001" priority="1063">
      <formula>#REF!=" "</formula>
    </cfRule>
    <cfRule type="expression" dxfId="1000" priority="1064">
      <formula>#REF!="SIM"</formula>
    </cfRule>
  </conditionalFormatting>
  <conditionalFormatting sqref="D107:E107">
    <cfRule type="expression" dxfId="999" priority="1061">
      <formula>#REF!=" "</formula>
    </cfRule>
    <cfRule type="expression" dxfId="998" priority="1062">
      <formula>#REF!="SIM"</formula>
    </cfRule>
  </conditionalFormatting>
  <conditionalFormatting sqref="F119:F121">
    <cfRule type="expression" dxfId="997" priority="1059">
      <formula>#REF!=" "</formula>
    </cfRule>
    <cfRule type="expression" dxfId="996" priority="1060">
      <formula>#REF!="SIM"</formula>
    </cfRule>
  </conditionalFormatting>
  <conditionalFormatting sqref="F119:F120 D119:D120">
    <cfRule type="expression" dxfId="995" priority="1057">
      <formula>#REF!=" "</formula>
    </cfRule>
    <cfRule type="expression" dxfId="994" priority="1058">
      <formula>#REF!="SIM"</formula>
    </cfRule>
  </conditionalFormatting>
  <conditionalFormatting sqref="D121 F121">
    <cfRule type="expression" dxfId="993" priority="1055">
      <formula>#REF!=" "</formula>
    </cfRule>
    <cfRule type="expression" dxfId="992" priority="1056">
      <formula>#REF!="SIM"</formula>
    </cfRule>
  </conditionalFormatting>
  <conditionalFormatting sqref="D119:D123">
    <cfRule type="expression" dxfId="991" priority="1053">
      <formula>#REF!=" "</formula>
    </cfRule>
    <cfRule type="expression" dxfId="990" priority="1054">
      <formula>#REF!="SIM"</formula>
    </cfRule>
  </conditionalFormatting>
  <conditionalFormatting sqref="F119:F120 D119:D120">
    <cfRule type="expression" dxfId="989" priority="1051">
      <formula>#REF!=" "</formula>
    </cfRule>
    <cfRule type="expression" dxfId="988" priority="1052">
      <formula>#REF!="SIM"</formula>
    </cfRule>
  </conditionalFormatting>
  <conditionalFormatting sqref="D121 F121">
    <cfRule type="expression" dxfId="987" priority="1049">
      <formula>#REF!=" "</formula>
    </cfRule>
    <cfRule type="expression" dxfId="986" priority="1050">
      <formula>#REF!="SIM"</formula>
    </cfRule>
  </conditionalFormatting>
  <conditionalFormatting sqref="F110">
    <cfRule type="expression" dxfId="985" priority="1047">
      <formula>#REF!=" "</formula>
    </cfRule>
    <cfRule type="expression" dxfId="984" priority="1048">
      <formula>#REF!="SIM"</formula>
    </cfRule>
  </conditionalFormatting>
  <conditionalFormatting sqref="B113:B114">
    <cfRule type="expression" dxfId="983" priority="1045">
      <formula>#REF!=" "</formula>
    </cfRule>
    <cfRule type="expression" dxfId="982" priority="1046">
      <formula>#REF!="SIM"</formula>
    </cfRule>
  </conditionalFormatting>
  <conditionalFormatting sqref="B119:B120">
    <cfRule type="expression" dxfId="981" priority="1037">
      <formula>#REF!=" "</formula>
    </cfRule>
    <cfRule type="expression" dxfId="980" priority="1038">
      <formula>#REF!="SIM"</formula>
    </cfRule>
  </conditionalFormatting>
  <conditionalFormatting sqref="B121:B123">
    <cfRule type="expression" dxfId="979" priority="1035">
      <formula>#REF!=" "</formula>
    </cfRule>
    <cfRule type="expression" dxfId="978" priority="1036">
      <formula>#REF!="SIM"</formula>
    </cfRule>
  </conditionalFormatting>
  <conditionalFormatting sqref="B121:B123">
    <cfRule type="expression" dxfId="977" priority="1033">
      <formula>#REF!=" "</formula>
    </cfRule>
    <cfRule type="expression" dxfId="976" priority="1034">
      <formula>#REF!="SIM"</formula>
    </cfRule>
  </conditionalFormatting>
  <conditionalFormatting sqref="G119:Q119">
    <cfRule type="expression" dxfId="975" priority="1031">
      <formula>#REF!=" "</formula>
    </cfRule>
    <cfRule type="expression" dxfId="974" priority="1032">
      <formula>#REF!="SIM"</formula>
    </cfRule>
  </conditionalFormatting>
  <conditionalFormatting sqref="G120:Q120">
    <cfRule type="expression" dxfId="973" priority="1029">
      <formula>#REF!=" "</formula>
    </cfRule>
    <cfRule type="expression" dxfId="972" priority="1030">
      <formula>#REF!="SIM"</formula>
    </cfRule>
  </conditionalFormatting>
  <conditionalFormatting sqref="G121:Q121">
    <cfRule type="expression" dxfId="971" priority="1027">
      <formula>#REF!=" "</formula>
    </cfRule>
    <cfRule type="expression" dxfId="970" priority="1028">
      <formula>#REF!="SIM"</formula>
    </cfRule>
  </conditionalFormatting>
  <conditionalFormatting sqref="G122:Q122">
    <cfRule type="expression" dxfId="969" priority="1025">
      <formula>#REF!=" "</formula>
    </cfRule>
    <cfRule type="expression" dxfId="968" priority="1026">
      <formula>#REF!="SIM"</formula>
    </cfRule>
  </conditionalFormatting>
  <conditionalFormatting sqref="G123:Q123">
    <cfRule type="expression" dxfId="967" priority="1023">
      <formula>#REF!=" "</formula>
    </cfRule>
    <cfRule type="expression" dxfId="966" priority="1024">
      <formula>#REF!="SIM"</formula>
    </cfRule>
  </conditionalFormatting>
  <conditionalFormatting sqref="G124:N124">
    <cfRule type="expression" dxfId="965" priority="1021">
      <formula>#REF!=" "</formula>
    </cfRule>
    <cfRule type="expression" dxfId="964" priority="1022">
      <formula>#REF!="SIM"</formula>
    </cfRule>
  </conditionalFormatting>
  <conditionalFormatting sqref="G125:N125">
    <cfRule type="expression" dxfId="963" priority="1019">
      <formula>#REF!=" "</formula>
    </cfRule>
    <cfRule type="expression" dxfId="962" priority="1020">
      <formula>#REF!="SIM"</formula>
    </cfRule>
  </conditionalFormatting>
  <conditionalFormatting sqref="G126:N126">
    <cfRule type="expression" dxfId="961" priority="1017">
      <formula>#REF!=" "</formula>
    </cfRule>
    <cfRule type="expression" dxfId="960" priority="1018">
      <formula>#REF!="SIM"</formula>
    </cfRule>
  </conditionalFormatting>
  <conditionalFormatting sqref="G127:N127">
    <cfRule type="expression" dxfId="959" priority="1015">
      <formula>#REF!=" "</formula>
    </cfRule>
    <cfRule type="expression" dxfId="958" priority="1016">
      <formula>#REF!="SIM"</formula>
    </cfRule>
  </conditionalFormatting>
  <conditionalFormatting sqref="G128:N128">
    <cfRule type="expression" dxfId="957" priority="1013">
      <formula>#REF!=" "</formula>
    </cfRule>
    <cfRule type="expression" dxfId="956" priority="1014">
      <formula>#REF!="SIM"</formula>
    </cfRule>
  </conditionalFormatting>
  <conditionalFormatting sqref="F129:F131">
    <cfRule type="expression" dxfId="955" priority="1011">
      <formula>#REF!=" "</formula>
    </cfRule>
    <cfRule type="expression" dxfId="954" priority="1012">
      <formula>#REF!="SIM"</formula>
    </cfRule>
  </conditionalFormatting>
  <conditionalFormatting sqref="F129:F130">
    <cfRule type="expression" dxfId="953" priority="1009">
      <formula>#REF!=" "</formula>
    </cfRule>
    <cfRule type="expression" dxfId="952" priority="1010">
      <formula>#REF!="SIM"</formula>
    </cfRule>
  </conditionalFormatting>
  <conditionalFormatting sqref="F131">
    <cfRule type="expression" dxfId="951" priority="1007">
      <formula>#REF!=" "</formula>
    </cfRule>
    <cfRule type="expression" dxfId="950" priority="1008">
      <formula>#REF!="SIM"</formula>
    </cfRule>
  </conditionalFormatting>
  <conditionalFormatting sqref="F129:F130">
    <cfRule type="expression" dxfId="949" priority="1005">
      <formula>#REF!=" "</formula>
    </cfRule>
    <cfRule type="expression" dxfId="948" priority="1006">
      <formula>#REF!="SIM"</formula>
    </cfRule>
  </conditionalFormatting>
  <conditionalFormatting sqref="F131">
    <cfRule type="expression" dxfId="947" priority="1003">
      <formula>#REF!=" "</formula>
    </cfRule>
    <cfRule type="expression" dxfId="946" priority="1004">
      <formula>#REF!="SIM"</formula>
    </cfRule>
  </conditionalFormatting>
  <conditionalFormatting sqref="G129:Q129">
    <cfRule type="expression" dxfId="945" priority="1001">
      <formula>#REF!=" "</formula>
    </cfRule>
    <cfRule type="expression" dxfId="944" priority="1002">
      <formula>#REF!="SIM"</formula>
    </cfRule>
  </conditionalFormatting>
  <conditionalFormatting sqref="G130:Q130">
    <cfRule type="expression" dxfId="943" priority="999">
      <formula>#REF!=" "</formula>
    </cfRule>
    <cfRule type="expression" dxfId="942" priority="1000">
      <formula>#REF!="SIM"</formula>
    </cfRule>
  </conditionalFormatting>
  <conditionalFormatting sqref="G131:Q131">
    <cfRule type="expression" dxfId="941" priority="997">
      <formula>#REF!=" "</formula>
    </cfRule>
    <cfRule type="expression" dxfId="940" priority="998">
      <formula>#REF!="SIM"</formula>
    </cfRule>
  </conditionalFormatting>
  <conditionalFormatting sqref="G132:Q132">
    <cfRule type="expression" dxfId="939" priority="995">
      <formula>#REF!=" "</formula>
    </cfRule>
    <cfRule type="expression" dxfId="938" priority="996">
      <formula>#REF!="SIM"</formula>
    </cfRule>
  </conditionalFormatting>
  <conditionalFormatting sqref="G133:Q133">
    <cfRule type="expression" dxfId="937" priority="993">
      <formula>#REF!=" "</formula>
    </cfRule>
    <cfRule type="expression" dxfId="936" priority="994">
      <formula>#REF!="SIM"</formula>
    </cfRule>
  </conditionalFormatting>
  <conditionalFormatting sqref="G134:N134">
    <cfRule type="expression" dxfId="935" priority="991">
      <formula>#REF!=" "</formula>
    </cfRule>
    <cfRule type="expression" dxfId="934" priority="992">
      <formula>#REF!="SIM"</formula>
    </cfRule>
  </conditionalFormatting>
  <conditionalFormatting sqref="G135:N135">
    <cfRule type="expression" dxfId="933" priority="989">
      <formula>#REF!=" "</formula>
    </cfRule>
    <cfRule type="expression" dxfId="932" priority="990">
      <formula>#REF!="SIM"</formula>
    </cfRule>
  </conditionalFormatting>
  <conditionalFormatting sqref="G136:N136">
    <cfRule type="expression" dxfId="931" priority="987">
      <formula>#REF!=" "</formula>
    </cfRule>
    <cfRule type="expression" dxfId="930" priority="988">
      <formula>#REF!="SIM"</formula>
    </cfRule>
  </conditionalFormatting>
  <conditionalFormatting sqref="G137:N137">
    <cfRule type="expression" dxfId="929" priority="985">
      <formula>#REF!=" "</formula>
    </cfRule>
    <cfRule type="expression" dxfId="928" priority="986">
      <formula>#REF!="SIM"</formula>
    </cfRule>
  </conditionalFormatting>
  <conditionalFormatting sqref="G138:N138">
    <cfRule type="expression" dxfId="927" priority="983">
      <formula>#REF!=" "</formula>
    </cfRule>
    <cfRule type="expression" dxfId="926" priority="984">
      <formula>#REF!="SIM"</formula>
    </cfRule>
  </conditionalFormatting>
  <conditionalFormatting sqref="B128:B129">
    <cfRule type="expression" dxfId="925" priority="981">
      <formula>#REF!=" "</formula>
    </cfRule>
    <cfRule type="expression" dxfId="924" priority="982">
      <formula>#REF!="SIM"</formula>
    </cfRule>
  </conditionalFormatting>
  <conditionalFormatting sqref="B130:B131">
    <cfRule type="expression" dxfId="923" priority="979">
      <formula>#REF!=" "</formula>
    </cfRule>
    <cfRule type="expression" dxfId="922" priority="980">
      <formula>#REF!="SIM"</formula>
    </cfRule>
  </conditionalFormatting>
  <conditionalFormatting sqref="B130:B131">
    <cfRule type="expression" dxfId="921" priority="977">
      <formula>#REF!=" "</formula>
    </cfRule>
    <cfRule type="expression" dxfId="920" priority="978">
      <formula>#REF!="SIM"</formula>
    </cfRule>
  </conditionalFormatting>
  <conditionalFormatting sqref="B136:B137">
    <cfRule type="expression" dxfId="919" priority="969">
      <formula>#REF!=" "</formula>
    </cfRule>
    <cfRule type="expression" dxfId="918" priority="970">
      <formula>#REF!="SIM"</formula>
    </cfRule>
  </conditionalFormatting>
  <conditionalFormatting sqref="B138:B140">
    <cfRule type="expression" dxfId="917" priority="967">
      <formula>#REF!=" "</formula>
    </cfRule>
    <cfRule type="expression" dxfId="916" priority="968">
      <formula>#REF!="SIM"</formula>
    </cfRule>
  </conditionalFormatting>
  <conditionalFormatting sqref="B138:B140">
    <cfRule type="expression" dxfId="915" priority="965">
      <formula>#REF!=" "</formula>
    </cfRule>
    <cfRule type="expression" dxfId="914" priority="966">
      <formula>#REF!="SIM"</formula>
    </cfRule>
  </conditionalFormatting>
  <conditionalFormatting sqref="B145:B146">
    <cfRule type="expression" dxfId="913" priority="963">
      <formula>#REF!=" "</formula>
    </cfRule>
    <cfRule type="expression" dxfId="912" priority="964">
      <formula>#REF!="SIM"</formula>
    </cfRule>
  </conditionalFormatting>
  <conditionalFormatting sqref="B147:B148">
    <cfRule type="expression" dxfId="911" priority="961">
      <formula>#REF!=" "</formula>
    </cfRule>
    <cfRule type="expression" dxfId="910" priority="962">
      <formula>#REF!="SIM"</formula>
    </cfRule>
  </conditionalFormatting>
  <conditionalFormatting sqref="B147:B148">
    <cfRule type="expression" dxfId="909" priority="959">
      <formula>#REF!=" "</formula>
    </cfRule>
    <cfRule type="expression" dxfId="908" priority="960">
      <formula>#REF!="SIM"</formula>
    </cfRule>
  </conditionalFormatting>
  <conditionalFormatting sqref="A176:A190">
    <cfRule type="expression" dxfId="907" priority="955">
      <formula>#REF!=" "</formula>
    </cfRule>
    <cfRule type="expression" dxfId="906" priority="956">
      <formula>#REF!="SIM"</formula>
    </cfRule>
  </conditionalFormatting>
  <conditionalFormatting sqref="A176:A190">
    <cfRule type="expression" dxfId="905" priority="953">
      <formula>#REF!=" "</formula>
    </cfRule>
    <cfRule type="expression" dxfId="904" priority="954">
      <formula>#REF!="SIM"</formula>
    </cfRule>
  </conditionalFormatting>
  <conditionalFormatting sqref="B153:B154">
    <cfRule type="expression" dxfId="903" priority="951">
      <formula>#REF!=" "</formula>
    </cfRule>
    <cfRule type="expression" dxfId="902" priority="952">
      <formula>#REF!="SIM"</formula>
    </cfRule>
  </conditionalFormatting>
  <conditionalFormatting sqref="B155:B190">
    <cfRule type="expression" dxfId="901" priority="949">
      <formula>#REF!=" "</formula>
    </cfRule>
    <cfRule type="expression" dxfId="900" priority="950">
      <formula>#REF!="SIM"</formula>
    </cfRule>
  </conditionalFormatting>
  <conditionalFormatting sqref="B155:B190">
    <cfRule type="expression" dxfId="899" priority="947">
      <formula>#REF!=" "</formula>
    </cfRule>
    <cfRule type="expression" dxfId="898" priority="948">
      <formula>#REF!="SIM"</formula>
    </cfRule>
  </conditionalFormatting>
  <conditionalFormatting sqref="F139:F141">
    <cfRule type="expression" dxfId="897" priority="945">
      <formula>#REF!=" "</formula>
    </cfRule>
    <cfRule type="expression" dxfId="896" priority="946">
      <formula>#REF!="SIM"</formula>
    </cfRule>
  </conditionalFormatting>
  <conditionalFormatting sqref="F139:F140">
    <cfRule type="expression" dxfId="895" priority="943">
      <formula>#REF!=" "</formula>
    </cfRule>
    <cfRule type="expression" dxfId="894" priority="944">
      <formula>#REF!="SIM"</formula>
    </cfRule>
  </conditionalFormatting>
  <conditionalFormatting sqref="F141">
    <cfRule type="expression" dxfId="893" priority="941">
      <formula>#REF!=" "</formula>
    </cfRule>
    <cfRule type="expression" dxfId="892" priority="942">
      <formula>#REF!="SIM"</formula>
    </cfRule>
  </conditionalFormatting>
  <conditionalFormatting sqref="F139:F140">
    <cfRule type="expression" dxfId="891" priority="939">
      <formula>#REF!=" "</formula>
    </cfRule>
    <cfRule type="expression" dxfId="890" priority="940">
      <formula>#REF!="SIM"</formula>
    </cfRule>
  </conditionalFormatting>
  <conditionalFormatting sqref="F141">
    <cfRule type="expression" dxfId="889" priority="937">
      <formula>#REF!=" "</formula>
    </cfRule>
    <cfRule type="expression" dxfId="888" priority="938">
      <formula>#REF!="SIM"</formula>
    </cfRule>
  </conditionalFormatting>
  <conditionalFormatting sqref="G139:Q139">
    <cfRule type="expression" dxfId="887" priority="935">
      <formula>#REF!=" "</formula>
    </cfRule>
    <cfRule type="expression" dxfId="886" priority="936">
      <formula>#REF!="SIM"</formula>
    </cfRule>
  </conditionalFormatting>
  <conditionalFormatting sqref="G140:Q140">
    <cfRule type="expression" dxfId="885" priority="933">
      <formula>#REF!=" "</formula>
    </cfRule>
    <cfRule type="expression" dxfId="884" priority="934">
      <formula>#REF!="SIM"</formula>
    </cfRule>
  </conditionalFormatting>
  <conditionalFormatting sqref="G141:Q141">
    <cfRule type="expression" dxfId="883" priority="931">
      <formula>#REF!=" "</formula>
    </cfRule>
    <cfRule type="expression" dxfId="882" priority="932">
      <formula>#REF!="SIM"</formula>
    </cfRule>
  </conditionalFormatting>
  <conditionalFormatting sqref="G142:Q142">
    <cfRule type="expression" dxfId="881" priority="929">
      <formula>#REF!=" "</formula>
    </cfRule>
    <cfRule type="expression" dxfId="880" priority="930">
      <formula>#REF!="SIM"</formula>
    </cfRule>
  </conditionalFormatting>
  <conditionalFormatting sqref="G143:Q143">
    <cfRule type="expression" dxfId="879" priority="927">
      <formula>#REF!=" "</formula>
    </cfRule>
    <cfRule type="expression" dxfId="878" priority="928">
      <formula>#REF!="SIM"</formula>
    </cfRule>
  </conditionalFormatting>
  <conditionalFormatting sqref="G144:N144">
    <cfRule type="expression" dxfId="877" priority="925">
      <formula>#REF!=" "</formula>
    </cfRule>
    <cfRule type="expression" dxfId="876" priority="926">
      <formula>#REF!="SIM"</formula>
    </cfRule>
  </conditionalFormatting>
  <conditionalFormatting sqref="G145:N145">
    <cfRule type="expression" dxfId="875" priority="923">
      <formula>#REF!=" "</formula>
    </cfRule>
    <cfRule type="expression" dxfId="874" priority="924">
      <formula>#REF!="SIM"</formula>
    </cfRule>
  </conditionalFormatting>
  <conditionalFormatting sqref="G146:N146">
    <cfRule type="expression" dxfId="873" priority="921">
      <formula>#REF!=" "</formula>
    </cfRule>
    <cfRule type="expression" dxfId="872" priority="922">
      <formula>#REF!="SIM"</formula>
    </cfRule>
  </conditionalFormatting>
  <conditionalFormatting sqref="G147:N147">
    <cfRule type="expression" dxfId="871" priority="919">
      <formula>#REF!=" "</formula>
    </cfRule>
    <cfRule type="expression" dxfId="870" priority="920">
      <formula>#REF!="SIM"</formula>
    </cfRule>
  </conditionalFormatting>
  <conditionalFormatting sqref="G148:N148">
    <cfRule type="expression" dxfId="869" priority="917">
      <formula>#REF!=" "</formula>
    </cfRule>
    <cfRule type="expression" dxfId="868" priority="918">
      <formula>#REF!="SIM"</formula>
    </cfRule>
  </conditionalFormatting>
  <conditionalFormatting sqref="F149:F151">
    <cfRule type="expression" dxfId="867" priority="915">
      <formula>#REF!=" "</formula>
    </cfRule>
    <cfRule type="expression" dxfId="866" priority="916">
      <formula>#REF!="SIM"</formula>
    </cfRule>
  </conditionalFormatting>
  <conditionalFormatting sqref="F149:F150">
    <cfRule type="expression" dxfId="865" priority="913">
      <formula>#REF!=" "</formula>
    </cfRule>
    <cfRule type="expression" dxfId="864" priority="914">
      <formula>#REF!="SIM"</formula>
    </cfRule>
  </conditionalFormatting>
  <conditionalFormatting sqref="F151">
    <cfRule type="expression" dxfId="863" priority="911">
      <formula>#REF!=" "</formula>
    </cfRule>
    <cfRule type="expression" dxfId="862" priority="912">
      <formula>#REF!="SIM"</formula>
    </cfRule>
  </conditionalFormatting>
  <conditionalFormatting sqref="F149:F150">
    <cfRule type="expression" dxfId="861" priority="909">
      <formula>#REF!=" "</formula>
    </cfRule>
    <cfRule type="expression" dxfId="860" priority="910">
      <formula>#REF!="SIM"</formula>
    </cfRule>
  </conditionalFormatting>
  <conditionalFormatting sqref="F151">
    <cfRule type="expression" dxfId="859" priority="907">
      <formula>#REF!=" "</formula>
    </cfRule>
    <cfRule type="expression" dxfId="858" priority="908">
      <formula>#REF!="SIM"</formula>
    </cfRule>
  </conditionalFormatting>
  <conditionalFormatting sqref="G149:Q149">
    <cfRule type="expression" dxfId="857" priority="905">
      <formula>#REF!=" "</formula>
    </cfRule>
    <cfRule type="expression" dxfId="856" priority="906">
      <formula>#REF!="SIM"</formula>
    </cfRule>
  </conditionalFormatting>
  <conditionalFormatting sqref="G150:Q150">
    <cfRule type="expression" dxfId="855" priority="903">
      <formula>#REF!=" "</formula>
    </cfRule>
    <cfRule type="expression" dxfId="854" priority="904">
      <formula>#REF!="SIM"</formula>
    </cfRule>
  </conditionalFormatting>
  <conditionalFormatting sqref="G151:Q151">
    <cfRule type="expression" dxfId="853" priority="901">
      <formula>#REF!=" "</formula>
    </cfRule>
    <cfRule type="expression" dxfId="852" priority="902">
      <formula>#REF!="SIM"</formula>
    </cfRule>
  </conditionalFormatting>
  <conditionalFormatting sqref="G152:Q152">
    <cfRule type="expression" dxfId="851" priority="899">
      <formula>#REF!=" "</formula>
    </cfRule>
    <cfRule type="expression" dxfId="850" priority="900">
      <formula>#REF!="SIM"</formula>
    </cfRule>
  </conditionalFormatting>
  <conditionalFormatting sqref="G153:Q153">
    <cfRule type="expression" dxfId="849" priority="897">
      <formula>#REF!=" "</formula>
    </cfRule>
    <cfRule type="expression" dxfId="848" priority="898">
      <formula>#REF!="SIM"</formula>
    </cfRule>
  </conditionalFormatting>
  <conditionalFormatting sqref="G154:N154">
    <cfRule type="expression" dxfId="847" priority="895">
      <formula>#REF!=" "</formula>
    </cfRule>
    <cfRule type="expression" dxfId="846" priority="896">
      <formula>#REF!="SIM"</formula>
    </cfRule>
  </conditionalFormatting>
  <conditionalFormatting sqref="G155:N155">
    <cfRule type="expression" dxfId="845" priority="893">
      <formula>#REF!=" "</formula>
    </cfRule>
    <cfRule type="expression" dxfId="844" priority="894">
      <formula>#REF!="SIM"</formula>
    </cfRule>
  </conditionalFormatting>
  <conditionalFormatting sqref="G156:N156">
    <cfRule type="expression" dxfId="843" priority="891">
      <formula>#REF!=" "</formula>
    </cfRule>
    <cfRule type="expression" dxfId="842" priority="892">
      <formula>#REF!="SIM"</formula>
    </cfRule>
  </conditionalFormatting>
  <conditionalFormatting sqref="G157:N157">
    <cfRule type="expression" dxfId="841" priority="889">
      <formula>#REF!=" "</formula>
    </cfRule>
    <cfRule type="expression" dxfId="840" priority="890">
      <formula>#REF!="SIM"</formula>
    </cfRule>
  </conditionalFormatting>
  <conditionalFormatting sqref="G158:N158">
    <cfRule type="expression" dxfId="839" priority="887">
      <formula>#REF!=" "</formula>
    </cfRule>
    <cfRule type="expression" dxfId="838" priority="888">
      <formula>#REF!="SIM"</formula>
    </cfRule>
  </conditionalFormatting>
  <conditionalFormatting sqref="I159:N159">
    <cfRule type="expression" dxfId="837" priority="885">
      <formula>#REF!=" "</formula>
    </cfRule>
    <cfRule type="expression" dxfId="836" priority="886">
      <formula>#REF!="SIM"</formula>
    </cfRule>
  </conditionalFormatting>
  <conditionalFormatting sqref="I160:N160">
    <cfRule type="expression" dxfId="835" priority="883">
      <formula>#REF!=" "</formula>
    </cfRule>
    <cfRule type="expression" dxfId="834" priority="884">
      <formula>#REF!="SIM"</formula>
    </cfRule>
  </conditionalFormatting>
  <conditionalFormatting sqref="I161:N161">
    <cfRule type="expression" dxfId="833" priority="881">
      <formula>#REF!=" "</formula>
    </cfRule>
    <cfRule type="expression" dxfId="832" priority="882">
      <formula>#REF!="SIM"</formula>
    </cfRule>
  </conditionalFormatting>
  <conditionalFormatting sqref="I162:N162">
    <cfRule type="expression" dxfId="831" priority="879">
      <formula>#REF!=" "</formula>
    </cfRule>
    <cfRule type="expression" dxfId="830" priority="880">
      <formula>#REF!="SIM"</formula>
    </cfRule>
  </conditionalFormatting>
  <conditionalFormatting sqref="I163:N163">
    <cfRule type="expression" dxfId="829" priority="877">
      <formula>#REF!=" "</formula>
    </cfRule>
    <cfRule type="expression" dxfId="828" priority="878">
      <formula>#REF!="SIM"</formula>
    </cfRule>
  </conditionalFormatting>
  <conditionalFormatting sqref="I164:N164">
    <cfRule type="expression" dxfId="827" priority="875">
      <formula>#REF!=" "</formula>
    </cfRule>
    <cfRule type="expression" dxfId="826" priority="876">
      <formula>#REF!="SIM"</formula>
    </cfRule>
  </conditionalFormatting>
  <conditionalFormatting sqref="I165:N165">
    <cfRule type="expression" dxfId="825" priority="873">
      <formula>#REF!=" "</formula>
    </cfRule>
    <cfRule type="expression" dxfId="824" priority="874">
      <formula>#REF!="SIM"</formula>
    </cfRule>
  </conditionalFormatting>
  <conditionalFormatting sqref="I166:N166">
    <cfRule type="expression" dxfId="823" priority="871">
      <formula>#REF!=" "</formula>
    </cfRule>
    <cfRule type="expression" dxfId="822" priority="872">
      <formula>#REF!="SIM"</formula>
    </cfRule>
  </conditionalFormatting>
  <conditionalFormatting sqref="I167:N167">
    <cfRule type="expression" dxfId="821" priority="869">
      <formula>#REF!=" "</formula>
    </cfRule>
    <cfRule type="expression" dxfId="820" priority="870">
      <formula>#REF!="SIM"</formula>
    </cfRule>
  </conditionalFormatting>
  <conditionalFormatting sqref="I168:N168">
    <cfRule type="expression" dxfId="819" priority="867">
      <formula>#REF!=" "</formula>
    </cfRule>
    <cfRule type="expression" dxfId="818" priority="868">
      <formula>#REF!="SIM"</formula>
    </cfRule>
  </conditionalFormatting>
  <conditionalFormatting sqref="I169:N169">
    <cfRule type="expression" dxfId="817" priority="865">
      <formula>#REF!=" "</formula>
    </cfRule>
    <cfRule type="expression" dxfId="816" priority="866">
      <formula>#REF!="SIM"</formula>
    </cfRule>
  </conditionalFormatting>
  <conditionalFormatting sqref="I170:N170">
    <cfRule type="expression" dxfId="815" priority="863">
      <formula>#REF!=" "</formula>
    </cfRule>
    <cfRule type="expression" dxfId="814" priority="864">
      <formula>#REF!="SIM"</formula>
    </cfRule>
  </conditionalFormatting>
  <conditionalFormatting sqref="I171:N171">
    <cfRule type="expression" dxfId="813" priority="861">
      <formula>#REF!=" "</formula>
    </cfRule>
    <cfRule type="expression" dxfId="812" priority="862">
      <formula>#REF!="SIM"</formula>
    </cfRule>
  </conditionalFormatting>
  <conditionalFormatting sqref="I172:N172">
    <cfRule type="expression" dxfId="811" priority="859">
      <formula>#REF!=" "</formula>
    </cfRule>
    <cfRule type="expression" dxfId="810" priority="860">
      <formula>#REF!="SIM"</formula>
    </cfRule>
  </conditionalFormatting>
  <conditionalFormatting sqref="I173:N173">
    <cfRule type="expression" dxfId="809" priority="857">
      <formula>#REF!=" "</formula>
    </cfRule>
    <cfRule type="expression" dxfId="808" priority="858">
      <formula>#REF!="SIM"</formula>
    </cfRule>
  </conditionalFormatting>
  <conditionalFormatting sqref="I174:N174">
    <cfRule type="expression" dxfId="807" priority="855">
      <formula>#REF!=" "</formula>
    </cfRule>
    <cfRule type="expression" dxfId="806" priority="856">
      <formula>#REF!="SIM"</formula>
    </cfRule>
  </conditionalFormatting>
  <conditionalFormatting sqref="I175:N175">
    <cfRule type="expression" dxfId="805" priority="853">
      <formula>#REF!=" "</formula>
    </cfRule>
    <cfRule type="expression" dxfId="804" priority="854">
      <formula>#REF!="SIM"</formula>
    </cfRule>
  </conditionalFormatting>
  <conditionalFormatting sqref="I176:N176">
    <cfRule type="expression" dxfId="803" priority="851">
      <formula>#REF!=" "</formula>
    </cfRule>
    <cfRule type="expression" dxfId="802" priority="852">
      <formula>#REF!="SIM"</formula>
    </cfRule>
  </conditionalFormatting>
  <conditionalFormatting sqref="I177:N177">
    <cfRule type="expression" dxfId="801" priority="849">
      <formula>#REF!=" "</formula>
    </cfRule>
    <cfRule type="expression" dxfId="800" priority="850">
      <formula>#REF!="SIM"</formula>
    </cfRule>
  </conditionalFormatting>
  <conditionalFormatting sqref="I178:N178">
    <cfRule type="expression" dxfId="799" priority="847">
      <formula>#REF!=" "</formula>
    </cfRule>
    <cfRule type="expression" dxfId="798" priority="848">
      <formula>#REF!="SIM"</formula>
    </cfRule>
  </conditionalFormatting>
  <conditionalFormatting sqref="I179:N179">
    <cfRule type="expression" dxfId="797" priority="845">
      <formula>#REF!=" "</formula>
    </cfRule>
    <cfRule type="expression" dxfId="796" priority="846">
      <formula>#REF!="SIM"</formula>
    </cfRule>
  </conditionalFormatting>
  <conditionalFormatting sqref="I180:N180">
    <cfRule type="expression" dxfId="795" priority="843">
      <formula>#REF!=" "</formula>
    </cfRule>
    <cfRule type="expression" dxfId="794" priority="844">
      <formula>#REF!="SIM"</formula>
    </cfRule>
  </conditionalFormatting>
  <conditionalFormatting sqref="I181:N181">
    <cfRule type="expression" dxfId="793" priority="841">
      <formula>#REF!=" "</formula>
    </cfRule>
    <cfRule type="expression" dxfId="792" priority="842">
      <formula>#REF!="SIM"</formula>
    </cfRule>
  </conditionalFormatting>
  <conditionalFormatting sqref="I182:N182">
    <cfRule type="expression" dxfId="791" priority="839">
      <formula>#REF!=" "</formula>
    </cfRule>
    <cfRule type="expression" dxfId="790" priority="840">
      <formula>#REF!="SIM"</formula>
    </cfRule>
  </conditionalFormatting>
  <conditionalFormatting sqref="I183:N183">
    <cfRule type="expression" dxfId="789" priority="837">
      <formula>#REF!=" "</formula>
    </cfRule>
    <cfRule type="expression" dxfId="788" priority="838">
      <formula>#REF!="SIM"</formula>
    </cfRule>
  </conditionalFormatting>
  <conditionalFormatting sqref="I184:N184">
    <cfRule type="expression" dxfId="787" priority="835">
      <formula>#REF!=" "</formula>
    </cfRule>
    <cfRule type="expression" dxfId="786" priority="836">
      <formula>#REF!="SIM"</formula>
    </cfRule>
  </conditionalFormatting>
  <conditionalFormatting sqref="I185:N185">
    <cfRule type="expression" dxfId="785" priority="833">
      <formula>#REF!=" "</formula>
    </cfRule>
    <cfRule type="expression" dxfId="784" priority="834">
      <formula>#REF!="SIM"</formula>
    </cfRule>
  </conditionalFormatting>
  <conditionalFormatting sqref="I186:N186">
    <cfRule type="expression" dxfId="783" priority="831">
      <formula>#REF!=" "</formula>
    </cfRule>
    <cfRule type="expression" dxfId="782" priority="832">
      <formula>#REF!="SIM"</formula>
    </cfRule>
  </conditionalFormatting>
  <conditionalFormatting sqref="I187:N187">
    <cfRule type="expression" dxfId="781" priority="829">
      <formula>#REF!=" "</formula>
    </cfRule>
    <cfRule type="expression" dxfId="780" priority="830">
      <formula>#REF!="SIM"</formula>
    </cfRule>
  </conditionalFormatting>
  <conditionalFormatting sqref="I188:N188">
    <cfRule type="expression" dxfId="779" priority="827">
      <formula>#REF!=" "</formula>
    </cfRule>
    <cfRule type="expression" dxfId="778" priority="828">
      <formula>#REF!="SIM"</formula>
    </cfRule>
  </conditionalFormatting>
  <conditionalFormatting sqref="I189:N189">
    <cfRule type="expression" dxfId="777" priority="825">
      <formula>#REF!=" "</formula>
    </cfRule>
    <cfRule type="expression" dxfId="776" priority="826">
      <formula>#REF!="SIM"</formula>
    </cfRule>
  </conditionalFormatting>
  <conditionalFormatting sqref="I190:N190">
    <cfRule type="expression" dxfId="775" priority="823">
      <formula>#REF!=" "</formula>
    </cfRule>
    <cfRule type="expression" dxfId="774" priority="824">
      <formula>#REF!="SIM"</formula>
    </cfRule>
  </conditionalFormatting>
  <conditionalFormatting sqref="D119:D123">
    <cfRule type="expression" dxfId="773" priority="821">
      <formula>#REF!=" "</formula>
    </cfRule>
    <cfRule type="expression" dxfId="772" priority="822">
      <formula>#REF!="SIM"</formula>
    </cfRule>
  </conditionalFormatting>
  <conditionalFormatting sqref="D119:D123">
    <cfRule type="expression" dxfId="771" priority="819">
      <formula>#REF!=" "</formula>
    </cfRule>
    <cfRule type="expression" dxfId="770" priority="820">
      <formula>#REF!="SIM"</formula>
    </cfRule>
  </conditionalFormatting>
  <conditionalFormatting sqref="D121">
    <cfRule type="expression" dxfId="769" priority="817">
      <formula>#REF!=" "</formula>
    </cfRule>
    <cfRule type="expression" dxfId="768" priority="818">
      <formula>#REF!="SIM"</formula>
    </cfRule>
  </conditionalFormatting>
  <conditionalFormatting sqref="D121">
    <cfRule type="expression" dxfId="767" priority="815">
      <formula>#REF!=" "</formula>
    </cfRule>
    <cfRule type="expression" dxfId="766" priority="816">
      <formula>#REF!="SIM"</formula>
    </cfRule>
  </conditionalFormatting>
  <conditionalFormatting sqref="D122">
    <cfRule type="expression" dxfId="765" priority="813">
      <formula>#REF!=" "</formula>
    </cfRule>
    <cfRule type="expression" dxfId="764" priority="814">
      <formula>#REF!="SIM"</formula>
    </cfRule>
  </conditionalFormatting>
  <conditionalFormatting sqref="D122">
    <cfRule type="expression" dxfId="763" priority="811">
      <formula>#REF!=" "</formula>
    </cfRule>
    <cfRule type="expression" dxfId="762" priority="812">
      <formula>#REF!="SIM"</formula>
    </cfRule>
  </conditionalFormatting>
  <conditionalFormatting sqref="D123">
    <cfRule type="expression" dxfId="761" priority="809">
      <formula>#REF!=" "</formula>
    </cfRule>
    <cfRule type="expression" dxfId="760" priority="810">
      <formula>#REF!="SIM"</formula>
    </cfRule>
  </conditionalFormatting>
  <conditionalFormatting sqref="D123">
    <cfRule type="expression" dxfId="759" priority="807">
      <formula>#REF!=" "</formula>
    </cfRule>
    <cfRule type="expression" dxfId="758" priority="808">
      <formula>#REF!="SIM"</formula>
    </cfRule>
  </conditionalFormatting>
  <conditionalFormatting sqref="AD107:AF190">
    <cfRule type="expression" dxfId="757" priority="801" stopIfTrue="1">
      <formula>AD107="NA"</formula>
    </cfRule>
    <cfRule type="expression" dxfId="756" priority="802" stopIfTrue="1">
      <formula>AD107="E"</formula>
    </cfRule>
    <cfRule type="expression" dxfId="755" priority="803" stopIfTrue="1">
      <formula>AD107="D"</formula>
    </cfRule>
    <cfRule type="expression" dxfId="754" priority="804" stopIfTrue="1">
      <formula>AD107="C"</formula>
    </cfRule>
    <cfRule type="expression" dxfId="753" priority="805" stopIfTrue="1">
      <formula>AD107="B"</formula>
    </cfRule>
    <cfRule type="expression" dxfId="752" priority="806" stopIfTrue="1">
      <formula>AD107="A"</formula>
    </cfRule>
  </conditionalFormatting>
  <conditionalFormatting sqref="A191:C191 E191:W191 A192:D206 F192:Q206 H214:Q214 E192:E262 B263:W267 R192:W262 F215:Q262 A214:D225 B226:D262 A226:A286">
    <cfRule type="expression" dxfId="751" priority="793">
      <formula>#REF!=" "</formula>
    </cfRule>
    <cfRule type="expression" dxfId="750" priority="794">
      <formula>#REF!="SIM"</formula>
    </cfRule>
  </conditionalFormatting>
  <conditionalFormatting sqref="A193:D194 F193:Q194">
    <cfRule type="expression" dxfId="749" priority="791">
      <formula>#REF!=" "</formula>
    </cfRule>
    <cfRule type="expression" dxfId="748" priority="792">
      <formula>#REF!="SIM"</formula>
    </cfRule>
  </conditionalFormatting>
  <conditionalFormatting sqref="F195:Q196 A195:D196">
    <cfRule type="expression" dxfId="747" priority="789">
      <formula>#REF!=" "</formula>
    </cfRule>
    <cfRule type="expression" dxfId="746" priority="790">
      <formula>#REF!="SIM"</formula>
    </cfRule>
  </conditionalFormatting>
  <conditionalFormatting sqref="A197:D198 F197:Q198">
    <cfRule type="expression" dxfId="745" priority="787">
      <formula>#REF!=" "</formula>
    </cfRule>
    <cfRule type="expression" dxfId="744" priority="788">
      <formula>#REF!="SIM"</formula>
    </cfRule>
  </conditionalFormatting>
  <conditionalFormatting sqref="A199:D200 F199:Q200">
    <cfRule type="expression" dxfId="743" priority="785">
      <formula>#REF!=" "</formula>
    </cfRule>
    <cfRule type="expression" dxfId="742" priority="786">
      <formula>#REF!="SIM"</formula>
    </cfRule>
  </conditionalFormatting>
  <conditionalFormatting sqref="A201:D202 F201:Q202">
    <cfRule type="expression" dxfId="741" priority="783">
      <formula>#REF!=" "</formula>
    </cfRule>
    <cfRule type="expression" dxfId="740" priority="784">
      <formula>#REF!="SIM"</formula>
    </cfRule>
  </conditionalFormatting>
  <conditionalFormatting sqref="A203:D204 F203:Q204">
    <cfRule type="expression" dxfId="739" priority="781">
      <formula>#REF!=" "</formula>
    </cfRule>
    <cfRule type="expression" dxfId="738" priority="782">
      <formula>#REF!="SIM"</formula>
    </cfRule>
  </conditionalFormatting>
  <conditionalFormatting sqref="A203:D204 F203:Q204">
    <cfRule type="expression" dxfId="737" priority="779">
      <formula>#REF!=" "</formula>
    </cfRule>
    <cfRule type="expression" dxfId="736" priority="780">
      <formula>#REF!="SIM"</formula>
    </cfRule>
  </conditionalFormatting>
  <conditionalFormatting sqref="D191:E191">
    <cfRule type="expression" dxfId="735" priority="777">
      <formula>#REF!=" "</formula>
    </cfRule>
    <cfRule type="expression" dxfId="734" priority="778">
      <formula>#REF!="SIM"</formula>
    </cfRule>
  </conditionalFormatting>
  <conditionalFormatting sqref="A205:D206 F205:Q206">
    <cfRule type="expression" dxfId="733" priority="775">
      <formula>#REF!=" "</formula>
    </cfRule>
    <cfRule type="expression" dxfId="732" priority="776">
      <formula>#REF!="SIM"</formula>
    </cfRule>
  </conditionalFormatting>
  <conditionalFormatting sqref="A208:D213 F208:Q212 A207 C207:D207 F207:M207 O207:Q207 H213:Q213 F213:G214">
    <cfRule type="expression" dxfId="731" priority="773">
      <formula>#REF!=" "</formula>
    </cfRule>
    <cfRule type="expression" dxfId="730" priority="774">
      <formula>#REF!="SIM"</formula>
    </cfRule>
  </conditionalFormatting>
  <conditionalFormatting sqref="A209:D210 F209:Q210">
    <cfRule type="expression" dxfId="729" priority="771">
      <formula>#REF!=" "</formula>
    </cfRule>
    <cfRule type="expression" dxfId="728" priority="772">
      <formula>#REF!="SIM"</formula>
    </cfRule>
  </conditionalFormatting>
  <conditionalFormatting sqref="A211:D212 F211:Q212">
    <cfRule type="expression" dxfId="727" priority="769">
      <formula>#REF!=" "</formula>
    </cfRule>
    <cfRule type="expression" dxfId="726" priority="770">
      <formula>#REF!="SIM"</formula>
    </cfRule>
  </conditionalFormatting>
  <conditionalFormatting sqref="A213:D213 H213:Q213">
    <cfRule type="expression" dxfId="725" priority="767">
      <formula>#REF!=" "</formula>
    </cfRule>
    <cfRule type="expression" dxfId="724" priority="768">
      <formula>#REF!="SIM"</formula>
    </cfRule>
  </conditionalFormatting>
  <conditionalFormatting sqref="A208:D208 D209:D213 F208:Q208 A207 C207:D207 F207:M207 O207:Q207">
    <cfRule type="expression" dxfId="723" priority="765">
      <formula>#REF!=" "</formula>
    </cfRule>
    <cfRule type="expression" dxfId="722" priority="766">
      <formula>#REF!="SIM"</formula>
    </cfRule>
  </conditionalFormatting>
  <conditionalFormatting sqref="A209:D210 F209:Q210">
    <cfRule type="expression" dxfId="721" priority="763">
      <formula>#REF!=" "</formula>
    </cfRule>
    <cfRule type="expression" dxfId="720" priority="764">
      <formula>#REF!="SIM"</formula>
    </cfRule>
  </conditionalFormatting>
  <conditionalFormatting sqref="A211:D212 F211:Q212">
    <cfRule type="expression" dxfId="719" priority="761">
      <formula>#REF!=" "</formula>
    </cfRule>
    <cfRule type="expression" dxfId="718" priority="762">
      <formula>#REF!="SIM"</formula>
    </cfRule>
  </conditionalFormatting>
  <conditionalFormatting sqref="A213:D213 H213:Q213">
    <cfRule type="expression" dxfId="717" priority="759">
      <formula>#REF!=" "</formula>
    </cfRule>
    <cfRule type="expression" dxfId="716" priority="760">
      <formula>#REF!="SIM"</formula>
    </cfRule>
  </conditionalFormatting>
  <conditionalFormatting sqref="O191:Q191">
    <cfRule type="expression" dxfId="715" priority="757">
      <formula>#REF!=" "</formula>
    </cfRule>
    <cfRule type="expression" dxfId="714" priority="758">
      <formula>#REF!="SIM"</formula>
    </cfRule>
  </conditionalFormatting>
  <conditionalFormatting sqref="I195:N195">
    <cfRule type="expression" dxfId="713" priority="755">
      <formula>#REF!=" "</formula>
    </cfRule>
    <cfRule type="expression" dxfId="712" priority="756">
      <formula>#REF!="SIM"</formula>
    </cfRule>
  </conditionalFormatting>
  <conditionalFormatting sqref="I199:N199">
    <cfRule type="expression" dxfId="711" priority="753">
      <formula>#REF!=" "</formula>
    </cfRule>
    <cfRule type="expression" dxfId="710" priority="754">
      <formula>#REF!="SIM"</formula>
    </cfRule>
  </conditionalFormatting>
  <conditionalFormatting sqref="I200:N200">
    <cfRule type="expression" dxfId="709" priority="751">
      <formula>#REF!=" "</formula>
    </cfRule>
    <cfRule type="expression" dxfId="708" priority="752">
      <formula>#REF!="SIM"</formula>
    </cfRule>
  </conditionalFormatting>
  <conditionalFormatting sqref="B207">
    <cfRule type="expression" dxfId="707" priority="749">
      <formula>#REF!=" "</formula>
    </cfRule>
    <cfRule type="expression" dxfId="706" priority="750">
      <formula>#REF!="SIM"</formula>
    </cfRule>
  </conditionalFormatting>
  <conditionalFormatting sqref="B207">
    <cfRule type="expression" dxfId="705" priority="747">
      <formula>#REF!=" "</formula>
    </cfRule>
    <cfRule type="expression" dxfId="704" priority="748">
      <formula>#REF!="SIM"</formula>
    </cfRule>
  </conditionalFormatting>
  <conditionalFormatting sqref="N207">
    <cfRule type="expression" dxfId="703" priority="745">
      <formula>#REF!=" "</formula>
    </cfRule>
    <cfRule type="expression" dxfId="702" priority="746">
      <formula>#REF!="SIM"</formula>
    </cfRule>
  </conditionalFormatting>
  <conditionalFormatting sqref="N207">
    <cfRule type="expression" dxfId="701" priority="743">
      <formula>#REF!=" "</formula>
    </cfRule>
    <cfRule type="expression" dxfId="700" priority="744">
      <formula>#REF!="SIM"</formula>
    </cfRule>
  </conditionalFormatting>
  <conditionalFormatting sqref="F213:G214">
    <cfRule type="expression" dxfId="699" priority="741">
      <formula>#REF!=" "</formula>
    </cfRule>
    <cfRule type="expression" dxfId="698" priority="742">
      <formula>#REF!="SIM"</formula>
    </cfRule>
  </conditionalFormatting>
  <conditionalFormatting sqref="F213:G214">
    <cfRule type="expression" dxfId="697" priority="739">
      <formula>#REF!=" "</formula>
    </cfRule>
    <cfRule type="expression" dxfId="696" priority="740">
      <formula>#REF!="SIM"</formula>
    </cfRule>
  </conditionalFormatting>
  <conditionalFormatting sqref="B268:C268 E268:W268 R269:W277">
    <cfRule type="expression" dxfId="695" priority="737">
      <formula>#REF!=" "</formula>
    </cfRule>
    <cfRule type="expression" dxfId="694" priority="738">
      <formula>#REF!="SIM"</formula>
    </cfRule>
  </conditionalFormatting>
  <conditionalFormatting sqref="F271 F273 F269:G269 G270:G273 F275 O269:Q277 J274:K275 G274:H276 F277:H277 C269:D277">
    <cfRule type="expression" dxfId="693" priority="733">
      <formula>#REF!=" "</formula>
    </cfRule>
  </conditionalFormatting>
  <conditionalFormatting sqref="F269:G269 G270:G273 O269:Q277 J274:K275 G274:H277 C269:D277">
    <cfRule type="expression" dxfId="692" priority="734">
      <formula>#REF!="SIM"</formula>
    </cfRule>
  </conditionalFormatting>
  <conditionalFormatting sqref="B269:B277">
    <cfRule type="expression" dxfId="691" priority="729">
      <formula>#REF!=" "</formula>
    </cfRule>
    <cfRule type="expression" dxfId="690" priority="730">
      <formula>#REF!="SIM"</formula>
    </cfRule>
  </conditionalFormatting>
  <conditionalFormatting sqref="D268:E268">
    <cfRule type="expression" dxfId="689" priority="735">
      <formula>#REF!=" "</formula>
    </cfRule>
    <cfRule type="expression" dxfId="688" priority="736">
      <formula>#REF!="SIM"</formula>
    </cfRule>
  </conditionalFormatting>
  <conditionalFormatting sqref="E269:E277">
    <cfRule type="expression" dxfId="687" priority="727">
      <formula>#REF!=" "</formula>
    </cfRule>
    <cfRule type="expression" dxfId="686" priority="728">
      <formula>#REF!="SIM"</formula>
    </cfRule>
  </conditionalFormatting>
  <conditionalFormatting sqref="F270 F272">
    <cfRule type="expression" dxfId="685" priority="725">
      <formula>#REF!=" "</formula>
    </cfRule>
  </conditionalFormatting>
  <conditionalFormatting sqref="F270:F277">
    <cfRule type="expression" dxfId="684" priority="726">
      <formula>#REF!="SIM"</formula>
    </cfRule>
  </conditionalFormatting>
  <conditionalFormatting sqref="H269:H273">
    <cfRule type="expression" dxfId="683" priority="723">
      <formula>#REF!=" "</formula>
    </cfRule>
    <cfRule type="expression" dxfId="682" priority="724">
      <formula>#REF!="SIM"</formula>
    </cfRule>
  </conditionalFormatting>
  <conditionalFormatting sqref="I269:I277">
    <cfRule type="expression" dxfId="681" priority="713">
      <formula>#REF!=" "</formula>
    </cfRule>
    <cfRule type="expression" dxfId="680" priority="714">
      <formula>#REF!="SIM"</formula>
    </cfRule>
  </conditionalFormatting>
  <conditionalFormatting sqref="J269:J273">
    <cfRule type="expression" dxfId="679" priority="721">
      <formula>#REF!=" "</formula>
    </cfRule>
    <cfRule type="expression" dxfId="678" priority="722">
      <formula>#REF!="SIM"</formula>
    </cfRule>
  </conditionalFormatting>
  <conditionalFormatting sqref="K269:K273">
    <cfRule type="expression" dxfId="677" priority="719">
      <formula>#REF!=" "</formula>
    </cfRule>
    <cfRule type="expression" dxfId="676" priority="720">
      <formula>#REF!="SIM"</formula>
    </cfRule>
  </conditionalFormatting>
  <conditionalFormatting sqref="L269:L277">
    <cfRule type="expression" dxfId="675" priority="711">
      <formula>#REF!=" "</formula>
    </cfRule>
    <cfRule type="expression" dxfId="674" priority="712">
      <formula>#REF!="SIM"</formula>
    </cfRule>
  </conditionalFormatting>
  <conditionalFormatting sqref="M269:M277">
    <cfRule type="expression" dxfId="673" priority="717">
      <formula>#REF!=" "</formula>
    </cfRule>
    <cfRule type="expression" dxfId="672" priority="718">
      <formula>#REF!="SIM"</formula>
    </cfRule>
  </conditionalFormatting>
  <conditionalFormatting sqref="N269:N277">
    <cfRule type="expression" dxfId="671" priority="715">
      <formula>#REF!=" "</formula>
    </cfRule>
    <cfRule type="expression" dxfId="670" priority="716">
      <formula>#REF!="SIM"</formula>
    </cfRule>
  </conditionalFormatting>
  <conditionalFormatting sqref="F274">
    <cfRule type="expression" dxfId="669" priority="710">
      <formula>#REF!=" "</formula>
    </cfRule>
  </conditionalFormatting>
  <conditionalFormatting sqref="F276">
    <cfRule type="expression" dxfId="668" priority="709">
      <formula>#REF!=" "</formula>
    </cfRule>
  </conditionalFormatting>
  <conditionalFormatting sqref="J276:K276">
    <cfRule type="expression" dxfId="667" priority="707">
      <formula>#REF!=" "</formula>
    </cfRule>
    <cfRule type="expression" dxfId="666" priority="708">
      <formula>#REF!="SIM"</formula>
    </cfRule>
  </conditionalFormatting>
  <conditionalFormatting sqref="J277:K277">
    <cfRule type="expression" dxfId="665" priority="705">
      <formula>#REF!=" "</formula>
    </cfRule>
    <cfRule type="expression" dxfId="664" priority="706">
      <formula>#REF!="SIM"</formula>
    </cfRule>
  </conditionalFormatting>
  <conditionalFormatting sqref="B278:C278 E278:W278">
    <cfRule type="expression" dxfId="663" priority="703">
      <formula>#REF!=" "</formula>
    </cfRule>
    <cfRule type="expression" dxfId="662" priority="704">
      <formula>#REF!="SIM"</formula>
    </cfRule>
  </conditionalFormatting>
  <conditionalFormatting sqref="D278:E278">
    <cfRule type="expression" dxfId="661" priority="701">
      <formula>#REF!=" "</formula>
    </cfRule>
    <cfRule type="expression" dxfId="660" priority="702">
      <formula>#REF!="SIM"</formula>
    </cfRule>
  </conditionalFormatting>
  <conditionalFormatting sqref="B279:C279 B280:D284 F280:Q284 E280:E296 E279:W279 R280:W331 A287:B294 G291:J294 D285:D294 F285:J290 L285:Q294 A309:Q309 A302:B302 D302 D303:E308 G302:Q308 G310:Q319 A310:B312 D310:E319 B320:Q328 B329:H331 J329:Q331 B313:B319 B285:B286 A313:A395">
    <cfRule type="expression" dxfId="659" priority="699">
      <formula>#REF!=" "</formula>
    </cfRule>
    <cfRule type="expression" dxfId="658" priority="700">
      <formula>#REF!="SIM"</formula>
    </cfRule>
  </conditionalFormatting>
  <conditionalFormatting sqref="B281:D282 F281:Q282">
    <cfRule type="expression" dxfId="657" priority="697">
      <formula>#REF!=" "</formula>
    </cfRule>
    <cfRule type="expression" dxfId="656" priority="698">
      <formula>#REF!="SIM"</formula>
    </cfRule>
  </conditionalFormatting>
  <conditionalFormatting sqref="B283:D284 F283:Q284">
    <cfRule type="expression" dxfId="655" priority="695">
      <formula>#REF!=" "</formula>
    </cfRule>
    <cfRule type="expression" dxfId="654" priority="696">
      <formula>#REF!="SIM"</formula>
    </cfRule>
  </conditionalFormatting>
  <conditionalFormatting sqref="B285:B286 F285:J286 D285:D286 L285:Q286">
    <cfRule type="expression" dxfId="653" priority="693">
      <formula>#REF!=" "</formula>
    </cfRule>
    <cfRule type="expression" dxfId="652" priority="694">
      <formula>#REF!="SIM"</formula>
    </cfRule>
  </conditionalFormatting>
  <conditionalFormatting sqref="A287:B288 F287:J288 D287:D288 L287:Q288">
    <cfRule type="expression" dxfId="651" priority="691">
      <formula>#REF!=" "</formula>
    </cfRule>
    <cfRule type="expression" dxfId="650" priority="692">
      <formula>#REF!="SIM"</formula>
    </cfRule>
  </conditionalFormatting>
  <conditionalFormatting sqref="A289:B290 F289:J290 D289:D290 L289:Q290">
    <cfRule type="expression" dxfId="649" priority="689">
      <formula>#REF!=" "</formula>
    </cfRule>
    <cfRule type="expression" dxfId="648" priority="690">
      <formula>#REF!="SIM"</formula>
    </cfRule>
  </conditionalFormatting>
  <conditionalFormatting sqref="A291:B292 G291:J292 D291:D292 L291:Q292">
    <cfRule type="expression" dxfId="647" priority="687">
      <formula>#REF!=" "</formula>
    </cfRule>
    <cfRule type="expression" dxfId="646" priority="688">
      <formula>#REF!="SIM"</formula>
    </cfRule>
  </conditionalFormatting>
  <conditionalFormatting sqref="A291:B292 G291:J292 D291:D292 L291:Q292">
    <cfRule type="expression" dxfId="645" priority="685">
      <formula>#REF!=" "</formula>
    </cfRule>
    <cfRule type="expression" dxfId="644" priority="686">
      <formula>#REF!="SIM"</formula>
    </cfRule>
  </conditionalFormatting>
  <conditionalFormatting sqref="D279:E279 E280:E296 E303:E331">
    <cfRule type="expression" dxfId="643" priority="683">
      <formula>#REF!=" "</formula>
    </cfRule>
    <cfRule type="expression" dxfId="642" priority="684">
      <formula>#REF!="SIM"</formula>
    </cfRule>
  </conditionalFormatting>
  <conditionalFormatting sqref="A293:B294 G293:J294 D293:D294 L293:Q294">
    <cfRule type="expression" dxfId="641" priority="681">
      <formula>#REF!=" "</formula>
    </cfRule>
    <cfRule type="expression" dxfId="640" priority="682">
      <formula>#REF!="SIM"</formula>
    </cfRule>
  </conditionalFormatting>
  <conditionalFormatting sqref="G297:Q301 G295:J296 A295:B301 L295:Q296 D295:D301">
    <cfRule type="expression" dxfId="639" priority="679">
      <formula>#REF!=" "</formula>
    </cfRule>
    <cfRule type="expression" dxfId="638" priority="680">
      <formula>#REF!="SIM"</formula>
    </cfRule>
  </conditionalFormatting>
  <conditionalFormatting sqref="A297:B298 G297:Q298 D297:D298">
    <cfRule type="expression" dxfId="637" priority="677">
      <formula>#REF!=" "</formula>
    </cfRule>
    <cfRule type="expression" dxfId="636" priority="678">
      <formula>#REF!="SIM"</formula>
    </cfRule>
  </conditionalFormatting>
  <conditionalFormatting sqref="A299:B300 G299:Q300 D299:D300">
    <cfRule type="expression" dxfId="635" priority="675">
      <formula>#REF!=" "</formula>
    </cfRule>
    <cfRule type="expression" dxfId="634" priority="676">
      <formula>#REF!="SIM"</formula>
    </cfRule>
  </conditionalFormatting>
  <conditionalFormatting sqref="A301:B301 G301:Q301 D301">
    <cfRule type="expression" dxfId="633" priority="673">
      <formula>#REF!=" "</formula>
    </cfRule>
    <cfRule type="expression" dxfId="632" priority="674">
      <formula>#REF!="SIM"</formula>
    </cfRule>
  </conditionalFormatting>
  <conditionalFormatting sqref="A295:B296 G295:J296 D295:D301 L295:Q296">
    <cfRule type="expression" dxfId="631" priority="671">
      <formula>#REF!=" "</formula>
    </cfRule>
    <cfRule type="expression" dxfId="630" priority="672">
      <formula>#REF!="SIM"</formula>
    </cfRule>
  </conditionalFormatting>
  <conditionalFormatting sqref="A297:B298 G297:Q298 D297:D298">
    <cfRule type="expression" dxfId="629" priority="669">
      <formula>#REF!=" "</formula>
    </cfRule>
    <cfRule type="expression" dxfId="628" priority="670">
      <formula>#REF!="SIM"</formula>
    </cfRule>
  </conditionalFormatting>
  <conditionalFormatting sqref="A299:B300 G299:Q300 D299:D300">
    <cfRule type="expression" dxfId="627" priority="667">
      <formula>#REF!=" "</formula>
    </cfRule>
    <cfRule type="expression" dxfId="626" priority="668">
      <formula>#REF!="SIM"</formula>
    </cfRule>
  </conditionalFormatting>
  <conditionalFormatting sqref="A301:B301 G301:Q301 D301">
    <cfRule type="expression" dxfId="625" priority="665">
      <formula>#REF!=" "</formula>
    </cfRule>
    <cfRule type="expression" dxfId="624" priority="666">
      <formula>#REF!="SIM"</formula>
    </cfRule>
  </conditionalFormatting>
  <conditionalFormatting sqref="C285:C290">
    <cfRule type="expression" dxfId="623" priority="663">
      <formula>#REF!=" "</formula>
    </cfRule>
    <cfRule type="expression" dxfId="622" priority="664">
      <formula>#REF!="SIM"</formula>
    </cfRule>
  </conditionalFormatting>
  <conditionalFormatting sqref="C287:C288">
    <cfRule type="expression" dxfId="621" priority="661">
      <formula>#REF!=" "</formula>
    </cfRule>
    <cfRule type="expression" dxfId="620" priority="662">
      <formula>#REF!="SIM"</formula>
    </cfRule>
  </conditionalFormatting>
  <conditionalFormatting sqref="C289:C290">
    <cfRule type="expression" dxfId="619" priority="659">
      <formula>#REF!=" "</formula>
    </cfRule>
    <cfRule type="expression" dxfId="618" priority="660">
      <formula>#REF!="SIM"</formula>
    </cfRule>
  </conditionalFormatting>
  <conditionalFormatting sqref="F291:F296">
    <cfRule type="expression" dxfId="617" priority="657">
      <formula>#REF!=" "</formula>
    </cfRule>
    <cfRule type="expression" dxfId="616" priority="658">
      <formula>#REF!="SIM"</formula>
    </cfRule>
  </conditionalFormatting>
  <conditionalFormatting sqref="F291:F292">
    <cfRule type="expression" dxfId="615" priority="655">
      <formula>#REF!=" "</formula>
    </cfRule>
    <cfRule type="expression" dxfId="614" priority="656">
      <formula>#REF!="SIM"</formula>
    </cfRule>
  </conditionalFormatting>
  <conditionalFormatting sqref="F293:F294">
    <cfRule type="expression" dxfId="613" priority="653">
      <formula>#REF!=" "</formula>
    </cfRule>
    <cfRule type="expression" dxfId="612" priority="654">
      <formula>#REF!="SIM"</formula>
    </cfRule>
  </conditionalFormatting>
  <conditionalFormatting sqref="F295:F296">
    <cfRule type="expression" dxfId="611" priority="651">
      <formula>#REF!=" "</formula>
    </cfRule>
    <cfRule type="expression" dxfId="610" priority="652">
      <formula>#REF!="SIM"</formula>
    </cfRule>
  </conditionalFormatting>
  <conditionalFormatting sqref="C291:C296">
    <cfRule type="expression" dxfId="609" priority="649">
      <formula>#REF!=" "</formula>
    </cfRule>
    <cfRule type="expression" dxfId="608" priority="650">
      <formula>#REF!="SIM"</formula>
    </cfRule>
  </conditionalFormatting>
  <conditionalFormatting sqref="C293:C294">
    <cfRule type="expression" dxfId="607" priority="647">
      <formula>#REF!=" "</formula>
    </cfRule>
    <cfRule type="expression" dxfId="606" priority="648">
      <formula>#REF!="SIM"</formula>
    </cfRule>
  </conditionalFormatting>
  <conditionalFormatting sqref="C295:C296">
    <cfRule type="expression" dxfId="605" priority="645">
      <formula>#REF!=" "</formula>
    </cfRule>
    <cfRule type="expression" dxfId="604" priority="646">
      <formula>#REF!="SIM"</formula>
    </cfRule>
  </conditionalFormatting>
  <conditionalFormatting sqref="K285:K290">
    <cfRule type="expression" dxfId="603" priority="643">
      <formula>#REF!=" "</formula>
    </cfRule>
    <cfRule type="expression" dxfId="602" priority="644">
      <formula>#REF!="SIM"</formula>
    </cfRule>
  </conditionalFormatting>
  <conditionalFormatting sqref="K287:K288">
    <cfRule type="expression" dxfId="601" priority="641">
      <formula>#REF!=" "</formula>
    </cfRule>
    <cfRule type="expression" dxfId="600" priority="642">
      <formula>#REF!="SIM"</formula>
    </cfRule>
  </conditionalFormatting>
  <conditionalFormatting sqref="K289:K290">
    <cfRule type="expression" dxfId="599" priority="639">
      <formula>#REF!=" "</formula>
    </cfRule>
    <cfRule type="expression" dxfId="598" priority="640">
      <formula>#REF!="SIM"</formula>
    </cfRule>
  </conditionalFormatting>
  <conditionalFormatting sqref="K291:K296">
    <cfRule type="expression" dxfId="597" priority="637">
      <formula>#REF!=" "</formula>
    </cfRule>
    <cfRule type="expression" dxfId="596" priority="638">
      <formula>#REF!="SIM"</formula>
    </cfRule>
  </conditionalFormatting>
  <conditionalFormatting sqref="K293:K294">
    <cfRule type="expression" dxfId="595" priority="635">
      <formula>#REF!=" "</formula>
    </cfRule>
    <cfRule type="expression" dxfId="594" priority="636">
      <formula>#REF!="SIM"</formula>
    </cfRule>
  </conditionalFormatting>
  <conditionalFormatting sqref="K295:K296">
    <cfRule type="expression" dxfId="593" priority="633">
      <formula>#REF!=" "</formula>
    </cfRule>
    <cfRule type="expression" dxfId="592" priority="634">
      <formula>#REF!="SIM"</formula>
    </cfRule>
  </conditionalFormatting>
  <conditionalFormatting sqref="E297:E302">
    <cfRule type="expression" dxfId="591" priority="631">
      <formula>#REF!=" "</formula>
    </cfRule>
    <cfRule type="expression" dxfId="590" priority="632">
      <formula>#REF!="SIM"</formula>
    </cfRule>
  </conditionalFormatting>
  <conditionalFormatting sqref="E297:E302">
    <cfRule type="expression" dxfId="589" priority="629">
      <formula>#REF!=" "</formula>
    </cfRule>
    <cfRule type="expression" dxfId="588" priority="630">
      <formula>#REF!="SIM"</formula>
    </cfRule>
  </conditionalFormatting>
  <conditionalFormatting sqref="C297:C302">
    <cfRule type="expression" dxfId="587" priority="627">
      <formula>#REF!=" "</formula>
    </cfRule>
    <cfRule type="expression" dxfId="586" priority="628">
      <formula>#REF!="SIM"</formula>
    </cfRule>
  </conditionalFormatting>
  <conditionalFormatting sqref="C299:C300">
    <cfRule type="expression" dxfId="585" priority="625">
      <formula>#REF!=" "</formula>
    </cfRule>
    <cfRule type="expression" dxfId="584" priority="626">
      <formula>#REF!="SIM"</formula>
    </cfRule>
  </conditionalFormatting>
  <conditionalFormatting sqref="C301:C302">
    <cfRule type="expression" dxfId="583" priority="623">
      <formula>#REF!=" "</formula>
    </cfRule>
    <cfRule type="expression" dxfId="582" priority="624">
      <formula>#REF!="SIM"</formula>
    </cfRule>
  </conditionalFormatting>
  <conditionalFormatting sqref="F297:F302">
    <cfRule type="expression" dxfId="581" priority="621">
      <formula>#REF!=" "</formula>
    </cfRule>
    <cfRule type="expression" dxfId="580" priority="622">
      <formula>#REF!="SIM"</formula>
    </cfRule>
  </conditionalFormatting>
  <conditionalFormatting sqref="F297:F298">
    <cfRule type="expression" dxfId="579" priority="619">
      <formula>#REF!=" "</formula>
    </cfRule>
    <cfRule type="expression" dxfId="578" priority="620">
      <formula>#REF!="SIM"</formula>
    </cfRule>
  </conditionalFormatting>
  <conditionalFormatting sqref="F299:F300">
    <cfRule type="expression" dxfId="577" priority="617">
      <formula>#REF!=" "</formula>
    </cfRule>
    <cfRule type="expression" dxfId="576" priority="618">
      <formula>#REF!="SIM"</formula>
    </cfRule>
  </conditionalFormatting>
  <conditionalFormatting sqref="F301:F302">
    <cfRule type="expression" dxfId="575" priority="615">
      <formula>#REF!=" "</formula>
    </cfRule>
    <cfRule type="expression" dxfId="574" priority="616">
      <formula>#REF!="SIM"</formula>
    </cfRule>
  </conditionalFormatting>
  <conditionalFormatting sqref="A308:B308">
    <cfRule type="expression" dxfId="573" priority="613">
      <formula>#REF!=" "</formula>
    </cfRule>
    <cfRule type="expression" dxfId="572" priority="614">
      <formula>#REF!="SIM"</formula>
    </cfRule>
  </conditionalFormatting>
  <conditionalFormatting sqref="A303:B307">
    <cfRule type="expression" dxfId="571" priority="611">
      <formula>#REF!=" "</formula>
    </cfRule>
    <cfRule type="expression" dxfId="570" priority="612">
      <formula>#REF!="SIM"</formula>
    </cfRule>
  </conditionalFormatting>
  <conditionalFormatting sqref="A303:B304">
    <cfRule type="expression" dxfId="569" priority="609">
      <formula>#REF!=" "</formula>
    </cfRule>
    <cfRule type="expression" dxfId="568" priority="610">
      <formula>#REF!="SIM"</formula>
    </cfRule>
  </conditionalFormatting>
  <conditionalFormatting sqref="A305:B306">
    <cfRule type="expression" dxfId="567" priority="607">
      <formula>#REF!=" "</formula>
    </cfRule>
    <cfRule type="expression" dxfId="566" priority="608">
      <formula>#REF!="SIM"</formula>
    </cfRule>
  </conditionalFormatting>
  <conditionalFormatting sqref="A307:B307">
    <cfRule type="expression" dxfId="565" priority="605">
      <formula>#REF!=" "</formula>
    </cfRule>
    <cfRule type="expression" dxfId="564" priority="606">
      <formula>#REF!="SIM"</formula>
    </cfRule>
  </conditionalFormatting>
  <conditionalFormatting sqref="A303:B304">
    <cfRule type="expression" dxfId="563" priority="603">
      <formula>#REF!=" "</formula>
    </cfRule>
    <cfRule type="expression" dxfId="562" priority="604">
      <formula>#REF!="SIM"</formula>
    </cfRule>
  </conditionalFormatting>
  <conditionalFormatting sqref="A305:B306">
    <cfRule type="expression" dxfId="561" priority="601">
      <formula>#REF!=" "</formula>
    </cfRule>
    <cfRule type="expression" dxfId="560" priority="602">
      <formula>#REF!="SIM"</formula>
    </cfRule>
  </conditionalFormatting>
  <conditionalFormatting sqref="A307:B307">
    <cfRule type="expression" dxfId="559" priority="599">
      <formula>#REF!=" "</formula>
    </cfRule>
    <cfRule type="expression" dxfId="558" priority="600">
      <formula>#REF!="SIM"</formula>
    </cfRule>
  </conditionalFormatting>
  <conditionalFormatting sqref="C303:C308">
    <cfRule type="expression" dxfId="557" priority="597">
      <formula>#REF!=" "</formula>
    </cfRule>
    <cfRule type="expression" dxfId="556" priority="598">
      <formula>#REF!="SIM"</formula>
    </cfRule>
  </conditionalFormatting>
  <conditionalFormatting sqref="C305:C306">
    <cfRule type="expression" dxfId="555" priority="595">
      <formula>#REF!=" "</formula>
    </cfRule>
    <cfRule type="expression" dxfId="554" priority="596">
      <formula>#REF!="SIM"</formula>
    </cfRule>
  </conditionalFormatting>
  <conditionalFormatting sqref="C307:C308">
    <cfRule type="expression" dxfId="553" priority="593">
      <formula>#REF!=" "</formula>
    </cfRule>
    <cfRule type="expression" dxfId="552" priority="594">
      <formula>#REF!="SIM"</formula>
    </cfRule>
  </conditionalFormatting>
  <conditionalFormatting sqref="F303:F308">
    <cfRule type="expression" dxfId="551" priority="591">
      <formula>#REF!=" "</formula>
    </cfRule>
    <cfRule type="expression" dxfId="550" priority="592">
      <formula>#REF!="SIM"</formula>
    </cfRule>
  </conditionalFormatting>
  <conditionalFormatting sqref="F303:F304">
    <cfRule type="expression" dxfId="549" priority="589">
      <formula>#REF!=" "</formula>
    </cfRule>
    <cfRule type="expression" dxfId="548" priority="590">
      <formula>#REF!="SIM"</formula>
    </cfRule>
  </conditionalFormatting>
  <conditionalFormatting sqref="F305:F306">
    <cfRule type="expression" dxfId="547" priority="587">
      <formula>#REF!=" "</formula>
    </cfRule>
    <cfRule type="expression" dxfId="546" priority="588">
      <formula>#REF!="SIM"</formula>
    </cfRule>
  </conditionalFormatting>
  <conditionalFormatting sqref="F307:F308">
    <cfRule type="expression" dxfId="545" priority="585">
      <formula>#REF!=" "</formula>
    </cfRule>
    <cfRule type="expression" dxfId="544" priority="586">
      <formula>#REF!="SIM"</formula>
    </cfRule>
  </conditionalFormatting>
  <conditionalFormatting sqref="C310:C315">
    <cfRule type="expression" dxfId="543" priority="583">
      <formula>#REF!=" "</formula>
    </cfRule>
    <cfRule type="expression" dxfId="542" priority="584">
      <formula>#REF!="SIM"</formula>
    </cfRule>
  </conditionalFormatting>
  <conditionalFormatting sqref="C312:C313">
    <cfRule type="expression" dxfId="541" priority="581">
      <formula>#REF!=" "</formula>
    </cfRule>
    <cfRule type="expression" dxfId="540" priority="582">
      <formula>#REF!="SIM"</formula>
    </cfRule>
  </conditionalFormatting>
  <conditionalFormatting sqref="C314:C315">
    <cfRule type="expression" dxfId="539" priority="579">
      <formula>#REF!=" "</formula>
    </cfRule>
    <cfRule type="expression" dxfId="538" priority="580">
      <formula>#REF!="SIM"</formula>
    </cfRule>
  </conditionalFormatting>
  <conditionalFormatting sqref="F310:F315">
    <cfRule type="expression" dxfId="537" priority="577">
      <formula>#REF!=" "</formula>
    </cfRule>
    <cfRule type="expression" dxfId="536" priority="578">
      <formula>#REF!="SIM"</formula>
    </cfRule>
  </conditionalFormatting>
  <conditionalFormatting sqref="F310:F311">
    <cfRule type="expression" dxfId="535" priority="575">
      <formula>#REF!=" "</formula>
    </cfRule>
    <cfRule type="expression" dxfId="534" priority="576">
      <formula>#REF!="SIM"</formula>
    </cfRule>
  </conditionalFormatting>
  <conditionalFormatting sqref="F312:F313">
    <cfRule type="expression" dxfId="533" priority="573">
      <formula>#REF!=" "</formula>
    </cfRule>
    <cfRule type="expression" dxfId="532" priority="574">
      <formula>#REF!="SIM"</formula>
    </cfRule>
  </conditionalFormatting>
  <conditionalFormatting sqref="F314:F315">
    <cfRule type="expression" dxfId="531" priority="571">
      <formula>#REF!=" "</formula>
    </cfRule>
    <cfRule type="expression" dxfId="530" priority="572">
      <formula>#REF!="SIM"</formula>
    </cfRule>
  </conditionalFormatting>
  <conditionalFormatting sqref="F316:F317">
    <cfRule type="expression" dxfId="529" priority="569">
      <formula>#REF!=" "</formula>
    </cfRule>
    <cfRule type="expression" dxfId="528" priority="570">
      <formula>#REF!="SIM"</formula>
    </cfRule>
  </conditionalFormatting>
  <conditionalFormatting sqref="F316:F317">
    <cfRule type="expression" dxfId="527" priority="567">
      <formula>#REF!=" "</formula>
    </cfRule>
    <cfRule type="expression" dxfId="526" priority="568">
      <formula>#REF!="SIM"</formula>
    </cfRule>
  </conditionalFormatting>
  <conditionalFormatting sqref="F318:F319">
    <cfRule type="expression" dxfId="525" priority="565">
      <formula>#REF!=" "</formula>
    </cfRule>
    <cfRule type="expression" dxfId="524" priority="566">
      <formula>#REF!="SIM"</formula>
    </cfRule>
  </conditionalFormatting>
  <conditionalFormatting sqref="F318:F319">
    <cfRule type="expression" dxfId="523" priority="563">
      <formula>#REF!=" "</formula>
    </cfRule>
    <cfRule type="expression" dxfId="522" priority="564">
      <formula>#REF!="SIM"</formula>
    </cfRule>
  </conditionalFormatting>
  <conditionalFormatting sqref="C316:C317">
    <cfRule type="expression" dxfId="521" priority="561">
      <formula>#REF!=" "</formula>
    </cfRule>
    <cfRule type="expression" dxfId="520" priority="562">
      <formula>#REF!="SIM"</formula>
    </cfRule>
  </conditionalFormatting>
  <conditionalFormatting sqref="C318">
    <cfRule type="expression" dxfId="519" priority="559">
      <formula>#REF!=" "</formula>
    </cfRule>
    <cfRule type="expression" dxfId="518" priority="560">
      <formula>#REF!="SIM"</formula>
    </cfRule>
  </conditionalFormatting>
  <conditionalFormatting sqref="C319">
    <cfRule type="expression" dxfId="517" priority="557">
      <formula>#REF!=" "</formula>
    </cfRule>
    <cfRule type="expression" dxfId="516" priority="558">
      <formula>#REF!="SIM"</formula>
    </cfRule>
  </conditionalFormatting>
  <conditionalFormatting sqref="C319">
    <cfRule type="expression" dxfId="515" priority="555">
      <formula>#REF!=" "</formula>
    </cfRule>
    <cfRule type="expression" dxfId="514" priority="556">
      <formula>#REF!="SIM"</formula>
    </cfRule>
  </conditionalFormatting>
  <conditionalFormatting sqref="B332:C332 E332:H332 J332:W332">
    <cfRule type="expression" dxfId="513" priority="553">
      <formula>#REF!=" "</formula>
    </cfRule>
    <cfRule type="expression" dxfId="512" priority="554">
      <formula>#REF!="SIM"</formula>
    </cfRule>
  </conditionalFormatting>
  <conditionalFormatting sqref="D332:E332">
    <cfRule type="expression" dxfId="511" priority="551">
      <formula>#REF!=" "</formula>
    </cfRule>
    <cfRule type="expression" dxfId="510" priority="552">
      <formula>#REF!="SIM"</formula>
    </cfRule>
  </conditionalFormatting>
  <conditionalFormatting sqref="B343:W346 B333:H342 J333:W342">
    <cfRule type="expression" dxfId="509" priority="549">
      <formula>#REF!=" "</formula>
    </cfRule>
    <cfRule type="expression" dxfId="508" priority="550">
      <formula>#REF!="SIM"</formula>
    </cfRule>
  </conditionalFormatting>
  <conditionalFormatting sqref="R446:W450 C431:E442 B443:F443 B444:W445 B446:Q448 B459:W470 O449:Q450 B449:N458 B371:D376 O451:W458">
    <cfRule type="expression" dxfId="507" priority="547">
      <formula>#REF!=" "</formula>
    </cfRule>
    <cfRule type="expression" dxfId="506" priority="548">
      <formula>#REF!="SIM"</formula>
    </cfRule>
  </conditionalFormatting>
  <conditionalFormatting sqref="B445:D446 G446:Q446 G445:N445">
    <cfRule type="expression" dxfId="505" priority="545">
      <formula>#REF!=" "</formula>
    </cfRule>
    <cfRule type="expression" dxfId="504" priority="546">
      <formula>#REF!="SIM"</formula>
    </cfRule>
  </conditionalFormatting>
  <conditionalFormatting sqref="G371:M374 B371:D374 O371:Q374">
    <cfRule type="expression" dxfId="503" priority="543">
      <formula>#REF!=" "</formula>
    </cfRule>
    <cfRule type="expression" dxfId="502" priority="544">
      <formula>#REF!="SIM"</formula>
    </cfRule>
  </conditionalFormatting>
  <conditionalFormatting sqref="B375:D376 G375:M376 O375:Q376">
    <cfRule type="expression" dxfId="501" priority="541">
      <formula>#REF!=" "</formula>
    </cfRule>
    <cfRule type="expression" dxfId="500" priority="542">
      <formula>#REF!="SIM"</formula>
    </cfRule>
  </conditionalFormatting>
  <conditionalFormatting sqref="B445:D446 G446:Q446 G445:N445">
    <cfRule type="expression" dxfId="499" priority="539">
      <formula>#REF!=" "</formula>
    </cfRule>
    <cfRule type="expression" dxfId="498" priority="540">
      <formula>#REF!="SIM"</formula>
    </cfRule>
  </conditionalFormatting>
  <conditionalFormatting sqref="G371:M374 B371:D374 O371:Q374">
    <cfRule type="expression" dxfId="497" priority="537">
      <formula>#REF!=" "</formula>
    </cfRule>
    <cfRule type="expression" dxfId="496" priority="538">
      <formula>#REF!="SIM"</formula>
    </cfRule>
  </conditionalFormatting>
  <conditionalFormatting sqref="B375:D376 G375:M376 O375:Q376">
    <cfRule type="expression" dxfId="495" priority="535">
      <formula>#REF!=" "</formula>
    </cfRule>
    <cfRule type="expression" dxfId="494" priority="536">
      <formula>#REF!="SIM"</formula>
    </cfRule>
  </conditionalFormatting>
  <conditionalFormatting sqref="B371:B392">
    <cfRule type="expression" dxfId="493" priority="529">
      <formula>#REF!=" "</formula>
    </cfRule>
    <cfRule type="expression" dxfId="492" priority="530">
      <formula>#REF!="SIM"</formula>
    </cfRule>
  </conditionalFormatting>
  <conditionalFormatting sqref="B371:B392">
    <cfRule type="expression" dxfId="491" priority="527">
      <formula>#REF!=" "</formula>
    </cfRule>
    <cfRule type="expression" dxfId="490" priority="528">
      <formula>#REF!="SIM"</formula>
    </cfRule>
  </conditionalFormatting>
  <conditionalFormatting sqref="B375:B392">
    <cfRule type="expression" dxfId="489" priority="521">
      <formula>#REF!=" "</formula>
    </cfRule>
    <cfRule type="expression" dxfId="488" priority="522">
      <formula>#REF!="SIM"</formula>
    </cfRule>
  </conditionalFormatting>
  <conditionalFormatting sqref="B375:B392">
    <cfRule type="expression" dxfId="487" priority="519">
      <formula>#REF!=" "</formula>
    </cfRule>
    <cfRule type="expression" dxfId="486" priority="520">
      <formula>#REF!="SIM"</formula>
    </cfRule>
  </conditionalFormatting>
  <conditionalFormatting sqref="B377:B392">
    <cfRule type="expression" dxfId="485" priority="511">
      <formula>#REF!=" "</formula>
    </cfRule>
    <cfRule type="expression" dxfId="484" priority="512">
      <formula>#REF!="SIM"</formula>
    </cfRule>
  </conditionalFormatting>
  <conditionalFormatting sqref="B377:B392">
    <cfRule type="expression" dxfId="483" priority="509">
      <formula>#REF!=" "</formula>
    </cfRule>
    <cfRule type="expression" dxfId="482" priority="510">
      <formula>#REF!="SIM"</formula>
    </cfRule>
  </conditionalFormatting>
  <conditionalFormatting sqref="B377:B392">
    <cfRule type="expression" dxfId="481" priority="507">
      <formula>#REF!=" "</formula>
    </cfRule>
    <cfRule type="expression" dxfId="480" priority="508">
      <formula>#REF!="SIM"</formula>
    </cfRule>
  </conditionalFormatting>
  <conditionalFormatting sqref="I371">
    <cfRule type="expression" dxfId="479" priority="505">
      <formula>#REF!=" "</formula>
    </cfRule>
    <cfRule type="expression" dxfId="478" priority="506">
      <formula>#REF!="SIM"</formula>
    </cfRule>
  </conditionalFormatting>
  <conditionalFormatting sqref="I371">
    <cfRule type="expression" dxfId="477" priority="503">
      <formula>#REF!=" "</formula>
    </cfRule>
    <cfRule type="expression" dxfId="476" priority="504">
      <formula>#REF!="SIM"</formula>
    </cfRule>
  </conditionalFormatting>
  <conditionalFormatting sqref="I372">
    <cfRule type="expression" dxfId="475" priority="501">
      <formula>#REF!=" "</formula>
    </cfRule>
    <cfRule type="expression" dxfId="474" priority="502">
      <formula>#REF!="SIM"</formula>
    </cfRule>
  </conditionalFormatting>
  <conditionalFormatting sqref="I372">
    <cfRule type="expression" dxfId="473" priority="499">
      <formula>#REF!=" "</formula>
    </cfRule>
    <cfRule type="expression" dxfId="472" priority="500">
      <formula>#REF!="SIM"</formula>
    </cfRule>
  </conditionalFormatting>
  <conditionalFormatting sqref="B447">
    <cfRule type="expression" dxfId="471" priority="493">
      <formula>#REF!=" "</formula>
    </cfRule>
    <cfRule type="expression" dxfId="470" priority="494">
      <formula>#REF!="SIM"</formula>
    </cfRule>
  </conditionalFormatting>
  <conditionalFormatting sqref="B447">
    <cfRule type="expression" dxfId="469" priority="491">
      <formula>#REF!=" "</formula>
    </cfRule>
    <cfRule type="expression" dxfId="468" priority="492">
      <formula>#REF!="SIM"</formula>
    </cfRule>
  </conditionalFormatting>
  <conditionalFormatting sqref="C447">
    <cfRule type="expression" dxfId="467" priority="489">
      <formula>#REF!=" "</formula>
    </cfRule>
    <cfRule type="expression" dxfId="466" priority="490">
      <formula>#REF!="SIM"</formula>
    </cfRule>
  </conditionalFormatting>
  <conditionalFormatting sqref="C447">
    <cfRule type="expression" dxfId="465" priority="487">
      <formula>#REF!=" "</formula>
    </cfRule>
    <cfRule type="expression" dxfId="464" priority="488">
      <formula>#REF!="SIM"</formula>
    </cfRule>
  </conditionalFormatting>
  <conditionalFormatting sqref="C447">
    <cfRule type="expression" dxfId="463" priority="485">
      <formula>#REF!=" "</formula>
    </cfRule>
    <cfRule type="expression" dxfId="462" priority="486">
      <formula>#REF!="SIM"</formula>
    </cfRule>
  </conditionalFormatting>
  <conditionalFormatting sqref="C447">
    <cfRule type="expression" dxfId="461" priority="483">
      <formula>#REF!=" "</formula>
    </cfRule>
    <cfRule type="expression" dxfId="460" priority="484">
      <formula>#REF!="SIM"</formula>
    </cfRule>
  </conditionalFormatting>
  <conditionalFormatting sqref="D471:E471 G471:W471 B471">
    <cfRule type="expression" dxfId="459" priority="481">
      <formula>#REF!=" "</formula>
    </cfRule>
    <cfRule type="expression" dxfId="458" priority="482">
      <formula>#REF!="SIM"</formula>
    </cfRule>
  </conditionalFormatting>
  <conditionalFormatting sqref="C471">
    <cfRule type="expression" dxfId="457" priority="477">
      <formula>#REF!=" "</formula>
    </cfRule>
    <cfRule type="expression" dxfId="456" priority="478">
      <formula>#REF!="SIM"</formula>
    </cfRule>
  </conditionalFormatting>
  <conditionalFormatting sqref="F471">
    <cfRule type="expression" dxfId="455" priority="475">
      <formula>#REF!=" "</formula>
    </cfRule>
    <cfRule type="expression" dxfId="454" priority="476">
      <formula>#REF!="SIM"</formula>
    </cfRule>
  </conditionalFormatting>
  <conditionalFormatting sqref="D375">
    <cfRule type="expression" dxfId="453" priority="473">
      <formula>#REF!=" "</formula>
    </cfRule>
    <cfRule type="expression" dxfId="452" priority="474">
      <formula>#REF!="SIM"</formula>
    </cfRule>
  </conditionalFormatting>
  <conditionalFormatting sqref="D375">
    <cfRule type="expression" dxfId="451" priority="471">
      <formula>#REF!=" "</formula>
    </cfRule>
    <cfRule type="expression" dxfId="450" priority="472">
      <formula>#REF!="SIM"</formula>
    </cfRule>
  </conditionalFormatting>
  <conditionalFormatting sqref="D377">
    <cfRule type="expression" dxfId="449" priority="469">
      <formula>#REF!=" "</formula>
    </cfRule>
    <cfRule type="expression" dxfId="448" priority="470">
      <formula>#REF!="SIM"</formula>
    </cfRule>
  </conditionalFormatting>
  <conditionalFormatting sqref="D377">
    <cfRule type="expression" dxfId="447" priority="467">
      <formula>#REF!=" "</formula>
    </cfRule>
    <cfRule type="expression" dxfId="446" priority="468">
      <formula>#REF!="SIM"</formula>
    </cfRule>
  </conditionalFormatting>
  <conditionalFormatting sqref="AD463:AF471">
    <cfRule type="expression" dxfId="445" priority="461" stopIfTrue="1">
      <formula>AD463="NA"</formula>
    </cfRule>
    <cfRule type="expression" dxfId="444" priority="462" stopIfTrue="1">
      <formula>AD463="E"</formula>
    </cfRule>
    <cfRule type="expression" dxfId="443" priority="463" stopIfTrue="1">
      <formula>AD463="D"</formula>
    </cfRule>
    <cfRule type="expression" dxfId="442" priority="464" stopIfTrue="1">
      <formula>AD463="C"</formula>
    </cfRule>
    <cfRule type="expression" dxfId="441" priority="465" stopIfTrue="1">
      <formula>AD463="B"</formula>
    </cfRule>
    <cfRule type="expression" dxfId="440" priority="466" stopIfTrue="1">
      <formula>AD463="A"</formula>
    </cfRule>
  </conditionalFormatting>
  <conditionalFormatting sqref="N371:N421">
    <cfRule type="expression" dxfId="439" priority="459">
      <formula>#REF!=" "</formula>
    </cfRule>
    <cfRule type="expression" dxfId="438" priority="460">
      <formula>#REF!="SIM"</formula>
    </cfRule>
  </conditionalFormatting>
  <conditionalFormatting sqref="I329:I342">
    <cfRule type="expression" dxfId="437" priority="457">
      <formula>#REF!=" "</formula>
    </cfRule>
    <cfRule type="expression" dxfId="436" priority="458">
      <formula>#REF!="SIM"</formula>
    </cfRule>
  </conditionalFormatting>
  <conditionalFormatting sqref="AD488:AF606">
    <cfRule type="expression" dxfId="435" priority="451" stopIfTrue="1">
      <formula>AD488="NA"</formula>
    </cfRule>
    <cfRule type="expression" dxfId="434" priority="452" stopIfTrue="1">
      <formula>AD488="E"</formula>
    </cfRule>
    <cfRule type="expression" dxfId="433" priority="453" stopIfTrue="1">
      <formula>AD488="D"</formula>
    </cfRule>
    <cfRule type="expression" dxfId="432" priority="454" stopIfTrue="1">
      <formula>AD488="C"</formula>
    </cfRule>
    <cfRule type="expression" dxfId="431" priority="455" stopIfTrue="1">
      <formula>AD488="B"</formula>
    </cfRule>
    <cfRule type="expression" dxfId="430" priority="456" stopIfTrue="1">
      <formula>AD488="A"</formula>
    </cfRule>
  </conditionalFormatting>
  <conditionalFormatting sqref="A607:C607 C608:D621 D622:D648 C625:C648 E607:W648">
    <cfRule type="expression" dxfId="429" priority="449">
      <formula>#REF!=" "</formula>
    </cfRule>
    <cfRule type="expression" dxfId="428" priority="450">
      <formula>#REF!="SIM"</formula>
    </cfRule>
  </conditionalFormatting>
  <conditionalFormatting sqref="C609:D610 F609:Q610">
    <cfRule type="expression" dxfId="427" priority="447">
      <formula>#REF!=" "</formula>
    </cfRule>
    <cfRule type="expression" dxfId="426" priority="448">
      <formula>#REF!="SIM"</formula>
    </cfRule>
  </conditionalFormatting>
  <conditionalFormatting sqref="C611:D612 F611:Q612">
    <cfRule type="expression" dxfId="425" priority="445">
      <formula>#REF!=" "</formula>
    </cfRule>
    <cfRule type="expression" dxfId="424" priority="446">
      <formula>#REF!="SIM"</formula>
    </cfRule>
  </conditionalFormatting>
  <conditionalFormatting sqref="C613:D614 F613:Q614">
    <cfRule type="expression" dxfId="423" priority="443">
      <formula>#REF!=" "</formula>
    </cfRule>
    <cfRule type="expression" dxfId="422" priority="444">
      <formula>#REF!="SIM"</formula>
    </cfRule>
  </conditionalFormatting>
  <conditionalFormatting sqref="C615:D616 F615:Q616 C617:C620">
    <cfRule type="expression" dxfId="421" priority="441">
      <formula>#REF!=" "</formula>
    </cfRule>
    <cfRule type="expression" dxfId="420" priority="442">
      <formula>#REF!="SIM"</formula>
    </cfRule>
  </conditionalFormatting>
  <conditionalFormatting sqref="C617:D618 C619:C620 F617:Q618">
    <cfRule type="expression" dxfId="419" priority="439">
      <formula>#REF!=" "</formula>
    </cfRule>
    <cfRule type="expression" dxfId="418" priority="440">
      <formula>#REF!="SIM"</formula>
    </cfRule>
  </conditionalFormatting>
  <conditionalFormatting sqref="C619:D620 F619:Q620">
    <cfRule type="expression" dxfId="417" priority="437">
      <formula>#REF!=" "</formula>
    </cfRule>
    <cfRule type="expression" dxfId="416" priority="438">
      <formula>#REF!="SIM"</formula>
    </cfRule>
  </conditionalFormatting>
  <conditionalFormatting sqref="C619:D620 F619:Q620">
    <cfRule type="expression" dxfId="415" priority="435">
      <formula>#REF!=" "</formula>
    </cfRule>
    <cfRule type="expression" dxfId="414" priority="436">
      <formula>#REF!="SIM"</formula>
    </cfRule>
  </conditionalFormatting>
  <conditionalFormatting sqref="D607:E607">
    <cfRule type="expression" dxfId="413" priority="433">
      <formula>#REF!=" "</formula>
    </cfRule>
    <cfRule type="expression" dxfId="412" priority="434">
      <formula>#REF!="SIM"</formula>
    </cfRule>
  </conditionalFormatting>
  <conditionalFormatting sqref="C621:D621 F621:Q622 D622 O623:Q624">
    <cfRule type="expression" dxfId="411" priority="431">
      <formula>#REF!=" "</formula>
    </cfRule>
    <cfRule type="expression" dxfId="410" priority="432">
      <formula>#REF!="SIM"</formula>
    </cfRule>
  </conditionalFormatting>
  <conditionalFormatting sqref="D623:D624">
    <cfRule type="expression" dxfId="409" priority="429">
      <formula>#REF!=" "</formula>
    </cfRule>
    <cfRule type="expression" dxfId="408" priority="430">
      <formula>#REF!="SIM"</formula>
    </cfRule>
  </conditionalFormatting>
  <conditionalFormatting sqref="C625:D625 F625:Q625">
    <cfRule type="expression" dxfId="407" priority="427">
      <formula>#REF!=" "</formula>
    </cfRule>
    <cfRule type="expression" dxfId="406" priority="428">
      <formula>#REF!="SIM"</formula>
    </cfRule>
  </conditionalFormatting>
  <conditionalFormatting sqref="C626:D627 F626:Q627">
    <cfRule type="expression" dxfId="405" priority="425">
      <formula>#REF!=" "</formula>
    </cfRule>
    <cfRule type="expression" dxfId="404" priority="426">
      <formula>#REF!="SIM"</formula>
    </cfRule>
  </conditionalFormatting>
  <conditionalFormatting sqref="C628:D628 F628:Q628">
    <cfRule type="expression" dxfId="403" priority="423">
      <formula>#REF!=" "</formula>
    </cfRule>
    <cfRule type="expression" dxfId="402" priority="424">
      <formula>#REF!="SIM"</formula>
    </cfRule>
  </conditionalFormatting>
  <conditionalFormatting sqref="F623:Q624">
    <cfRule type="expression" dxfId="401" priority="421">
      <formula>#REF!=" "</formula>
    </cfRule>
    <cfRule type="expression" dxfId="400" priority="422">
      <formula>#REF!="SIM"</formula>
    </cfRule>
  </conditionalFormatting>
  <conditionalFormatting sqref="C625:D625 F625:Q625">
    <cfRule type="expression" dxfId="399" priority="419">
      <formula>#REF!=" "</formula>
    </cfRule>
    <cfRule type="expression" dxfId="398" priority="420">
      <formula>#REF!="SIM"</formula>
    </cfRule>
  </conditionalFormatting>
  <conditionalFormatting sqref="C626:D627 F626:Q627">
    <cfRule type="expression" dxfId="397" priority="417">
      <formula>#REF!=" "</formula>
    </cfRule>
    <cfRule type="expression" dxfId="396" priority="418">
      <formula>#REF!="SIM"</formula>
    </cfRule>
  </conditionalFormatting>
  <conditionalFormatting sqref="C628:D628 F628:Q628">
    <cfRule type="expression" dxfId="395" priority="415">
      <formula>#REF!=" "</formula>
    </cfRule>
    <cfRule type="expression" dxfId="394" priority="416">
      <formula>#REF!="SIM"</formula>
    </cfRule>
  </conditionalFormatting>
  <conditionalFormatting sqref="C613:C614">
    <cfRule type="expression" dxfId="393" priority="413">
      <formula>#REF!=" "</formula>
    </cfRule>
    <cfRule type="expression" dxfId="392" priority="414">
      <formula>#REF!="SIM"</formula>
    </cfRule>
  </conditionalFormatting>
  <conditionalFormatting sqref="C622:C624">
    <cfRule type="expression" dxfId="391" priority="411">
      <formula>#REF!=" "</formula>
    </cfRule>
    <cfRule type="expression" dxfId="390" priority="412">
      <formula>#REF!="SIM"</formula>
    </cfRule>
  </conditionalFormatting>
  <conditionalFormatting sqref="C622:C624">
    <cfRule type="expression" dxfId="389" priority="409">
      <formula>#REF!=" "</formula>
    </cfRule>
    <cfRule type="expression" dxfId="388" priority="410">
      <formula>#REF!="SIM"</formula>
    </cfRule>
  </conditionalFormatting>
  <conditionalFormatting sqref="C628:C630">
    <cfRule type="expression" dxfId="387" priority="407">
      <formula>#REF!=" "</formula>
    </cfRule>
    <cfRule type="expression" dxfId="386" priority="408">
      <formula>#REF!="SIM"</formula>
    </cfRule>
  </conditionalFormatting>
  <conditionalFormatting sqref="C628:C630">
    <cfRule type="expression" dxfId="385" priority="405">
      <formula>#REF!=" "</formula>
    </cfRule>
    <cfRule type="expression" dxfId="384" priority="406">
      <formula>#REF!="SIM"</formula>
    </cfRule>
  </conditionalFormatting>
  <conditionalFormatting sqref="B618:B648 A618:A652 A608:B617">
    <cfRule type="expression" dxfId="383" priority="403">
      <formula>#REF!=" "</formula>
    </cfRule>
    <cfRule type="expression" dxfId="382" priority="404">
      <formula>#REF!="SIM"</formula>
    </cfRule>
  </conditionalFormatting>
  <conditionalFormatting sqref="AD607:AF648">
    <cfRule type="expression" dxfId="381" priority="397" stopIfTrue="1">
      <formula>AD607="NA"</formula>
    </cfRule>
    <cfRule type="expression" dxfId="380" priority="398" stopIfTrue="1">
      <formula>AD607="E"</formula>
    </cfRule>
    <cfRule type="expression" dxfId="379" priority="399" stopIfTrue="1">
      <formula>AD607="D"</formula>
    </cfRule>
    <cfRule type="expression" dxfId="378" priority="400" stopIfTrue="1">
      <formula>AD607="C"</formula>
    </cfRule>
    <cfRule type="expression" dxfId="377" priority="401" stopIfTrue="1">
      <formula>AD607="B"</formula>
    </cfRule>
    <cfRule type="expression" dxfId="376" priority="402" stopIfTrue="1">
      <formula>AD607="A"</formula>
    </cfRule>
  </conditionalFormatting>
  <conditionalFormatting sqref="B649:C649 E649:W649 B650:W652">
    <cfRule type="expression" dxfId="375" priority="395">
      <formula>#REF!=" "</formula>
    </cfRule>
    <cfRule type="expression" dxfId="374" priority="396">
      <formula>#REF!="SIM"</formula>
    </cfRule>
  </conditionalFormatting>
  <conditionalFormatting sqref="B651:D652 F651:Q652">
    <cfRule type="expression" dxfId="373" priority="393">
      <formula>#REF!=" "</formula>
    </cfRule>
    <cfRule type="expression" dxfId="372" priority="394">
      <formula>#REF!="SIM"</formula>
    </cfRule>
  </conditionalFormatting>
  <conditionalFormatting sqref="D649:E649 E650:E652">
    <cfRule type="expression" dxfId="371" priority="391">
      <formula>#REF!=" "</formula>
    </cfRule>
    <cfRule type="expression" dxfId="370" priority="392">
      <formula>#REF!="SIM"</formula>
    </cfRule>
  </conditionalFormatting>
  <conditionalFormatting sqref="B721:B722">
    <cfRule type="expression" dxfId="369" priority="367">
      <formula>#REF!=" "</formula>
    </cfRule>
    <cfRule type="expression" dxfId="368" priority="368">
      <formula>#REF!="SIM"</formula>
    </cfRule>
  </conditionalFormatting>
  <conditionalFormatting sqref="A654:B654 A653:C653 A655:A657">
    <cfRule type="expression" dxfId="367" priority="381">
      <formula>#REF!=" "</formula>
    </cfRule>
    <cfRule type="expression" dxfId="366" priority="382">
      <formula>#REF!="SIM"</formula>
    </cfRule>
  </conditionalFormatting>
  <conditionalFormatting sqref="B655">
    <cfRule type="expression" dxfId="365" priority="369">
      <formula>#REF!=" "</formula>
    </cfRule>
    <cfRule type="expression" dxfId="364" priority="370">
      <formula>#REF!="SIM"</formula>
    </cfRule>
  </conditionalFormatting>
  <conditionalFormatting sqref="B657">
    <cfRule type="expression" dxfId="363" priority="363">
      <formula>#REF!=" "</formula>
    </cfRule>
    <cfRule type="expression" dxfId="362" priority="364">
      <formula>#REF!="SIM"</formula>
    </cfRule>
  </conditionalFormatting>
  <conditionalFormatting sqref="B659:B662">
    <cfRule type="expression" dxfId="361" priority="365">
      <formula>#REF!=" "</formula>
    </cfRule>
    <cfRule type="expression" dxfId="360" priority="366">
      <formula>#REF!="SIM"</formula>
    </cfRule>
  </conditionalFormatting>
  <conditionalFormatting sqref="B666:B667">
    <cfRule type="expression" dxfId="359" priority="361">
      <formula>#REF!=" "</formula>
    </cfRule>
    <cfRule type="expression" dxfId="358" priority="362">
      <formula>#REF!="SIM"</formula>
    </cfRule>
  </conditionalFormatting>
  <conditionalFormatting sqref="B683:B693">
    <cfRule type="expression" dxfId="357" priority="359">
      <formula>#REF!=" "</formula>
    </cfRule>
    <cfRule type="expression" dxfId="356" priority="360">
      <formula>#REF!="SIM"</formula>
    </cfRule>
  </conditionalFormatting>
  <conditionalFormatting sqref="B695">
    <cfRule type="expression" dxfId="355" priority="349">
      <formula>#REF!=" "</formula>
    </cfRule>
    <cfRule type="expression" dxfId="354" priority="350">
      <formula>#REF!="SIM"</formula>
    </cfRule>
  </conditionalFormatting>
  <conditionalFormatting sqref="B697:B705">
    <cfRule type="expression" dxfId="353" priority="343">
      <formula>#REF!=" "</formula>
    </cfRule>
    <cfRule type="expression" dxfId="352" priority="344">
      <formula>#REF!="SIM"</formula>
    </cfRule>
  </conditionalFormatting>
  <conditionalFormatting sqref="B707">
    <cfRule type="expression" dxfId="351" priority="337">
      <formula>#REF!=" "</formula>
    </cfRule>
    <cfRule type="expression" dxfId="350" priority="338">
      <formula>#REF!="SIM"</formula>
    </cfRule>
  </conditionalFormatting>
  <conditionalFormatting sqref="B709">
    <cfRule type="expression" dxfId="349" priority="335">
      <formula>#REF!=" "</formula>
    </cfRule>
    <cfRule type="expression" dxfId="348" priority="336">
      <formula>#REF!="SIM"</formula>
    </cfRule>
  </conditionalFormatting>
  <conditionalFormatting sqref="B711">
    <cfRule type="expression" dxfId="347" priority="333">
      <formula>#REF!=" "</formula>
    </cfRule>
    <cfRule type="expression" dxfId="346" priority="334">
      <formula>#REF!="SIM"</formula>
    </cfRule>
  </conditionalFormatting>
  <conditionalFormatting sqref="B713">
    <cfRule type="expression" dxfId="345" priority="331">
      <formula>#REF!=" "</formula>
    </cfRule>
    <cfRule type="expression" dxfId="344" priority="332">
      <formula>#REF!="SIM"</formula>
    </cfRule>
  </conditionalFormatting>
  <conditionalFormatting sqref="B663:D665 B658:C658 B656:C656 B668:K682 C659:C660 C661:D662 C657 C655 C666:K667 E653:E654 F657:F660 F661:K665 M655:W682 G658:K660 E655:H655 E656:F656 E657:E665 G656:H657 J655:K657">
    <cfRule type="expression" dxfId="343" priority="383">
      <formula>#REF!=" "</formula>
    </cfRule>
    <cfRule type="expression" dxfId="342" priority="384">
      <formula>#REF!="SIM"</formula>
    </cfRule>
  </conditionalFormatting>
  <conditionalFormatting sqref="C654">
    <cfRule type="expression" dxfId="341" priority="377">
      <formula>#REF!=" "</formula>
    </cfRule>
    <cfRule type="expression" dxfId="340" priority="378">
      <formula>#REF!="SIM"</formula>
    </cfRule>
  </conditionalFormatting>
  <conditionalFormatting sqref="D653:D659">
    <cfRule type="expression" dxfId="339" priority="379">
      <formula>#REF!="SIM"</formula>
    </cfRule>
    <cfRule type="expression" dxfId="338" priority="380">
      <formula>#REF!=" "</formula>
    </cfRule>
  </conditionalFormatting>
  <conditionalFormatting sqref="F654 F653:N653 O654:W654">
    <cfRule type="expression" dxfId="337" priority="375">
      <formula>#REF!=" "</formula>
    </cfRule>
    <cfRule type="expression" dxfId="336" priority="376">
      <formula>#REF!="SIM"</formula>
    </cfRule>
  </conditionalFormatting>
  <conditionalFormatting sqref="G654:H654">
    <cfRule type="expression" dxfId="335" priority="373">
      <formula>#REF!=" "</formula>
    </cfRule>
    <cfRule type="expression" dxfId="334" priority="374">
      <formula>#REF!="SIM"</formula>
    </cfRule>
  </conditionalFormatting>
  <conditionalFormatting sqref="G713:W714">
    <cfRule type="expression" dxfId="333" priority="327">
      <formula>#REF!=" "</formula>
    </cfRule>
    <cfRule type="expression" dxfId="332" priority="328">
      <formula>#REF!="SIM"</formula>
    </cfRule>
  </conditionalFormatting>
  <conditionalFormatting sqref="I689:J690">
    <cfRule type="expression" dxfId="331" priority="353">
      <formula>#REF!=" "</formula>
    </cfRule>
    <cfRule type="expression" dxfId="330" priority="354">
      <formula>#REF!="SIM"</formula>
    </cfRule>
  </conditionalFormatting>
  <conditionalFormatting sqref="I699:J700">
    <cfRule type="expression" dxfId="329" priority="341">
      <formula>#REF!=" "</formula>
    </cfRule>
    <cfRule type="expression" dxfId="328" priority="342">
      <formula>#REF!="SIM"</formula>
    </cfRule>
  </conditionalFormatting>
  <conditionalFormatting sqref="I683:K688">
    <cfRule type="expression" dxfId="327" priority="355">
      <formula>#REF!=" "</formula>
    </cfRule>
    <cfRule type="expression" dxfId="326" priority="356">
      <formula>#REF!="SIM"</formula>
    </cfRule>
  </conditionalFormatting>
  <conditionalFormatting sqref="I693:K698">
    <cfRule type="expression" dxfId="325" priority="345">
      <formula>#REF!=" "</formula>
    </cfRule>
    <cfRule type="expression" dxfId="324" priority="346">
      <formula>#REF!="SIM"</formula>
    </cfRule>
  </conditionalFormatting>
  <conditionalFormatting sqref="I715:L716">
    <cfRule type="expression" dxfId="323" priority="313">
      <formula>#REF!=" "</formula>
    </cfRule>
    <cfRule type="expression" dxfId="322" priority="314">
      <formula>#REF!="SIM"</formula>
    </cfRule>
  </conditionalFormatting>
  <conditionalFormatting sqref="I654:N654 I655:I657">
    <cfRule type="expression" dxfId="321" priority="371">
      <formula>#REF!=" "</formula>
    </cfRule>
    <cfRule type="expression" dxfId="320" priority="372">
      <formula>#REF!="SIM"</formula>
    </cfRule>
  </conditionalFormatting>
  <conditionalFormatting sqref="L655:L690">
    <cfRule type="expression" dxfId="319" priority="357">
      <formula>#REF!=" "</formula>
    </cfRule>
    <cfRule type="expression" dxfId="318" priority="358">
      <formula>#REF!="SIM"</formula>
    </cfRule>
  </conditionalFormatting>
  <conditionalFormatting sqref="L693:L698">
    <cfRule type="expression" dxfId="317" priority="347">
      <formula>#REF!=" "</formula>
    </cfRule>
    <cfRule type="expression" dxfId="316" priority="348">
      <formula>#REF!="SIM"</formula>
    </cfRule>
  </conditionalFormatting>
  <conditionalFormatting sqref="M683:N690">
    <cfRule type="expression" dxfId="315" priority="351">
      <formula>#REF!=" "</formula>
    </cfRule>
    <cfRule type="expression" dxfId="314" priority="352">
      <formula>#REF!="SIM"</formula>
    </cfRule>
  </conditionalFormatting>
  <conditionalFormatting sqref="M693:N700">
    <cfRule type="expression" dxfId="313" priority="339">
      <formula>#REF!=" "</formula>
    </cfRule>
    <cfRule type="expression" dxfId="312" priority="340">
      <formula>#REF!="SIM"</formula>
    </cfRule>
  </conditionalFormatting>
  <conditionalFormatting sqref="M715:N716">
    <cfRule type="expression" dxfId="311" priority="311">
      <formula>#REF!=" "</formula>
    </cfRule>
    <cfRule type="expression" dxfId="310" priority="312">
      <formula>#REF!="SIM"</formula>
    </cfRule>
  </conditionalFormatting>
  <conditionalFormatting sqref="I717:L717">
    <cfRule type="expression" dxfId="309" priority="309">
      <formula>#REF!=" "</formula>
    </cfRule>
    <cfRule type="expression" dxfId="308" priority="310">
      <formula>#REF!="SIM"</formula>
    </cfRule>
  </conditionalFormatting>
  <conditionalFormatting sqref="M717:N717">
    <cfRule type="expression" dxfId="307" priority="307">
      <formula>#REF!=" "</formula>
    </cfRule>
    <cfRule type="expression" dxfId="306" priority="308">
      <formula>#REF!="SIM"</formula>
    </cfRule>
  </conditionalFormatting>
  <conditionalFormatting sqref="I718:L718">
    <cfRule type="expression" dxfId="305" priority="305">
      <formula>#REF!=" "</formula>
    </cfRule>
    <cfRule type="expression" dxfId="304" priority="306">
      <formula>#REF!="SIM"</formula>
    </cfRule>
  </conditionalFormatting>
  <conditionalFormatting sqref="M718:N718">
    <cfRule type="expression" dxfId="303" priority="303">
      <formula>#REF!=" "</formula>
    </cfRule>
    <cfRule type="expression" dxfId="302" priority="304">
      <formula>#REF!="SIM"</formula>
    </cfRule>
  </conditionalFormatting>
  <conditionalFormatting sqref="I719:L719">
    <cfRule type="expression" dxfId="301" priority="301">
      <formula>#REF!=" "</formula>
    </cfRule>
    <cfRule type="expression" dxfId="300" priority="302">
      <formula>#REF!="SIM"</formula>
    </cfRule>
  </conditionalFormatting>
  <conditionalFormatting sqref="M719:N719">
    <cfRule type="expression" dxfId="299" priority="299">
      <formula>#REF!=" "</formula>
    </cfRule>
    <cfRule type="expression" dxfId="298" priority="300">
      <formula>#REF!="SIM"</formula>
    </cfRule>
  </conditionalFormatting>
  <conditionalFormatting sqref="I720:L720">
    <cfRule type="expression" dxfId="297" priority="297">
      <formula>#REF!=" "</formula>
    </cfRule>
    <cfRule type="expression" dxfId="296" priority="298">
      <formula>#REF!="SIM"</formula>
    </cfRule>
  </conditionalFormatting>
  <conditionalFormatting sqref="M720:N720">
    <cfRule type="expression" dxfId="295" priority="295">
      <formula>#REF!=" "</formula>
    </cfRule>
    <cfRule type="expression" dxfId="294" priority="296">
      <formula>#REF!="SIM"</formula>
    </cfRule>
  </conditionalFormatting>
  <conditionalFormatting sqref="I721:L721">
    <cfRule type="expression" dxfId="293" priority="293">
      <formula>#REF!=" "</formula>
    </cfRule>
    <cfRule type="expression" dxfId="292" priority="294">
      <formula>#REF!="SIM"</formula>
    </cfRule>
  </conditionalFormatting>
  <conditionalFormatting sqref="M721:N721">
    <cfRule type="expression" dxfId="291" priority="291">
      <formula>#REF!=" "</formula>
    </cfRule>
    <cfRule type="expression" dxfId="290" priority="292">
      <formula>#REF!="SIM"</formula>
    </cfRule>
  </conditionalFormatting>
  <conditionalFormatting sqref="I722:L722">
    <cfRule type="expression" dxfId="289" priority="289">
      <formula>#REF!=" "</formula>
    </cfRule>
    <cfRule type="expression" dxfId="288" priority="290">
      <formula>#REF!="SIM"</formula>
    </cfRule>
  </conditionalFormatting>
  <conditionalFormatting sqref="M722:N722">
    <cfRule type="expression" dxfId="287" priority="287">
      <formula>#REF!=" "</formula>
    </cfRule>
    <cfRule type="expression" dxfId="286" priority="288">
      <formula>#REF!="SIM"</formula>
    </cfRule>
  </conditionalFormatting>
  <conditionalFormatting sqref="I723:L723">
    <cfRule type="expression" dxfId="285" priority="285">
      <formula>#REF!=" "</formula>
    </cfRule>
    <cfRule type="expression" dxfId="284" priority="286">
      <formula>#REF!="SIM"</formula>
    </cfRule>
  </conditionalFormatting>
  <conditionalFormatting sqref="M723:N723">
    <cfRule type="expression" dxfId="283" priority="283">
      <formula>#REF!=" "</formula>
    </cfRule>
    <cfRule type="expression" dxfId="282" priority="284">
      <formula>#REF!="SIM"</formula>
    </cfRule>
  </conditionalFormatting>
  <conditionalFormatting sqref="I724:L724">
    <cfRule type="expression" dxfId="281" priority="281">
      <formula>#REF!=" "</formula>
    </cfRule>
    <cfRule type="expression" dxfId="280" priority="282">
      <formula>#REF!="SIM"</formula>
    </cfRule>
  </conditionalFormatting>
  <conditionalFormatting sqref="M724:N724">
    <cfRule type="expression" dxfId="279" priority="279">
      <formula>#REF!=" "</formula>
    </cfRule>
    <cfRule type="expression" dxfId="278" priority="280">
      <formula>#REF!="SIM"</formula>
    </cfRule>
  </conditionalFormatting>
  <conditionalFormatting sqref="B725:B727">
    <cfRule type="expression" dxfId="277" priority="277">
      <formula>#REF!=" "</formula>
    </cfRule>
    <cfRule type="expression" dxfId="276" priority="278">
      <formula>#REF!="SIM"</formula>
    </cfRule>
  </conditionalFormatting>
  <conditionalFormatting sqref="I725:L725">
    <cfRule type="expression" dxfId="275" priority="275">
      <formula>#REF!=" "</formula>
    </cfRule>
    <cfRule type="expression" dxfId="274" priority="276">
      <formula>#REF!="SIM"</formula>
    </cfRule>
  </conditionalFormatting>
  <conditionalFormatting sqref="M725:N725">
    <cfRule type="expression" dxfId="273" priority="273">
      <formula>#REF!=" "</formula>
    </cfRule>
    <cfRule type="expression" dxfId="272" priority="274">
      <formula>#REF!="SIM"</formula>
    </cfRule>
  </conditionalFormatting>
  <conditionalFormatting sqref="I726:L726">
    <cfRule type="expression" dxfId="271" priority="271">
      <formula>#REF!=" "</formula>
    </cfRule>
    <cfRule type="expression" dxfId="270" priority="272">
      <formula>#REF!="SIM"</formula>
    </cfRule>
  </conditionalFormatting>
  <conditionalFormatting sqref="M726:N726">
    <cfRule type="expression" dxfId="269" priority="269">
      <formula>#REF!=" "</formula>
    </cfRule>
    <cfRule type="expression" dxfId="268" priority="270">
      <formula>#REF!="SIM"</formula>
    </cfRule>
  </conditionalFormatting>
  <conditionalFormatting sqref="B729">
    <cfRule type="expression" dxfId="267" priority="267">
      <formula>#REF!=" "</formula>
    </cfRule>
    <cfRule type="expression" dxfId="266" priority="268">
      <formula>#REF!="SIM"</formula>
    </cfRule>
  </conditionalFormatting>
  <conditionalFormatting sqref="I727:L727">
    <cfRule type="expression" dxfId="265" priority="265">
      <formula>#REF!=" "</formula>
    </cfRule>
    <cfRule type="expression" dxfId="264" priority="266">
      <formula>#REF!="SIM"</formula>
    </cfRule>
  </conditionalFormatting>
  <conditionalFormatting sqref="M727:N727">
    <cfRule type="expression" dxfId="263" priority="263">
      <formula>#REF!=" "</formula>
    </cfRule>
    <cfRule type="expression" dxfId="262" priority="264">
      <formula>#REF!="SIM"</formula>
    </cfRule>
  </conditionalFormatting>
  <conditionalFormatting sqref="I728:L728">
    <cfRule type="expression" dxfId="261" priority="261">
      <formula>#REF!=" "</formula>
    </cfRule>
    <cfRule type="expression" dxfId="260" priority="262">
      <formula>#REF!="SIM"</formula>
    </cfRule>
  </conditionalFormatting>
  <conditionalFormatting sqref="M728:N728">
    <cfRule type="expression" dxfId="259" priority="259">
      <formula>#REF!=" "</formula>
    </cfRule>
    <cfRule type="expression" dxfId="258" priority="260">
      <formula>#REF!="SIM"</formula>
    </cfRule>
  </conditionalFormatting>
  <conditionalFormatting sqref="I729:L729">
    <cfRule type="expression" dxfId="257" priority="257">
      <formula>#REF!=" "</formula>
    </cfRule>
    <cfRule type="expression" dxfId="256" priority="258">
      <formula>#REF!="SIM"</formula>
    </cfRule>
  </conditionalFormatting>
  <conditionalFormatting sqref="M729:N729">
    <cfRule type="expression" dxfId="255" priority="255">
      <formula>#REF!=" "</formula>
    </cfRule>
    <cfRule type="expression" dxfId="254" priority="256">
      <formula>#REF!="SIM"</formula>
    </cfRule>
  </conditionalFormatting>
  <conditionalFormatting sqref="I730:L730">
    <cfRule type="expression" dxfId="253" priority="253">
      <formula>#REF!=" "</formula>
    </cfRule>
    <cfRule type="expression" dxfId="252" priority="254">
      <formula>#REF!="SIM"</formula>
    </cfRule>
  </conditionalFormatting>
  <conditionalFormatting sqref="M730:N730">
    <cfRule type="expression" dxfId="251" priority="251">
      <formula>#REF!=" "</formula>
    </cfRule>
    <cfRule type="expression" dxfId="250" priority="252">
      <formula>#REF!="SIM"</formula>
    </cfRule>
  </conditionalFormatting>
  <conditionalFormatting sqref="B731:B733">
    <cfRule type="expression" dxfId="249" priority="249">
      <formula>#REF!=" "</formula>
    </cfRule>
    <cfRule type="expression" dxfId="248" priority="250">
      <formula>#REF!="SIM"</formula>
    </cfRule>
  </conditionalFormatting>
  <conditionalFormatting sqref="I731:L731">
    <cfRule type="expression" dxfId="247" priority="247">
      <formula>#REF!=" "</formula>
    </cfRule>
    <cfRule type="expression" dxfId="246" priority="248">
      <formula>#REF!="SIM"</formula>
    </cfRule>
  </conditionalFormatting>
  <conditionalFormatting sqref="M731:N731">
    <cfRule type="expression" dxfId="245" priority="245">
      <formula>#REF!=" "</formula>
    </cfRule>
    <cfRule type="expression" dxfId="244" priority="246">
      <formula>#REF!="SIM"</formula>
    </cfRule>
  </conditionalFormatting>
  <conditionalFormatting sqref="I732:L732">
    <cfRule type="expression" dxfId="243" priority="243">
      <formula>#REF!=" "</formula>
    </cfRule>
    <cfRule type="expression" dxfId="242" priority="244">
      <formula>#REF!="SIM"</formula>
    </cfRule>
  </conditionalFormatting>
  <conditionalFormatting sqref="M732:N732">
    <cfRule type="expression" dxfId="241" priority="241">
      <formula>#REF!=" "</formula>
    </cfRule>
    <cfRule type="expression" dxfId="240" priority="242">
      <formula>#REF!="SIM"</formula>
    </cfRule>
  </conditionalFormatting>
  <conditionalFormatting sqref="B735">
    <cfRule type="expression" dxfId="239" priority="239">
      <formula>#REF!=" "</formula>
    </cfRule>
    <cfRule type="expression" dxfId="238" priority="240">
      <formula>#REF!="SIM"</formula>
    </cfRule>
  </conditionalFormatting>
  <conditionalFormatting sqref="I733:L733">
    <cfRule type="expression" dxfId="237" priority="237">
      <formula>#REF!=" "</formula>
    </cfRule>
    <cfRule type="expression" dxfId="236" priority="238">
      <formula>#REF!="SIM"</formula>
    </cfRule>
  </conditionalFormatting>
  <conditionalFormatting sqref="M733:N733">
    <cfRule type="expression" dxfId="235" priority="235">
      <formula>#REF!=" "</formula>
    </cfRule>
    <cfRule type="expression" dxfId="234" priority="236">
      <formula>#REF!="SIM"</formula>
    </cfRule>
  </conditionalFormatting>
  <conditionalFormatting sqref="I734:L734">
    <cfRule type="expression" dxfId="233" priority="233">
      <formula>#REF!=" "</formula>
    </cfRule>
    <cfRule type="expression" dxfId="232" priority="234">
      <formula>#REF!="SIM"</formula>
    </cfRule>
  </conditionalFormatting>
  <conditionalFormatting sqref="M734:N734">
    <cfRule type="expression" dxfId="231" priority="231">
      <formula>#REF!=" "</formula>
    </cfRule>
    <cfRule type="expression" dxfId="230" priority="232">
      <formula>#REF!="SIM"</formula>
    </cfRule>
  </conditionalFormatting>
  <conditionalFormatting sqref="I735:L735">
    <cfRule type="expression" dxfId="229" priority="229">
      <formula>#REF!=" "</formula>
    </cfRule>
    <cfRule type="expression" dxfId="228" priority="230">
      <formula>#REF!="SIM"</formula>
    </cfRule>
  </conditionalFormatting>
  <conditionalFormatting sqref="M735:N735">
    <cfRule type="expression" dxfId="227" priority="227">
      <formula>#REF!=" "</formula>
    </cfRule>
    <cfRule type="expression" dxfId="226" priority="228">
      <formula>#REF!="SIM"</formula>
    </cfRule>
  </conditionalFormatting>
  <conditionalFormatting sqref="I736:L736">
    <cfRule type="expression" dxfId="225" priority="225">
      <formula>#REF!=" "</formula>
    </cfRule>
    <cfRule type="expression" dxfId="224" priority="226">
      <formula>#REF!="SIM"</formula>
    </cfRule>
  </conditionalFormatting>
  <conditionalFormatting sqref="M736:N736">
    <cfRule type="expression" dxfId="223" priority="223">
      <formula>#REF!=" "</formula>
    </cfRule>
    <cfRule type="expression" dxfId="222" priority="224">
      <formula>#REF!="SIM"</formula>
    </cfRule>
  </conditionalFormatting>
  <conditionalFormatting sqref="B738">
    <cfRule type="expression" dxfId="221" priority="221">
      <formula>#REF!=" "</formula>
    </cfRule>
    <cfRule type="expression" dxfId="220" priority="222">
      <formula>#REF!="SIM"</formula>
    </cfRule>
  </conditionalFormatting>
  <conditionalFormatting sqref="B740">
    <cfRule type="expression" dxfId="219" priority="219">
      <formula>#REF!=" "</formula>
    </cfRule>
    <cfRule type="expression" dxfId="218" priority="220">
      <formula>#REF!="SIM"</formula>
    </cfRule>
  </conditionalFormatting>
  <conditionalFormatting sqref="I737:L737">
    <cfRule type="expression" dxfId="217" priority="217">
      <formula>#REF!=" "</formula>
    </cfRule>
    <cfRule type="expression" dxfId="216" priority="218">
      <formula>#REF!="SIM"</formula>
    </cfRule>
  </conditionalFormatting>
  <conditionalFormatting sqref="M737:N737">
    <cfRule type="expression" dxfId="215" priority="215">
      <formula>#REF!=" "</formula>
    </cfRule>
    <cfRule type="expression" dxfId="214" priority="216">
      <formula>#REF!="SIM"</formula>
    </cfRule>
  </conditionalFormatting>
  <conditionalFormatting sqref="I738:L738">
    <cfRule type="expression" dxfId="213" priority="213">
      <formula>#REF!=" "</formula>
    </cfRule>
    <cfRule type="expression" dxfId="212" priority="214">
      <formula>#REF!="SIM"</formula>
    </cfRule>
  </conditionalFormatting>
  <conditionalFormatting sqref="M738:N738">
    <cfRule type="expression" dxfId="211" priority="211">
      <formula>#REF!=" "</formula>
    </cfRule>
    <cfRule type="expression" dxfId="210" priority="212">
      <formula>#REF!="SIM"</formula>
    </cfRule>
  </conditionalFormatting>
  <conditionalFormatting sqref="I739:L739">
    <cfRule type="expression" dxfId="209" priority="209">
      <formula>#REF!=" "</formula>
    </cfRule>
    <cfRule type="expression" dxfId="208" priority="210">
      <formula>#REF!="SIM"</formula>
    </cfRule>
  </conditionalFormatting>
  <conditionalFormatting sqref="M739:N739">
    <cfRule type="expression" dxfId="207" priority="207">
      <formula>#REF!=" "</formula>
    </cfRule>
    <cfRule type="expression" dxfId="206" priority="208">
      <formula>#REF!="SIM"</formula>
    </cfRule>
  </conditionalFormatting>
  <conditionalFormatting sqref="I740:L740">
    <cfRule type="expression" dxfId="205" priority="205">
      <formula>#REF!=" "</formula>
    </cfRule>
    <cfRule type="expression" dxfId="204" priority="206">
      <formula>#REF!="SIM"</formula>
    </cfRule>
  </conditionalFormatting>
  <conditionalFormatting sqref="M740:N740">
    <cfRule type="expression" dxfId="203" priority="203">
      <formula>#REF!=" "</formula>
    </cfRule>
    <cfRule type="expression" dxfId="202" priority="204">
      <formula>#REF!="SIM"</formula>
    </cfRule>
  </conditionalFormatting>
  <conditionalFormatting sqref="I741:L741">
    <cfRule type="expression" dxfId="201" priority="201">
      <formula>#REF!=" "</formula>
    </cfRule>
    <cfRule type="expression" dxfId="200" priority="202">
      <formula>#REF!="SIM"</formula>
    </cfRule>
  </conditionalFormatting>
  <conditionalFormatting sqref="M741:N741">
    <cfRule type="expression" dxfId="199" priority="199">
      <formula>#REF!=" "</formula>
    </cfRule>
    <cfRule type="expression" dxfId="198" priority="200">
      <formula>#REF!="SIM"</formula>
    </cfRule>
  </conditionalFormatting>
  <conditionalFormatting sqref="I742:L742">
    <cfRule type="expression" dxfId="197" priority="197">
      <formula>#REF!=" "</formula>
    </cfRule>
    <cfRule type="expression" dxfId="196" priority="198">
      <formula>#REF!="SIM"</formula>
    </cfRule>
  </conditionalFormatting>
  <conditionalFormatting sqref="M742:N742">
    <cfRule type="expression" dxfId="195" priority="195">
      <formula>#REF!=" "</formula>
    </cfRule>
    <cfRule type="expression" dxfId="194" priority="196">
      <formula>#REF!="SIM"</formula>
    </cfRule>
  </conditionalFormatting>
  <conditionalFormatting sqref="B743">
    <cfRule type="expression" dxfId="193" priority="193">
      <formula>#REF!=" "</formula>
    </cfRule>
    <cfRule type="expression" dxfId="192" priority="194">
      <formula>#REF!="SIM"</formula>
    </cfRule>
  </conditionalFormatting>
  <conditionalFormatting sqref="B744">
    <cfRule type="expression" dxfId="191" priority="191">
      <formula>#REF!=" "</formula>
    </cfRule>
    <cfRule type="expression" dxfId="190" priority="192">
      <formula>#REF!="SIM"</formula>
    </cfRule>
  </conditionalFormatting>
  <conditionalFormatting sqref="I743:L743">
    <cfRule type="expression" dxfId="189" priority="189">
      <formula>#REF!=" "</formula>
    </cfRule>
    <cfRule type="expression" dxfId="188" priority="190">
      <formula>#REF!="SIM"</formula>
    </cfRule>
  </conditionalFormatting>
  <conditionalFormatting sqref="M743:N743">
    <cfRule type="expression" dxfId="187" priority="187">
      <formula>#REF!=" "</formula>
    </cfRule>
    <cfRule type="expression" dxfId="186" priority="188">
      <formula>#REF!="SIM"</formula>
    </cfRule>
  </conditionalFormatting>
  <conditionalFormatting sqref="I744:L744">
    <cfRule type="expression" dxfId="185" priority="185">
      <formula>#REF!=" "</formula>
    </cfRule>
    <cfRule type="expression" dxfId="184" priority="186">
      <formula>#REF!="SIM"</formula>
    </cfRule>
  </conditionalFormatting>
  <conditionalFormatting sqref="M744:N744">
    <cfRule type="expression" dxfId="183" priority="183">
      <formula>#REF!=" "</formula>
    </cfRule>
    <cfRule type="expression" dxfId="182" priority="184">
      <formula>#REF!="SIM"</formula>
    </cfRule>
  </conditionalFormatting>
  <conditionalFormatting sqref="B745">
    <cfRule type="expression" dxfId="181" priority="181">
      <formula>#REF!=" "</formula>
    </cfRule>
    <cfRule type="expression" dxfId="180" priority="182">
      <formula>#REF!="SIM"</formula>
    </cfRule>
  </conditionalFormatting>
  <conditionalFormatting sqref="B746">
    <cfRule type="expression" dxfId="179" priority="179">
      <formula>#REF!=" "</formula>
    </cfRule>
    <cfRule type="expression" dxfId="178" priority="180">
      <formula>#REF!="SIM"</formula>
    </cfRule>
  </conditionalFormatting>
  <conditionalFormatting sqref="I745:L745">
    <cfRule type="expression" dxfId="177" priority="177">
      <formula>#REF!=" "</formula>
    </cfRule>
    <cfRule type="expression" dxfId="176" priority="178">
      <formula>#REF!="SIM"</formula>
    </cfRule>
  </conditionalFormatting>
  <conditionalFormatting sqref="M745:N745">
    <cfRule type="expression" dxfId="175" priority="175">
      <formula>#REF!=" "</formula>
    </cfRule>
    <cfRule type="expression" dxfId="174" priority="176">
      <formula>#REF!="SIM"</formula>
    </cfRule>
  </conditionalFormatting>
  <conditionalFormatting sqref="I746:L746">
    <cfRule type="expression" dxfId="173" priority="173">
      <formula>#REF!=" "</formula>
    </cfRule>
    <cfRule type="expression" dxfId="172" priority="174">
      <formula>#REF!="SIM"</formula>
    </cfRule>
  </conditionalFormatting>
  <conditionalFormatting sqref="M746:N746">
    <cfRule type="expression" dxfId="171" priority="171">
      <formula>#REF!=" "</formula>
    </cfRule>
    <cfRule type="expression" dxfId="170" priority="172">
      <formula>#REF!="SIM"</formula>
    </cfRule>
  </conditionalFormatting>
  <conditionalFormatting sqref="B747">
    <cfRule type="expression" dxfId="169" priority="169">
      <formula>#REF!=" "</formula>
    </cfRule>
    <cfRule type="expression" dxfId="168" priority="170">
      <formula>#REF!="SIM"</formula>
    </cfRule>
  </conditionalFormatting>
  <conditionalFormatting sqref="B748">
    <cfRule type="expression" dxfId="167" priority="167">
      <formula>#REF!=" "</formula>
    </cfRule>
    <cfRule type="expression" dxfId="166" priority="168">
      <formula>#REF!="SIM"</formula>
    </cfRule>
  </conditionalFormatting>
  <conditionalFormatting sqref="I747:L747">
    <cfRule type="expression" dxfId="165" priority="165">
      <formula>#REF!=" "</formula>
    </cfRule>
    <cfRule type="expression" dxfId="164" priority="166">
      <formula>#REF!="SIM"</formula>
    </cfRule>
  </conditionalFormatting>
  <conditionalFormatting sqref="M747:N747">
    <cfRule type="expression" dxfId="163" priority="163">
      <formula>#REF!=" "</formula>
    </cfRule>
    <cfRule type="expression" dxfId="162" priority="164">
      <formula>#REF!="SIM"</formula>
    </cfRule>
  </conditionalFormatting>
  <conditionalFormatting sqref="I748:L748">
    <cfRule type="expression" dxfId="161" priority="161">
      <formula>#REF!=" "</formula>
    </cfRule>
    <cfRule type="expression" dxfId="160" priority="162">
      <formula>#REF!="SIM"</formula>
    </cfRule>
  </conditionalFormatting>
  <conditionalFormatting sqref="M748:N748">
    <cfRule type="expression" dxfId="159" priority="159">
      <formula>#REF!=" "</formula>
    </cfRule>
    <cfRule type="expression" dxfId="158" priority="160">
      <formula>#REF!="SIM"</formula>
    </cfRule>
  </conditionalFormatting>
  <conditionalFormatting sqref="B749">
    <cfRule type="expression" dxfId="157" priority="157">
      <formula>#REF!=" "</formula>
    </cfRule>
    <cfRule type="expression" dxfId="156" priority="158">
      <formula>#REF!="SIM"</formula>
    </cfRule>
  </conditionalFormatting>
  <conditionalFormatting sqref="B750">
    <cfRule type="expression" dxfId="155" priority="155">
      <formula>#REF!=" "</formula>
    </cfRule>
    <cfRule type="expression" dxfId="154" priority="156">
      <formula>#REF!="SIM"</formula>
    </cfRule>
  </conditionalFormatting>
  <conditionalFormatting sqref="I749:I761">
    <cfRule type="expression" dxfId="153" priority="153">
      <formula>#REF!=" "</formula>
    </cfRule>
    <cfRule type="expression" dxfId="152" priority="154">
      <formula>#REF!="SIM"</formula>
    </cfRule>
  </conditionalFormatting>
  <conditionalFormatting sqref="L749:L761">
    <cfRule type="expression" dxfId="151" priority="151">
      <formula>#REF!=" "</formula>
    </cfRule>
    <cfRule type="expression" dxfId="150" priority="152">
      <formula>#REF!="SIM"</formula>
    </cfRule>
  </conditionalFormatting>
  <conditionalFormatting sqref="M749:N749">
    <cfRule type="expression" dxfId="149" priority="149">
      <formula>#REF!=" "</formula>
    </cfRule>
    <cfRule type="expression" dxfId="148" priority="150">
      <formula>#REF!="SIM"</formula>
    </cfRule>
  </conditionalFormatting>
  <conditionalFormatting sqref="M750:N750">
    <cfRule type="expression" dxfId="147" priority="147">
      <formula>#REF!=" "</formula>
    </cfRule>
    <cfRule type="expression" dxfId="146" priority="148">
      <formula>#REF!="SIM"</formula>
    </cfRule>
  </conditionalFormatting>
  <conditionalFormatting sqref="B751:B752">
    <cfRule type="expression" dxfId="145" priority="145">
      <formula>#REF!=" "</formula>
    </cfRule>
    <cfRule type="expression" dxfId="144" priority="146">
      <formula>#REF!="SIM"</formula>
    </cfRule>
  </conditionalFormatting>
  <conditionalFormatting sqref="M751:N751">
    <cfRule type="expression" dxfId="143" priority="143">
      <formula>#REF!=" "</formula>
    </cfRule>
    <cfRule type="expression" dxfId="142" priority="144">
      <formula>#REF!="SIM"</formula>
    </cfRule>
  </conditionalFormatting>
  <conditionalFormatting sqref="M752:N752">
    <cfRule type="expression" dxfId="141" priority="141">
      <formula>#REF!=" "</formula>
    </cfRule>
    <cfRule type="expression" dxfId="140" priority="142">
      <formula>#REF!="SIM"</formula>
    </cfRule>
  </conditionalFormatting>
  <conditionalFormatting sqref="B753:B754">
    <cfRule type="expression" dxfId="139" priority="139">
      <formula>#REF!=" "</formula>
    </cfRule>
    <cfRule type="expression" dxfId="138" priority="140">
      <formula>#REF!="SIM"</formula>
    </cfRule>
  </conditionalFormatting>
  <conditionalFormatting sqref="M753:N753">
    <cfRule type="expression" dxfId="137" priority="137">
      <formula>#REF!=" "</formula>
    </cfRule>
    <cfRule type="expression" dxfId="136" priority="138">
      <formula>#REF!="SIM"</formula>
    </cfRule>
  </conditionalFormatting>
  <conditionalFormatting sqref="B756">
    <cfRule type="expression" dxfId="135" priority="135">
      <formula>#REF!=" "</formula>
    </cfRule>
    <cfRule type="expression" dxfId="134" priority="136">
      <formula>#REF!="SIM"</formula>
    </cfRule>
  </conditionalFormatting>
  <conditionalFormatting sqref="M754:N754">
    <cfRule type="expression" dxfId="133" priority="133">
      <formula>#REF!=" "</formula>
    </cfRule>
    <cfRule type="expression" dxfId="132" priority="134">
      <formula>#REF!="SIM"</formula>
    </cfRule>
  </conditionalFormatting>
  <conditionalFormatting sqref="M755:N755">
    <cfRule type="expression" dxfId="131" priority="131">
      <formula>#REF!=" "</formula>
    </cfRule>
    <cfRule type="expression" dxfId="130" priority="132">
      <formula>#REF!="SIM"</formula>
    </cfRule>
  </conditionalFormatting>
  <conditionalFormatting sqref="M756:N756">
    <cfRule type="expression" dxfId="129" priority="129">
      <formula>#REF!=" "</formula>
    </cfRule>
    <cfRule type="expression" dxfId="128" priority="130">
      <formula>#REF!="SIM"</formula>
    </cfRule>
  </conditionalFormatting>
  <conditionalFormatting sqref="M757:N757">
    <cfRule type="expression" dxfId="127" priority="127">
      <formula>#REF!=" "</formula>
    </cfRule>
    <cfRule type="expression" dxfId="126" priority="128">
      <formula>#REF!="SIM"</formula>
    </cfRule>
  </conditionalFormatting>
  <conditionalFormatting sqref="B758:B759">
    <cfRule type="expression" dxfId="125" priority="125">
      <formula>#REF!=" "</formula>
    </cfRule>
    <cfRule type="expression" dxfId="124" priority="126">
      <formula>#REF!="SIM"</formula>
    </cfRule>
  </conditionalFormatting>
  <conditionalFormatting sqref="M758:N758">
    <cfRule type="expression" dxfId="123" priority="123">
      <formula>#REF!=" "</formula>
    </cfRule>
    <cfRule type="expression" dxfId="122" priority="124">
      <formula>#REF!="SIM"</formula>
    </cfRule>
  </conditionalFormatting>
  <conditionalFormatting sqref="M759:N759">
    <cfRule type="expression" dxfId="121" priority="121">
      <formula>#REF!=" "</formula>
    </cfRule>
    <cfRule type="expression" dxfId="120" priority="122">
      <formula>#REF!="SIM"</formula>
    </cfRule>
  </conditionalFormatting>
  <conditionalFormatting sqref="B760:B761">
    <cfRule type="expression" dxfId="119" priority="119">
      <formula>#REF!=" "</formula>
    </cfRule>
    <cfRule type="expression" dxfId="118" priority="120">
      <formula>#REF!="SIM"</formula>
    </cfRule>
  </conditionalFormatting>
  <conditionalFormatting sqref="M760:N760">
    <cfRule type="expression" dxfId="117" priority="117">
      <formula>#REF!=" "</formula>
    </cfRule>
    <cfRule type="expression" dxfId="116" priority="118">
      <formula>#REF!="SIM"</formula>
    </cfRule>
  </conditionalFormatting>
  <conditionalFormatting sqref="M761:N761">
    <cfRule type="expression" dxfId="115" priority="115">
      <formula>#REF!=" "</formula>
    </cfRule>
    <cfRule type="expression" dxfId="114" priority="116">
      <formula>#REF!="SIM"</formula>
    </cfRule>
  </conditionalFormatting>
  <conditionalFormatting sqref="A549:C549 D564:D568 C567:C568 C550:D563 E549:H568 C582:W590 C569:H581 J549:W581">
    <cfRule type="expression" dxfId="113" priority="113">
      <formula>#REF!=" "</formula>
    </cfRule>
    <cfRule type="expression" dxfId="112" priority="114">
      <formula>#REF!="SIM"</formula>
    </cfRule>
  </conditionalFormatting>
  <conditionalFormatting sqref="C551:D552 F551:H552 J551:Q552">
    <cfRule type="expression" dxfId="111" priority="111">
      <formula>#REF!=" "</formula>
    </cfRule>
    <cfRule type="expression" dxfId="110" priority="112">
      <formula>#REF!="SIM"</formula>
    </cfRule>
  </conditionalFormatting>
  <conditionalFormatting sqref="C557:D558 F557:H558 C559:C562 J557:Q558">
    <cfRule type="expression" dxfId="109" priority="109">
      <formula>#REF!=" "</formula>
    </cfRule>
    <cfRule type="expression" dxfId="108" priority="110">
      <formula>#REF!="SIM"</formula>
    </cfRule>
  </conditionalFormatting>
  <conditionalFormatting sqref="C559:D560 C561:C562 F559:H560 J559:Q560">
    <cfRule type="expression" dxfId="107" priority="107">
      <formula>#REF!=" "</formula>
    </cfRule>
    <cfRule type="expression" dxfId="106" priority="108">
      <formula>#REF!="SIM"</formula>
    </cfRule>
  </conditionalFormatting>
  <conditionalFormatting sqref="C561:D562 F561:H562 J561:Q562">
    <cfRule type="expression" dxfId="105" priority="105">
      <formula>#REF!=" "</formula>
    </cfRule>
    <cfRule type="expression" dxfId="104" priority="106">
      <formula>#REF!="SIM"</formula>
    </cfRule>
  </conditionalFormatting>
  <conditionalFormatting sqref="C561:D562 F561:H562 J561:Q562">
    <cfRule type="expression" dxfId="103" priority="103">
      <formula>#REF!=" "</formula>
    </cfRule>
    <cfRule type="expression" dxfId="102" priority="104">
      <formula>#REF!="SIM"</formula>
    </cfRule>
  </conditionalFormatting>
  <conditionalFormatting sqref="D549:E549">
    <cfRule type="expression" dxfId="101" priority="101">
      <formula>#REF!=" "</formula>
    </cfRule>
    <cfRule type="expression" dxfId="100" priority="102">
      <formula>#REF!="SIM"</formula>
    </cfRule>
  </conditionalFormatting>
  <conditionalFormatting sqref="C563:D563 F563:H564 D564 O565:Q566 J563:Q564">
    <cfRule type="expression" dxfId="99" priority="99">
      <formula>#REF!=" "</formula>
    </cfRule>
    <cfRule type="expression" dxfId="98" priority="100">
      <formula>#REF!="SIM"</formula>
    </cfRule>
  </conditionalFormatting>
  <conditionalFormatting sqref="D565:D566">
    <cfRule type="expression" dxfId="97" priority="97">
      <formula>#REF!=" "</formula>
    </cfRule>
    <cfRule type="expression" dxfId="96" priority="98">
      <formula>#REF!="SIM"</formula>
    </cfRule>
  </conditionalFormatting>
  <conditionalFormatting sqref="C567:D567 F567:H567 J567:Q567">
    <cfRule type="expression" dxfId="95" priority="95">
      <formula>#REF!=" "</formula>
    </cfRule>
    <cfRule type="expression" dxfId="94" priority="96">
      <formula>#REF!="SIM"</formula>
    </cfRule>
  </conditionalFormatting>
  <conditionalFormatting sqref="C568:D568 F568:H568 J568:Q568">
    <cfRule type="expression" dxfId="93" priority="93">
      <formula>#REF!=" "</formula>
    </cfRule>
    <cfRule type="expression" dxfId="92" priority="94">
      <formula>#REF!="SIM"</formula>
    </cfRule>
  </conditionalFormatting>
  <conditionalFormatting sqref="F565:H566 J565:Q566">
    <cfRule type="expression" dxfId="91" priority="91">
      <formula>#REF!=" "</formula>
    </cfRule>
    <cfRule type="expression" dxfId="90" priority="92">
      <formula>#REF!="SIM"</formula>
    </cfRule>
  </conditionalFormatting>
  <conditionalFormatting sqref="C567:D567 F567:H567 J567:Q567">
    <cfRule type="expression" dxfId="89" priority="89">
      <formula>#REF!=" "</formula>
    </cfRule>
    <cfRule type="expression" dxfId="88" priority="90">
      <formula>#REF!="SIM"</formula>
    </cfRule>
  </conditionalFormatting>
  <conditionalFormatting sqref="C568:D568 F568:H568 J568:Q568">
    <cfRule type="expression" dxfId="87" priority="87">
      <formula>#REF!=" "</formula>
    </cfRule>
    <cfRule type="expression" dxfId="86" priority="88">
      <formula>#REF!="SIM"</formula>
    </cfRule>
  </conditionalFormatting>
  <conditionalFormatting sqref="C564:C566">
    <cfRule type="expression" dxfId="85" priority="85">
      <formula>#REF!=" "</formula>
    </cfRule>
    <cfRule type="expression" dxfId="84" priority="86">
      <formula>#REF!="SIM"</formula>
    </cfRule>
  </conditionalFormatting>
  <conditionalFormatting sqref="C564:C566">
    <cfRule type="expression" dxfId="83" priority="83">
      <formula>#REF!=" "</formula>
    </cfRule>
    <cfRule type="expression" dxfId="82" priority="84">
      <formula>#REF!="SIM"</formula>
    </cfRule>
  </conditionalFormatting>
  <conditionalFormatting sqref="A550:B590">
    <cfRule type="expression" dxfId="81" priority="81">
      <formula>#REF!=" "</formula>
    </cfRule>
    <cfRule type="expression" dxfId="80" priority="82">
      <formula>#REF!="SIM"</formula>
    </cfRule>
  </conditionalFormatting>
  <conditionalFormatting sqref="C553:D556 F553:H556 J553:Q556">
    <cfRule type="expression" dxfId="79" priority="79">
      <formula>#REF!=" "</formula>
    </cfRule>
    <cfRule type="expression" dxfId="78" priority="80">
      <formula>#REF!="SIM"</formula>
    </cfRule>
  </conditionalFormatting>
  <conditionalFormatting sqref="C569:D572 F569:H572 J569:Q572">
    <cfRule type="expression" dxfId="77" priority="77">
      <formula>#REF!=" "</formula>
    </cfRule>
    <cfRule type="expression" dxfId="76" priority="78">
      <formula>#REF!="SIM"</formula>
    </cfRule>
  </conditionalFormatting>
  <conditionalFormatting sqref="B762:E762 B764:E764 B766:E766 B768:E768 B770:E770 B772:E772 B774:E774 B776:E776 B778:E778 B780:E780 B782:E782 B784:E784 B786:E786 B788:E788 B790:E790 B792:E792 B794:E794 B796:E796 B798:E798 B800:E800 B802:E802 B804:E804 B810:E810 A812:E812 B814:E814 B816:E816 B818:E818 B808:E808 B806:E806 G762:G819 I762:M819 B820:F823 H820:L823 O762:W823 A813:A823">
    <cfRule type="expression" dxfId="75" priority="75" stopIfTrue="1">
      <formula>#REF!=" "</formula>
    </cfRule>
  </conditionalFormatting>
  <conditionalFormatting sqref="B762:E762 B764:E764 B766:E766 B768:E768 B770:E770 B772:E772 B774:E774 B776:E776 B778:E778 B780:E780 B782:E782 B784:E784 B786:E786 B788:E788 B790:E790 B792:E792 B794:E794 B796:E796 B798:E798 B800:E800 B802:E802 B804:E804 B810:E810 A812:E812 B814:E814 B816:E816 B818:E818 B808:E808 B806:E806 G762:G819 I762:M819 B820:F823 H820:L823 O762:W823 A813:A823">
    <cfRule type="expression" dxfId="74" priority="76" stopIfTrue="1">
      <formula>#REF!="SIM"</formula>
    </cfRule>
  </conditionalFormatting>
  <conditionalFormatting sqref="B763:E763">
    <cfRule type="expression" dxfId="73" priority="73" stopIfTrue="1">
      <formula>#REF!=" "</formula>
    </cfRule>
  </conditionalFormatting>
  <conditionalFormatting sqref="B763:E763">
    <cfRule type="expression" dxfId="72" priority="74" stopIfTrue="1">
      <formula>#REF!="SIM"</formula>
    </cfRule>
  </conditionalFormatting>
  <conditionalFormatting sqref="B765:E765">
    <cfRule type="expression" dxfId="71" priority="71" stopIfTrue="1">
      <formula>#REF!=" "</formula>
    </cfRule>
  </conditionalFormatting>
  <conditionalFormatting sqref="B765:E765">
    <cfRule type="expression" dxfId="70" priority="72" stopIfTrue="1">
      <formula>#REF!="SIM"</formula>
    </cfRule>
  </conditionalFormatting>
  <conditionalFormatting sqref="B767:E767">
    <cfRule type="expression" dxfId="69" priority="69" stopIfTrue="1">
      <formula>#REF!=" "</formula>
    </cfRule>
  </conditionalFormatting>
  <conditionalFormatting sqref="B767:E767">
    <cfRule type="expression" dxfId="68" priority="70" stopIfTrue="1">
      <formula>#REF!="SIM"</formula>
    </cfRule>
  </conditionalFormatting>
  <conditionalFormatting sqref="B769:E769">
    <cfRule type="expression" dxfId="67" priority="67" stopIfTrue="1">
      <formula>#REF!=" "</formula>
    </cfRule>
  </conditionalFormatting>
  <conditionalFormatting sqref="B769:E769">
    <cfRule type="expression" dxfId="66" priority="68" stopIfTrue="1">
      <formula>#REF!="SIM"</formula>
    </cfRule>
  </conditionalFormatting>
  <conditionalFormatting sqref="B771:E771">
    <cfRule type="expression" dxfId="65" priority="65" stopIfTrue="1">
      <formula>#REF!=" "</formula>
    </cfRule>
  </conditionalFormatting>
  <conditionalFormatting sqref="B771:E771">
    <cfRule type="expression" dxfId="64" priority="66" stopIfTrue="1">
      <formula>#REF!="SIM"</formula>
    </cfRule>
  </conditionalFormatting>
  <conditionalFormatting sqref="B773:E773">
    <cfRule type="expression" dxfId="63" priority="63" stopIfTrue="1">
      <formula>#REF!=" "</formula>
    </cfRule>
  </conditionalFormatting>
  <conditionalFormatting sqref="B773:E773">
    <cfRule type="expression" dxfId="62" priority="64" stopIfTrue="1">
      <formula>#REF!="SIM"</formula>
    </cfRule>
  </conditionalFormatting>
  <conditionalFormatting sqref="B775:E775">
    <cfRule type="expression" dxfId="61" priority="61" stopIfTrue="1">
      <formula>#REF!=" "</formula>
    </cfRule>
  </conditionalFormatting>
  <conditionalFormatting sqref="B775:E775">
    <cfRule type="expression" dxfId="60" priority="62" stopIfTrue="1">
      <formula>#REF!="SIM"</formula>
    </cfRule>
  </conditionalFormatting>
  <conditionalFormatting sqref="B777:E777">
    <cfRule type="expression" dxfId="59" priority="59" stopIfTrue="1">
      <formula>#REF!=" "</formula>
    </cfRule>
  </conditionalFormatting>
  <conditionalFormatting sqref="B777:E777">
    <cfRule type="expression" dxfId="58" priority="60" stopIfTrue="1">
      <formula>#REF!="SIM"</formula>
    </cfRule>
  </conditionalFormatting>
  <conditionalFormatting sqref="B779:E779">
    <cfRule type="expression" dxfId="57" priority="57" stopIfTrue="1">
      <formula>#REF!=" "</formula>
    </cfRule>
  </conditionalFormatting>
  <conditionalFormatting sqref="B779:E779">
    <cfRule type="expression" dxfId="56" priority="58" stopIfTrue="1">
      <formula>#REF!="SIM"</formula>
    </cfRule>
  </conditionalFormatting>
  <conditionalFormatting sqref="B781:E781">
    <cfRule type="expression" dxfId="55" priority="55" stopIfTrue="1">
      <formula>#REF!=" "</formula>
    </cfRule>
  </conditionalFormatting>
  <conditionalFormatting sqref="B781:E781">
    <cfRule type="expression" dxfId="54" priority="56" stopIfTrue="1">
      <formula>#REF!="SIM"</formula>
    </cfRule>
  </conditionalFormatting>
  <conditionalFormatting sqref="B783:E783">
    <cfRule type="expression" dxfId="53" priority="53" stopIfTrue="1">
      <formula>#REF!=" "</formula>
    </cfRule>
  </conditionalFormatting>
  <conditionalFormatting sqref="B783:E783">
    <cfRule type="expression" dxfId="52" priority="54" stopIfTrue="1">
      <formula>#REF!="SIM"</formula>
    </cfRule>
  </conditionalFormatting>
  <conditionalFormatting sqref="B785:E785">
    <cfRule type="expression" dxfId="51" priority="51" stopIfTrue="1">
      <formula>#REF!=" "</formula>
    </cfRule>
  </conditionalFormatting>
  <conditionalFormatting sqref="B785:E785">
    <cfRule type="expression" dxfId="50" priority="52" stopIfTrue="1">
      <formula>#REF!="SIM"</formula>
    </cfRule>
  </conditionalFormatting>
  <conditionalFormatting sqref="B787:E787">
    <cfRule type="expression" dxfId="49" priority="49" stopIfTrue="1">
      <formula>#REF!=" "</formula>
    </cfRule>
  </conditionalFormatting>
  <conditionalFormatting sqref="B787:E787">
    <cfRule type="expression" dxfId="48" priority="50" stopIfTrue="1">
      <formula>#REF!="SIM"</formula>
    </cfRule>
  </conditionalFormatting>
  <conditionalFormatting sqref="B789:E789">
    <cfRule type="expression" dxfId="47" priority="47" stopIfTrue="1">
      <formula>#REF!=" "</formula>
    </cfRule>
  </conditionalFormatting>
  <conditionalFormatting sqref="B789:E789">
    <cfRule type="expression" dxfId="46" priority="48" stopIfTrue="1">
      <formula>#REF!="SIM"</formula>
    </cfRule>
  </conditionalFormatting>
  <conditionalFormatting sqref="B791:E791">
    <cfRule type="expression" dxfId="45" priority="45" stopIfTrue="1">
      <formula>#REF!=" "</formula>
    </cfRule>
  </conditionalFormatting>
  <conditionalFormatting sqref="B791:E791">
    <cfRule type="expression" dxfId="44" priority="46" stopIfTrue="1">
      <formula>#REF!="SIM"</formula>
    </cfRule>
  </conditionalFormatting>
  <conditionalFormatting sqref="B793:E793">
    <cfRule type="expression" dxfId="43" priority="43" stopIfTrue="1">
      <formula>#REF!=" "</formula>
    </cfRule>
  </conditionalFormatting>
  <conditionalFormatting sqref="B793:E793">
    <cfRule type="expression" dxfId="42" priority="44" stopIfTrue="1">
      <formula>#REF!="SIM"</formula>
    </cfRule>
  </conditionalFormatting>
  <conditionalFormatting sqref="B795:E795">
    <cfRule type="expression" dxfId="41" priority="41" stopIfTrue="1">
      <formula>#REF!=" "</formula>
    </cfRule>
  </conditionalFormatting>
  <conditionalFormatting sqref="B795:E795">
    <cfRule type="expression" dxfId="40" priority="42" stopIfTrue="1">
      <formula>#REF!="SIM"</formula>
    </cfRule>
  </conditionalFormatting>
  <conditionalFormatting sqref="B797:E797">
    <cfRule type="expression" dxfId="39" priority="39" stopIfTrue="1">
      <formula>#REF!=" "</formula>
    </cfRule>
  </conditionalFormatting>
  <conditionalFormatting sqref="B797:E797">
    <cfRule type="expression" dxfId="38" priority="40" stopIfTrue="1">
      <formula>#REF!="SIM"</formula>
    </cfRule>
  </conditionalFormatting>
  <conditionalFormatting sqref="B799:E799">
    <cfRule type="expression" dxfId="37" priority="37" stopIfTrue="1">
      <formula>#REF!=" "</formula>
    </cfRule>
  </conditionalFormatting>
  <conditionalFormatting sqref="B799:E799">
    <cfRule type="expression" dxfId="36" priority="38" stopIfTrue="1">
      <formula>#REF!="SIM"</formula>
    </cfRule>
  </conditionalFormatting>
  <conditionalFormatting sqref="B801:E801">
    <cfRule type="expression" dxfId="35" priority="35" stopIfTrue="1">
      <formula>#REF!=" "</formula>
    </cfRule>
  </conditionalFormatting>
  <conditionalFormatting sqref="B801:E801">
    <cfRule type="expression" dxfId="34" priority="36" stopIfTrue="1">
      <formula>#REF!="SIM"</formula>
    </cfRule>
  </conditionalFormatting>
  <conditionalFormatting sqref="B803:E803">
    <cfRule type="expression" dxfId="33" priority="33" stopIfTrue="1">
      <formula>#REF!=" "</formula>
    </cfRule>
  </conditionalFormatting>
  <conditionalFormatting sqref="B803:E803">
    <cfRule type="expression" dxfId="32" priority="34" stopIfTrue="1">
      <formula>#REF!="SIM"</formula>
    </cfRule>
  </conditionalFormatting>
  <conditionalFormatting sqref="B805:E805">
    <cfRule type="expression" dxfId="31" priority="31" stopIfTrue="1">
      <formula>#REF!=" "</formula>
    </cfRule>
  </conditionalFormatting>
  <conditionalFormatting sqref="B805:E805">
    <cfRule type="expression" dxfId="30" priority="32" stopIfTrue="1">
      <formula>#REF!="SIM"</formula>
    </cfRule>
  </conditionalFormatting>
  <conditionalFormatting sqref="B807:E807">
    <cfRule type="expression" dxfId="29" priority="29" stopIfTrue="1">
      <formula>#REF!=" "</formula>
    </cfRule>
  </conditionalFormatting>
  <conditionalFormatting sqref="B807:E807">
    <cfRule type="expression" dxfId="28" priority="30" stopIfTrue="1">
      <formula>#REF!="SIM"</formula>
    </cfRule>
  </conditionalFormatting>
  <conditionalFormatting sqref="B809:E809">
    <cfRule type="expression" dxfId="27" priority="27" stopIfTrue="1">
      <formula>#REF!=" "</formula>
    </cfRule>
  </conditionalFormatting>
  <conditionalFormatting sqref="B809:E809">
    <cfRule type="expression" dxfId="26" priority="28" stopIfTrue="1">
      <formula>#REF!="SIM"</formula>
    </cfRule>
  </conditionalFormatting>
  <conditionalFormatting sqref="B811:E811">
    <cfRule type="expression" dxfId="25" priority="25" stopIfTrue="1">
      <formula>#REF!=" "</formula>
    </cfRule>
  </conditionalFormatting>
  <conditionalFormatting sqref="B811:E811">
    <cfRule type="expression" dxfId="24" priority="26" stopIfTrue="1">
      <formula>#REF!="SIM"</formula>
    </cfRule>
  </conditionalFormatting>
  <conditionalFormatting sqref="B813:E813">
    <cfRule type="expression" dxfId="23" priority="23" stopIfTrue="1">
      <formula>#REF!=" "</formula>
    </cfRule>
  </conditionalFormatting>
  <conditionalFormatting sqref="B813:E813">
    <cfRule type="expression" dxfId="22" priority="24" stopIfTrue="1">
      <formula>#REF!="SIM"</formula>
    </cfRule>
  </conditionalFormatting>
  <conditionalFormatting sqref="B815:E815">
    <cfRule type="expression" dxfId="21" priority="21" stopIfTrue="1">
      <formula>#REF!=" "</formula>
    </cfRule>
  </conditionalFormatting>
  <conditionalFormatting sqref="B815:E815">
    <cfRule type="expression" dxfId="20" priority="22" stopIfTrue="1">
      <formula>#REF!="SIM"</formula>
    </cfRule>
  </conditionalFormatting>
  <conditionalFormatting sqref="B817:E817">
    <cfRule type="expression" dxfId="19" priority="19" stopIfTrue="1">
      <formula>#REF!=" "</formula>
    </cfRule>
  </conditionalFormatting>
  <conditionalFormatting sqref="B817:E817">
    <cfRule type="expression" dxfId="18" priority="20" stopIfTrue="1">
      <formula>#REF!="SIM"</formula>
    </cfRule>
  </conditionalFormatting>
  <conditionalFormatting sqref="B819:E819">
    <cfRule type="expression" dxfId="17" priority="17" stopIfTrue="1">
      <formula>#REF!=" "</formula>
    </cfRule>
  </conditionalFormatting>
  <conditionalFormatting sqref="B819:E819">
    <cfRule type="expression" dxfId="16" priority="18" stopIfTrue="1">
      <formula>#REF!="SIM"</formula>
    </cfRule>
  </conditionalFormatting>
  <conditionalFormatting sqref="AD472:AF487">
    <cfRule type="expression" dxfId="15" priority="11" stopIfTrue="1">
      <formula>AD472="NA"</formula>
    </cfRule>
    <cfRule type="expression" dxfId="14" priority="12" stopIfTrue="1">
      <formula>AD472="E"</formula>
    </cfRule>
    <cfRule type="expression" dxfId="13" priority="13" stopIfTrue="1">
      <formula>AD472="D"</formula>
    </cfRule>
    <cfRule type="expression" dxfId="12" priority="14" stopIfTrue="1">
      <formula>AD472="C"</formula>
    </cfRule>
    <cfRule type="expression" dxfId="11" priority="15" stopIfTrue="1">
      <formula>AD472="B"</formula>
    </cfRule>
    <cfRule type="expression" dxfId="10" priority="16" stopIfTrue="1">
      <formula>AD472="A"</formula>
    </cfRule>
  </conditionalFormatting>
  <conditionalFormatting sqref="O653:W653">
    <cfRule type="expression" dxfId="9" priority="9">
      <formula>#REF!=" "</formula>
    </cfRule>
    <cfRule type="expression" dxfId="8" priority="10">
      <formula>#REF!="SIM"</formula>
    </cfRule>
  </conditionalFormatting>
  <conditionalFormatting sqref="O653:Q653">
    <cfRule type="expression" dxfId="7" priority="7">
      <formula>#REF!=" "</formula>
    </cfRule>
    <cfRule type="expression" dxfId="6" priority="8">
      <formula>#REF!="SIM"</formula>
    </cfRule>
  </conditionalFormatting>
  <conditionalFormatting sqref="AD762:AF823">
    <cfRule type="expression" dxfId="5" priority="1" stopIfTrue="1">
      <formula>AD762="NA"</formula>
    </cfRule>
    <cfRule type="expression" dxfId="4" priority="2" stopIfTrue="1">
      <formula>AD762="E"</formula>
    </cfRule>
    <cfRule type="expression" dxfId="3" priority="3" stopIfTrue="1">
      <formula>AD762="D"</formula>
    </cfRule>
    <cfRule type="expression" dxfId="2" priority="4" stopIfTrue="1">
      <formula>AD762="C"</formula>
    </cfRule>
    <cfRule type="expression" dxfId="1" priority="5" stopIfTrue="1">
      <formula>AD762="B"</formula>
    </cfRule>
    <cfRule type="expression" dxfId="0" priority="6" stopIfTrue="1">
      <formula>AD762="A"</formula>
    </cfRule>
  </conditionalFormatting>
  <dataValidations count="8">
    <dataValidation type="list" allowBlank="1" showInputMessage="1" showErrorMessage="1" sqref="K274:K277 J34:J823 K749:K761" xr:uid="{00000000-0002-0000-0100-000002000000}">
      <formula1>$J$22:$J$24</formula1>
    </dataValidation>
    <dataValidation type="list" allowBlank="1" showInputMessage="1" showErrorMessage="1" sqref="K34:K273 K701:K748 K762:K823 K549:K590 K607:K698 K371:K471 K278:K346" xr:uid="{00000000-0002-0000-0100-000003000000}">
      <formula1>$K$22:$K$24</formula1>
    </dataValidation>
    <dataValidation type="list" allowBlank="1" showInputMessage="1" showErrorMessage="1" sqref="N449:N459 M34:M823" xr:uid="{C5BAB4C8-357D-46F2-99B9-8572138C4F28}">
      <formula1>$M$22:$M$24</formula1>
    </dataValidation>
    <dataValidation type="list" allowBlank="1" showInputMessage="1" showErrorMessage="1" sqref="E34:E346 E653:E823 E549:E590 E607:E648" xr:uid="{15315F3E-ADDC-48C6-878E-CF06BDFF5C51}">
      <formula1>$E$18:$E$24</formula1>
    </dataValidation>
    <dataValidation type="list" allowBlank="1" showInputMessage="1" showErrorMessage="1" sqref="E371:E471 E649:E652" xr:uid="{FADBB18A-24B0-49D7-8A19-6820D9C26CBC}">
      <formula1>$E$21:$E$24</formula1>
    </dataValidation>
    <dataValidation type="list" allowBlank="1" showInputMessage="1" showErrorMessage="1" sqref="F34:F823" xr:uid="{A61A143B-4869-4105-A8AE-4B6082B2BFC4}">
      <formula1>$F$20:$F$24</formula1>
    </dataValidation>
    <dataValidation type="list" allowBlank="1" showInputMessage="1" showErrorMessage="1" sqref="H34:H823" xr:uid="{AC740E15-6102-4351-AC4F-D191DF3CA984}">
      <formula1>$H$15:$H$29</formula1>
    </dataValidation>
    <dataValidation type="list" allowBlank="1" showInputMessage="1" showErrorMessage="1" sqref="N34:N346 N431:N448 N460:N471 N371:N421 N549:N590 N607:N761" xr:uid="{64F2B19F-EE8E-41DD-9B53-9020F3926CFD}">
      <formula1>$N$15:$N$25</formula1>
    </dataValidation>
  </dataValidations>
  <printOptions horizontalCentered="1"/>
  <pageMargins left="0.39370078740157483" right="0.39370078740157483" top="0.39370078740157483" bottom="0.39370078740157483" header="0.31496062992125984" footer="0.31496062992125984"/>
  <pageSetup paperSize="9" scale="34" fitToHeight="14" orientation="landscape" r:id="rId1"/>
  <colBreaks count="1" manualBreakCount="1">
    <brk id="32" max="356" man="1"/>
  </colBreak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C68"/>
  <sheetViews>
    <sheetView topLeftCell="A40" workbookViewId="0">
      <selection activeCell="C68" sqref="C68"/>
    </sheetView>
  </sheetViews>
  <sheetFormatPr defaultRowHeight="14.4" x14ac:dyDescent="0.3"/>
  <sheetData>
    <row r="4" spans="3:3" x14ac:dyDescent="0.3">
      <c r="C4">
        <v>0.37059999999999998</v>
      </c>
    </row>
    <row r="5" spans="3:3" x14ac:dyDescent="0.3">
      <c r="C5">
        <v>0.36609999999999998</v>
      </c>
    </row>
    <row r="6" spans="3:3" x14ac:dyDescent="0.3">
      <c r="C6">
        <v>0.36448000000000003</v>
      </c>
    </row>
    <row r="7" spans="3:3" x14ac:dyDescent="0.3">
      <c r="C7">
        <v>0.36292000000000002</v>
      </c>
    </row>
    <row r="8" spans="3:3" x14ac:dyDescent="0.3">
      <c r="C8">
        <v>0.36048000000000002</v>
      </c>
    </row>
    <row r="9" spans="3:3" x14ac:dyDescent="0.3">
      <c r="C9">
        <v>0.35474</v>
      </c>
    </row>
    <row r="10" spans="3:3" x14ac:dyDescent="0.3">
      <c r="C10">
        <v>0.34422999999999998</v>
      </c>
    </row>
    <row r="11" spans="3:3" x14ac:dyDescent="0.3">
      <c r="C11">
        <v>0.34387000000000001</v>
      </c>
    </row>
    <row r="12" spans="3:3" x14ac:dyDescent="0.3">
      <c r="C12">
        <v>0.34190999999999999</v>
      </c>
    </row>
    <row r="13" spans="3:3" x14ac:dyDescent="0.3">
      <c r="C13">
        <v>0.34187000000000001</v>
      </c>
    </row>
    <row r="14" spans="3:3" x14ac:dyDescent="0.3">
      <c r="C14">
        <v>0.34125</v>
      </c>
    </row>
    <row r="15" spans="3:3" x14ac:dyDescent="0.3">
      <c r="C15">
        <v>0.33861999999999998</v>
      </c>
    </row>
    <row r="16" spans="3:3" x14ac:dyDescent="0.3">
      <c r="C16">
        <v>0.33701999999999999</v>
      </c>
    </row>
    <row r="17" spans="3:3" x14ac:dyDescent="0.3">
      <c r="C17">
        <v>0.3357</v>
      </c>
    </row>
    <row r="18" spans="3:3" x14ac:dyDescent="0.3">
      <c r="C18">
        <v>0.33439000000000002</v>
      </c>
    </row>
    <row r="19" spans="3:3" x14ac:dyDescent="0.3">
      <c r="C19">
        <v>0.33184000000000002</v>
      </c>
    </row>
    <row r="20" spans="3:3" x14ac:dyDescent="0.3">
      <c r="C20">
        <v>0.33090000000000003</v>
      </c>
    </row>
    <row r="21" spans="3:3" x14ac:dyDescent="0.3">
      <c r="C21">
        <v>0.32956000000000002</v>
      </c>
    </row>
    <row r="22" spans="3:3" x14ac:dyDescent="0.3">
      <c r="C22">
        <v>0.32740000000000002</v>
      </c>
    </row>
    <row r="23" spans="3:3" x14ac:dyDescent="0.3">
      <c r="C23">
        <v>0.32518999999999998</v>
      </c>
    </row>
    <row r="24" spans="3:3" x14ac:dyDescent="0.3">
      <c r="C24">
        <v>0.32075999999999999</v>
      </c>
    </row>
    <row r="25" spans="3:3" x14ac:dyDescent="0.3">
      <c r="C25">
        <v>0.31781999999999999</v>
      </c>
    </row>
    <row r="26" spans="3:3" x14ac:dyDescent="0.3">
      <c r="C26">
        <v>0.31508999999999998</v>
      </c>
    </row>
    <row r="27" spans="3:3" x14ac:dyDescent="0.3">
      <c r="C27">
        <v>0.31415999999999999</v>
      </c>
    </row>
    <row r="28" spans="3:3" x14ac:dyDescent="0.3">
      <c r="C28">
        <v>0.31346000000000002</v>
      </c>
    </row>
    <row r="29" spans="3:3" x14ac:dyDescent="0.3">
      <c r="C29">
        <v>0.31186999999999998</v>
      </c>
    </row>
    <row r="30" spans="3:3" x14ac:dyDescent="0.3">
      <c r="C30">
        <v>0.31141999999999997</v>
      </c>
    </row>
    <row r="31" spans="3:3" x14ac:dyDescent="0.3">
      <c r="C31">
        <v>0.30292999999999998</v>
      </c>
    </row>
    <row r="32" spans="3:3" x14ac:dyDescent="0.3">
      <c r="C32">
        <v>0.30199999999999999</v>
      </c>
    </row>
    <row r="33" spans="3:3" x14ac:dyDescent="0.3">
      <c r="C33">
        <v>0.30042999999999997</v>
      </c>
    </row>
    <row r="34" spans="3:3" x14ac:dyDescent="0.3">
      <c r="C34">
        <v>0.29925000000000002</v>
      </c>
    </row>
    <row r="35" spans="3:3" x14ac:dyDescent="0.3">
      <c r="C35">
        <v>0.29915999999999998</v>
      </c>
    </row>
    <row r="36" spans="3:3" x14ac:dyDescent="0.3">
      <c r="C36">
        <v>0.29825000000000002</v>
      </c>
    </row>
    <row r="37" spans="3:3" x14ac:dyDescent="0.3">
      <c r="C37">
        <v>0.29815000000000003</v>
      </c>
    </row>
    <row r="38" spans="3:3" x14ac:dyDescent="0.3">
      <c r="C38">
        <v>0.29726999999999998</v>
      </c>
    </row>
    <row r="39" spans="3:3" x14ac:dyDescent="0.3">
      <c r="C39">
        <v>0.29661999999999999</v>
      </c>
    </row>
    <row r="40" spans="3:3" x14ac:dyDescent="0.3">
      <c r="C40">
        <v>0.29615000000000002</v>
      </c>
    </row>
    <row r="41" spans="3:3" x14ac:dyDescent="0.3">
      <c r="C41">
        <v>0.29468</v>
      </c>
    </row>
    <row r="42" spans="3:3" x14ac:dyDescent="0.3">
      <c r="C42">
        <v>0.29060999999999998</v>
      </c>
    </row>
    <row r="43" spans="3:3" x14ac:dyDescent="0.3">
      <c r="C43">
        <v>0.29003000000000001</v>
      </c>
    </row>
    <row r="44" spans="3:3" x14ac:dyDescent="0.3">
      <c r="C44">
        <v>0.28713</v>
      </c>
    </row>
    <row r="45" spans="3:3" x14ac:dyDescent="0.3">
      <c r="C45">
        <v>0.28586</v>
      </c>
    </row>
    <row r="46" spans="3:3" x14ac:dyDescent="0.3">
      <c r="C46">
        <v>0.28523999999999999</v>
      </c>
    </row>
    <row r="47" spans="3:3" x14ac:dyDescent="0.3">
      <c r="C47">
        <v>0.27633000000000002</v>
      </c>
    </row>
    <row r="48" spans="3:3" x14ac:dyDescent="0.3">
      <c r="C48">
        <v>0.27621000000000001</v>
      </c>
    </row>
    <row r="49" spans="3:3" x14ac:dyDescent="0.3">
      <c r="C49">
        <v>0.27588000000000001</v>
      </c>
    </row>
    <row r="50" spans="3:3" x14ac:dyDescent="0.3">
      <c r="C50">
        <v>0.27455000000000002</v>
      </c>
    </row>
    <row r="51" spans="3:3" x14ac:dyDescent="0.3">
      <c r="C51">
        <v>0.27350000000000002</v>
      </c>
    </row>
    <row r="52" spans="3:3" x14ac:dyDescent="0.3">
      <c r="C52">
        <v>0.27179999999999999</v>
      </c>
    </row>
    <row r="53" spans="3:3" x14ac:dyDescent="0.3">
      <c r="C53">
        <v>0.27139000000000002</v>
      </c>
    </row>
    <row r="54" spans="3:3" x14ac:dyDescent="0.3">
      <c r="C54">
        <v>0.26785999999999999</v>
      </c>
    </row>
    <row r="55" spans="3:3" x14ac:dyDescent="0.3">
      <c r="C55">
        <v>0.26172000000000001</v>
      </c>
    </row>
    <row r="56" spans="3:3" x14ac:dyDescent="0.3">
      <c r="C56">
        <v>0.26069999999999999</v>
      </c>
    </row>
    <row r="57" spans="3:3" x14ac:dyDescent="0.3">
      <c r="C57">
        <v>0.26008999999999999</v>
      </c>
    </row>
    <row r="58" spans="3:3" x14ac:dyDescent="0.3">
      <c r="C58">
        <v>0.25927</v>
      </c>
    </row>
    <row r="59" spans="3:3" x14ac:dyDescent="0.3">
      <c r="C59">
        <v>0.25694</v>
      </c>
    </row>
    <row r="60" spans="3:3" x14ac:dyDescent="0.3">
      <c r="C60">
        <v>0.25580000000000003</v>
      </c>
    </row>
    <row r="61" spans="3:3" x14ac:dyDescent="0.3">
      <c r="C61">
        <v>0.25307000000000002</v>
      </c>
    </row>
    <row r="62" spans="3:3" x14ac:dyDescent="0.3">
      <c r="C62">
        <v>0.24257999999999999</v>
      </c>
    </row>
    <row r="63" spans="3:3" x14ac:dyDescent="0.3">
      <c r="C63">
        <v>0.24253</v>
      </c>
    </row>
    <row r="64" spans="3:3" x14ac:dyDescent="0.3">
      <c r="C64">
        <v>0.23801</v>
      </c>
    </row>
    <row r="65" spans="3:3" x14ac:dyDescent="0.3">
      <c r="C65">
        <v>0.20877000000000001</v>
      </c>
    </row>
    <row r="66" spans="3:3" x14ac:dyDescent="0.3">
      <c r="C66">
        <v>0.19728999999999999</v>
      </c>
    </row>
    <row r="68" spans="3:3" x14ac:dyDescent="0.3">
      <c r="C68">
        <f>AVERAGE(C4:C66)</f>
        <v>0.30056666666666698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Ventiladores</vt:lpstr>
      <vt:lpstr>média consumo annel anual 2013</vt:lpstr>
      <vt:lpstr>Ventiladores!Area_de_impressao</vt:lpstr>
      <vt:lpstr>Ventiladores!Print_Area</vt:lpstr>
      <vt:lpstr>Ventiladores!Print_Titles</vt:lpstr>
      <vt:lpstr>Ventiladores!Titulos_de_impressao</vt:lpstr>
    </vt:vector>
  </TitlesOfParts>
  <Company>LENOVO CUSTOMER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danielle assafin</cp:lastModifiedBy>
  <cp:lastPrinted>2023-04-06T14:43:25Z</cp:lastPrinted>
  <dcterms:created xsi:type="dcterms:W3CDTF">2009-06-29T14:46:40Z</dcterms:created>
  <dcterms:modified xsi:type="dcterms:W3CDTF">2023-04-12T16:57:29Z</dcterms:modified>
</cp:coreProperties>
</file>