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53ee21d6df87332/Inmetro/0-PBE/2 - Programas/Refrigeradores/Tabela de eficiência energética/TABELA PARA O SITE/"/>
    </mc:Choice>
  </mc:AlternateContent>
  <xr:revisionPtr revIDLastSave="1" documentId="8_{D650513A-7713-4CA4-8F2B-AD07F3A60F8B}" xr6:coauthVersionLast="47" xr6:coauthVersionMax="47" xr10:uidLastSave="{076945E7-76BC-48A9-8D46-21A73E447180}"/>
  <bookViews>
    <workbookView xWindow="-108" yWindow="-108" windowWidth="23256" windowHeight="12456" tabRatio="780" xr2:uid="{00000000-000D-0000-FFFF-FFFF00000000}"/>
  </bookViews>
  <sheets>
    <sheet name="Refrigeradores e Assemelhados" sheetId="21" r:id="rId1"/>
  </sheets>
  <definedNames>
    <definedName name="_xlnm._FilterDatabase" localSheetId="0" hidden="1">'Refrigeradores e Assemelhados'!$A$24:$AG$422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3" i="21" l="1"/>
  <c r="AH89" i="21"/>
  <c r="AH90" i="21"/>
  <c r="AH91" i="21"/>
  <c r="AH92" i="21"/>
  <c r="AH93" i="21"/>
  <c r="AH94" i="21"/>
  <c r="AH95" i="21"/>
  <c r="AH96" i="21"/>
  <c r="AH97" i="21"/>
  <c r="AH98" i="21"/>
  <c r="AH221" i="21"/>
  <c r="AH222" i="21"/>
  <c r="AH223" i="21"/>
  <c r="AH224" i="21"/>
  <c r="AH225" i="21"/>
  <c r="AH226" i="21"/>
  <c r="AH227" i="21"/>
  <c r="AH228" i="21"/>
  <c r="AH229" i="21"/>
  <c r="AH230" i="21"/>
  <c r="AH231" i="21"/>
  <c r="AH232" i="21"/>
  <c r="AH233" i="21"/>
  <c r="AH334" i="21"/>
  <c r="AH335" i="21"/>
  <c r="AH336" i="21"/>
  <c r="AH337" i="21"/>
  <c r="AH338" i="21"/>
  <c r="AH339" i="21"/>
  <c r="AH340" i="21"/>
  <c r="AH341" i="21"/>
  <c r="AH342" i="21"/>
  <c r="AH343" i="21"/>
  <c r="AH344" i="21"/>
  <c r="AH345" i="21"/>
  <c r="AH346" i="21"/>
  <c r="AH347" i="21"/>
  <c r="L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50" i="21"/>
  <c r="AE51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0" i="21"/>
  <c r="AE71" i="21"/>
  <c r="AE72" i="21"/>
  <c r="AE73" i="21"/>
  <c r="AE74" i="21"/>
  <c r="AE75" i="21"/>
  <c r="AE76" i="21"/>
  <c r="AE77" i="21"/>
  <c r="AE78" i="21"/>
  <c r="AE79" i="21"/>
  <c r="AE80" i="21"/>
  <c r="AE81" i="21"/>
  <c r="AE82" i="21"/>
  <c r="AE83" i="21"/>
  <c r="AE84" i="21"/>
  <c r="AE85" i="21"/>
  <c r="AE86" i="21"/>
  <c r="AE87" i="21"/>
  <c r="AE88" i="21"/>
  <c r="AE89" i="21"/>
  <c r="AE90" i="21"/>
  <c r="AE91" i="21"/>
  <c r="AE92" i="21"/>
  <c r="AE93" i="21"/>
  <c r="AE94" i="21"/>
  <c r="AE95" i="21"/>
  <c r="AE96" i="21"/>
  <c r="AE97" i="21"/>
  <c r="AE98" i="21"/>
  <c r="AE99" i="21"/>
  <c r="AE100" i="21"/>
  <c r="AE101" i="21"/>
  <c r="AE102" i="21"/>
  <c r="AE103" i="21"/>
  <c r="AE104" i="21"/>
  <c r="AE105" i="21"/>
  <c r="AE106" i="21"/>
  <c r="AE107" i="21"/>
  <c r="AE108" i="21"/>
  <c r="AE109" i="21"/>
  <c r="AE110" i="21"/>
  <c r="AE111" i="21"/>
  <c r="AE112" i="21"/>
  <c r="AE113" i="21"/>
  <c r="AE114" i="21"/>
  <c r="AE115" i="21"/>
  <c r="AE116" i="21"/>
  <c r="AE117" i="21"/>
  <c r="AE118" i="21"/>
  <c r="AE119" i="21"/>
  <c r="AE120" i="21"/>
  <c r="AE121" i="21"/>
  <c r="AE122" i="21"/>
  <c r="AE123" i="21"/>
  <c r="AE124" i="21"/>
  <c r="AE125" i="21"/>
  <c r="AE126" i="21"/>
  <c r="AE127" i="21"/>
  <c r="AE128" i="21"/>
  <c r="AE129" i="21"/>
  <c r="AE130" i="21"/>
  <c r="AE131" i="21"/>
  <c r="AE132" i="21"/>
  <c r="AE133" i="21"/>
  <c r="AE134" i="21"/>
  <c r="AE135" i="21"/>
  <c r="AE136" i="21"/>
  <c r="AE137" i="21"/>
  <c r="AE138" i="21"/>
  <c r="AE139" i="21"/>
  <c r="AE140" i="21"/>
  <c r="AE141" i="21"/>
  <c r="AE142" i="21"/>
  <c r="AE143" i="21"/>
  <c r="AE144" i="21"/>
  <c r="AE145" i="21"/>
  <c r="AE146" i="21"/>
  <c r="AE147" i="21"/>
  <c r="AE148" i="21"/>
  <c r="AE149" i="21"/>
  <c r="AE150" i="21"/>
  <c r="AE151" i="21"/>
  <c r="AE152" i="21"/>
  <c r="AE153" i="21"/>
  <c r="AE154" i="21"/>
  <c r="AE155" i="21"/>
  <c r="AE156" i="21"/>
  <c r="AE157" i="21"/>
  <c r="AE158" i="21"/>
  <c r="AE159" i="21"/>
  <c r="AE160" i="21"/>
  <c r="AE161" i="21"/>
  <c r="AE162" i="21"/>
  <c r="AE163" i="21"/>
  <c r="AE164" i="21"/>
  <c r="AE165" i="21"/>
  <c r="AE166" i="21"/>
  <c r="AE167" i="21"/>
  <c r="AE168" i="21"/>
  <c r="AE169" i="21"/>
  <c r="AE170" i="21"/>
  <c r="AE171" i="21"/>
  <c r="AE172" i="21"/>
  <c r="AE173" i="21"/>
  <c r="AE174" i="21"/>
  <c r="AE175" i="21"/>
  <c r="AE176" i="21"/>
  <c r="AE177" i="21"/>
  <c r="AE178" i="21"/>
  <c r="AE179" i="21"/>
  <c r="AE180" i="21"/>
  <c r="AE181" i="21"/>
  <c r="AE182" i="21"/>
  <c r="AE183" i="21"/>
  <c r="AE184" i="21"/>
  <c r="AE185" i="21"/>
  <c r="AE186" i="21"/>
  <c r="AE187" i="21"/>
  <c r="AE188" i="21"/>
  <c r="AE189" i="21"/>
  <c r="AE190" i="21"/>
  <c r="AE191" i="21"/>
  <c r="AE192" i="21"/>
  <c r="AE193" i="21"/>
  <c r="AE194" i="21"/>
  <c r="AE195" i="21"/>
  <c r="AE196" i="21"/>
  <c r="AE197" i="21"/>
  <c r="AE198" i="21"/>
  <c r="AE199" i="21"/>
  <c r="AE200" i="21"/>
  <c r="AE201" i="21"/>
  <c r="AE202" i="21"/>
  <c r="AE203" i="21"/>
  <c r="AE204" i="21"/>
  <c r="AE205" i="21"/>
  <c r="AE206" i="21"/>
  <c r="AE207" i="21"/>
  <c r="AE208" i="21"/>
  <c r="AE209" i="21"/>
  <c r="AE210" i="21"/>
  <c r="AE211" i="21"/>
  <c r="AE212" i="21"/>
  <c r="AE213" i="21"/>
  <c r="U213" i="21" s="1"/>
  <c r="AE214" i="21"/>
  <c r="Z214" i="21" s="1"/>
  <c r="AE215" i="21"/>
  <c r="P215" i="21" s="1"/>
  <c r="AE216" i="21"/>
  <c r="Z216" i="21" s="1"/>
  <c r="AE217" i="21"/>
  <c r="X217" i="21" s="1"/>
  <c r="AE218" i="21"/>
  <c r="U218" i="21" s="1"/>
  <c r="AE219" i="21"/>
  <c r="Q219" i="21" s="1"/>
  <c r="AE220" i="21"/>
  <c r="U220" i="21" s="1"/>
  <c r="AE221" i="21"/>
  <c r="X221" i="21" s="1"/>
  <c r="AE222" i="21"/>
  <c r="Q222" i="21" s="1"/>
  <c r="AE223" i="21"/>
  <c r="Q223" i="21" s="1"/>
  <c r="AE224" i="21"/>
  <c r="P224" i="21" s="1"/>
  <c r="AE225" i="21"/>
  <c r="P225" i="21" s="1"/>
  <c r="AE226" i="21"/>
  <c r="Q226" i="21" s="1"/>
  <c r="AE227" i="21"/>
  <c r="P227" i="21" s="1"/>
  <c r="AE228" i="21"/>
  <c r="AE229" i="21"/>
  <c r="AE230" i="21"/>
  <c r="AE231" i="21"/>
  <c r="AE232" i="21"/>
  <c r="AE233" i="21"/>
  <c r="AE234" i="21"/>
  <c r="AE235" i="21"/>
  <c r="AE236" i="21"/>
  <c r="AE237" i="21"/>
  <c r="AE238" i="21"/>
  <c r="AE239" i="21"/>
  <c r="AE240" i="21"/>
  <c r="AE241" i="21"/>
  <c r="AE242" i="21"/>
  <c r="AE243" i="21"/>
  <c r="AE244" i="21"/>
  <c r="AE245" i="21"/>
  <c r="AE246" i="21"/>
  <c r="AE247" i="21"/>
  <c r="AE248" i="21"/>
  <c r="AE249" i="21"/>
  <c r="AE250" i="21"/>
  <c r="AE251" i="21"/>
  <c r="AE252" i="21"/>
  <c r="AE253" i="21"/>
  <c r="AE254" i="21"/>
  <c r="AE255" i="21"/>
  <c r="AE256" i="21"/>
  <c r="AE257" i="21"/>
  <c r="AE258" i="21"/>
  <c r="AE259" i="21"/>
  <c r="AE260" i="21"/>
  <c r="AE261" i="21"/>
  <c r="AE262" i="21"/>
  <c r="AE263" i="21"/>
  <c r="AE264" i="21"/>
  <c r="AE265" i="21"/>
  <c r="AE266" i="21"/>
  <c r="AE267" i="21"/>
  <c r="AE268" i="21"/>
  <c r="AE269" i="21"/>
  <c r="AE270" i="21"/>
  <c r="AE271" i="21"/>
  <c r="AE272" i="21"/>
  <c r="AE273" i="21"/>
  <c r="AE274" i="21"/>
  <c r="AE275" i="21"/>
  <c r="AE276" i="21"/>
  <c r="AE277" i="21"/>
  <c r="AE278" i="21"/>
  <c r="AE279" i="21"/>
  <c r="AE280" i="21"/>
  <c r="AE281" i="21"/>
  <c r="AE282" i="21"/>
  <c r="AE283" i="21"/>
  <c r="AE284" i="21"/>
  <c r="AE285" i="21"/>
  <c r="AE286" i="21"/>
  <c r="AE287" i="21"/>
  <c r="AE288" i="21"/>
  <c r="AE289" i="21"/>
  <c r="AE290" i="21"/>
  <c r="AE291" i="21"/>
  <c r="AE292" i="21"/>
  <c r="AE293" i="21"/>
  <c r="AE294" i="21"/>
  <c r="AE295" i="21"/>
  <c r="AE296" i="21"/>
  <c r="AE297" i="21"/>
  <c r="AE298" i="21"/>
  <c r="AE299" i="21"/>
  <c r="AE300" i="21"/>
  <c r="AE301" i="21"/>
  <c r="AE302" i="21"/>
  <c r="AE303" i="21"/>
  <c r="AE304" i="21"/>
  <c r="AE305" i="21"/>
  <c r="AE306" i="21"/>
  <c r="AE307" i="21"/>
  <c r="AE308" i="21"/>
  <c r="AE309" i="21"/>
  <c r="AE310" i="21"/>
  <c r="AE311" i="21"/>
  <c r="AE312" i="21"/>
  <c r="AE313" i="21"/>
  <c r="AE314" i="21"/>
  <c r="AE315" i="21"/>
  <c r="AE316" i="21"/>
  <c r="AE317" i="21"/>
  <c r="AE318" i="21"/>
  <c r="AE319" i="21"/>
  <c r="AE320" i="21"/>
  <c r="AE321" i="21"/>
  <c r="AE322" i="21"/>
  <c r="AE323" i="21"/>
  <c r="AE324" i="21"/>
  <c r="AE325" i="21"/>
  <c r="AE326" i="21"/>
  <c r="AE327" i="21"/>
  <c r="AE328" i="21"/>
  <c r="AE329" i="21"/>
  <c r="AE330" i="21"/>
  <c r="AE331" i="21"/>
  <c r="AE332" i="21"/>
  <c r="AE333" i="21"/>
  <c r="AE334" i="21"/>
  <c r="AE335" i="21"/>
  <c r="AE336" i="21"/>
  <c r="AE337" i="21"/>
  <c r="AE348" i="21"/>
  <c r="AE349" i="21"/>
  <c r="AE350" i="21"/>
  <c r="AE351" i="21"/>
  <c r="AE352" i="21"/>
  <c r="AE353" i="21"/>
  <c r="AE354" i="21"/>
  <c r="AE355" i="21"/>
  <c r="AE356" i="21"/>
  <c r="AE357" i="21"/>
  <c r="AE358" i="21"/>
  <c r="AE359" i="21"/>
  <c r="AE360" i="21"/>
  <c r="AE361" i="21"/>
  <c r="AE362" i="21"/>
  <c r="AE363" i="21"/>
  <c r="AE364" i="21"/>
  <c r="AE365" i="21"/>
  <c r="AE366" i="21"/>
  <c r="AE367" i="21"/>
  <c r="AE368" i="21"/>
  <c r="AE369" i="21"/>
  <c r="AE370" i="21"/>
  <c r="AE371" i="21"/>
  <c r="AE372" i="21"/>
  <c r="AE373" i="21"/>
  <c r="AE374" i="21"/>
  <c r="AE375" i="21"/>
  <c r="AE376" i="21"/>
  <c r="AE377" i="21"/>
  <c r="AE378" i="21"/>
  <c r="AE379" i="21"/>
  <c r="AE380" i="21"/>
  <c r="AE381" i="21"/>
  <c r="AE382" i="21"/>
  <c r="AE383" i="21"/>
  <c r="AE384" i="21"/>
  <c r="AE385" i="21"/>
  <c r="AE386" i="21"/>
  <c r="AE387" i="21"/>
  <c r="AE388" i="21"/>
  <c r="AE389" i="21"/>
  <c r="AE390" i="21"/>
  <c r="AE391" i="21"/>
  <c r="AE392" i="21"/>
  <c r="AE393" i="21"/>
  <c r="AE394" i="21"/>
  <c r="AE395" i="21"/>
  <c r="AE396" i="21"/>
  <c r="AE397" i="21"/>
  <c r="AE398" i="21"/>
  <c r="AE399" i="21"/>
  <c r="AE400" i="21"/>
  <c r="AE401" i="21"/>
  <c r="AE402" i="21"/>
  <c r="AE403" i="21"/>
  <c r="AE404" i="21"/>
  <c r="AE405" i="21"/>
  <c r="AE406" i="21"/>
  <c r="AE407" i="21"/>
  <c r="AE408" i="21"/>
  <c r="AE409" i="21"/>
  <c r="AE410" i="21"/>
  <c r="AE411" i="21"/>
  <c r="AE412" i="21"/>
  <c r="AE413" i="21"/>
  <c r="AE414" i="21"/>
  <c r="AE415" i="21"/>
  <c r="AE416" i="21"/>
  <c r="AE417" i="21"/>
  <c r="AE418" i="21"/>
  <c r="AE419" i="21"/>
  <c r="AE420" i="21"/>
  <c r="AE421" i="21"/>
  <c r="AE422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T220" i="21"/>
  <c r="AB220" i="21" s="1"/>
  <c r="L220" i="21"/>
  <c r="T219" i="21"/>
  <c r="L219" i="21"/>
  <c r="T218" i="21"/>
  <c r="AB218" i="21" s="1"/>
  <c r="L218" i="21"/>
  <c r="T217" i="21"/>
  <c r="AD217" i="21" s="1"/>
  <c r="L217" i="21"/>
  <c r="T216" i="21"/>
  <c r="AD216" i="21" s="1"/>
  <c r="L216" i="21"/>
  <c r="T214" i="21"/>
  <c r="L214" i="21"/>
  <c r="T213" i="21"/>
  <c r="AB213" i="21" s="1"/>
  <c r="L213" i="21"/>
  <c r="V220" i="21" l="1"/>
  <c r="P220" i="21"/>
  <c r="W220" i="21"/>
  <c r="AB214" i="21"/>
  <c r="AD219" i="21"/>
  <c r="P226" i="21"/>
  <c r="R226" i="21" s="1"/>
  <c r="P221" i="21"/>
  <c r="P223" i="21"/>
  <c r="R223" i="21" s="1"/>
  <c r="Q214" i="21"/>
  <c r="U214" i="21"/>
  <c r="X214" i="21"/>
  <c r="Q224" i="21"/>
  <c r="R224" i="21" s="1"/>
  <c r="V214" i="21"/>
  <c r="W214" i="21"/>
  <c r="Y214" i="21"/>
  <c r="P214" i="21"/>
  <c r="Q225" i="21"/>
  <c r="R225" i="21" s="1"/>
  <c r="Q227" i="21"/>
  <c r="R227" i="21" s="1"/>
  <c r="Q218" i="21"/>
  <c r="P218" i="21"/>
  <c r="Q215" i="21"/>
  <c r="R215" i="21" s="1"/>
  <c r="S215" i="21" s="1"/>
  <c r="P219" i="21"/>
  <c r="R219" i="21" s="1"/>
  <c r="U219" i="21"/>
  <c r="W221" i="21"/>
  <c r="V221" i="21"/>
  <c r="Z219" i="21"/>
  <c r="Z220" i="21"/>
  <c r="X219" i="21"/>
  <c r="U221" i="21"/>
  <c r="Y219" i="21"/>
  <c r="Y220" i="21"/>
  <c r="W219" i="21"/>
  <c r="W217" i="21"/>
  <c r="P222" i="21"/>
  <c r="R222" i="21" s="1"/>
  <c r="Z221" i="21"/>
  <c r="X220" i="21"/>
  <c r="V219" i="21"/>
  <c r="Y221" i="21"/>
  <c r="Q217" i="21"/>
  <c r="V213" i="21"/>
  <c r="W213" i="21"/>
  <c r="Y213" i="21"/>
  <c r="Y217" i="21"/>
  <c r="P217" i="21"/>
  <c r="Q216" i="21"/>
  <c r="U216" i="21"/>
  <c r="P216" i="21"/>
  <c r="Q213" i="21"/>
  <c r="P213" i="21"/>
  <c r="Q220" i="21"/>
  <c r="Q221" i="21"/>
  <c r="AD218" i="21"/>
  <c r="X213" i="21"/>
  <c r="AD214" i="21"/>
  <c r="V216" i="21"/>
  <c r="Z217" i="21"/>
  <c r="Z213" i="21"/>
  <c r="AD213" i="21"/>
  <c r="AD220" i="21"/>
  <c r="V218" i="21"/>
  <c r="AB216" i="21"/>
  <c r="W218" i="21"/>
  <c r="AB219" i="21"/>
  <c r="X216" i="21"/>
  <c r="U217" i="21"/>
  <c r="Z218" i="21"/>
  <c r="W216" i="21"/>
  <c r="AB217" i="21"/>
  <c r="Y218" i="21"/>
  <c r="Y216" i="21"/>
  <c r="V217" i="21"/>
  <c r="X218" i="21"/>
  <c r="R220" i="21" l="1"/>
  <c r="S220" i="21" s="1"/>
  <c r="AF220" i="21" s="1"/>
  <c r="AA220" i="21" s="1"/>
  <c r="AF215" i="21"/>
  <c r="AC215" i="21" s="1"/>
  <c r="AH215" i="21"/>
  <c r="R221" i="21"/>
  <c r="R214" i="21"/>
  <c r="S214" i="21" s="1"/>
  <c r="R218" i="21"/>
  <c r="S218" i="21" s="1"/>
  <c r="AH218" i="21" s="1"/>
  <c r="R217" i="21"/>
  <c r="S217" i="21" s="1"/>
  <c r="R213" i="21"/>
  <c r="S213" i="21" s="1"/>
  <c r="R216" i="21"/>
  <c r="S216" i="21" s="1"/>
  <c r="AH216" i="21" s="1"/>
  <c r="S219" i="21"/>
  <c r="AH219" i="21" s="1"/>
  <c r="AH220" i="21" l="1"/>
  <c r="AC220" i="21"/>
  <c r="AF214" i="21"/>
  <c r="AA214" i="21" s="1"/>
  <c r="AH214" i="21"/>
  <c r="AF217" i="21"/>
  <c r="AC217" i="21" s="1"/>
  <c r="AH217" i="21"/>
  <c r="AF213" i="21"/>
  <c r="AA213" i="21" s="1"/>
  <c r="AH213" i="21"/>
  <c r="AF219" i="21"/>
  <c r="AC219" i="21" s="1"/>
  <c r="AF216" i="21"/>
  <c r="AA216" i="21" s="1"/>
  <c r="AF218" i="21"/>
  <c r="AC218" i="21" s="1"/>
  <c r="AC213" i="21" l="1"/>
  <c r="AA217" i="21"/>
  <c r="AC214" i="21"/>
  <c r="AA219" i="21"/>
  <c r="AC216" i="21"/>
  <c r="AA218" i="21"/>
  <c r="O202" i="21" l="1"/>
  <c r="O203" i="21"/>
  <c r="O204" i="21"/>
  <c r="O205" i="21"/>
  <c r="O206" i="21"/>
  <c r="O207" i="21"/>
  <c r="O208" i="21"/>
  <c r="O209" i="21"/>
  <c r="O210" i="21"/>
  <c r="O211" i="21"/>
  <c r="U202" i="21"/>
  <c r="Z203" i="21"/>
  <c r="X204" i="21"/>
  <c r="Z205" i="21"/>
  <c r="Z206" i="21"/>
  <c r="Z207" i="21"/>
  <c r="Z208" i="21"/>
  <c r="Y209" i="21"/>
  <c r="Z210" i="21"/>
  <c r="Y211" i="21"/>
  <c r="T212" i="21"/>
  <c r="L212" i="21"/>
  <c r="T211" i="21"/>
  <c r="L211" i="21"/>
  <c r="T210" i="21"/>
  <c r="L210" i="21"/>
  <c r="T209" i="21"/>
  <c r="L209" i="21"/>
  <c r="T208" i="21"/>
  <c r="L208" i="21"/>
  <c r="T207" i="21"/>
  <c r="L207" i="21"/>
  <c r="T206" i="21"/>
  <c r="L206" i="21"/>
  <c r="T205" i="21"/>
  <c r="L205" i="21"/>
  <c r="T204" i="21"/>
  <c r="L204" i="21"/>
  <c r="T203" i="21"/>
  <c r="L203" i="21"/>
  <c r="T202" i="21"/>
  <c r="L202" i="21"/>
  <c r="AB203" i="21" l="1"/>
  <c r="AD204" i="21"/>
  <c r="AD208" i="21"/>
  <c r="AD212" i="21"/>
  <c r="AB211" i="21"/>
  <c r="AB207" i="21"/>
  <c r="AB209" i="21"/>
  <c r="AB205" i="21"/>
  <c r="AD202" i="21"/>
  <c r="AD206" i="21"/>
  <c r="AD210" i="21"/>
  <c r="X206" i="21"/>
  <c r="W206" i="21"/>
  <c r="Z211" i="21"/>
  <c r="AD211" i="21"/>
  <c r="AD209" i="21"/>
  <c r="Q205" i="21"/>
  <c r="AD207" i="21"/>
  <c r="P211" i="21"/>
  <c r="AD205" i="21"/>
  <c r="P212" i="21"/>
  <c r="Q212" i="21"/>
  <c r="Q204" i="21"/>
  <c r="AD203" i="21"/>
  <c r="W208" i="21"/>
  <c r="Q208" i="21"/>
  <c r="P205" i="21"/>
  <c r="AB212" i="21"/>
  <c r="AB210" i="21"/>
  <c r="AB208" i="21"/>
  <c r="AB206" i="21"/>
  <c r="AB204" i="21"/>
  <c r="AB202" i="21"/>
  <c r="Y208" i="21"/>
  <c r="Q211" i="21"/>
  <c r="P208" i="21"/>
  <c r="U204" i="21"/>
  <c r="W204" i="21"/>
  <c r="X212" i="21"/>
  <c r="Q206" i="21"/>
  <c r="Z204" i="21"/>
  <c r="Q209" i="21"/>
  <c r="P206" i="21"/>
  <c r="W212" i="21"/>
  <c r="P204" i="21"/>
  <c r="V204" i="21"/>
  <c r="P209" i="21"/>
  <c r="Q210" i="21"/>
  <c r="P210" i="21"/>
  <c r="X210" i="21"/>
  <c r="X207" i="21"/>
  <c r="Q207" i="21"/>
  <c r="P207" i="21"/>
  <c r="Y207" i="21"/>
  <c r="Q203" i="21"/>
  <c r="Y203" i="21"/>
  <c r="U203" i="21"/>
  <c r="P203" i="21"/>
  <c r="V203" i="21"/>
  <c r="W203" i="21"/>
  <c r="X203" i="21"/>
  <c r="V202" i="21"/>
  <c r="W202" i="21"/>
  <c r="Q202" i="21"/>
  <c r="X202" i="21"/>
  <c r="P202" i="21"/>
  <c r="Y202" i="21"/>
  <c r="Z202" i="21"/>
  <c r="V207" i="21"/>
  <c r="Y212" i="21"/>
  <c r="V210" i="21"/>
  <c r="Y210" i="21"/>
  <c r="X209" i="21"/>
  <c r="Y205" i="21"/>
  <c r="U205" i="21"/>
  <c r="U207" i="21"/>
  <c r="W209" i="21"/>
  <c r="U210" i="21"/>
  <c r="W205" i="21"/>
  <c r="W207" i="21"/>
  <c r="W210" i="21"/>
  <c r="W211" i="21"/>
  <c r="Y206" i="21"/>
  <c r="U211" i="21"/>
  <c r="Z212" i="21"/>
  <c r="U208" i="21"/>
  <c r="Z209" i="21"/>
  <c r="Y204" i="21"/>
  <c r="V205" i="21"/>
  <c r="V208" i="21"/>
  <c r="V211" i="21"/>
  <c r="X205" i="21"/>
  <c r="U206" i="21"/>
  <c r="X208" i="21"/>
  <c r="U209" i="21"/>
  <c r="X211" i="21"/>
  <c r="U212" i="21"/>
  <c r="V206" i="21"/>
  <c r="V209" i="21"/>
  <c r="V212" i="21"/>
  <c r="R203" i="21" l="1"/>
  <c r="S203" i="21" s="1"/>
  <c r="R211" i="21"/>
  <c r="S211" i="21" s="1"/>
  <c r="AH211" i="21" s="1"/>
  <c r="R204" i="21"/>
  <c r="S204" i="21" s="1"/>
  <c r="R212" i="21"/>
  <c r="S212" i="21" s="1"/>
  <c r="R208" i="21"/>
  <c r="S208" i="21" s="1"/>
  <c r="AH208" i="21" s="1"/>
  <c r="R205" i="21"/>
  <c r="S205" i="21" s="1"/>
  <c r="R206" i="21"/>
  <c r="S206" i="21" s="1"/>
  <c r="R202" i="21"/>
  <c r="S202" i="21" s="1"/>
  <c r="R209" i="21"/>
  <c r="S209" i="21" s="1"/>
  <c r="AH209" i="21" s="1"/>
  <c r="R210" i="21"/>
  <c r="S210" i="21" s="1"/>
  <c r="AH210" i="21" s="1"/>
  <c r="R207" i="21"/>
  <c r="S207" i="21" s="1"/>
  <c r="AH207" i="21" s="1"/>
  <c r="AC206" i="21" l="1"/>
  <c r="AH206" i="21"/>
  <c r="AA205" i="21"/>
  <c r="AH205" i="21"/>
  <c r="AF202" i="21"/>
  <c r="AH202" i="21"/>
  <c r="AF212" i="21"/>
  <c r="AH212" i="21"/>
  <c r="AF204" i="21"/>
  <c r="AH204" i="21"/>
  <c r="AA203" i="21"/>
  <c r="AH203" i="21"/>
  <c r="AF203" i="21"/>
  <c r="AC203" i="21"/>
  <c r="AC204" i="21"/>
  <c r="AA204" i="21"/>
  <c r="AC205" i="21"/>
  <c r="AF205" i="21"/>
  <c r="AC202" i="21"/>
  <c r="AA206" i="21"/>
  <c r="AF206" i="21"/>
  <c r="AC212" i="21"/>
  <c r="AA212" i="21"/>
  <c r="AA202" i="21"/>
  <c r="AF208" i="21"/>
  <c r="AA208" i="21"/>
  <c r="AC208" i="21"/>
  <c r="AF211" i="21"/>
  <c r="AA211" i="21"/>
  <c r="AC211" i="21"/>
  <c r="AF210" i="21"/>
  <c r="AA210" i="21"/>
  <c r="AC210" i="21"/>
  <c r="AF209" i="21"/>
  <c r="AC209" i="21"/>
  <c r="AA209" i="21"/>
  <c r="AA207" i="21"/>
  <c r="AC207" i="21"/>
  <c r="AF207" i="21"/>
  <c r="AF89" i="21" l="1"/>
  <c r="AF90" i="21"/>
  <c r="AF91" i="21"/>
  <c r="AF92" i="21"/>
  <c r="AF93" i="21"/>
  <c r="AF94" i="21"/>
  <c r="AF95" i="21"/>
  <c r="AF96" i="21"/>
  <c r="AF97" i="21"/>
  <c r="AF98" i="21"/>
  <c r="V200" i="21"/>
  <c r="X201" i="21"/>
  <c r="Q234" i="21"/>
  <c r="O200" i="21"/>
  <c r="S200" i="21"/>
  <c r="O201" i="21"/>
  <c r="T201" i="21"/>
  <c r="L200" i="21"/>
  <c r="L201" i="21"/>
  <c r="O234" i="21"/>
  <c r="L234" i="21"/>
  <c r="L235" i="21"/>
  <c r="L236" i="21"/>
  <c r="U156" i="21"/>
  <c r="P157" i="21"/>
  <c r="Q158" i="21"/>
  <c r="P159" i="21"/>
  <c r="P160" i="21"/>
  <c r="V348" i="21"/>
  <c r="Y349" i="21"/>
  <c r="Z350" i="21"/>
  <c r="V351" i="21"/>
  <c r="Q352" i="21"/>
  <c r="X353" i="21"/>
  <c r="W354" i="21"/>
  <c r="Y355" i="21"/>
  <c r="V356" i="21"/>
  <c r="Y357" i="21"/>
  <c r="Z358" i="21"/>
  <c r="V359" i="21"/>
  <c r="X360" i="21"/>
  <c r="X361" i="21"/>
  <c r="W362" i="21"/>
  <c r="Z363" i="21"/>
  <c r="X364" i="21"/>
  <c r="Y365" i="21"/>
  <c r="Z366" i="21"/>
  <c r="V367" i="21"/>
  <c r="W368" i="21"/>
  <c r="X369" i="21"/>
  <c r="W370" i="21"/>
  <c r="Y371" i="21"/>
  <c r="V372" i="21"/>
  <c r="Y373" i="21"/>
  <c r="Z374" i="21"/>
  <c r="V375" i="21"/>
  <c r="Y376" i="21"/>
  <c r="Y377" i="21"/>
  <c r="W378" i="21"/>
  <c r="U380" i="21"/>
  <c r="Y381" i="21"/>
  <c r="Z382" i="21"/>
  <c r="P383" i="21"/>
  <c r="Q384" i="21"/>
  <c r="Y385" i="21"/>
  <c r="Y387" i="21"/>
  <c r="Z388" i="21"/>
  <c r="Y389" i="21"/>
  <c r="Y390" i="21"/>
  <c r="Z391" i="21"/>
  <c r="Z392" i="21"/>
  <c r="Z393" i="21"/>
  <c r="W394" i="21"/>
  <c r="Z395" i="21"/>
  <c r="Y396" i="21"/>
  <c r="Y397" i="21"/>
  <c r="Y398" i="21"/>
  <c r="W399" i="21"/>
  <c r="Y400" i="21"/>
  <c r="X401" i="21"/>
  <c r="W402" i="21"/>
  <c r="Y403" i="21"/>
  <c r="Y404" i="21"/>
  <c r="Y405" i="21"/>
  <c r="Y406" i="21"/>
  <c r="X407" i="21"/>
  <c r="Y408" i="21"/>
  <c r="X409" i="21"/>
  <c r="W410" i="21"/>
  <c r="U411" i="21"/>
  <c r="Z412" i="21"/>
  <c r="P413" i="21"/>
  <c r="Y414" i="21"/>
  <c r="X415" i="21"/>
  <c r="Y416" i="21"/>
  <c r="X417" i="21"/>
  <c r="X418" i="21"/>
  <c r="Y419" i="21"/>
  <c r="X420" i="21"/>
  <c r="O420" i="21"/>
  <c r="L420" i="21"/>
  <c r="O419" i="21"/>
  <c r="L419" i="21"/>
  <c r="O418" i="21"/>
  <c r="L418" i="21"/>
  <c r="O417" i="21"/>
  <c r="L417" i="21"/>
  <c r="O416" i="21"/>
  <c r="L416" i="21"/>
  <c r="O415" i="21"/>
  <c r="L415" i="21"/>
  <c r="O414" i="21"/>
  <c r="L414" i="21"/>
  <c r="O413" i="21"/>
  <c r="L413" i="21"/>
  <c r="O412" i="21"/>
  <c r="L412" i="21"/>
  <c r="O411" i="21"/>
  <c r="L411" i="21"/>
  <c r="O410" i="21"/>
  <c r="L410" i="21"/>
  <c r="O409" i="21"/>
  <c r="L409" i="21"/>
  <c r="O408" i="21"/>
  <c r="L408" i="21"/>
  <c r="O407" i="21"/>
  <c r="L407" i="21"/>
  <c r="O406" i="21"/>
  <c r="L406" i="21"/>
  <c r="O405" i="21"/>
  <c r="L405" i="21"/>
  <c r="O404" i="21"/>
  <c r="L404" i="21"/>
  <c r="O403" i="21"/>
  <c r="L403" i="21"/>
  <c r="O402" i="21"/>
  <c r="L402" i="21"/>
  <c r="O401" i="21"/>
  <c r="L401" i="21"/>
  <c r="O400" i="21"/>
  <c r="L400" i="21"/>
  <c r="O399" i="21"/>
  <c r="L399" i="21"/>
  <c r="O398" i="21"/>
  <c r="L398" i="21"/>
  <c r="O397" i="21"/>
  <c r="L397" i="21"/>
  <c r="O396" i="21"/>
  <c r="L396" i="21"/>
  <c r="O395" i="21"/>
  <c r="L395" i="21"/>
  <c r="O394" i="21"/>
  <c r="L394" i="21"/>
  <c r="O393" i="21"/>
  <c r="L393" i="21"/>
  <c r="O392" i="21"/>
  <c r="L392" i="21"/>
  <c r="O391" i="21"/>
  <c r="L391" i="21"/>
  <c r="O390" i="21"/>
  <c r="L390" i="21"/>
  <c r="O389" i="21"/>
  <c r="L389" i="21"/>
  <c r="O388" i="21"/>
  <c r="L388" i="21"/>
  <c r="O387" i="21"/>
  <c r="L387" i="21"/>
  <c r="O386" i="21"/>
  <c r="L386" i="21"/>
  <c r="O385" i="21"/>
  <c r="L385" i="21"/>
  <c r="O384" i="21"/>
  <c r="L384" i="21"/>
  <c r="O383" i="21"/>
  <c r="L383" i="21"/>
  <c r="O382" i="21"/>
  <c r="L382" i="21"/>
  <c r="O381" i="21"/>
  <c r="L381" i="21"/>
  <c r="O380" i="21"/>
  <c r="L380" i="21"/>
  <c r="O379" i="21"/>
  <c r="R379" i="21" s="1"/>
  <c r="L379" i="21"/>
  <c r="O378" i="21"/>
  <c r="L378" i="21"/>
  <c r="O377" i="21"/>
  <c r="L377" i="21"/>
  <c r="O376" i="21"/>
  <c r="L376" i="21"/>
  <c r="O375" i="21"/>
  <c r="L375" i="21"/>
  <c r="T374" i="21"/>
  <c r="O374" i="21"/>
  <c r="L374" i="21"/>
  <c r="O373" i="21"/>
  <c r="L373" i="21"/>
  <c r="O372" i="21"/>
  <c r="L372" i="21"/>
  <c r="O371" i="21"/>
  <c r="L371" i="21"/>
  <c r="O370" i="21"/>
  <c r="L370" i="21"/>
  <c r="O369" i="21"/>
  <c r="L369" i="21"/>
  <c r="O368" i="21"/>
  <c r="L368" i="21"/>
  <c r="O367" i="21"/>
  <c r="L367" i="21"/>
  <c r="O366" i="21"/>
  <c r="L366" i="21"/>
  <c r="O365" i="21"/>
  <c r="L365" i="21"/>
  <c r="O364" i="21"/>
  <c r="L364" i="21"/>
  <c r="O363" i="21"/>
  <c r="L363" i="21"/>
  <c r="O362" i="21"/>
  <c r="L362" i="21"/>
  <c r="O361" i="21"/>
  <c r="L361" i="21"/>
  <c r="O360" i="21"/>
  <c r="L360" i="21"/>
  <c r="O359" i="21"/>
  <c r="L359" i="21"/>
  <c r="O358" i="21"/>
  <c r="L358" i="21"/>
  <c r="O357" i="21"/>
  <c r="L357" i="21"/>
  <c r="O356" i="21"/>
  <c r="L356" i="21"/>
  <c r="O355" i="21"/>
  <c r="L355" i="21"/>
  <c r="O354" i="21"/>
  <c r="L354" i="21"/>
  <c r="O353" i="21"/>
  <c r="L353" i="21"/>
  <c r="O352" i="21"/>
  <c r="L352" i="21"/>
  <c r="O351" i="21"/>
  <c r="L351" i="21"/>
  <c r="O350" i="21"/>
  <c r="L350" i="21"/>
  <c r="O349" i="21"/>
  <c r="L349" i="21"/>
  <c r="O348" i="21"/>
  <c r="L348" i="21"/>
  <c r="O156" i="21"/>
  <c r="O157" i="21"/>
  <c r="O158" i="21"/>
  <c r="O159" i="21"/>
  <c r="O160" i="21"/>
  <c r="T156" i="21"/>
  <c r="T157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AB156" i="21" l="1"/>
  <c r="AD374" i="21"/>
  <c r="AD157" i="21"/>
  <c r="AD201" i="21"/>
  <c r="AC200" i="21"/>
  <c r="Y201" i="21"/>
  <c r="W201" i="21"/>
  <c r="V201" i="21"/>
  <c r="Y413" i="21"/>
  <c r="AA200" i="21"/>
  <c r="AB201" i="21"/>
  <c r="P234" i="21"/>
  <c r="R234" i="21" s="1"/>
  <c r="U201" i="21"/>
  <c r="U200" i="21"/>
  <c r="Y200" i="21"/>
  <c r="P201" i="21"/>
  <c r="Q200" i="21"/>
  <c r="W200" i="21"/>
  <c r="P200" i="21"/>
  <c r="Z200" i="21"/>
  <c r="X200" i="21"/>
  <c r="Z201" i="21"/>
  <c r="Q201" i="21"/>
  <c r="U390" i="21"/>
  <c r="Z372" i="21"/>
  <c r="P352" i="21"/>
  <c r="R352" i="21" s="1"/>
  <c r="Y352" i="21"/>
  <c r="W401" i="21"/>
  <c r="V368" i="21"/>
  <c r="Z401" i="21"/>
  <c r="U389" i="21"/>
  <c r="Z353" i="21"/>
  <c r="Z348" i="21"/>
  <c r="W356" i="21"/>
  <c r="Y361" i="21"/>
  <c r="Z373" i="21"/>
  <c r="P353" i="21"/>
  <c r="U353" i="21"/>
  <c r="Q372" i="21"/>
  <c r="V353" i="21"/>
  <c r="W355" i="21"/>
  <c r="X372" i="21"/>
  <c r="V411" i="21"/>
  <c r="Q353" i="21"/>
  <c r="Z364" i="21"/>
  <c r="Q380" i="21"/>
  <c r="W382" i="21"/>
  <c r="Z404" i="21"/>
  <c r="Y409" i="21"/>
  <c r="Q369" i="21"/>
  <c r="W380" i="21"/>
  <c r="W390" i="21"/>
  <c r="W372" i="21"/>
  <c r="V352" i="21"/>
  <c r="P360" i="21"/>
  <c r="Z361" i="21"/>
  <c r="X368" i="21"/>
  <c r="U372" i="21"/>
  <c r="W352" i="21"/>
  <c r="P356" i="21"/>
  <c r="Y360" i="21"/>
  <c r="Y378" i="21"/>
  <c r="Z385" i="21"/>
  <c r="Z352" i="21"/>
  <c r="Y353" i="21"/>
  <c r="P355" i="21"/>
  <c r="X356" i="21"/>
  <c r="Y372" i="21"/>
  <c r="Q388" i="21"/>
  <c r="P412" i="21"/>
  <c r="U388" i="21"/>
  <c r="U406" i="21"/>
  <c r="V412" i="21"/>
  <c r="X355" i="21"/>
  <c r="Q361" i="21"/>
  <c r="Y369" i="21"/>
  <c r="V388" i="21"/>
  <c r="Z397" i="21"/>
  <c r="W361" i="21"/>
  <c r="X388" i="21"/>
  <c r="W409" i="21"/>
  <c r="P411" i="21"/>
  <c r="X352" i="21"/>
  <c r="Z355" i="21"/>
  <c r="Q360" i="21"/>
  <c r="Y368" i="21"/>
  <c r="U369" i="21"/>
  <c r="Q378" i="21"/>
  <c r="P381" i="21"/>
  <c r="V389" i="21"/>
  <c r="Q404" i="21"/>
  <c r="W411" i="21"/>
  <c r="Q412" i="21"/>
  <c r="W360" i="21"/>
  <c r="P363" i="21"/>
  <c r="P364" i="21"/>
  <c r="Z368" i="21"/>
  <c r="V369" i="21"/>
  <c r="P372" i="21"/>
  <c r="Z376" i="21"/>
  <c r="U378" i="21"/>
  <c r="P380" i="21"/>
  <c r="U381" i="21"/>
  <c r="Q385" i="21"/>
  <c r="Z387" i="21"/>
  <c r="W388" i="21"/>
  <c r="W389" i="21"/>
  <c r="P395" i="21"/>
  <c r="Z396" i="21"/>
  <c r="Q401" i="21"/>
  <c r="U404" i="21"/>
  <c r="P406" i="21"/>
  <c r="X411" i="21"/>
  <c r="U412" i="21"/>
  <c r="Q363" i="21"/>
  <c r="Q364" i="21"/>
  <c r="P371" i="21"/>
  <c r="Q395" i="21"/>
  <c r="U398" i="21"/>
  <c r="V404" i="21"/>
  <c r="P405" i="21"/>
  <c r="Y411" i="21"/>
  <c r="P348" i="21"/>
  <c r="Q348" i="21"/>
  <c r="U357" i="21"/>
  <c r="Z360" i="21"/>
  <c r="U363" i="21"/>
  <c r="U364" i="21"/>
  <c r="Z369" i="21"/>
  <c r="U371" i="21"/>
  <c r="U373" i="21"/>
  <c r="Z378" i="21"/>
  <c r="V380" i="21"/>
  <c r="Y388" i="21"/>
  <c r="U391" i="21"/>
  <c r="U395" i="21"/>
  <c r="W398" i="21"/>
  <c r="Y401" i="21"/>
  <c r="Z403" i="21"/>
  <c r="W404" i="21"/>
  <c r="U405" i="21"/>
  <c r="W406" i="21"/>
  <c r="Z411" i="21"/>
  <c r="W412" i="21"/>
  <c r="U348" i="21"/>
  <c r="V357" i="21"/>
  <c r="W363" i="21"/>
  <c r="V364" i="21"/>
  <c r="P368" i="21"/>
  <c r="X371" i="21"/>
  <c r="V373" i="21"/>
  <c r="W391" i="21"/>
  <c r="V395" i="21"/>
  <c r="X398" i="21"/>
  <c r="U400" i="21"/>
  <c r="X404" i="21"/>
  <c r="V405" i="21"/>
  <c r="P404" i="21"/>
  <c r="Y348" i="21"/>
  <c r="U352" i="21"/>
  <c r="U355" i="21"/>
  <c r="U356" i="21"/>
  <c r="W357" i="21"/>
  <c r="X363" i="21"/>
  <c r="Y364" i="21"/>
  <c r="W366" i="21"/>
  <c r="U368" i="21"/>
  <c r="P369" i="21"/>
  <c r="Z371" i="21"/>
  <c r="W373" i="21"/>
  <c r="P382" i="21"/>
  <c r="Z384" i="21"/>
  <c r="P388" i="21"/>
  <c r="P390" i="21"/>
  <c r="W395" i="21"/>
  <c r="X397" i="21"/>
  <c r="Z398" i="21"/>
  <c r="W400" i="21"/>
  <c r="W405" i="21"/>
  <c r="Q409" i="21"/>
  <c r="U349" i="21"/>
  <c r="U365" i="21"/>
  <c r="Q376" i="21"/>
  <c r="X380" i="21"/>
  <c r="V381" i="21"/>
  <c r="Q387" i="21"/>
  <c r="Q396" i="21"/>
  <c r="Q403" i="21"/>
  <c r="U413" i="21"/>
  <c r="P414" i="21"/>
  <c r="P376" i="21"/>
  <c r="W348" i="21"/>
  <c r="V349" i="21"/>
  <c r="W353" i="21"/>
  <c r="Y356" i="21"/>
  <c r="Z357" i="21"/>
  <c r="P359" i="21"/>
  <c r="U360" i="21"/>
  <c r="V361" i="21"/>
  <c r="W364" i="21"/>
  <c r="V365" i="21"/>
  <c r="W369" i="21"/>
  <c r="P375" i="21"/>
  <c r="U376" i="21"/>
  <c r="V378" i="21"/>
  <c r="Y380" i="21"/>
  <c r="W381" i="21"/>
  <c r="W384" i="21"/>
  <c r="U387" i="21"/>
  <c r="X389" i="21"/>
  <c r="X390" i="21"/>
  <c r="X395" i="21"/>
  <c r="U396" i="21"/>
  <c r="Z400" i="21"/>
  <c r="U403" i="21"/>
  <c r="X405" i="21"/>
  <c r="X406" i="21"/>
  <c r="U408" i="21"/>
  <c r="X412" i="21"/>
  <c r="V413" i="21"/>
  <c r="U414" i="21"/>
  <c r="Q417" i="21"/>
  <c r="Q420" i="21"/>
  <c r="P387" i="21"/>
  <c r="X348" i="21"/>
  <c r="W349" i="21"/>
  <c r="Z356" i="21"/>
  <c r="W359" i="21"/>
  <c r="W365" i="21"/>
  <c r="Q368" i="21"/>
  <c r="W375" i="21"/>
  <c r="V376" i="21"/>
  <c r="V377" i="21"/>
  <c r="Z380" i="21"/>
  <c r="X381" i="21"/>
  <c r="Y384" i="21"/>
  <c r="V387" i="21"/>
  <c r="Z389" i="21"/>
  <c r="Z390" i="21"/>
  <c r="Y395" i="21"/>
  <c r="V396" i="21"/>
  <c r="P397" i="21"/>
  <c r="V403" i="21"/>
  <c r="Z405" i="21"/>
  <c r="Z406" i="21"/>
  <c r="W408" i="21"/>
  <c r="Z409" i="21"/>
  <c r="Q411" i="21"/>
  <c r="Y412" i="21"/>
  <c r="W413" i="21"/>
  <c r="W414" i="21"/>
  <c r="W417" i="21"/>
  <c r="W420" i="21"/>
  <c r="Z349" i="21"/>
  <c r="P351" i="21"/>
  <c r="X359" i="21"/>
  <c r="Z365" i="21"/>
  <c r="P367" i="21"/>
  <c r="X375" i="21"/>
  <c r="W376" i="21"/>
  <c r="Z377" i="21"/>
  <c r="Z381" i="21"/>
  <c r="W387" i="21"/>
  <c r="W396" i="21"/>
  <c r="U397" i="21"/>
  <c r="P398" i="21"/>
  <c r="X399" i="21"/>
  <c r="W403" i="21"/>
  <c r="Z408" i="21"/>
  <c r="X413" i="21"/>
  <c r="X414" i="21"/>
  <c r="U416" i="21"/>
  <c r="Y417" i="21"/>
  <c r="U419" i="21"/>
  <c r="Y420" i="21"/>
  <c r="P396" i="21"/>
  <c r="P403" i="21"/>
  <c r="W351" i="21"/>
  <c r="W367" i="21"/>
  <c r="X376" i="21"/>
  <c r="X387" i="21"/>
  <c r="X396" i="21"/>
  <c r="V397" i="21"/>
  <c r="X403" i="21"/>
  <c r="Z413" i="21"/>
  <c r="Z414" i="21"/>
  <c r="W416" i="21"/>
  <c r="Z417" i="21"/>
  <c r="W419" i="21"/>
  <c r="Z420" i="21"/>
  <c r="X351" i="21"/>
  <c r="Q356" i="21"/>
  <c r="R356" i="21" s="1"/>
  <c r="W358" i="21"/>
  <c r="X367" i="21"/>
  <c r="W371" i="21"/>
  <c r="W374" i="21"/>
  <c r="U383" i="21"/>
  <c r="P389" i="21"/>
  <c r="W397" i="21"/>
  <c r="Z416" i="21"/>
  <c r="Z419" i="21"/>
  <c r="U386" i="21"/>
  <c r="Z386" i="21"/>
  <c r="X386" i="21"/>
  <c r="P386" i="21"/>
  <c r="Y386" i="21"/>
  <c r="W386" i="21"/>
  <c r="V386" i="21"/>
  <c r="Q386" i="21"/>
  <c r="V354" i="21"/>
  <c r="U354" i="21"/>
  <c r="Z354" i="21"/>
  <c r="Y354" i="21"/>
  <c r="Q354" i="21"/>
  <c r="X354" i="21"/>
  <c r="P354" i="21"/>
  <c r="V370" i="21"/>
  <c r="U370" i="21"/>
  <c r="Z370" i="21"/>
  <c r="Y370" i="21"/>
  <c r="Q370" i="21"/>
  <c r="X370" i="21"/>
  <c r="P370" i="21"/>
  <c r="T379" i="21"/>
  <c r="S379" i="21"/>
  <c r="AF379" i="21" s="1"/>
  <c r="Y350" i="21"/>
  <c r="Q350" i="21"/>
  <c r="X350" i="21"/>
  <c r="P350" i="21"/>
  <c r="V350" i="21"/>
  <c r="U350" i="21"/>
  <c r="V362" i="21"/>
  <c r="U362" i="21"/>
  <c r="Z362" i="21"/>
  <c r="Y362" i="21"/>
  <c r="Q362" i="21"/>
  <c r="X362" i="21"/>
  <c r="P362" i="21"/>
  <c r="W350" i="21"/>
  <c r="Q351" i="21"/>
  <c r="Y351" i="21"/>
  <c r="Q359" i="21"/>
  <c r="Y359" i="21"/>
  <c r="V360" i="21"/>
  <c r="Q367" i="21"/>
  <c r="Y367" i="21"/>
  <c r="AB374" i="21"/>
  <c r="Q375" i="21"/>
  <c r="Y375" i="21"/>
  <c r="Y382" i="21"/>
  <c r="Q382" i="21"/>
  <c r="V382" i="21"/>
  <c r="W383" i="21"/>
  <c r="V385" i="21"/>
  <c r="X391" i="21"/>
  <c r="P349" i="21"/>
  <c r="X349" i="21"/>
  <c r="Z351" i="21"/>
  <c r="V355" i="21"/>
  <c r="P357" i="21"/>
  <c r="X357" i="21"/>
  <c r="U358" i="21"/>
  <c r="Z359" i="21"/>
  <c r="V363" i="21"/>
  <c r="P365" i="21"/>
  <c r="X365" i="21"/>
  <c r="U366" i="21"/>
  <c r="Z367" i="21"/>
  <c r="V371" i="21"/>
  <c r="P373" i="21"/>
  <c r="X373" i="21"/>
  <c r="U374" i="21"/>
  <c r="Z375" i="21"/>
  <c r="X383" i="21"/>
  <c r="W385" i="21"/>
  <c r="U392" i="21"/>
  <c r="Q393" i="21"/>
  <c r="P415" i="21"/>
  <c r="P418" i="21"/>
  <c r="Q349" i="21"/>
  <c r="Q357" i="21"/>
  <c r="V358" i="21"/>
  <c r="U361" i="21"/>
  <c r="Q365" i="21"/>
  <c r="V366" i="21"/>
  <c r="Q373" i="21"/>
  <c r="V374" i="21"/>
  <c r="U377" i="21"/>
  <c r="U382" i="21"/>
  <c r="Z383" i="21"/>
  <c r="X384" i="21"/>
  <c r="P384" i="21"/>
  <c r="R384" i="21" s="1"/>
  <c r="V384" i="21"/>
  <c r="W392" i="21"/>
  <c r="V394" i="21"/>
  <c r="P407" i="21"/>
  <c r="V410" i="21"/>
  <c r="W415" i="21"/>
  <c r="W418" i="21"/>
  <c r="V391" i="21"/>
  <c r="Y391" i="21"/>
  <c r="Q391" i="21"/>
  <c r="W393" i="21"/>
  <c r="P399" i="21"/>
  <c r="V402" i="21"/>
  <c r="W407" i="21"/>
  <c r="U351" i="21"/>
  <c r="Q355" i="21"/>
  <c r="P358" i="21"/>
  <c r="X358" i="21"/>
  <c r="U359" i="21"/>
  <c r="Y363" i="21"/>
  <c r="P366" i="21"/>
  <c r="X366" i="21"/>
  <c r="U367" i="21"/>
  <c r="Q371" i="21"/>
  <c r="P374" i="21"/>
  <c r="X374" i="21"/>
  <c r="U375" i="21"/>
  <c r="W377" i="21"/>
  <c r="X378" i="21"/>
  <c r="P378" i="21"/>
  <c r="X382" i="21"/>
  <c r="U384" i="21"/>
  <c r="P391" i="21"/>
  <c r="Y393" i="21"/>
  <c r="V415" i="21"/>
  <c r="U415" i="21"/>
  <c r="Z415" i="21"/>
  <c r="Y415" i="21"/>
  <c r="Q415" i="21"/>
  <c r="V418" i="21"/>
  <c r="U418" i="21"/>
  <c r="Z418" i="21"/>
  <c r="Y418" i="21"/>
  <c r="Q418" i="21"/>
  <c r="Q358" i="21"/>
  <c r="Y358" i="21"/>
  <c r="P361" i="21"/>
  <c r="Q366" i="21"/>
  <c r="Y366" i="21"/>
  <c r="Q374" i="21"/>
  <c r="Y374" i="21"/>
  <c r="P377" i="21"/>
  <c r="X377" i="21"/>
  <c r="V383" i="21"/>
  <c r="Y383" i="21"/>
  <c r="Q383" i="21"/>
  <c r="R383" i="21" s="1"/>
  <c r="X385" i="21"/>
  <c r="P385" i="21"/>
  <c r="U385" i="21"/>
  <c r="V407" i="21"/>
  <c r="U407" i="21"/>
  <c r="Z407" i="21"/>
  <c r="Y407" i="21"/>
  <c r="Q407" i="21"/>
  <c r="U410" i="21"/>
  <c r="Z410" i="21"/>
  <c r="Y410" i="21"/>
  <c r="Q410" i="21"/>
  <c r="X410" i="21"/>
  <c r="P410" i="21"/>
  <c r="Q377" i="21"/>
  <c r="Y392" i="21"/>
  <c r="Q392" i="21"/>
  <c r="X392" i="21"/>
  <c r="P392" i="21"/>
  <c r="V392" i="21"/>
  <c r="X393" i="21"/>
  <c r="P393" i="21"/>
  <c r="V393" i="21"/>
  <c r="U393" i="21"/>
  <c r="U394" i="21"/>
  <c r="Z394" i="21"/>
  <c r="Y394" i="21"/>
  <c r="Q394" i="21"/>
  <c r="X394" i="21"/>
  <c r="P394" i="21"/>
  <c r="V399" i="21"/>
  <c r="U399" i="21"/>
  <c r="Z399" i="21"/>
  <c r="Y399" i="21"/>
  <c r="Q399" i="21"/>
  <c r="U402" i="21"/>
  <c r="Z402" i="21"/>
  <c r="Y402" i="21"/>
  <c r="Q402" i="21"/>
  <c r="X402" i="21"/>
  <c r="P402" i="21"/>
  <c r="V400" i="21"/>
  <c r="V408" i="21"/>
  <c r="V416" i="21"/>
  <c r="V419" i="21"/>
  <c r="Q381" i="21"/>
  <c r="Q389" i="21"/>
  <c r="V390" i="21"/>
  <c r="Q397" i="21"/>
  <c r="V398" i="21"/>
  <c r="P400" i="21"/>
  <c r="X400" i="21"/>
  <c r="U401" i="21"/>
  <c r="Q405" i="21"/>
  <c r="V406" i="21"/>
  <c r="P408" i="21"/>
  <c r="X408" i="21"/>
  <c r="U409" i="21"/>
  <c r="Q413" i="21"/>
  <c r="R413" i="21" s="1"/>
  <c r="V414" i="21"/>
  <c r="P416" i="21"/>
  <c r="X416" i="21"/>
  <c r="U417" i="21"/>
  <c r="P419" i="21"/>
  <c r="X419" i="21"/>
  <c r="U420" i="21"/>
  <c r="Q400" i="21"/>
  <c r="V401" i="21"/>
  <c r="Q408" i="21"/>
  <c r="V409" i="21"/>
  <c r="Q416" i="21"/>
  <c r="V417" i="21"/>
  <c r="Q419" i="21"/>
  <c r="V420" i="21"/>
  <c r="Q390" i="21"/>
  <c r="Q398" i="21"/>
  <c r="P401" i="21"/>
  <c r="Q406" i="21"/>
  <c r="P409" i="21"/>
  <c r="Q414" i="21"/>
  <c r="P417" i="21"/>
  <c r="P420" i="21"/>
  <c r="W160" i="21"/>
  <c r="W159" i="21"/>
  <c r="V159" i="21"/>
  <c r="U159" i="21"/>
  <c r="Y160" i="21"/>
  <c r="Z157" i="21"/>
  <c r="Y157" i="21"/>
  <c r="X160" i="21"/>
  <c r="Z159" i="21"/>
  <c r="Y159" i="21"/>
  <c r="X156" i="21"/>
  <c r="X159" i="21"/>
  <c r="Z160" i="21"/>
  <c r="U157" i="21"/>
  <c r="X158" i="21"/>
  <c r="P158" i="21"/>
  <c r="R158" i="21" s="1"/>
  <c r="T158" i="21" s="1"/>
  <c r="W158" i="21"/>
  <c r="V158" i="21"/>
  <c r="U158" i="21"/>
  <c r="V160" i="21"/>
  <c r="Z158" i="21"/>
  <c r="X157" i="21"/>
  <c r="W156" i="21"/>
  <c r="Q160" i="21"/>
  <c r="R160" i="21" s="1"/>
  <c r="U160" i="21"/>
  <c r="Y158" i="21"/>
  <c r="W157" i="21"/>
  <c r="V156" i="21"/>
  <c r="Q157" i="21"/>
  <c r="R157" i="21" s="1"/>
  <c r="S157" i="21" s="1"/>
  <c r="AF157" i="21" s="1"/>
  <c r="V157" i="21"/>
  <c r="Q159" i="21"/>
  <c r="R159" i="21" s="1"/>
  <c r="Q156" i="21"/>
  <c r="Z156" i="21"/>
  <c r="P156" i="21"/>
  <c r="Y156" i="21"/>
  <c r="AB157" i="21"/>
  <c r="AD156" i="21"/>
  <c r="AH379" i="21" l="1"/>
  <c r="AH157" i="21"/>
  <c r="R380" i="21"/>
  <c r="T380" i="21" s="1"/>
  <c r="R388" i="21"/>
  <c r="T388" i="21" s="1"/>
  <c r="R355" i="21"/>
  <c r="T355" i="21" s="1"/>
  <c r="R201" i="21"/>
  <c r="S201" i="21" s="1"/>
  <c r="R200" i="21"/>
  <c r="T200" i="21" s="1"/>
  <c r="R391" i="21"/>
  <c r="S391" i="21" s="1"/>
  <c r="AF391" i="21" s="1"/>
  <c r="R361" i="21"/>
  <c r="S361" i="21" s="1"/>
  <c r="AF361" i="21" s="1"/>
  <c r="R382" i="21"/>
  <c r="T382" i="21" s="1"/>
  <c r="R390" i="21"/>
  <c r="S390" i="21" s="1"/>
  <c r="AF390" i="21" s="1"/>
  <c r="R395" i="21"/>
  <c r="T395" i="21" s="1"/>
  <c r="R409" i="21"/>
  <c r="T409" i="21" s="1"/>
  <c r="R404" i="21"/>
  <c r="T404" i="21" s="1"/>
  <c r="R363" i="21"/>
  <c r="S363" i="21" s="1"/>
  <c r="R372" i="21"/>
  <c r="T372" i="21" s="1"/>
  <c r="R387" i="21"/>
  <c r="T387" i="21" s="1"/>
  <c r="R389" i="21"/>
  <c r="T389" i="21" s="1"/>
  <c r="R369" i="21"/>
  <c r="T369" i="21" s="1"/>
  <c r="R397" i="21"/>
  <c r="S397" i="21" s="1"/>
  <c r="AF397" i="21" s="1"/>
  <c r="R371" i="21"/>
  <c r="S371" i="21" s="1"/>
  <c r="AF371" i="21" s="1"/>
  <c r="R348" i="21"/>
  <c r="T348" i="21" s="1"/>
  <c r="R353" i="21"/>
  <c r="S353" i="21" s="1"/>
  <c r="R359" i="21"/>
  <c r="T359" i="21" s="1"/>
  <c r="R414" i="21"/>
  <c r="T414" i="21" s="1"/>
  <c r="R350" i="21"/>
  <c r="T350" i="21" s="1"/>
  <c r="R412" i="21"/>
  <c r="T412" i="21" s="1"/>
  <c r="R360" i="21"/>
  <c r="T360" i="21" s="1"/>
  <c r="R406" i="21"/>
  <c r="T406" i="21" s="1"/>
  <c r="R378" i="21"/>
  <c r="T378" i="21" s="1"/>
  <c r="R375" i="21"/>
  <c r="T375" i="21" s="1"/>
  <c r="R401" i="21"/>
  <c r="S401" i="21" s="1"/>
  <c r="AF401" i="21" s="1"/>
  <c r="R405" i="21"/>
  <c r="T405" i="21" s="1"/>
  <c r="R381" i="21"/>
  <c r="T381" i="21" s="1"/>
  <c r="R394" i="21"/>
  <c r="S394" i="21" s="1"/>
  <c r="AF394" i="21" s="1"/>
  <c r="R393" i="21"/>
  <c r="T393" i="21" s="1"/>
  <c r="R410" i="21"/>
  <c r="S410" i="21" s="1"/>
  <c r="AF410" i="21" s="1"/>
  <c r="R367" i="21"/>
  <c r="S367" i="21" s="1"/>
  <c r="AF367" i="21" s="1"/>
  <c r="R398" i="21"/>
  <c r="T398" i="21" s="1"/>
  <c r="R411" i="21"/>
  <c r="S411" i="21" s="1"/>
  <c r="AF411" i="21" s="1"/>
  <c r="R403" i="21"/>
  <c r="T403" i="21" s="1"/>
  <c r="R364" i="21"/>
  <c r="S364" i="21" s="1"/>
  <c r="AF364" i="21" s="1"/>
  <c r="R368" i="21"/>
  <c r="T368" i="21" s="1"/>
  <c r="R420" i="21"/>
  <c r="S420" i="21" s="1"/>
  <c r="AF420" i="21" s="1"/>
  <c r="R385" i="21"/>
  <c r="S385" i="21" s="1"/>
  <c r="AF385" i="21" s="1"/>
  <c r="R417" i="21"/>
  <c r="T417" i="21" s="1"/>
  <c r="R362" i="21"/>
  <c r="S362" i="21" s="1"/>
  <c r="AF362" i="21" s="1"/>
  <c r="R396" i="21"/>
  <c r="T396" i="21" s="1"/>
  <c r="R351" i="21"/>
  <c r="S351" i="21" s="1"/>
  <c r="AF351" i="21" s="1"/>
  <c r="T356" i="21"/>
  <c r="S356" i="21"/>
  <c r="R373" i="21"/>
  <c r="T373" i="21" s="1"/>
  <c r="R399" i="21"/>
  <c r="T399" i="21" s="1"/>
  <c r="R376" i="21"/>
  <c r="R402" i="21"/>
  <c r="T402" i="21" s="1"/>
  <c r="R419" i="21"/>
  <c r="S419" i="21" s="1"/>
  <c r="AF419" i="21" s="1"/>
  <c r="R408" i="21"/>
  <c r="T408" i="21" s="1"/>
  <c r="S383" i="21"/>
  <c r="AF383" i="21" s="1"/>
  <c r="T383" i="21"/>
  <c r="T413" i="21"/>
  <c r="S413" i="21"/>
  <c r="AF413" i="21" s="1"/>
  <c r="S384" i="21"/>
  <c r="AF384" i="21" s="1"/>
  <c r="T384" i="21"/>
  <c r="R374" i="21"/>
  <c r="S374" i="21" s="1"/>
  <c r="R358" i="21"/>
  <c r="R357" i="21"/>
  <c r="R407" i="21"/>
  <c r="T352" i="21"/>
  <c r="S352" i="21"/>
  <c r="AF352" i="21" s="1"/>
  <c r="AC379" i="21"/>
  <c r="AA379" i="21"/>
  <c r="R386" i="21"/>
  <c r="R365" i="21"/>
  <c r="AD379" i="21"/>
  <c r="AB379" i="21"/>
  <c r="R416" i="21"/>
  <c r="R400" i="21"/>
  <c r="R392" i="21"/>
  <c r="R377" i="21"/>
  <c r="R366" i="21"/>
  <c r="R418" i="21"/>
  <c r="R349" i="21"/>
  <c r="R370" i="21"/>
  <c r="R354" i="21"/>
  <c r="R415" i="21"/>
  <c r="R156" i="21"/>
  <c r="S156" i="21" s="1"/>
  <c r="S158" i="21"/>
  <c r="AF158" i="21" s="1"/>
  <c r="T160" i="21"/>
  <c r="S160" i="21"/>
  <c r="AA157" i="21"/>
  <c r="AC157" i="21"/>
  <c r="S159" i="21"/>
  <c r="T159" i="21"/>
  <c r="AB158" i="21"/>
  <c r="AD158" i="21"/>
  <c r="AH383" i="21" l="1"/>
  <c r="AD403" i="21"/>
  <c r="AF374" i="21"/>
  <c r="AH374" i="21"/>
  <c r="AH384" i="21"/>
  <c r="AF200" i="21"/>
  <c r="AH200" i="21"/>
  <c r="AD160" i="21"/>
  <c r="AH160" i="21"/>
  <c r="AB348" i="21"/>
  <c r="AB159" i="21"/>
  <c r="AH159" i="21"/>
  <c r="AH352" i="21"/>
  <c r="AH413" i="21"/>
  <c r="AB360" i="21"/>
  <c r="AD395" i="21"/>
  <c r="AF201" i="21"/>
  <c r="AH201" i="21"/>
  <c r="AB368" i="21"/>
  <c r="AD412" i="21"/>
  <c r="AD369" i="21"/>
  <c r="AD380" i="21"/>
  <c r="AF156" i="21"/>
  <c r="AH156" i="21"/>
  <c r="AD356" i="21"/>
  <c r="AH356" i="21"/>
  <c r="AH158" i="21"/>
  <c r="AC201" i="21"/>
  <c r="S380" i="21"/>
  <c r="AF380" i="21" s="1"/>
  <c r="S388" i="21"/>
  <c r="AF388" i="21" s="1"/>
  <c r="T391" i="21"/>
  <c r="S355" i="21"/>
  <c r="AF355" i="21" s="1"/>
  <c r="T390" i="21"/>
  <c r="S395" i="21"/>
  <c r="AF395" i="21" s="1"/>
  <c r="AB200" i="21"/>
  <c r="S382" i="21"/>
  <c r="AF382" i="21" s="1"/>
  <c r="AD200" i="21"/>
  <c r="AA201" i="21"/>
  <c r="S372" i="21"/>
  <c r="AF372" i="21" s="1"/>
  <c r="T361" i="21"/>
  <c r="S404" i="21"/>
  <c r="AF404" i="21" s="1"/>
  <c r="S412" i="21"/>
  <c r="AC412" i="21" s="1"/>
  <c r="S393" i="21"/>
  <c r="AF393" i="21" s="1"/>
  <c r="S381" i="21"/>
  <c r="AF381" i="21" s="1"/>
  <c r="AD348" i="21"/>
  <c r="T363" i="21"/>
  <c r="T362" i="21"/>
  <c r="AB395" i="21"/>
  <c r="T364" i="21"/>
  <c r="S409" i="21"/>
  <c r="AF409" i="21" s="1"/>
  <c r="S417" i="21"/>
  <c r="AF417" i="21" s="1"/>
  <c r="S348" i="21"/>
  <c r="AH348" i="21" s="1"/>
  <c r="S405" i="21"/>
  <c r="AF405" i="21" s="1"/>
  <c r="AA356" i="21"/>
  <c r="AF356" i="21"/>
  <c r="AA353" i="21"/>
  <c r="AF353" i="21"/>
  <c r="AC160" i="21"/>
  <c r="AF160" i="21"/>
  <c r="AA159" i="21"/>
  <c r="AF159" i="21"/>
  <c r="AC363" i="21"/>
  <c r="AF363" i="21"/>
  <c r="S359" i="21"/>
  <c r="AF359" i="21" s="1"/>
  <c r="S387" i="21"/>
  <c r="AF387" i="21" s="1"/>
  <c r="S403" i="21"/>
  <c r="AF403" i="21" s="1"/>
  <c r="T353" i="21"/>
  <c r="AB412" i="21"/>
  <c r="S406" i="21"/>
  <c r="AH406" i="21" s="1"/>
  <c r="T401" i="21"/>
  <c r="AC353" i="21"/>
  <c r="AB369" i="21"/>
  <c r="T397" i="21"/>
  <c r="S414" i="21"/>
  <c r="AF414" i="21" s="1"/>
  <c r="S389" i="21"/>
  <c r="AF389" i="21" s="1"/>
  <c r="T411" i="21"/>
  <c r="T371" i="21"/>
  <c r="T420" i="21"/>
  <c r="T410" i="21"/>
  <c r="S369" i="21"/>
  <c r="AF369" i="21" s="1"/>
  <c r="S378" i="21"/>
  <c r="AF378" i="21" s="1"/>
  <c r="S399" i="21"/>
  <c r="AH399" i="21" s="1"/>
  <c r="S360" i="21"/>
  <c r="AF360" i="21" s="1"/>
  <c r="AB380" i="21"/>
  <c r="S375" i="21"/>
  <c r="AH375" i="21" s="1"/>
  <c r="AB403" i="21"/>
  <c r="AC411" i="21"/>
  <c r="T385" i="21"/>
  <c r="S402" i="21"/>
  <c r="AH402" i="21" s="1"/>
  <c r="S350" i="21"/>
  <c r="AH350" i="21" s="1"/>
  <c r="AD360" i="21"/>
  <c r="S398" i="21"/>
  <c r="AF398" i="21" s="1"/>
  <c r="AB356" i="21"/>
  <c r="AC356" i="21"/>
  <c r="AD368" i="21"/>
  <c r="T394" i="21"/>
  <c r="T351" i="21"/>
  <c r="S368" i="21"/>
  <c r="AH368" i="21" s="1"/>
  <c r="T367" i="21"/>
  <c r="AA411" i="21"/>
  <c r="S396" i="21"/>
  <c r="AH396" i="21" s="1"/>
  <c r="S408" i="21"/>
  <c r="AF408" i="21" s="1"/>
  <c r="AA363" i="21"/>
  <c r="S373" i="21"/>
  <c r="AH373" i="21" s="1"/>
  <c r="T376" i="21"/>
  <c r="S376" i="21"/>
  <c r="AF376" i="21" s="1"/>
  <c r="T419" i="21"/>
  <c r="AC374" i="21"/>
  <c r="AA374" i="21"/>
  <c r="AB388" i="21"/>
  <c r="AD388" i="21"/>
  <c r="AA352" i="21"/>
  <c r="AC352" i="21"/>
  <c r="AA391" i="21"/>
  <c r="AC391" i="21"/>
  <c r="AB402" i="21"/>
  <c r="AD402" i="21"/>
  <c r="AB405" i="21"/>
  <c r="AD405" i="21"/>
  <c r="AA383" i="21"/>
  <c r="AC383" i="21"/>
  <c r="T366" i="21"/>
  <c r="S366" i="21"/>
  <c r="AF366" i="21" s="1"/>
  <c r="AD414" i="21"/>
  <c r="AB414" i="21"/>
  <c r="AD398" i="21"/>
  <c r="AB398" i="21"/>
  <c r="AB352" i="21"/>
  <c r="AD352" i="21"/>
  <c r="AD393" i="21"/>
  <c r="AB393" i="21"/>
  <c r="AA390" i="21"/>
  <c r="AC390" i="21"/>
  <c r="AD355" i="21"/>
  <c r="AB355" i="21"/>
  <c r="AC420" i="21"/>
  <c r="AA420" i="21"/>
  <c r="T377" i="21"/>
  <c r="S377" i="21"/>
  <c r="AF377" i="21" s="1"/>
  <c r="T357" i="21"/>
  <c r="S357" i="21"/>
  <c r="AF357" i="21" s="1"/>
  <c r="AB396" i="21"/>
  <c r="AD396" i="21"/>
  <c r="AD417" i="21"/>
  <c r="AB417" i="21"/>
  <c r="AB381" i="21"/>
  <c r="AD381" i="21"/>
  <c r="AC362" i="21"/>
  <c r="AA362" i="21"/>
  <c r="AC401" i="21"/>
  <c r="AA401" i="21"/>
  <c r="T407" i="21"/>
  <c r="S407" i="21"/>
  <c r="AF407" i="21" s="1"/>
  <c r="AC394" i="21"/>
  <c r="AA394" i="21"/>
  <c r="AD350" i="21"/>
  <c r="AB350" i="21"/>
  <c r="AD409" i="21"/>
  <c r="AB409" i="21"/>
  <c r="AD384" i="21"/>
  <c r="AB384" i="21"/>
  <c r="AD383" i="21"/>
  <c r="AB383" i="21"/>
  <c r="S400" i="21"/>
  <c r="AF400" i="21" s="1"/>
  <c r="T400" i="21"/>
  <c r="AC361" i="21"/>
  <c r="AA361" i="21"/>
  <c r="AB373" i="21"/>
  <c r="AD373" i="21"/>
  <c r="AA384" i="21"/>
  <c r="AC384" i="21"/>
  <c r="AA371" i="21"/>
  <c r="AC371" i="21"/>
  <c r="AB389" i="21"/>
  <c r="AD389" i="21"/>
  <c r="AD359" i="21"/>
  <c r="AB359" i="21"/>
  <c r="S386" i="21"/>
  <c r="AF386" i="21" s="1"/>
  <c r="T386" i="21"/>
  <c r="AD399" i="21"/>
  <c r="AB399" i="21"/>
  <c r="AD375" i="21"/>
  <c r="AB375" i="21"/>
  <c r="AD404" i="21"/>
  <c r="AB404" i="21"/>
  <c r="T415" i="21"/>
  <c r="S415" i="21"/>
  <c r="AF415" i="21" s="1"/>
  <c r="T354" i="21"/>
  <c r="S354" i="21"/>
  <c r="AF354" i="21" s="1"/>
  <c r="T349" i="21"/>
  <c r="S349" i="21"/>
  <c r="AF349" i="21" s="1"/>
  <c r="S416" i="21"/>
  <c r="AF416" i="21" s="1"/>
  <c r="T416" i="21"/>
  <c r="T365" i="21"/>
  <c r="S365" i="21"/>
  <c r="AF365" i="21" s="1"/>
  <c r="AD408" i="21"/>
  <c r="AB408" i="21"/>
  <c r="AC364" i="21"/>
  <c r="AA364" i="21"/>
  <c r="AD406" i="21"/>
  <c r="AB406" i="21"/>
  <c r="AA419" i="21"/>
  <c r="AC419" i="21"/>
  <c r="AA397" i="21"/>
  <c r="AC397" i="21"/>
  <c r="AA413" i="21"/>
  <c r="AC413" i="21"/>
  <c r="AD372" i="21"/>
  <c r="AB372" i="21"/>
  <c r="AD378" i="21"/>
  <c r="AB378" i="21"/>
  <c r="AC367" i="21"/>
  <c r="AA367" i="21"/>
  <c r="S392" i="21"/>
  <c r="AF392" i="21" s="1"/>
  <c r="T392" i="21"/>
  <c r="AD387" i="21"/>
  <c r="AB387" i="21"/>
  <c r="T370" i="21"/>
  <c r="S370" i="21"/>
  <c r="AF370" i="21" s="1"/>
  <c r="T418" i="21"/>
  <c r="S418" i="21"/>
  <c r="AF418" i="21" s="1"/>
  <c r="AC410" i="21"/>
  <c r="AA410" i="21"/>
  <c r="T358" i="21"/>
  <c r="S358" i="21"/>
  <c r="AF358" i="21" s="1"/>
  <c r="AC385" i="21"/>
  <c r="AA385" i="21"/>
  <c r="AB413" i="21"/>
  <c r="AD413" i="21"/>
  <c r="AC351" i="21"/>
  <c r="AA351" i="21"/>
  <c r="AD382" i="21"/>
  <c r="AB382" i="21"/>
  <c r="AB160" i="21"/>
  <c r="AA160" i="21"/>
  <c r="AC159" i="21"/>
  <c r="AC158" i="21"/>
  <c r="AA158" i="21"/>
  <c r="AC156" i="21"/>
  <c r="AA156" i="21"/>
  <c r="AD159" i="21"/>
  <c r="AH354" i="21" l="1"/>
  <c r="AH357" i="21"/>
  <c r="AH418" i="21"/>
  <c r="AH349" i="21"/>
  <c r="AH380" i="21"/>
  <c r="AH395" i="21"/>
  <c r="AH386" i="21"/>
  <c r="AH359" i="21"/>
  <c r="AH389" i="21"/>
  <c r="AH416" i="21"/>
  <c r="AH376" i="21"/>
  <c r="AH405" i="21"/>
  <c r="AB397" i="21"/>
  <c r="AH397" i="21"/>
  <c r="AH358" i="21"/>
  <c r="AH407" i="21"/>
  <c r="AB394" i="21"/>
  <c r="AH394" i="21"/>
  <c r="AD385" i="21"/>
  <c r="AH385" i="21"/>
  <c r="AD361" i="21"/>
  <c r="AH361" i="21"/>
  <c r="AH414" i="21"/>
  <c r="AD351" i="21"/>
  <c r="AH351" i="21"/>
  <c r="AB364" i="21"/>
  <c r="AH364" i="21"/>
  <c r="AB390" i="21"/>
  <c r="AH390" i="21"/>
  <c r="AH392" i="21"/>
  <c r="AB410" i="21"/>
  <c r="AH410" i="21"/>
  <c r="AD362" i="21"/>
  <c r="AH362" i="21"/>
  <c r="AD391" i="21"/>
  <c r="AH391" i="21"/>
  <c r="AH381" i="21"/>
  <c r="AH355" i="21"/>
  <c r="AH360" i="21"/>
  <c r="AH400" i="21"/>
  <c r="AD371" i="21"/>
  <c r="AH371" i="21"/>
  <c r="AH369" i="21"/>
  <c r="AH393" i="21"/>
  <c r="AH398" i="21"/>
  <c r="AH387" i="21"/>
  <c r="AB401" i="21"/>
  <c r="AH401" i="21"/>
  <c r="AD411" i="21"/>
  <c r="AH411" i="21"/>
  <c r="AH409" i="21"/>
  <c r="AH417" i="21"/>
  <c r="AH408" i="21"/>
  <c r="AB420" i="21"/>
  <c r="AH420" i="21"/>
  <c r="AD419" i="21"/>
  <c r="AH419" i="21"/>
  <c r="AB367" i="21"/>
  <c r="AH367" i="21"/>
  <c r="AB353" i="21"/>
  <c r="AH353" i="21"/>
  <c r="AH404" i="21"/>
  <c r="AH412" i="21"/>
  <c r="AH378" i="21"/>
  <c r="AH403" i="21"/>
  <c r="AB363" i="21"/>
  <c r="AH363" i="21"/>
  <c r="AH370" i="21"/>
  <c r="AH365" i="21"/>
  <c r="AH415" i="21"/>
  <c r="AH377" i="21"/>
  <c r="AH366" i="21"/>
  <c r="AH382" i="21"/>
  <c r="AH388" i="21"/>
  <c r="AH372" i="21"/>
  <c r="AC380" i="21"/>
  <c r="AA380" i="21"/>
  <c r="AA404" i="21"/>
  <c r="AC388" i="21"/>
  <c r="AA395" i="21"/>
  <c r="AA388" i="21"/>
  <c r="AB391" i="21"/>
  <c r="AC355" i="21"/>
  <c r="AA355" i="21"/>
  <c r="AD390" i="21"/>
  <c r="AC417" i="21"/>
  <c r="AC395" i="21"/>
  <c r="AA393" i="21"/>
  <c r="AC393" i="21"/>
  <c r="AA417" i="21"/>
  <c r="AC382" i="21"/>
  <c r="AA382" i="21"/>
  <c r="AC372" i="21"/>
  <c r="AD363" i="21"/>
  <c r="AA372" i="21"/>
  <c r="AB361" i="21"/>
  <c r="AD420" i="21"/>
  <c r="AA403" i="21"/>
  <c r="AC404" i="21"/>
  <c r="AA409" i="21"/>
  <c r="AA412" i="21"/>
  <c r="AC409" i="21"/>
  <c r="AA405" i="21"/>
  <c r="AF412" i="21"/>
  <c r="AA387" i="21"/>
  <c r="AC405" i="21"/>
  <c r="AC387" i="21"/>
  <c r="AC381" i="21"/>
  <c r="AA381" i="21"/>
  <c r="AD394" i="21"/>
  <c r="AB362" i="21"/>
  <c r="AD364" i="21"/>
  <c r="AA359" i="21"/>
  <c r="AC359" i="21"/>
  <c r="AF348" i="21"/>
  <c r="AC348" i="21"/>
  <c r="AA348" i="21"/>
  <c r="AA373" i="21"/>
  <c r="AF373" i="21"/>
  <c r="AC368" i="21"/>
  <c r="AF368" i="21"/>
  <c r="AC375" i="21"/>
  <c r="AF375" i="21"/>
  <c r="AC350" i="21"/>
  <c r="AF350" i="21"/>
  <c r="AC403" i="21"/>
  <c r="AC402" i="21"/>
  <c r="AF402" i="21"/>
  <c r="AC399" i="21"/>
  <c r="AF399" i="21"/>
  <c r="AC406" i="21"/>
  <c r="AF406" i="21"/>
  <c r="AA396" i="21"/>
  <c r="AF396" i="21"/>
  <c r="AD353" i="21"/>
  <c r="AD401" i="21"/>
  <c r="AA399" i="21"/>
  <c r="AA389" i="21"/>
  <c r="AB385" i="21"/>
  <c r="AC396" i="21"/>
  <c r="AD397" i="21"/>
  <c r="AC378" i="21"/>
  <c r="AA406" i="21"/>
  <c r="AA378" i="21"/>
  <c r="AB371" i="21"/>
  <c r="AC389" i="21"/>
  <c r="AA414" i="21"/>
  <c r="AC414" i="21"/>
  <c r="AB411" i="21"/>
  <c r="AD410" i="21"/>
  <c r="AB351" i="21"/>
  <c r="AA402" i="21"/>
  <c r="AA350" i="21"/>
  <c r="AA375" i="21"/>
  <c r="AA369" i="21"/>
  <c r="AC369" i="21"/>
  <c r="AB419" i="21"/>
  <c r="AC360" i="21"/>
  <c r="AA360" i="21"/>
  <c r="AD367" i="21"/>
  <c r="AA368" i="21"/>
  <c r="AA398" i="21"/>
  <c r="AC398" i="21"/>
  <c r="AC408" i="21"/>
  <c r="AA408" i="21"/>
  <c r="AB376" i="21"/>
  <c r="AD376" i="21"/>
  <c r="AC373" i="21"/>
  <c r="AA376" i="21"/>
  <c r="AC376" i="21"/>
  <c r="AA349" i="21"/>
  <c r="AC349" i="21"/>
  <c r="AD415" i="21"/>
  <c r="AB415" i="21"/>
  <c r="AC370" i="21"/>
  <c r="AA370" i="21"/>
  <c r="AB349" i="21"/>
  <c r="AD349" i="21"/>
  <c r="AC415" i="21"/>
  <c r="AA415" i="21"/>
  <c r="AD370" i="21"/>
  <c r="AB370" i="21"/>
  <c r="AC354" i="21"/>
  <c r="AA354" i="21"/>
  <c r="AC418" i="21"/>
  <c r="AA418" i="21"/>
  <c r="AD354" i="21"/>
  <c r="AB354" i="21"/>
  <c r="AA377" i="21"/>
  <c r="AC377" i="21"/>
  <c r="AA400" i="21"/>
  <c r="AC400" i="21"/>
  <c r="AD407" i="21"/>
  <c r="AB407" i="21"/>
  <c r="AC358" i="21"/>
  <c r="AA358" i="21"/>
  <c r="AC365" i="21"/>
  <c r="AA365" i="21"/>
  <c r="AD386" i="21"/>
  <c r="AB386" i="21"/>
  <c r="AC357" i="21"/>
  <c r="AA357" i="21"/>
  <c r="AD377" i="21"/>
  <c r="AB377" i="21"/>
  <c r="AD358" i="21"/>
  <c r="AB358" i="21"/>
  <c r="AD392" i="21"/>
  <c r="AB392" i="21"/>
  <c r="AB365" i="21"/>
  <c r="AD365" i="21"/>
  <c r="AC386" i="21"/>
  <c r="AA386" i="21"/>
  <c r="AB357" i="21"/>
  <c r="AD357" i="21"/>
  <c r="AC366" i="21"/>
  <c r="AA366" i="21"/>
  <c r="AA416" i="21"/>
  <c r="AC416" i="21"/>
  <c r="AD418" i="21"/>
  <c r="AB418" i="21"/>
  <c r="AA392" i="21"/>
  <c r="AC392" i="21"/>
  <c r="AD416" i="21"/>
  <c r="AB416" i="21"/>
  <c r="AD400" i="21"/>
  <c r="AB400" i="21"/>
  <c r="AC407" i="21"/>
  <c r="AA407" i="21"/>
  <c r="AD366" i="21"/>
  <c r="AB366" i="21"/>
  <c r="X155" i="21"/>
  <c r="O155" i="21"/>
  <c r="Y154" i="21"/>
  <c r="O154" i="21"/>
  <c r="V153" i="21"/>
  <c r="O153" i="21"/>
  <c r="Y152" i="21"/>
  <c r="O152" i="21"/>
  <c r="V151" i="21"/>
  <c r="O151" i="21"/>
  <c r="Y150" i="21"/>
  <c r="O150" i="21"/>
  <c r="Z149" i="21"/>
  <c r="O149" i="21"/>
  <c r="W148" i="21"/>
  <c r="O148" i="21"/>
  <c r="X147" i="21"/>
  <c r="O147" i="21"/>
  <c r="Y146" i="21"/>
  <c r="O146" i="21"/>
  <c r="V145" i="21"/>
  <c r="O145" i="21"/>
  <c r="Y144" i="21"/>
  <c r="O144" i="21"/>
  <c r="V143" i="21"/>
  <c r="O143" i="21"/>
  <c r="Y142" i="21"/>
  <c r="O142" i="21"/>
  <c r="U148" i="21" l="1"/>
  <c r="V148" i="21"/>
  <c r="Z144" i="21"/>
  <c r="Q151" i="21"/>
  <c r="X151" i="21"/>
  <c r="V150" i="21"/>
  <c r="W150" i="21"/>
  <c r="Z150" i="21"/>
  <c r="P148" i="21"/>
  <c r="Q149" i="21"/>
  <c r="V152" i="21"/>
  <c r="X146" i="21"/>
  <c r="X148" i="21"/>
  <c r="U151" i="21"/>
  <c r="Y148" i="21"/>
  <c r="P142" i="21"/>
  <c r="W146" i="21"/>
  <c r="Z148" i="21"/>
  <c r="P150" i="21"/>
  <c r="U142" i="21"/>
  <c r="W142" i="21"/>
  <c r="Q148" i="21"/>
  <c r="U150" i="21"/>
  <c r="P151" i="21"/>
  <c r="P152" i="21"/>
  <c r="Z154" i="21"/>
  <c r="Y147" i="21"/>
  <c r="W149" i="21"/>
  <c r="X150" i="21"/>
  <c r="W151" i="21"/>
  <c r="P143" i="21"/>
  <c r="V142" i="21"/>
  <c r="Q143" i="21"/>
  <c r="Z146" i="21"/>
  <c r="Y149" i="21"/>
  <c r="U152" i="21"/>
  <c r="U143" i="21"/>
  <c r="X142" i="21"/>
  <c r="W143" i="21"/>
  <c r="U144" i="21"/>
  <c r="Y151" i="21"/>
  <c r="W152" i="21"/>
  <c r="Q155" i="21"/>
  <c r="Z142" i="21"/>
  <c r="X143" i="21"/>
  <c r="V144" i="21"/>
  <c r="Z151" i="21"/>
  <c r="X152" i="21"/>
  <c r="P154" i="21"/>
  <c r="W155" i="21"/>
  <c r="Y143" i="21"/>
  <c r="W144" i="21"/>
  <c r="Q147" i="21"/>
  <c r="Z152" i="21"/>
  <c r="W154" i="21"/>
  <c r="Y155" i="21"/>
  <c r="P144" i="21"/>
  <c r="Z143" i="21"/>
  <c r="X144" i="21"/>
  <c r="P146" i="21"/>
  <c r="U147" i="21"/>
  <c r="X154" i="21"/>
  <c r="W145" i="21"/>
  <c r="W153" i="21"/>
  <c r="Q142" i="21"/>
  <c r="P145" i="21"/>
  <c r="X145" i="21"/>
  <c r="U146" i="21"/>
  <c r="Z147" i="21"/>
  <c r="Q150" i="21"/>
  <c r="P153" i="21"/>
  <c r="X153" i="21"/>
  <c r="U154" i="21"/>
  <c r="Z155" i="21"/>
  <c r="Q145" i="21"/>
  <c r="Y145" i="21"/>
  <c r="V146" i="21"/>
  <c r="U149" i="21"/>
  <c r="Q153" i="21"/>
  <c r="Y153" i="21"/>
  <c r="V154" i="21"/>
  <c r="Z145" i="21"/>
  <c r="V149" i="21"/>
  <c r="Z153" i="21"/>
  <c r="U155" i="21"/>
  <c r="Q146" i="21"/>
  <c r="V147" i="21"/>
  <c r="P149" i="21"/>
  <c r="X149" i="21"/>
  <c r="Q154" i="21"/>
  <c r="V155" i="21"/>
  <c r="U153" i="21"/>
  <c r="U145" i="21"/>
  <c r="W147" i="21"/>
  <c r="Q144" i="21"/>
  <c r="P147" i="21"/>
  <c r="Q152" i="21"/>
  <c r="R152" i="21" s="1"/>
  <c r="P155" i="21"/>
  <c r="R149" i="21" l="1"/>
  <c r="S149" i="21" s="1"/>
  <c r="AF149" i="21" s="1"/>
  <c r="R142" i="21"/>
  <c r="T142" i="21" s="1"/>
  <c r="R151" i="21"/>
  <c r="S151" i="21" s="1"/>
  <c r="R155" i="21"/>
  <c r="T155" i="21" s="1"/>
  <c r="R144" i="21"/>
  <c r="S144" i="21" s="1"/>
  <c r="AF144" i="21" s="1"/>
  <c r="R154" i="21"/>
  <c r="S154" i="21" s="1"/>
  <c r="AF154" i="21" s="1"/>
  <c r="R148" i="21"/>
  <c r="T148" i="21" s="1"/>
  <c r="R146" i="21"/>
  <c r="S146" i="21" s="1"/>
  <c r="AF146" i="21" s="1"/>
  <c r="R150" i="21"/>
  <c r="S150" i="21" s="1"/>
  <c r="AF150" i="21" s="1"/>
  <c r="R147" i="21"/>
  <c r="T147" i="21" s="1"/>
  <c r="R143" i="21"/>
  <c r="T152" i="21"/>
  <c r="S152" i="21"/>
  <c r="AF152" i="21" s="1"/>
  <c r="R145" i="21"/>
  <c r="R153" i="21"/>
  <c r="AH152" i="21" l="1"/>
  <c r="AA151" i="21"/>
  <c r="AF151" i="21"/>
  <c r="T149" i="21"/>
  <c r="S142" i="21"/>
  <c r="AH142" i="21" s="1"/>
  <c r="AC151" i="21"/>
  <c r="T151" i="21"/>
  <c r="T144" i="21"/>
  <c r="S148" i="21"/>
  <c r="AF148" i="21" s="1"/>
  <c r="S155" i="21"/>
  <c r="AF155" i="21" s="1"/>
  <c r="T154" i="21"/>
  <c r="S147" i="21"/>
  <c r="AH147" i="21" s="1"/>
  <c r="T146" i="21"/>
  <c r="T150" i="21"/>
  <c r="AB148" i="21"/>
  <c r="AD148" i="21"/>
  <c r="T143" i="21"/>
  <c r="S143" i="21"/>
  <c r="AF143" i="21" s="1"/>
  <c r="AD155" i="21"/>
  <c r="AB155" i="21"/>
  <c r="AC152" i="21"/>
  <c r="AA152" i="21"/>
  <c r="AD152" i="21"/>
  <c r="AB152" i="21"/>
  <c r="AC149" i="21"/>
  <c r="AA149" i="21"/>
  <c r="AC144" i="21"/>
  <c r="AA144" i="21"/>
  <c r="AA146" i="21"/>
  <c r="AC146" i="21"/>
  <c r="AD142" i="21"/>
  <c r="AB142" i="21"/>
  <c r="AD147" i="21"/>
  <c r="AB147" i="21"/>
  <c r="T145" i="21"/>
  <c r="S145" i="21"/>
  <c r="AF145" i="21" s="1"/>
  <c r="T153" i="21"/>
  <c r="S153" i="21"/>
  <c r="AF153" i="21" s="1"/>
  <c r="AC150" i="21"/>
  <c r="AA150" i="21"/>
  <c r="AA154" i="21"/>
  <c r="AC154" i="21"/>
  <c r="AH143" i="21" l="1"/>
  <c r="AH145" i="21"/>
  <c r="AB144" i="21"/>
  <c r="AH144" i="21"/>
  <c r="AD154" i="21"/>
  <c r="AH154" i="21"/>
  <c r="AB151" i="21"/>
  <c r="AH151" i="21"/>
  <c r="AD150" i="21"/>
  <c r="AH150" i="21"/>
  <c r="AH155" i="21"/>
  <c r="AB149" i="21"/>
  <c r="AH149" i="21"/>
  <c r="AH153" i="21"/>
  <c r="AB146" i="21"/>
  <c r="AH146" i="21"/>
  <c r="AH148" i="21"/>
  <c r="AC142" i="21"/>
  <c r="AF142" i="21"/>
  <c r="AA147" i="21"/>
  <c r="AF147" i="21"/>
  <c r="AA142" i="21"/>
  <c r="AD149" i="21"/>
  <c r="AD144" i="21"/>
  <c r="AC147" i="21"/>
  <c r="AA155" i="21"/>
  <c r="AB154" i="21"/>
  <c r="AD151" i="21"/>
  <c r="AC155" i="21"/>
  <c r="AD146" i="21"/>
  <c r="AA148" i="21"/>
  <c r="AC148" i="21"/>
  <c r="AB150" i="21"/>
  <c r="AA143" i="21"/>
  <c r="AC143" i="21"/>
  <c r="AD143" i="21"/>
  <c r="AB143" i="21"/>
  <c r="AC145" i="21"/>
  <c r="AA145" i="21"/>
  <c r="AC153" i="21"/>
  <c r="AA153" i="21"/>
  <c r="AD153" i="21"/>
  <c r="AB153" i="21"/>
  <c r="AD145" i="21"/>
  <c r="AB145" i="21"/>
  <c r="L36" i="21"/>
  <c r="L37" i="21"/>
  <c r="L38" i="21"/>
  <c r="L39" i="21"/>
  <c r="AE25" i="21" l="1"/>
  <c r="U25" i="21" s="1"/>
  <c r="O318" i="21"/>
  <c r="O319" i="21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S288" i="21"/>
  <c r="O288" i="21"/>
  <c r="L288" i="21"/>
  <c r="T287" i="21"/>
  <c r="O287" i="21"/>
  <c r="L287" i="21"/>
  <c r="S286" i="21"/>
  <c r="O286" i="21"/>
  <c r="L286" i="21"/>
  <c r="T285" i="21"/>
  <c r="O285" i="21"/>
  <c r="L285" i="21"/>
  <c r="S284" i="21"/>
  <c r="O284" i="21"/>
  <c r="L284" i="21"/>
  <c r="T283" i="21"/>
  <c r="O283" i="21"/>
  <c r="L283" i="21"/>
  <c r="S282" i="21"/>
  <c r="O282" i="21"/>
  <c r="L282" i="21"/>
  <c r="T281" i="21"/>
  <c r="O281" i="21"/>
  <c r="L281" i="21"/>
  <c r="S280" i="21"/>
  <c r="O280" i="21"/>
  <c r="L280" i="21"/>
  <c r="T279" i="21"/>
  <c r="O279" i="21"/>
  <c r="L279" i="21"/>
  <c r="S278" i="21"/>
  <c r="O278" i="21"/>
  <c r="L278" i="21"/>
  <c r="T277" i="21"/>
  <c r="O277" i="21"/>
  <c r="L277" i="21"/>
  <c r="S175" i="21"/>
  <c r="AD281" i="21" l="1"/>
  <c r="AD283" i="21"/>
  <c r="AB277" i="21"/>
  <c r="AD279" i="21"/>
  <c r="AD287" i="21"/>
  <c r="AB285" i="21"/>
  <c r="AA280" i="21"/>
  <c r="AA288" i="21"/>
  <c r="AC284" i="21"/>
  <c r="AC282" i="21"/>
  <c r="AD277" i="21"/>
  <c r="AD285" i="21"/>
  <c r="AC280" i="21"/>
  <c r="AC288" i="21"/>
  <c r="AB283" i="21"/>
  <c r="AA284" i="21"/>
  <c r="AC286" i="21"/>
  <c r="AA286" i="21"/>
  <c r="AC278" i="21"/>
  <c r="AB281" i="21"/>
  <c r="AA278" i="21"/>
  <c r="AB279" i="21"/>
  <c r="AA282" i="21"/>
  <c r="AB287" i="21"/>
  <c r="AA175" i="21"/>
  <c r="AC175" i="21"/>
  <c r="L333" i="21"/>
  <c r="L161" i="21"/>
  <c r="L162" i="21"/>
  <c r="L163" i="21"/>
  <c r="L164" i="21"/>
  <c r="L165" i="21"/>
  <c r="L166" i="21"/>
  <c r="L167" i="21"/>
  <c r="L168" i="21"/>
  <c r="L184" i="21"/>
  <c r="L185" i="21"/>
  <c r="L186" i="21"/>
  <c r="L187" i="21"/>
  <c r="L188" i="21"/>
  <c r="L421" i="21"/>
  <c r="L422" i="21"/>
  <c r="L169" i="21"/>
  <c r="L170" i="21"/>
  <c r="L171" i="21"/>
  <c r="L172" i="21"/>
  <c r="L173" i="21"/>
  <c r="L174" i="21"/>
  <c r="L249" i="21"/>
  <c r="L250" i="21"/>
  <c r="L251" i="21"/>
  <c r="L252" i="21"/>
  <c r="L254" i="21"/>
  <c r="L255" i="21"/>
  <c r="L176" i="21"/>
  <c r="L177" i="21"/>
  <c r="L178" i="21"/>
  <c r="L179" i="21"/>
  <c r="L180" i="21"/>
  <c r="L181" i="21"/>
  <c r="L182" i="21"/>
  <c r="L183" i="21"/>
  <c r="L189" i="21"/>
  <c r="L190" i="21"/>
  <c r="L191" i="21"/>
  <c r="L192" i="21"/>
  <c r="L193" i="21"/>
  <c r="L194" i="21"/>
  <c r="L195" i="21"/>
  <c r="L196" i="21"/>
  <c r="L197" i="21"/>
  <c r="L198" i="21"/>
  <c r="L199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99" i="21"/>
  <c r="L100" i="21"/>
  <c r="L101" i="21"/>
  <c r="L102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6" i="21"/>
  <c r="L27" i="21"/>
  <c r="L28" i="21"/>
  <c r="L29" i="21"/>
  <c r="L30" i="21"/>
  <c r="L31" i="21"/>
  <c r="L32" i="21"/>
  <c r="L33" i="21"/>
  <c r="L34" i="21"/>
  <c r="L35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175" i="21"/>
  <c r="O175" i="21"/>
  <c r="T304" i="21"/>
  <c r="T306" i="21"/>
  <c r="T312" i="21"/>
  <c r="T314" i="21"/>
  <c r="T316" i="21"/>
  <c r="T101" i="21"/>
  <c r="S162" i="21"/>
  <c r="S164" i="21"/>
  <c r="S166" i="21"/>
  <c r="S168" i="21"/>
  <c r="S185" i="21"/>
  <c r="S187" i="21"/>
  <c r="S305" i="21"/>
  <c r="S307" i="21"/>
  <c r="S313" i="21"/>
  <c r="S315" i="21"/>
  <c r="S317" i="21"/>
  <c r="S100" i="21"/>
  <c r="S102" i="21"/>
  <c r="S246" i="21"/>
  <c r="S247" i="21"/>
  <c r="AA168" i="21" l="1"/>
  <c r="AC168" i="21"/>
  <c r="AC187" i="21"/>
  <c r="AA187" i="21"/>
  <c r="AD314" i="21"/>
  <c r="AB314" i="21"/>
  <c r="AC247" i="21"/>
  <c r="AA247" i="21"/>
  <c r="AA102" i="21"/>
  <c r="AC102" i="21"/>
  <c r="AA185" i="21"/>
  <c r="AC185" i="21"/>
  <c r="AB312" i="21"/>
  <c r="AD312" i="21"/>
  <c r="AC246" i="21"/>
  <c r="AA246" i="21"/>
  <c r="AC317" i="21"/>
  <c r="AA317" i="21"/>
  <c r="AC166" i="21"/>
  <c r="AA166" i="21"/>
  <c r="AB304" i="21"/>
  <c r="AD304" i="21"/>
  <c r="AC315" i="21"/>
  <c r="AA315" i="21"/>
  <c r="AC164" i="21"/>
  <c r="AA164" i="21"/>
  <c r="AD306" i="21"/>
  <c r="AB306" i="21"/>
  <c r="AA313" i="21"/>
  <c r="AC313" i="21"/>
  <c r="AC162" i="21"/>
  <c r="AA162" i="21"/>
  <c r="AC307" i="21"/>
  <c r="AA307" i="21"/>
  <c r="AB101" i="21"/>
  <c r="AD101" i="21"/>
  <c r="AA305" i="21"/>
  <c r="AC305" i="21"/>
  <c r="AB316" i="21"/>
  <c r="AD316" i="21"/>
  <c r="AC100" i="21"/>
  <c r="AA100" i="21"/>
  <c r="O333" i="21"/>
  <c r="O161" i="21"/>
  <c r="O162" i="21"/>
  <c r="O163" i="21"/>
  <c r="O164" i="21"/>
  <c r="O165" i="21"/>
  <c r="O166" i="21"/>
  <c r="O167" i="21"/>
  <c r="O168" i="21"/>
  <c r="O184" i="21"/>
  <c r="O185" i="21"/>
  <c r="O186" i="21"/>
  <c r="O187" i="21"/>
  <c r="O188" i="21"/>
  <c r="O421" i="21"/>
  <c r="O422" i="21"/>
  <c r="O169" i="21"/>
  <c r="O170" i="21"/>
  <c r="O171" i="21"/>
  <c r="O172" i="21"/>
  <c r="O173" i="21"/>
  <c r="O174" i="21"/>
  <c r="O249" i="21"/>
  <c r="O250" i="21"/>
  <c r="O251" i="21"/>
  <c r="O252" i="21"/>
  <c r="O253" i="21"/>
  <c r="O254" i="21"/>
  <c r="O255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76" i="21"/>
  <c r="O177" i="21"/>
  <c r="O178" i="21"/>
  <c r="O179" i="21"/>
  <c r="O180" i="21"/>
  <c r="O181" i="21"/>
  <c r="O182" i="21"/>
  <c r="O183" i="21"/>
  <c r="O189" i="21"/>
  <c r="O190" i="21"/>
  <c r="O191" i="21"/>
  <c r="O192" i="21"/>
  <c r="O193" i="21"/>
  <c r="O194" i="21"/>
  <c r="O195" i="21"/>
  <c r="O196" i="21"/>
  <c r="O197" i="21"/>
  <c r="O198" i="21"/>
  <c r="O199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O315" i="21"/>
  <c r="O316" i="21"/>
  <c r="O317" i="21"/>
  <c r="O99" i="21"/>
  <c r="O100" i="21"/>
  <c r="O101" i="21"/>
  <c r="O102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V319" i="21" l="1"/>
  <c r="P319" i="21"/>
  <c r="Y319" i="21"/>
  <c r="Q319" i="21"/>
  <c r="Z319" i="21"/>
  <c r="W319" i="21"/>
  <c r="U319" i="21"/>
  <c r="X319" i="21"/>
  <c r="P326" i="21"/>
  <c r="Q326" i="21"/>
  <c r="U326" i="21"/>
  <c r="Y326" i="21"/>
  <c r="Z326" i="21"/>
  <c r="X326" i="21"/>
  <c r="W326" i="21"/>
  <c r="V326" i="21"/>
  <c r="V327" i="21"/>
  <c r="Y327" i="21"/>
  <c r="P327" i="21"/>
  <c r="Q327" i="21"/>
  <c r="Z327" i="21"/>
  <c r="U327" i="21"/>
  <c r="W327" i="21"/>
  <c r="X327" i="21"/>
  <c r="U329" i="21"/>
  <c r="P329" i="21"/>
  <c r="Z329" i="21"/>
  <c r="Q329" i="21"/>
  <c r="X329" i="21"/>
  <c r="V329" i="21"/>
  <c r="W329" i="21"/>
  <c r="Y329" i="21"/>
  <c r="P322" i="21"/>
  <c r="Q322" i="21"/>
  <c r="V322" i="21"/>
  <c r="Y322" i="21"/>
  <c r="W322" i="21"/>
  <c r="U322" i="21"/>
  <c r="Z322" i="21"/>
  <c r="X322" i="21"/>
  <c r="P323" i="21"/>
  <c r="V323" i="21"/>
  <c r="Y323" i="21"/>
  <c r="Q323" i="21"/>
  <c r="X323" i="21"/>
  <c r="Z323" i="21"/>
  <c r="W323" i="21"/>
  <c r="U323" i="21"/>
  <c r="Y331" i="21"/>
  <c r="P331" i="21"/>
  <c r="V331" i="21"/>
  <c r="Q331" i="21"/>
  <c r="W331" i="21"/>
  <c r="X331" i="21"/>
  <c r="U331" i="21"/>
  <c r="Z331" i="21"/>
  <c r="P320" i="21"/>
  <c r="X320" i="21"/>
  <c r="Q320" i="21"/>
  <c r="Y320" i="21"/>
  <c r="V320" i="21"/>
  <c r="Z320" i="21"/>
  <c r="W320" i="21"/>
  <c r="U320" i="21"/>
  <c r="Z321" i="21"/>
  <c r="Y321" i="21"/>
  <c r="P321" i="21"/>
  <c r="U321" i="21"/>
  <c r="Q321" i="21"/>
  <c r="V321" i="21"/>
  <c r="X321" i="21"/>
  <c r="W321" i="21"/>
  <c r="P330" i="21"/>
  <c r="Q330" i="21"/>
  <c r="W330" i="21"/>
  <c r="U330" i="21"/>
  <c r="Y330" i="21"/>
  <c r="Z330" i="21"/>
  <c r="X330" i="21"/>
  <c r="V330" i="21"/>
  <c r="X324" i="21"/>
  <c r="U324" i="21"/>
  <c r="P324" i="21"/>
  <c r="Y324" i="21"/>
  <c r="Q324" i="21"/>
  <c r="Z324" i="21"/>
  <c r="V324" i="21"/>
  <c r="W324" i="21"/>
  <c r="Z332" i="21"/>
  <c r="U332" i="21"/>
  <c r="V332" i="21"/>
  <c r="X332" i="21"/>
  <c r="P332" i="21"/>
  <c r="Y332" i="21"/>
  <c r="Q332" i="21"/>
  <c r="W332" i="21"/>
  <c r="Q328" i="21"/>
  <c r="Z328" i="21"/>
  <c r="X328" i="21"/>
  <c r="U328" i="21"/>
  <c r="P328" i="21"/>
  <c r="Y328" i="21"/>
  <c r="V328" i="21"/>
  <c r="W328" i="21"/>
  <c r="Z318" i="21"/>
  <c r="P318" i="21"/>
  <c r="Q318" i="21"/>
  <c r="V318" i="21"/>
  <c r="U318" i="21"/>
  <c r="W318" i="21"/>
  <c r="X318" i="21"/>
  <c r="Y318" i="21"/>
  <c r="U325" i="21"/>
  <c r="P325" i="21"/>
  <c r="Z325" i="21"/>
  <c r="Q325" i="21"/>
  <c r="V325" i="21"/>
  <c r="W325" i="21"/>
  <c r="Y325" i="21"/>
  <c r="X325" i="21"/>
  <c r="U289" i="21"/>
  <c r="W273" i="21"/>
  <c r="X279" i="21"/>
  <c r="U279" i="21"/>
  <c r="Q279" i="21"/>
  <c r="Y279" i="21"/>
  <c r="Z279" i="21"/>
  <c r="V279" i="21"/>
  <c r="W279" i="21"/>
  <c r="P279" i="21"/>
  <c r="P287" i="21"/>
  <c r="Z287" i="21"/>
  <c r="W287" i="21"/>
  <c r="U287" i="21"/>
  <c r="X287" i="21"/>
  <c r="V287" i="21"/>
  <c r="Q287" i="21"/>
  <c r="Y287" i="21"/>
  <c r="Y43" i="21"/>
  <c r="Y51" i="21"/>
  <c r="Y75" i="21"/>
  <c r="Y83" i="21"/>
  <c r="Y274" i="21"/>
  <c r="W286" i="21"/>
  <c r="Z286" i="21"/>
  <c r="X286" i="21"/>
  <c r="U286" i="21"/>
  <c r="Y286" i="21"/>
  <c r="V286" i="21"/>
  <c r="Q286" i="21"/>
  <c r="P286" i="21"/>
  <c r="W74" i="21"/>
  <c r="Z280" i="21"/>
  <c r="U280" i="21"/>
  <c r="X280" i="21"/>
  <c r="Y280" i="21"/>
  <c r="V280" i="21"/>
  <c r="W280" i="21"/>
  <c r="Q280" i="21"/>
  <c r="P280" i="21"/>
  <c r="Z288" i="21"/>
  <c r="V288" i="21"/>
  <c r="W288" i="21"/>
  <c r="Y288" i="21"/>
  <c r="U288" i="21"/>
  <c r="P288" i="21"/>
  <c r="X288" i="21"/>
  <c r="Q288" i="21"/>
  <c r="Y242" i="21"/>
  <c r="U278" i="21"/>
  <c r="P278" i="21"/>
  <c r="W278" i="21"/>
  <c r="Q278" i="21"/>
  <c r="X278" i="21"/>
  <c r="Z278" i="21"/>
  <c r="V278" i="21"/>
  <c r="Y278" i="21"/>
  <c r="W42" i="21"/>
  <c r="W237" i="21"/>
  <c r="X281" i="21"/>
  <c r="U281" i="21"/>
  <c r="W281" i="21"/>
  <c r="V281" i="21"/>
  <c r="Z281" i="21"/>
  <c r="Q281" i="21"/>
  <c r="P281" i="21"/>
  <c r="Y281" i="21"/>
  <c r="U53" i="21"/>
  <c r="U61" i="21"/>
  <c r="U69" i="21"/>
  <c r="U85" i="21"/>
  <c r="U260" i="21"/>
  <c r="U268" i="21"/>
  <c r="W294" i="21"/>
  <c r="U282" i="21"/>
  <c r="W282" i="21"/>
  <c r="Z282" i="21"/>
  <c r="X282" i="21"/>
  <c r="Q282" i="21"/>
  <c r="P282" i="21"/>
  <c r="V282" i="21"/>
  <c r="Y282" i="21"/>
  <c r="U38" i="21"/>
  <c r="W46" i="21"/>
  <c r="W54" i="21"/>
  <c r="W62" i="21"/>
  <c r="W70" i="21"/>
  <c r="W78" i="21"/>
  <c r="W86" i="21"/>
  <c r="W261" i="21"/>
  <c r="W269" i="21"/>
  <c r="Z283" i="21"/>
  <c r="Q283" i="21"/>
  <c r="P283" i="21"/>
  <c r="V283" i="21"/>
  <c r="W283" i="21"/>
  <c r="Y283" i="21"/>
  <c r="U283" i="21"/>
  <c r="X283" i="21"/>
  <c r="W39" i="21"/>
  <c r="Y63" i="21"/>
  <c r="Y262" i="21"/>
  <c r="X284" i="21"/>
  <c r="P284" i="21"/>
  <c r="V284" i="21"/>
  <c r="Y284" i="21"/>
  <c r="W284" i="21"/>
  <c r="Z284" i="21"/>
  <c r="Q284" i="21"/>
  <c r="U284" i="21"/>
  <c r="Z277" i="21"/>
  <c r="U277" i="21"/>
  <c r="Y277" i="21"/>
  <c r="V277" i="21"/>
  <c r="P277" i="21"/>
  <c r="W277" i="21"/>
  <c r="X277" i="21"/>
  <c r="Q277" i="21"/>
  <c r="P285" i="21"/>
  <c r="U285" i="21"/>
  <c r="V285" i="21"/>
  <c r="Q285" i="21"/>
  <c r="W285" i="21"/>
  <c r="Z285" i="21"/>
  <c r="Y285" i="21"/>
  <c r="X285" i="21"/>
  <c r="U65" i="21"/>
  <c r="U264" i="21"/>
  <c r="Z129" i="21"/>
  <c r="W189" i="21"/>
  <c r="Q175" i="21"/>
  <c r="W175" i="21"/>
  <c r="U175" i="21"/>
  <c r="U333" i="21"/>
  <c r="V333" i="21"/>
  <c r="W333" i="21"/>
  <c r="X333" i="21"/>
  <c r="Y333" i="21"/>
  <c r="Z333" i="21"/>
  <c r="U115" i="21"/>
  <c r="V115" i="21"/>
  <c r="W115" i="21"/>
  <c r="X115" i="21"/>
  <c r="Y115" i="21"/>
  <c r="Z115" i="21"/>
  <c r="Q193" i="21"/>
  <c r="X193" i="21"/>
  <c r="Y193" i="21"/>
  <c r="Z193" i="21"/>
  <c r="U193" i="21"/>
  <c r="V193" i="21"/>
  <c r="W193" i="21"/>
  <c r="X33" i="21"/>
  <c r="Y33" i="21"/>
  <c r="Z33" i="21"/>
  <c r="U33" i="21"/>
  <c r="V33" i="21"/>
  <c r="W33" i="21"/>
  <c r="U263" i="21"/>
  <c r="V263" i="21"/>
  <c r="W263" i="21"/>
  <c r="X263" i="21"/>
  <c r="Y263" i="21"/>
  <c r="Z263" i="21"/>
  <c r="U421" i="21"/>
  <c r="V421" i="21"/>
  <c r="W421" i="21"/>
  <c r="X421" i="21"/>
  <c r="Y421" i="21"/>
  <c r="Z421" i="21"/>
  <c r="U252" i="21"/>
  <c r="V252" i="21"/>
  <c r="W252" i="21"/>
  <c r="X252" i="21"/>
  <c r="Y252" i="21"/>
  <c r="Z252" i="21"/>
  <c r="U106" i="21"/>
  <c r="V106" i="21"/>
  <c r="W106" i="21"/>
  <c r="X106" i="21"/>
  <c r="Y106" i="21"/>
  <c r="Z106" i="21"/>
  <c r="U114" i="21"/>
  <c r="V114" i="21"/>
  <c r="W114" i="21"/>
  <c r="X114" i="21"/>
  <c r="Y114" i="21"/>
  <c r="Z114" i="21"/>
  <c r="U122" i="21"/>
  <c r="V122" i="21"/>
  <c r="W122" i="21"/>
  <c r="X122" i="21"/>
  <c r="Y122" i="21"/>
  <c r="Z122" i="21"/>
  <c r="V130" i="21"/>
  <c r="W130" i="21"/>
  <c r="X130" i="21"/>
  <c r="Y130" i="21"/>
  <c r="Z130" i="21"/>
  <c r="U130" i="21"/>
  <c r="V137" i="21"/>
  <c r="W137" i="21"/>
  <c r="X137" i="21"/>
  <c r="Y137" i="21"/>
  <c r="Z137" i="21"/>
  <c r="U137" i="21"/>
  <c r="V179" i="21"/>
  <c r="W179" i="21"/>
  <c r="X179" i="21"/>
  <c r="Y179" i="21"/>
  <c r="Z179" i="21"/>
  <c r="Q192" i="21"/>
  <c r="V192" i="21"/>
  <c r="W192" i="21"/>
  <c r="X192" i="21"/>
  <c r="Y192" i="21"/>
  <c r="Z192" i="21"/>
  <c r="U192" i="21"/>
  <c r="Q289" i="21"/>
  <c r="V289" i="21"/>
  <c r="W289" i="21"/>
  <c r="X289" i="21"/>
  <c r="Y289" i="21"/>
  <c r="Z289" i="21"/>
  <c r="P297" i="21"/>
  <c r="V297" i="21"/>
  <c r="W297" i="21"/>
  <c r="X297" i="21"/>
  <c r="Y297" i="21"/>
  <c r="Z297" i="21"/>
  <c r="U297" i="21"/>
  <c r="V305" i="21"/>
  <c r="W305" i="21"/>
  <c r="X305" i="21"/>
  <c r="Y305" i="21"/>
  <c r="Z305" i="21"/>
  <c r="V313" i="21"/>
  <c r="W313" i="21"/>
  <c r="X313" i="21"/>
  <c r="Y313" i="21"/>
  <c r="Z313" i="21"/>
  <c r="U313" i="21"/>
  <c r="V102" i="21"/>
  <c r="W102" i="21"/>
  <c r="X102" i="21"/>
  <c r="Y102" i="21"/>
  <c r="Z102" i="21"/>
  <c r="V240" i="21"/>
  <c r="W240" i="21"/>
  <c r="X240" i="21"/>
  <c r="Y240" i="21"/>
  <c r="Z240" i="21"/>
  <c r="U240" i="21"/>
  <c r="V248" i="21"/>
  <c r="W248" i="21"/>
  <c r="X248" i="21"/>
  <c r="Y248" i="21"/>
  <c r="Z248" i="21"/>
  <c r="V32" i="21"/>
  <c r="W32" i="21"/>
  <c r="X32" i="21"/>
  <c r="Y32" i="21"/>
  <c r="Z32" i="21"/>
  <c r="U32" i="21"/>
  <c r="U40" i="21"/>
  <c r="V40" i="21"/>
  <c r="W40" i="21"/>
  <c r="X40" i="21"/>
  <c r="Z40" i="21"/>
  <c r="U47" i="21"/>
  <c r="V47" i="21"/>
  <c r="W47" i="21"/>
  <c r="X47" i="21"/>
  <c r="Z47" i="21"/>
  <c r="U55" i="21"/>
  <c r="V55" i="21"/>
  <c r="W55" i="21"/>
  <c r="X55" i="21"/>
  <c r="Z55" i="21"/>
  <c r="U63" i="21"/>
  <c r="V63" i="21"/>
  <c r="W63" i="21"/>
  <c r="X63" i="21"/>
  <c r="Z63" i="21"/>
  <c r="U71" i="21"/>
  <c r="V71" i="21"/>
  <c r="W71" i="21"/>
  <c r="X71" i="21"/>
  <c r="Z71" i="21"/>
  <c r="U79" i="21"/>
  <c r="V79" i="21"/>
  <c r="W79" i="21"/>
  <c r="X79" i="21"/>
  <c r="Z79" i="21"/>
  <c r="U87" i="21"/>
  <c r="V87" i="21"/>
  <c r="W87" i="21"/>
  <c r="X87" i="21"/>
  <c r="Z87" i="21"/>
  <c r="U262" i="21"/>
  <c r="V262" i="21"/>
  <c r="W262" i="21"/>
  <c r="X262" i="21"/>
  <c r="Z262" i="21"/>
  <c r="Q270" i="21"/>
  <c r="U270" i="21"/>
  <c r="V270" i="21"/>
  <c r="W270" i="21"/>
  <c r="X270" i="21"/>
  <c r="Z270" i="21"/>
  <c r="U248" i="21"/>
  <c r="U422" i="21"/>
  <c r="V422" i="21"/>
  <c r="W422" i="21"/>
  <c r="X422" i="21"/>
  <c r="Y422" i="21"/>
  <c r="Z422" i="21"/>
  <c r="X131" i="21"/>
  <c r="Y131" i="21"/>
  <c r="Z131" i="21"/>
  <c r="U131" i="21"/>
  <c r="W131" i="21"/>
  <c r="V131" i="21"/>
  <c r="X314" i="21"/>
  <c r="Y314" i="21"/>
  <c r="Z314" i="21"/>
  <c r="U314" i="21"/>
  <c r="V314" i="21"/>
  <c r="W314" i="21"/>
  <c r="U56" i="21"/>
  <c r="V56" i="21"/>
  <c r="W56" i="21"/>
  <c r="X56" i="21"/>
  <c r="Y56" i="21"/>
  <c r="Z56" i="21"/>
  <c r="Q271" i="21"/>
  <c r="U271" i="21"/>
  <c r="V271" i="21"/>
  <c r="W271" i="21"/>
  <c r="X271" i="21"/>
  <c r="Y271" i="21"/>
  <c r="Z271" i="21"/>
  <c r="W184" i="21"/>
  <c r="X184" i="21"/>
  <c r="Y184" i="21"/>
  <c r="Z184" i="21"/>
  <c r="U184" i="21"/>
  <c r="V184" i="21"/>
  <c r="W169" i="21"/>
  <c r="X169" i="21"/>
  <c r="Y169" i="21"/>
  <c r="Z169" i="21"/>
  <c r="U169" i="21"/>
  <c r="V169" i="21"/>
  <c r="W254" i="21"/>
  <c r="X254" i="21"/>
  <c r="Y254" i="21"/>
  <c r="Z254" i="21"/>
  <c r="U254" i="21"/>
  <c r="V254" i="21"/>
  <c r="W108" i="21"/>
  <c r="X108" i="21"/>
  <c r="Y108" i="21"/>
  <c r="Z108" i="21"/>
  <c r="U108" i="21"/>
  <c r="V108" i="21"/>
  <c r="W116" i="21"/>
  <c r="X116" i="21"/>
  <c r="Y116" i="21"/>
  <c r="Z116" i="21"/>
  <c r="U116" i="21"/>
  <c r="V116" i="21"/>
  <c r="U124" i="21"/>
  <c r="Z124" i="21"/>
  <c r="V124" i="21"/>
  <c r="W124" i="21"/>
  <c r="Y124" i="21"/>
  <c r="X124" i="21"/>
  <c r="Z132" i="21"/>
  <c r="U132" i="21"/>
  <c r="V132" i="21"/>
  <c r="W132" i="21"/>
  <c r="Y132" i="21"/>
  <c r="X132" i="21"/>
  <c r="Z139" i="21"/>
  <c r="U139" i="21"/>
  <c r="V139" i="21"/>
  <c r="W139" i="21"/>
  <c r="Y139" i="21"/>
  <c r="Z181" i="21"/>
  <c r="U181" i="21"/>
  <c r="V181" i="21"/>
  <c r="W181" i="21"/>
  <c r="X181" i="21"/>
  <c r="Y181" i="21"/>
  <c r="Q194" i="21"/>
  <c r="Z194" i="21"/>
  <c r="U194" i="21"/>
  <c r="V194" i="21"/>
  <c r="W194" i="21"/>
  <c r="X194" i="21"/>
  <c r="P291" i="21"/>
  <c r="Z291" i="21"/>
  <c r="U291" i="21"/>
  <c r="V291" i="21"/>
  <c r="W291" i="21"/>
  <c r="X291" i="21"/>
  <c r="Y291" i="21"/>
  <c r="P299" i="21"/>
  <c r="Z299" i="21"/>
  <c r="U299" i="21"/>
  <c r="V299" i="21"/>
  <c r="W299" i="21"/>
  <c r="X299" i="21"/>
  <c r="Z307" i="21"/>
  <c r="U307" i="21"/>
  <c r="V307" i="21"/>
  <c r="W307" i="21"/>
  <c r="X307" i="21"/>
  <c r="Y307" i="21"/>
  <c r="Z315" i="21"/>
  <c r="U315" i="21"/>
  <c r="V315" i="21"/>
  <c r="W315" i="21"/>
  <c r="X315" i="21"/>
  <c r="Z234" i="21"/>
  <c r="U234" i="21"/>
  <c r="V234" i="21"/>
  <c r="W234" i="21"/>
  <c r="X234" i="21"/>
  <c r="Y234" i="21"/>
  <c r="Z242" i="21"/>
  <c r="U242" i="21"/>
  <c r="V242" i="21"/>
  <c r="W242" i="21"/>
  <c r="X242" i="21"/>
  <c r="Q26" i="21"/>
  <c r="Z26" i="21"/>
  <c r="U26" i="21"/>
  <c r="V26" i="21"/>
  <c r="W26" i="21"/>
  <c r="X26" i="21"/>
  <c r="Y26" i="21"/>
  <c r="Z34" i="21"/>
  <c r="U34" i="21"/>
  <c r="V34" i="21"/>
  <c r="W34" i="21"/>
  <c r="X34" i="21"/>
  <c r="W41" i="21"/>
  <c r="X41" i="21"/>
  <c r="Y41" i="21"/>
  <c r="Z41" i="21"/>
  <c r="V41" i="21"/>
  <c r="W49" i="21"/>
  <c r="X49" i="21"/>
  <c r="Y49" i="21"/>
  <c r="Z49" i="21"/>
  <c r="V49" i="21"/>
  <c r="W57" i="21"/>
  <c r="X57" i="21"/>
  <c r="Y57" i="21"/>
  <c r="Z57" i="21"/>
  <c r="V57" i="21"/>
  <c r="W65" i="21"/>
  <c r="X65" i="21"/>
  <c r="Y65" i="21"/>
  <c r="Z65" i="21"/>
  <c r="V65" i="21"/>
  <c r="W73" i="21"/>
  <c r="X73" i="21"/>
  <c r="Y73" i="21"/>
  <c r="Z73" i="21"/>
  <c r="V73" i="21"/>
  <c r="W81" i="21"/>
  <c r="X81" i="21"/>
  <c r="Y81" i="21"/>
  <c r="Z81" i="21"/>
  <c r="V81" i="21"/>
  <c r="W256" i="21"/>
  <c r="X256" i="21"/>
  <c r="Y256" i="21"/>
  <c r="Z256" i="21"/>
  <c r="V256" i="21"/>
  <c r="W264" i="21"/>
  <c r="X264" i="21"/>
  <c r="Y264" i="21"/>
  <c r="Z264" i="21"/>
  <c r="V264" i="21"/>
  <c r="Q272" i="21"/>
  <c r="W272" i="21"/>
  <c r="X272" i="21"/>
  <c r="Y272" i="21"/>
  <c r="Z272" i="21"/>
  <c r="V272" i="21"/>
  <c r="U272" i="21"/>
  <c r="U73" i="21"/>
  <c r="U41" i="21"/>
  <c r="Y194" i="21"/>
  <c r="U107" i="21"/>
  <c r="V107" i="21"/>
  <c r="W107" i="21"/>
  <c r="X107" i="21"/>
  <c r="Y107" i="21"/>
  <c r="Z107" i="21"/>
  <c r="P290" i="21"/>
  <c r="X290" i="21"/>
  <c r="Y290" i="21"/>
  <c r="Z290" i="21"/>
  <c r="U290" i="21"/>
  <c r="W290" i="21"/>
  <c r="V290" i="21"/>
  <c r="U80" i="21"/>
  <c r="V80" i="21"/>
  <c r="W80" i="21"/>
  <c r="X80" i="21"/>
  <c r="Y80" i="21"/>
  <c r="Z80" i="21"/>
  <c r="W161" i="21"/>
  <c r="X161" i="21"/>
  <c r="Y161" i="21"/>
  <c r="Z161" i="21"/>
  <c r="U161" i="21"/>
  <c r="V161" i="21"/>
  <c r="W165" i="21"/>
  <c r="X165" i="21"/>
  <c r="Y165" i="21"/>
  <c r="Z165" i="21"/>
  <c r="U165" i="21"/>
  <c r="V165" i="21"/>
  <c r="Y185" i="21"/>
  <c r="Z185" i="21"/>
  <c r="U185" i="21"/>
  <c r="V185" i="21"/>
  <c r="W185" i="21"/>
  <c r="X185" i="21"/>
  <c r="Y170" i="21"/>
  <c r="Z170" i="21"/>
  <c r="U170" i="21"/>
  <c r="V170" i="21"/>
  <c r="W170" i="21"/>
  <c r="X170" i="21"/>
  <c r="Y255" i="21"/>
  <c r="Z255" i="21"/>
  <c r="U255" i="21"/>
  <c r="V255" i="21"/>
  <c r="W255" i="21"/>
  <c r="X255" i="21"/>
  <c r="Y109" i="21"/>
  <c r="Z109" i="21"/>
  <c r="U109" i="21"/>
  <c r="V109" i="21"/>
  <c r="W109" i="21"/>
  <c r="X109" i="21"/>
  <c r="Y117" i="21"/>
  <c r="Z117" i="21"/>
  <c r="U117" i="21"/>
  <c r="V117" i="21"/>
  <c r="W117" i="21"/>
  <c r="X117" i="21"/>
  <c r="U125" i="21"/>
  <c r="V125" i="21"/>
  <c r="W125" i="21"/>
  <c r="X125" i="21"/>
  <c r="Y125" i="21"/>
  <c r="Z125" i="21"/>
  <c r="U133" i="21"/>
  <c r="V133" i="21"/>
  <c r="W133" i="21"/>
  <c r="X133" i="21"/>
  <c r="Y133" i="21"/>
  <c r="Z133" i="21"/>
  <c r="U140" i="21"/>
  <c r="V140" i="21"/>
  <c r="W140" i="21"/>
  <c r="X140" i="21"/>
  <c r="Y140" i="21"/>
  <c r="Z140" i="21"/>
  <c r="U182" i="21"/>
  <c r="V182" i="21"/>
  <c r="W182" i="21"/>
  <c r="X182" i="21"/>
  <c r="Y182" i="21"/>
  <c r="Z182" i="21"/>
  <c r="Q195" i="21"/>
  <c r="U195" i="21"/>
  <c r="V195" i="21"/>
  <c r="W195" i="21"/>
  <c r="X195" i="21"/>
  <c r="Y195" i="21"/>
  <c r="Z195" i="21"/>
  <c r="P292" i="21"/>
  <c r="U292" i="21"/>
  <c r="V292" i="21"/>
  <c r="W292" i="21"/>
  <c r="X292" i="21"/>
  <c r="Y292" i="21"/>
  <c r="Z292" i="21"/>
  <c r="U300" i="21"/>
  <c r="V300" i="21"/>
  <c r="W300" i="21"/>
  <c r="X300" i="21"/>
  <c r="Y300" i="21"/>
  <c r="Z300" i="21"/>
  <c r="U308" i="21"/>
  <c r="V308" i="21"/>
  <c r="W308" i="21"/>
  <c r="X308" i="21"/>
  <c r="Y308" i="21"/>
  <c r="Z308" i="21"/>
  <c r="U316" i="21"/>
  <c r="V316" i="21"/>
  <c r="W316" i="21"/>
  <c r="X316" i="21"/>
  <c r="Y316" i="21"/>
  <c r="Z316" i="21"/>
  <c r="U235" i="21"/>
  <c r="V235" i="21"/>
  <c r="W235" i="21"/>
  <c r="X235" i="21"/>
  <c r="Y235" i="21"/>
  <c r="Z235" i="21"/>
  <c r="U243" i="21"/>
  <c r="V243" i="21"/>
  <c r="W243" i="21"/>
  <c r="X243" i="21"/>
  <c r="Y243" i="21"/>
  <c r="Z243" i="21"/>
  <c r="U27" i="21"/>
  <c r="V27" i="21"/>
  <c r="W27" i="21"/>
  <c r="X27" i="21"/>
  <c r="Y27" i="21"/>
  <c r="Z27" i="21"/>
  <c r="U35" i="21"/>
  <c r="V35" i="21"/>
  <c r="W35" i="21"/>
  <c r="X35" i="21"/>
  <c r="Y35" i="21"/>
  <c r="Z35" i="21"/>
  <c r="Y42" i="21"/>
  <c r="Z42" i="21"/>
  <c r="U42" i="21"/>
  <c r="V42" i="21"/>
  <c r="X42" i="21"/>
  <c r="Y50" i="21"/>
  <c r="Z50" i="21"/>
  <c r="U50" i="21"/>
  <c r="V50" i="21"/>
  <c r="X50" i="21"/>
  <c r="Y58" i="21"/>
  <c r="Z58" i="21"/>
  <c r="U58" i="21"/>
  <c r="V58" i="21"/>
  <c r="X58" i="21"/>
  <c r="Y66" i="21"/>
  <c r="Z66" i="21"/>
  <c r="U66" i="21"/>
  <c r="V66" i="21"/>
  <c r="X66" i="21"/>
  <c r="Y74" i="21"/>
  <c r="Z74" i="21"/>
  <c r="U74" i="21"/>
  <c r="V74" i="21"/>
  <c r="X74" i="21"/>
  <c r="Y82" i="21"/>
  <c r="Z82" i="21"/>
  <c r="U82" i="21"/>
  <c r="V82" i="21"/>
  <c r="X82" i="21"/>
  <c r="Y257" i="21"/>
  <c r="Z257" i="21"/>
  <c r="U257" i="21"/>
  <c r="V257" i="21"/>
  <c r="X257" i="21"/>
  <c r="Y265" i="21"/>
  <c r="Z265" i="21"/>
  <c r="U265" i="21"/>
  <c r="V265" i="21"/>
  <c r="X265" i="21"/>
  <c r="Q273" i="21"/>
  <c r="Y273" i="21"/>
  <c r="Z273" i="21"/>
  <c r="U273" i="21"/>
  <c r="V273" i="21"/>
  <c r="X273" i="21"/>
  <c r="Y270" i="21"/>
  <c r="W82" i="21"/>
  <c r="Y71" i="21"/>
  <c r="W50" i="21"/>
  <c r="Y40" i="21"/>
  <c r="U102" i="21"/>
  <c r="U164" i="21"/>
  <c r="V164" i="21"/>
  <c r="W164" i="21"/>
  <c r="X164" i="21"/>
  <c r="Y164" i="21"/>
  <c r="Z164" i="21"/>
  <c r="X138" i="21"/>
  <c r="Y138" i="21"/>
  <c r="Z138" i="21"/>
  <c r="U138" i="21"/>
  <c r="W138" i="21"/>
  <c r="V138" i="21"/>
  <c r="U72" i="21"/>
  <c r="V72" i="21"/>
  <c r="W72" i="21"/>
  <c r="X72" i="21"/>
  <c r="Y72" i="21"/>
  <c r="Z72" i="21"/>
  <c r="U186" i="21"/>
  <c r="V186" i="21"/>
  <c r="W186" i="21"/>
  <c r="X186" i="21"/>
  <c r="Y186" i="21"/>
  <c r="Z186" i="21"/>
  <c r="U171" i="21"/>
  <c r="V171" i="21"/>
  <c r="W171" i="21"/>
  <c r="X171" i="21"/>
  <c r="Y171" i="21"/>
  <c r="Z171" i="21"/>
  <c r="U110" i="21"/>
  <c r="V110" i="21"/>
  <c r="W110" i="21"/>
  <c r="X110" i="21"/>
  <c r="Y110" i="21"/>
  <c r="Z110" i="21"/>
  <c r="U118" i="21"/>
  <c r="V118" i="21"/>
  <c r="W118" i="21"/>
  <c r="X118" i="21"/>
  <c r="Y118" i="21"/>
  <c r="Z118" i="21"/>
  <c r="V126" i="21"/>
  <c r="W126" i="21"/>
  <c r="X126" i="21"/>
  <c r="Y126" i="21"/>
  <c r="Z126" i="21"/>
  <c r="U126" i="21"/>
  <c r="V134" i="21"/>
  <c r="W134" i="21"/>
  <c r="X134" i="21"/>
  <c r="Y134" i="21"/>
  <c r="Z134" i="21"/>
  <c r="U134" i="21"/>
  <c r="V141" i="21"/>
  <c r="W141" i="21"/>
  <c r="X141" i="21"/>
  <c r="Y141" i="21"/>
  <c r="Z141" i="21"/>
  <c r="U141" i="21"/>
  <c r="V183" i="21"/>
  <c r="W183" i="21"/>
  <c r="X183" i="21"/>
  <c r="Y183" i="21"/>
  <c r="Z183" i="21"/>
  <c r="U183" i="21"/>
  <c r="Q196" i="21"/>
  <c r="V196" i="21"/>
  <c r="W196" i="21"/>
  <c r="X196" i="21"/>
  <c r="Y196" i="21"/>
  <c r="Z196" i="21"/>
  <c r="U196" i="21"/>
  <c r="P293" i="21"/>
  <c r="V293" i="21"/>
  <c r="W293" i="21"/>
  <c r="X293" i="21"/>
  <c r="Y293" i="21"/>
  <c r="Z293" i="21"/>
  <c r="U293" i="21"/>
  <c r="V301" i="21"/>
  <c r="W301" i="21"/>
  <c r="X301" i="21"/>
  <c r="Y301" i="21"/>
  <c r="Z301" i="21"/>
  <c r="U301" i="21"/>
  <c r="V309" i="21"/>
  <c r="W309" i="21"/>
  <c r="X309" i="21"/>
  <c r="Y309" i="21"/>
  <c r="Z309" i="21"/>
  <c r="U309" i="21"/>
  <c r="V317" i="21"/>
  <c r="W317" i="21"/>
  <c r="X317" i="21"/>
  <c r="Y317" i="21"/>
  <c r="Z317" i="21"/>
  <c r="U317" i="21"/>
  <c r="V236" i="21"/>
  <c r="W236" i="21"/>
  <c r="X236" i="21"/>
  <c r="Y236" i="21"/>
  <c r="Z236" i="21"/>
  <c r="U236" i="21"/>
  <c r="V244" i="21"/>
  <c r="W244" i="21"/>
  <c r="X244" i="21"/>
  <c r="Y244" i="21"/>
  <c r="Z244" i="21"/>
  <c r="U244" i="21"/>
  <c r="Q28" i="21"/>
  <c r="V28" i="21"/>
  <c r="W28" i="21"/>
  <c r="X28" i="21"/>
  <c r="Y28" i="21"/>
  <c r="Z28" i="21"/>
  <c r="U28" i="21"/>
  <c r="V36" i="21"/>
  <c r="W36" i="21"/>
  <c r="X36" i="21"/>
  <c r="Y36" i="21"/>
  <c r="Z36" i="21"/>
  <c r="U36" i="21"/>
  <c r="U43" i="21"/>
  <c r="V43" i="21"/>
  <c r="W43" i="21"/>
  <c r="X43" i="21"/>
  <c r="Z43" i="21"/>
  <c r="U51" i="21"/>
  <c r="V51" i="21"/>
  <c r="W51" i="21"/>
  <c r="X51" i="21"/>
  <c r="Z51" i="21"/>
  <c r="U59" i="21"/>
  <c r="V59" i="21"/>
  <c r="W59" i="21"/>
  <c r="X59" i="21"/>
  <c r="Z59" i="21"/>
  <c r="U67" i="21"/>
  <c r="V67" i="21"/>
  <c r="W67" i="21"/>
  <c r="X67" i="21"/>
  <c r="Z67" i="21"/>
  <c r="U75" i="21"/>
  <c r="V75" i="21"/>
  <c r="W75" i="21"/>
  <c r="X75" i="21"/>
  <c r="Z75" i="21"/>
  <c r="U83" i="21"/>
  <c r="V83" i="21"/>
  <c r="W83" i="21"/>
  <c r="X83" i="21"/>
  <c r="Z83" i="21"/>
  <c r="U258" i="21"/>
  <c r="V258" i="21"/>
  <c r="W258" i="21"/>
  <c r="X258" i="21"/>
  <c r="Z258" i="21"/>
  <c r="U266" i="21"/>
  <c r="V266" i="21"/>
  <c r="W266" i="21"/>
  <c r="X266" i="21"/>
  <c r="Z266" i="21"/>
  <c r="Q274" i="21"/>
  <c r="U274" i="21"/>
  <c r="V274" i="21"/>
  <c r="W274" i="21"/>
  <c r="X274" i="21"/>
  <c r="Z274" i="21"/>
  <c r="Y258" i="21"/>
  <c r="U81" i="21"/>
  <c r="Y59" i="21"/>
  <c r="U49" i="21"/>
  <c r="Y315" i="21"/>
  <c r="U179" i="21"/>
  <c r="U253" i="21"/>
  <c r="V253" i="21"/>
  <c r="W253" i="21"/>
  <c r="X253" i="21"/>
  <c r="Y253" i="21"/>
  <c r="Z253" i="21"/>
  <c r="P298" i="21"/>
  <c r="X298" i="21"/>
  <c r="Y298" i="21"/>
  <c r="Z298" i="21"/>
  <c r="U298" i="21"/>
  <c r="V298" i="21"/>
  <c r="W298" i="21"/>
  <c r="Y162" i="21"/>
  <c r="Z162" i="21"/>
  <c r="U162" i="21"/>
  <c r="V162" i="21"/>
  <c r="W162" i="21"/>
  <c r="X162" i="21"/>
  <c r="Y166" i="21"/>
  <c r="Z166" i="21"/>
  <c r="U166" i="21"/>
  <c r="V166" i="21"/>
  <c r="W166" i="21"/>
  <c r="X166" i="21"/>
  <c r="U187" i="21"/>
  <c r="V187" i="21"/>
  <c r="W187" i="21"/>
  <c r="X187" i="21"/>
  <c r="Y187" i="21"/>
  <c r="Z187" i="21"/>
  <c r="U172" i="21"/>
  <c r="V172" i="21"/>
  <c r="W172" i="21"/>
  <c r="X172" i="21"/>
  <c r="Y172" i="21"/>
  <c r="Z172" i="21"/>
  <c r="U249" i="21"/>
  <c r="V249" i="21"/>
  <c r="W249" i="21"/>
  <c r="X249" i="21"/>
  <c r="Y249" i="21"/>
  <c r="Z249" i="21"/>
  <c r="U103" i="21"/>
  <c r="V103" i="21"/>
  <c r="W103" i="21"/>
  <c r="X103" i="21"/>
  <c r="Y103" i="21"/>
  <c r="Z103" i="21"/>
  <c r="U111" i="21"/>
  <c r="V111" i="21"/>
  <c r="W111" i="21"/>
  <c r="X111" i="21"/>
  <c r="Y111" i="21"/>
  <c r="Z111" i="21"/>
  <c r="U119" i="21"/>
  <c r="V119" i="21"/>
  <c r="W119" i="21"/>
  <c r="X119" i="21"/>
  <c r="Y119" i="21"/>
  <c r="Z119" i="21"/>
  <c r="X127" i="21"/>
  <c r="Y127" i="21"/>
  <c r="Z127" i="21"/>
  <c r="U127" i="21"/>
  <c r="W127" i="21"/>
  <c r="V127" i="21"/>
  <c r="X135" i="21"/>
  <c r="Y135" i="21"/>
  <c r="Z135" i="21"/>
  <c r="U135" i="21"/>
  <c r="W135" i="21"/>
  <c r="V135" i="21"/>
  <c r="X176" i="21"/>
  <c r="Y176" i="21"/>
  <c r="Z176" i="21"/>
  <c r="U176" i="21"/>
  <c r="V176" i="21"/>
  <c r="W176" i="21"/>
  <c r="X189" i="21"/>
  <c r="Y189" i="21"/>
  <c r="Z189" i="21"/>
  <c r="U189" i="21"/>
  <c r="V189" i="21"/>
  <c r="Q197" i="21"/>
  <c r="X197" i="21"/>
  <c r="Y197" i="21"/>
  <c r="Z197" i="21"/>
  <c r="U197" i="21"/>
  <c r="V197" i="21"/>
  <c r="W197" i="21"/>
  <c r="P294" i="21"/>
  <c r="X294" i="21"/>
  <c r="Y294" i="21"/>
  <c r="Z294" i="21"/>
  <c r="U294" i="21"/>
  <c r="V294" i="21"/>
  <c r="X302" i="21"/>
  <c r="Y302" i="21"/>
  <c r="Z302" i="21"/>
  <c r="U302" i="21"/>
  <c r="V302" i="21"/>
  <c r="W302" i="21"/>
  <c r="X310" i="21"/>
  <c r="Y310" i="21"/>
  <c r="Z310" i="21"/>
  <c r="U310" i="21"/>
  <c r="V310" i="21"/>
  <c r="X99" i="21"/>
  <c r="Y99" i="21"/>
  <c r="Z99" i="21"/>
  <c r="U99" i="21"/>
  <c r="V99" i="21"/>
  <c r="W99" i="21"/>
  <c r="X237" i="21"/>
  <c r="Y237" i="21"/>
  <c r="Z237" i="21"/>
  <c r="U237" i="21"/>
  <c r="V237" i="21"/>
  <c r="X245" i="21"/>
  <c r="Y245" i="21"/>
  <c r="Z245" i="21"/>
  <c r="U245" i="21"/>
  <c r="V245" i="21"/>
  <c r="W245" i="21"/>
  <c r="X29" i="21"/>
  <c r="Y29" i="21"/>
  <c r="Z29" i="21"/>
  <c r="U29" i="21"/>
  <c r="V29" i="21"/>
  <c r="U37" i="21"/>
  <c r="V37" i="21"/>
  <c r="W37" i="21"/>
  <c r="X37" i="21"/>
  <c r="Y37" i="21"/>
  <c r="Z37" i="21"/>
  <c r="U44" i="21"/>
  <c r="V44" i="21"/>
  <c r="W44" i="21"/>
  <c r="X44" i="21"/>
  <c r="Y44" i="21"/>
  <c r="Z44" i="21"/>
  <c r="U52" i="21"/>
  <c r="V52" i="21"/>
  <c r="W52" i="21"/>
  <c r="X52" i="21"/>
  <c r="Y52" i="21"/>
  <c r="Z52" i="21"/>
  <c r="U60" i="21"/>
  <c r="V60" i="21"/>
  <c r="W60" i="21"/>
  <c r="X60" i="21"/>
  <c r="Y60" i="21"/>
  <c r="Z60" i="21"/>
  <c r="U68" i="21"/>
  <c r="V68" i="21"/>
  <c r="W68" i="21"/>
  <c r="X68" i="21"/>
  <c r="Y68" i="21"/>
  <c r="Z68" i="21"/>
  <c r="U76" i="21"/>
  <c r="V76" i="21"/>
  <c r="W76" i="21"/>
  <c r="X76" i="21"/>
  <c r="Y76" i="21"/>
  <c r="Z76" i="21"/>
  <c r="U84" i="21"/>
  <c r="V84" i="21"/>
  <c r="W84" i="21"/>
  <c r="X84" i="21"/>
  <c r="Y84" i="21"/>
  <c r="Z84" i="21"/>
  <c r="U259" i="21"/>
  <c r="V259" i="21"/>
  <c r="W259" i="21"/>
  <c r="X259" i="21"/>
  <c r="Y259" i="21"/>
  <c r="Z259" i="21"/>
  <c r="U267" i="21"/>
  <c r="V267" i="21"/>
  <c r="W267" i="21"/>
  <c r="X267" i="21"/>
  <c r="Y267" i="21"/>
  <c r="Z267" i="21"/>
  <c r="Q275" i="21"/>
  <c r="U275" i="21"/>
  <c r="V275" i="21"/>
  <c r="W275" i="21"/>
  <c r="X275" i="21"/>
  <c r="Y275" i="21"/>
  <c r="Z275" i="21"/>
  <c r="W257" i="21"/>
  <c r="Y79" i="21"/>
  <c r="W58" i="21"/>
  <c r="Y47" i="21"/>
  <c r="W310" i="21"/>
  <c r="X139" i="21"/>
  <c r="U168" i="21"/>
  <c r="V168" i="21"/>
  <c r="W168" i="21"/>
  <c r="X168" i="21"/>
  <c r="Y168" i="21"/>
  <c r="Z168" i="21"/>
  <c r="X180" i="21"/>
  <c r="Y180" i="21"/>
  <c r="Z180" i="21"/>
  <c r="U180" i="21"/>
  <c r="W180" i="21"/>
  <c r="V180" i="21"/>
  <c r="X241" i="21"/>
  <c r="Y241" i="21"/>
  <c r="Z241" i="21"/>
  <c r="U241" i="21"/>
  <c r="V241" i="21"/>
  <c r="W241" i="21"/>
  <c r="U64" i="21"/>
  <c r="V64" i="21"/>
  <c r="W64" i="21"/>
  <c r="X64" i="21"/>
  <c r="Y64" i="21"/>
  <c r="Z64" i="21"/>
  <c r="W188" i="21"/>
  <c r="X188" i="21"/>
  <c r="Y188" i="21"/>
  <c r="Z188" i="21"/>
  <c r="U188" i="21"/>
  <c r="V188" i="21"/>
  <c r="W173" i="21"/>
  <c r="X173" i="21"/>
  <c r="Y173" i="21"/>
  <c r="Z173" i="21"/>
  <c r="U173" i="21"/>
  <c r="V173" i="21"/>
  <c r="W250" i="21"/>
  <c r="X250" i="21"/>
  <c r="Y250" i="21"/>
  <c r="Z250" i="21"/>
  <c r="U250" i="21"/>
  <c r="V250" i="21"/>
  <c r="W104" i="21"/>
  <c r="X104" i="21"/>
  <c r="Y104" i="21"/>
  <c r="Z104" i="21"/>
  <c r="U104" i="21"/>
  <c r="V104" i="21"/>
  <c r="W112" i="21"/>
  <c r="X112" i="21"/>
  <c r="Y112" i="21"/>
  <c r="Z112" i="21"/>
  <c r="U112" i="21"/>
  <c r="V112" i="21"/>
  <c r="W120" i="21"/>
  <c r="X120" i="21"/>
  <c r="Y120" i="21"/>
  <c r="Z120" i="21"/>
  <c r="U120" i="21"/>
  <c r="V120" i="21"/>
  <c r="Z128" i="21"/>
  <c r="U128" i="21"/>
  <c r="V128" i="21"/>
  <c r="W128" i="21"/>
  <c r="Y128" i="21"/>
  <c r="X128" i="21"/>
  <c r="Z177" i="21"/>
  <c r="U177" i="21"/>
  <c r="V177" i="21"/>
  <c r="W177" i="21"/>
  <c r="X177" i="21"/>
  <c r="Y177" i="21"/>
  <c r="Z190" i="21"/>
  <c r="U190" i="21"/>
  <c r="V190" i="21"/>
  <c r="W190" i="21"/>
  <c r="Y190" i="21"/>
  <c r="X190" i="21"/>
  <c r="Q198" i="21"/>
  <c r="Z198" i="21"/>
  <c r="U198" i="21"/>
  <c r="V198" i="21"/>
  <c r="W198" i="21"/>
  <c r="X198" i="21"/>
  <c r="Y198" i="21"/>
  <c r="Z295" i="21"/>
  <c r="U295" i="21"/>
  <c r="V295" i="21"/>
  <c r="W295" i="21"/>
  <c r="Y295" i="21"/>
  <c r="X295" i="21"/>
  <c r="Z303" i="21"/>
  <c r="U303" i="21"/>
  <c r="V303" i="21"/>
  <c r="W303" i="21"/>
  <c r="X303" i="21"/>
  <c r="Y303" i="21"/>
  <c r="Z311" i="21"/>
  <c r="U311" i="21"/>
  <c r="V311" i="21"/>
  <c r="W311" i="21"/>
  <c r="Y311" i="21"/>
  <c r="X311" i="21"/>
  <c r="Z100" i="21"/>
  <c r="U100" i="21"/>
  <c r="V100" i="21"/>
  <c r="W100" i="21"/>
  <c r="X100" i="21"/>
  <c r="Y100" i="21"/>
  <c r="Z238" i="21"/>
  <c r="U238" i="21"/>
  <c r="V238" i="21"/>
  <c r="W238" i="21"/>
  <c r="Y238" i="21"/>
  <c r="X238" i="21"/>
  <c r="Z246" i="21"/>
  <c r="U246" i="21"/>
  <c r="V246" i="21"/>
  <c r="W246" i="21"/>
  <c r="X246" i="21"/>
  <c r="Y246" i="21"/>
  <c r="Q30" i="21"/>
  <c r="Z30" i="21"/>
  <c r="U30" i="21"/>
  <c r="V30" i="21"/>
  <c r="W30" i="21"/>
  <c r="Y30" i="21"/>
  <c r="X30" i="21"/>
  <c r="W38" i="21"/>
  <c r="X38" i="21"/>
  <c r="Y38" i="21"/>
  <c r="Z38" i="21"/>
  <c r="V38" i="21"/>
  <c r="W45" i="21"/>
  <c r="X45" i="21"/>
  <c r="Y45" i="21"/>
  <c r="Z45" i="21"/>
  <c r="V45" i="21"/>
  <c r="W53" i="21"/>
  <c r="X53" i="21"/>
  <c r="Y53" i="21"/>
  <c r="Z53" i="21"/>
  <c r="V53" i="21"/>
  <c r="W61" i="21"/>
  <c r="X61" i="21"/>
  <c r="Y61" i="21"/>
  <c r="Z61" i="21"/>
  <c r="V61" i="21"/>
  <c r="W69" i="21"/>
  <c r="X69" i="21"/>
  <c r="Y69" i="21"/>
  <c r="Z69" i="21"/>
  <c r="V69" i="21"/>
  <c r="W77" i="21"/>
  <c r="X77" i="21"/>
  <c r="Y77" i="21"/>
  <c r="Z77" i="21"/>
  <c r="V77" i="21"/>
  <c r="W85" i="21"/>
  <c r="X85" i="21"/>
  <c r="Y85" i="21"/>
  <c r="Z85" i="21"/>
  <c r="V85" i="21"/>
  <c r="W260" i="21"/>
  <c r="X260" i="21"/>
  <c r="Y260" i="21"/>
  <c r="Z260" i="21"/>
  <c r="V260" i="21"/>
  <c r="W268" i="21"/>
  <c r="X268" i="21"/>
  <c r="Y268" i="21"/>
  <c r="Z268" i="21"/>
  <c r="V268" i="21"/>
  <c r="Q276" i="21"/>
  <c r="W276" i="21"/>
  <c r="X276" i="21"/>
  <c r="Y276" i="21"/>
  <c r="Z276" i="21"/>
  <c r="V276" i="21"/>
  <c r="Y266" i="21"/>
  <c r="U256" i="21"/>
  <c r="Y67" i="21"/>
  <c r="U57" i="21"/>
  <c r="Y34" i="21"/>
  <c r="U305" i="21"/>
  <c r="U123" i="21"/>
  <c r="V123" i="21"/>
  <c r="W123" i="21"/>
  <c r="X123" i="21"/>
  <c r="Y123" i="21"/>
  <c r="Z123" i="21"/>
  <c r="X306" i="21"/>
  <c r="Y306" i="21"/>
  <c r="Z306" i="21"/>
  <c r="U306" i="21"/>
  <c r="W306" i="21"/>
  <c r="V306" i="21"/>
  <c r="U48" i="21"/>
  <c r="V48" i="21"/>
  <c r="W48" i="21"/>
  <c r="X48" i="21"/>
  <c r="Y48" i="21"/>
  <c r="Z48" i="21"/>
  <c r="U88" i="21"/>
  <c r="V88" i="21"/>
  <c r="W88" i="21"/>
  <c r="X88" i="21"/>
  <c r="Y88" i="21"/>
  <c r="Z88" i="21"/>
  <c r="U163" i="21"/>
  <c r="V163" i="21"/>
  <c r="W163" i="21"/>
  <c r="X163" i="21"/>
  <c r="Y163" i="21"/>
  <c r="Z163" i="21"/>
  <c r="U167" i="21"/>
  <c r="V167" i="21"/>
  <c r="W167" i="21"/>
  <c r="X167" i="21"/>
  <c r="Y167" i="21"/>
  <c r="Z167" i="21"/>
  <c r="Y174" i="21"/>
  <c r="Z174" i="21"/>
  <c r="U174" i="21"/>
  <c r="V174" i="21"/>
  <c r="W174" i="21"/>
  <c r="X174" i="21"/>
  <c r="Y251" i="21"/>
  <c r="Z251" i="21"/>
  <c r="U251" i="21"/>
  <c r="V251" i="21"/>
  <c r="W251" i="21"/>
  <c r="X251" i="21"/>
  <c r="Y105" i="21"/>
  <c r="Z105" i="21"/>
  <c r="U105" i="21"/>
  <c r="V105" i="21"/>
  <c r="W105" i="21"/>
  <c r="X105" i="21"/>
  <c r="Y113" i="21"/>
  <c r="Z113" i="21"/>
  <c r="U113" i="21"/>
  <c r="V113" i="21"/>
  <c r="W113" i="21"/>
  <c r="X113" i="21"/>
  <c r="Y121" i="21"/>
  <c r="Z121" i="21"/>
  <c r="U121" i="21"/>
  <c r="V121" i="21"/>
  <c r="W121" i="21"/>
  <c r="X121" i="21"/>
  <c r="U129" i="21"/>
  <c r="V129" i="21"/>
  <c r="W129" i="21"/>
  <c r="X129" i="21"/>
  <c r="Y129" i="21"/>
  <c r="U136" i="21"/>
  <c r="V136" i="21"/>
  <c r="W136" i="21"/>
  <c r="X136" i="21"/>
  <c r="Y136" i="21"/>
  <c r="Z136" i="21"/>
  <c r="U178" i="21"/>
  <c r="V178" i="21"/>
  <c r="W178" i="21"/>
  <c r="X178" i="21"/>
  <c r="Y178" i="21"/>
  <c r="Z178" i="21"/>
  <c r="Q191" i="21"/>
  <c r="U191" i="21"/>
  <c r="V191" i="21"/>
  <c r="W191" i="21"/>
  <c r="X191" i="21"/>
  <c r="Y191" i="21"/>
  <c r="Z191" i="21"/>
  <c r="Q199" i="21"/>
  <c r="U199" i="21"/>
  <c r="V199" i="21"/>
  <c r="W199" i="21"/>
  <c r="X199" i="21"/>
  <c r="Y199" i="21"/>
  <c r="Z199" i="21"/>
  <c r="P296" i="21"/>
  <c r="U296" i="21"/>
  <c r="V296" i="21"/>
  <c r="W296" i="21"/>
  <c r="X296" i="21"/>
  <c r="Y296" i="21"/>
  <c r="Z296" i="21"/>
  <c r="U304" i="21"/>
  <c r="V304" i="21"/>
  <c r="W304" i="21"/>
  <c r="X304" i="21"/>
  <c r="Y304" i="21"/>
  <c r="Z304" i="21"/>
  <c r="U312" i="21"/>
  <c r="V312" i="21"/>
  <c r="W312" i="21"/>
  <c r="X312" i="21"/>
  <c r="Y312" i="21"/>
  <c r="Z312" i="21"/>
  <c r="U101" i="21"/>
  <c r="V101" i="21"/>
  <c r="W101" i="21"/>
  <c r="X101" i="21"/>
  <c r="Y101" i="21"/>
  <c r="Z101" i="21"/>
  <c r="U239" i="21"/>
  <c r="V239" i="21"/>
  <c r="W239" i="21"/>
  <c r="X239" i="21"/>
  <c r="Y239" i="21"/>
  <c r="Z239" i="21"/>
  <c r="U247" i="21"/>
  <c r="V247" i="21"/>
  <c r="W247" i="21"/>
  <c r="X247" i="21"/>
  <c r="Y247" i="21"/>
  <c r="Z247" i="21"/>
  <c r="U31" i="21"/>
  <c r="V31" i="21"/>
  <c r="W31" i="21"/>
  <c r="X31" i="21"/>
  <c r="Y31" i="21"/>
  <c r="Z31" i="21"/>
  <c r="Y39" i="21"/>
  <c r="Z39" i="21"/>
  <c r="U39" i="21"/>
  <c r="V39" i="21"/>
  <c r="X39" i="21"/>
  <c r="Y46" i="21"/>
  <c r="Z46" i="21"/>
  <c r="U46" i="21"/>
  <c r="V46" i="21"/>
  <c r="X46" i="21"/>
  <c r="Y54" i="21"/>
  <c r="Z54" i="21"/>
  <c r="U54" i="21"/>
  <c r="V54" i="21"/>
  <c r="X54" i="21"/>
  <c r="Y62" i="21"/>
  <c r="Z62" i="21"/>
  <c r="U62" i="21"/>
  <c r="V62" i="21"/>
  <c r="X62" i="21"/>
  <c r="Y70" i="21"/>
  <c r="Z70" i="21"/>
  <c r="U70" i="21"/>
  <c r="V70" i="21"/>
  <c r="X70" i="21"/>
  <c r="Y78" i="21"/>
  <c r="Z78" i="21"/>
  <c r="U78" i="21"/>
  <c r="V78" i="21"/>
  <c r="X78" i="21"/>
  <c r="Y86" i="21"/>
  <c r="Z86" i="21"/>
  <c r="U86" i="21"/>
  <c r="V86" i="21"/>
  <c r="X86" i="21"/>
  <c r="Y261" i="21"/>
  <c r="Z261" i="21"/>
  <c r="U261" i="21"/>
  <c r="V261" i="21"/>
  <c r="X261" i="21"/>
  <c r="Q269" i="21"/>
  <c r="Y269" i="21"/>
  <c r="Z269" i="21"/>
  <c r="U269" i="21"/>
  <c r="V269" i="21"/>
  <c r="X269" i="21"/>
  <c r="U276" i="21"/>
  <c r="W265" i="21"/>
  <c r="Y87" i="21"/>
  <c r="U77" i="21"/>
  <c r="W66" i="21"/>
  <c r="Y55" i="21"/>
  <c r="U45" i="21"/>
  <c r="W29" i="21"/>
  <c r="Y299" i="21"/>
  <c r="Q184" i="21"/>
  <c r="Q188" i="21"/>
  <c r="Q169" i="21"/>
  <c r="Q173" i="21"/>
  <c r="Y175" i="21"/>
  <c r="Q168" i="21"/>
  <c r="Q166" i="21"/>
  <c r="P161" i="21"/>
  <c r="X175" i="21"/>
  <c r="Q170" i="21"/>
  <c r="Q174" i="21"/>
  <c r="Q422" i="21"/>
  <c r="Q167" i="21"/>
  <c r="V175" i="21"/>
  <c r="Q164" i="21"/>
  <c r="Q162" i="21"/>
  <c r="Q186" i="21"/>
  <c r="Q421" i="21"/>
  <c r="Q171" i="21"/>
  <c r="Q333" i="21"/>
  <c r="Q185" i="21"/>
  <c r="Q165" i="21"/>
  <c r="Q187" i="21"/>
  <c r="Q172" i="21"/>
  <c r="Q163" i="21"/>
  <c r="Z175" i="21"/>
  <c r="P140" i="21"/>
  <c r="P125" i="21"/>
  <c r="P243" i="21"/>
  <c r="Q118" i="21"/>
  <c r="Q126" i="21"/>
  <c r="P130" i="21"/>
  <c r="P134" i="21"/>
  <c r="P137" i="21"/>
  <c r="P141" i="21"/>
  <c r="P179" i="21"/>
  <c r="Q301" i="21"/>
  <c r="Q240" i="21"/>
  <c r="Q244" i="21"/>
  <c r="P129" i="21"/>
  <c r="P300" i="21"/>
  <c r="P239" i="21"/>
  <c r="Q133" i="21"/>
  <c r="Q249" i="21"/>
  <c r="Q253" i="21"/>
  <c r="Q103" i="21"/>
  <c r="Q107" i="21"/>
  <c r="Q111" i="21"/>
  <c r="Q115" i="21"/>
  <c r="Q119" i="21"/>
  <c r="P123" i="21"/>
  <c r="Q127" i="21"/>
  <c r="Q131" i="21"/>
  <c r="Q138" i="21"/>
  <c r="Q176" i="21"/>
  <c r="Q180" i="21"/>
  <c r="P241" i="21"/>
  <c r="P245" i="21"/>
  <c r="P178" i="21"/>
  <c r="P136" i="21"/>
  <c r="Q104" i="21"/>
  <c r="Q108" i="21"/>
  <c r="Q112" i="21"/>
  <c r="Q116" i="21"/>
  <c r="Q120" i="21"/>
  <c r="Q124" i="21"/>
  <c r="P128" i="21"/>
  <c r="Q132" i="21"/>
  <c r="Q139" i="21"/>
  <c r="P177" i="21"/>
  <c r="P181" i="21"/>
  <c r="Q190" i="21"/>
  <c r="Q140" i="21"/>
  <c r="Q123" i="21"/>
  <c r="P132" i="21"/>
  <c r="Q179" i="21"/>
  <c r="P170" i="21"/>
  <c r="P139" i="21"/>
  <c r="P167" i="21"/>
  <c r="Q181" i="21"/>
  <c r="P195" i="21"/>
  <c r="P180" i="21"/>
  <c r="Q177" i="21"/>
  <c r="Q128" i="21"/>
  <c r="Q245" i="21"/>
  <c r="P169" i="21"/>
  <c r="P333" i="21"/>
  <c r="P421" i="21"/>
  <c r="Q130" i="21"/>
  <c r="Q298" i="21"/>
  <c r="Q129" i="21"/>
  <c r="P133" i="21"/>
  <c r="Q178" i="21"/>
  <c r="Q293" i="21"/>
  <c r="Q296" i="21"/>
  <c r="P301" i="21"/>
  <c r="P191" i="21"/>
  <c r="Q239" i="21"/>
  <c r="P175" i="21"/>
  <c r="P422" i="21"/>
  <c r="P124" i="21"/>
  <c r="Q137" i="21"/>
  <c r="P194" i="21"/>
  <c r="Q241" i="21"/>
  <c r="P184" i="21"/>
  <c r="Q294" i="21"/>
  <c r="Q297" i="21"/>
  <c r="P188" i="21"/>
  <c r="P192" i="21"/>
  <c r="P164" i="21"/>
  <c r="P172" i="21"/>
  <c r="P174" i="21"/>
  <c r="P138" i="21"/>
  <c r="P190" i="21"/>
  <c r="P197" i="21"/>
  <c r="P199" i="21"/>
  <c r="Q292" i="21"/>
  <c r="S292" i="21" s="1"/>
  <c r="Q300" i="21"/>
  <c r="P171" i="21"/>
  <c r="P126" i="21"/>
  <c r="P176" i="21"/>
  <c r="Q290" i="21"/>
  <c r="P173" i="21"/>
  <c r="P193" i="21"/>
  <c r="Q243" i="21"/>
  <c r="P187" i="21"/>
  <c r="Q125" i="21"/>
  <c r="Q141" i="21"/>
  <c r="P198" i="21"/>
  <c r="P289" i="21"/>
  <c r="P131" i="21"/>
  <c r="P196" i="21"/>
  <c r="Q299" i="21"/>
  <c r="Q316" i="21"/>
  <c r="P316" i="21"/>
  <c r="P163" i="21"/>
  <c r="P165" i="21"/>
  <c r="P168" i="21"/>
  <c r="Q252" i="21"/>
  <c r="P252" i="21"/>
  <c r="Q106" i="21"/>
  <c r="P106" i="21"/>
  <c r="Q117" i="21"/>
  <c r="P117" i="21"/>
  <c r="Q110" i="21"/>
  <c r="P110" i="21"/>
  <c r="Q308" i="21"/>
  <c r="P308" i="21"/>
  <c r="Q312" i="21"/>
  <c r="P312" i="21"/>
  <c r="P162" i="21"/>
  <c r="P166" i="21"/>
  <c r="P295" i="21"/>
  <c r="Q295" i="21"/>
  <c r="Q304" i="21"/>
  <c r="P304" i="21"/>
  <c r="Q101" i="21"/>
  <c r="P101" i="21"/>
  <c r="Q161" i="21"/>
  <c r="P186" i="21"/>
  <c r="Q250" i="21"/>
  <c r="P250" i="21"/>
  <c r="Q254" i="21"/>
  <c r="P254" i="21"/>
  <c r="Q113" i="21"/>
  <c r="P113" i="21"/>
  <c r="Q122" i="21"/>
  <c r="P122" i="21"/>
  <c r="Q109" i="21"/>
  <c r="P109" i="21"/>
  <c r="Q182" i="21"/>
  <c r="P182" i="21"/>
  <c r="P185" i="21"/>
  <c r="Q251" i="21"/>
  <c r="P251" i="21"/>
  <c r="Q255" i="21"/>
  <c r="P255" i="21"/>
  <c r="Q105" i="21"/>
  <c r="P105" i="21"/>
  <c r="Q114" i="21"/>
  <c r="P114" i="21"/>
  <c r="Q121" i="21"/>
  <c r="P121" i="21"/>
  <c r="P249" i="21"/>
  <c r="P253" i="21"/>
  <c r="P103" i="21"/>
  <c r="P107" i="21"/>
  <c r="P111" i="21"/>
  <c r="P115" i="21"/>
  <c r="P119" i="21"/>
  <c r="Q135" i="21"/>
  <c r="P135" i="21"/>
  <c r="Q291" i="21"/>
  <c r="P118" i="21"/>
  <c r="Q136" i="21"/>
  <c r="Q189" i="21"/>
  <c r="P189" i="21"/>
  <c r="Q302" i="21"/>
  <c r="P302" i="21"/>
  <c r="Q306" i="21"/>
  <c r="P306" i="21"/>
  <c r="Q310" i="21"/>
  <c r="P310" i="21"/>
  <c r="Q314" i="21"/>
  <c r="P314" i="21"/>
  <c r="Q99" i="21"/>
  <c r="P99" i="21"/>
  <c r="P127" i="21"/>
  <c r="P183" i="21"/>
  <c r="Q183" i="21"/>
  <c r="Q303" i="21"/>
  <c r="P303" i="21"/>
  <c r="Q307" i="21"/>
  <c r="P307" i="21"/>
  <c r="Q311" i="21"/>
  <c r="P311" i="21"/>
  <c r="Q315" i="21"/>
  <c r="P315" i="21"/>
  <c r="Q100" i="21"/>
  <c r="P100" i="21"/>
  <c r="Q238" i="21"/>
  <c r="P238" i="21"/>
  <c r="P104" i="21"/>
  <c r="P108" i="21"/>
  <c r="P112" i="21"/>
  <c r="P116" i="21"/>
  <c r="P120" i="21"/>
  <c r="Q134" i="21"/>
  <c r="Q305" i="21"/>
  <c r="P305" i="21"/>
  <c r="Q309" i="21"/>
  <c r="P309" i="21"/>
  <c r="Q313" i="21"/>
  <c r="P313" i="21"/>
  <c r="Q317" i="21"/>
  <c r="P317" i="21"/>
  <c r="Q102" i="21"/>
  <c r="P102" i="21"/>
  <c r="Q236" i="21"/>
  <c r="P236" i="21"/>
  <c r="Q247" i="21"/>
  <c r="P247" i="21"/>
  <c r="P27" i="21"/>
  <c r="Q27" i="21"/>
  <c r="P31" i="21"/>
  <c r="Q31" i="21"/>
  <c r="Q35" i="21"/>
  <c r="P35" i="21"/>
  <c r="Q39" i="21"/>
  <c r="P39" i="21"/>
  <c r="Q42" i="21"/>
  <c r="P42" i="21"/>
  <c r="Q46" i="21"/>
  <c r="P46" i="21"/>
  <c r="Q50" i="21"/>
  <c r="P50" i="21"/>
  <c r="Q54" i="21"/>
  <c r="P54" i="21"/>
  <c r="Q58" i="21"/>
  <c r="P58" i="21"/>
  <c r="Q62" i="21"/>
  <c r="P62" i="21"/>
  <c r="Q66" i="21"/>
  <c r="P66" i="21"/>
  <c r="Q70" i="21"/>
  <c r="P70" i="21"/>
  <c r="Q74" i="21"/>
  <c r="P74" i="21"/>
  <c r="Q78" i="21"/>
  <c r="P78" i="21"/>
  <c r="Q82" i="21"/>
  <c r="P82" i="21"/>
  <c r="Q86" i="21"/>
  <c r="P86" i="21"/>
  <c r="Q257" i="21"/>
  <c r="P257" i="21"/>
  <c r="Q261" i="21"/>
  <c r="P261" i="21"/>
  <c r="Q265" i="21"/>
  <c r="P265" i="21"/>
  <c r="Q242" i="21"/>
  <c r="P242" i="21"/>
  <c r="Q237" i="21"/>
  <c r="P237" i="21"/>
  <c r="Q248" i="21"/>
  <c r="P248" i="21"/>
  <c r="P29" i="21"/>
  <c r="Q29" i="21"/>
  <c r="Q235" i="21"/>
  <c r="P235" i="21"/>
  <c r="Q246" i="21"/>
  <c r="P246" i="21"/>
  <c r="P26" i="21"/>
  <c r="P28" i="21"/>
  <c r="P30" i="21"/>
  <c r="Q32" i="21"/>
  <c r="P32" i="21"/>
  <c r="Q36" i="21"/>
  <c r="P36" i="21"/>
  <c r="Q40" i="21"/>
  <c r="P40" i="21"/>
  <c r="Q43" i="21"/>
  <c r="P43" i="21"/>
  <c r="Q47" i="21"/>
  <c r="P47" i="21"/>
  <c r="Q51" i="21"/>
  <c r="P51" i="21"/>
  <c r="Q55" i="21"/>
  <c r="P55" i="21"/>
  <c r="Q59" i="21"/>
  <c r="P59" i="21"/>
  <c r="Q63" i="21"/>
  <c r="P63" i="21"/>
  <c r="Q67" i="21"/>
  <c r="P67" i="21"/>
  <c r="Q71" i="21"/>
  <c r="P71" i="21"/>
  <c r="Q75" i="21"/>
  <c r="P75" i="21"/>
  <c r="Q79" i="21"/>
  <c r="P79" i="21"/>
  <c r="Q83" i="21"/>
  <c r="P83" i="21"/>
  <c r="Q87" i="21"/>
  <c r="P87" i="21"/>
  <c r="Q258" i="21"/>
  <c r="P258" i="21"/>
  <c r="Q262" i="21"/>
  <c r="P262" i="21"/>
  <c r="Q266" i="21"/>
  <c r="P266" i="21"/>
  <c r="Q33" i="21"/>
  <c r="P33" i="21"/>
  <c r="Q37" i="21"/>
  <c r="P37" i="21"/>
  <c r="Q44" i="21"/>
  <c r="P44" i="21"/>
  <c r="Q48" i="21"/>
  <c r="P48" i="21"/>
  <c r="Q52" i="21"/>
  <c r="P52" i="21"/>
  <c r="Q56" i="21"/>
  <c r="P56" i="21"/>
  <c r="Q60" i="21"/>
  <c r="P60" i="21"/>
  <c r="Q64" i="21"/>
  <c r="P64" i="21"/>
  <c r="Q68" i="21"/>
  <c r="P68" i="21"/>
  <c r="Q72" i="21"/>
  <c r="P72" i="21"/>
  <c r="Q76" i="21"/>
  <c r="P76" i="21"/>
  <c r="Q80" i="21"/>
  <c r="P80" i="21"/>
  <c r="Q84" i="21"/>
  <c r="P84" i="21"/>
  <c r="Q88" i="21"/>
  <c r="P88" i="21"/>
  <c r="Q259" i="21"/>
  <c r="P259" i="21"/>
  <c r="Q263" i="21"/>
  <c r="P263" i="21"/>
  <c r="Q267" i="21"/>
  <c r="P267" i="21"/>
  <c r="P240" i="21"/>
  <c r="P244" i="21"/>
  <c r="Q34" i="21"/>
  <c r="P34" i="21"/>
  <c r="Q38" i="21"/>
  <c r="P38" i="21"/>
  <c r="Q41" i="21"/>
  <c r="P41" i="21"/>
  <c r="Q45" i="21"/>
  <c r="P45" i="21"/>
  <c r="Q49" i="21"/>
  <c r="P49" i="21"/>
  <c r="Q53" i="21"/>
  <c r="P53" i="21"/>
  <c r="Q57" i="21"/>
  <c r="P57" i="21"/>
  <c r="Q61" i="21"/>
  <c r="P61" i="21"/>
  <c r="Q65" i="21"/>
  <c r="P65" i="21"/>
  <c r="Q69" i="21"/>
  <c r="P69" i="21"/>
  <c r="Q73" i="21"/>
  <c r="P73" i="21"/>
  <c r="Q77" i="21"/>
  <c r="P77" i="21"/>
  <c r="Q81" i="21"/>
  <c r="P81" i="21"/>
  <c r="Q85" i="21"/>
  <c r="P85" i="21"/>
  <c r="Q256" i="21"/>
  <c r="P256" i="21"/>
  <c r="Q260" i="21"/>
  <c r="P260" i="21"/>
  <c r="Q264" i="21"/>
  <c r="P264" i="21"/>
  <c r="Q268" i="21"/>
  <c r="P268" i="21"/>
  <c r="P269" i="21"/>
  <c r="P270" i="21"/>
  <c r="P271" i="21"/>
  <c r="P272" i="21"/>
  <c r="P273" i="21"/>
  <c r="P274" i="21"/>
  <c r="P275" i="21"/>
  <c r="P276" i="21"/>
  <c r="R173" i="21" l="1"/>
  <c r="T173" i="21" s="1"/>
  <c r="R188" i="21"/>
  <c r="T188" i="21" s="1"/>
  <c r="R170" i="21"/>
  <c r="S170" i="21" s="1"/>
  <c r="R175" i="21"/>
  <c r="T175" i="21" s="1"/>
  <c r="AH175" i="21" s="1"/>
  <c r="R180" i="21"/>
  <c r="T180" i="21" s="1"/>
  <c r="R330" i="21"/>
  <c r="S330" i="21" s="1"/>
  <c r="AF330" i="21" s="1"/>
  <c r="R169" i="21"/>
  <c r="T169" i="21" s="1"/>
  <c r="R322" i="21"/>
  <c r="S322" i="21" s="1"/>
  <c r="AF322" i="21" s="1"/>
  <c r="R332" i="21"/>
  <c r="T332" i="21" s="1"/>
  <c r="R325" i="21"/>
  <c r="S325" i="21" s="1"/>
  <c r="AF325" i="21" s="1"/>
  <c r="R331" i="21"/>
  <c r="S331" i="21" s="1"/>
  <c r="AF331" i="21" s="1"/>
  <c r="R320" i="21"/>
  <c r="S320" i="21" s="1"/>
  <c r="AF320" i="21" s="1"/>
  <c r="R323" i="21"/>
  <c r="S323" i="21" s="1"/>
  <c r="AF323" i="21" s="1"/>
  <c r="R329" i="21"/>
  <c r="S329" i="21" s="1"/>
  <c r="AF329" i="21" s="1"/>
  <c r="R328" i="21"/>
  <c r="S328" i="21" s="1"/>
  <c r="AF328" i="21" s="1"/>
  <c r="R319" i="21"/>
  <c r="T319" i="21" s="1"/>
  <c r="R324" i="21"/>
  <c r="R321" i="21"/>
  <c r="R318" i="21"/>
  <c r="R327" i="21"/>
  <c r="R326" i="21"/>
  <c r="R271" i="21"/>
  <c r="R272" i="21"/>
  <c r="R276" i="21"/>
  <c r="R132" i="21"/>
  <c r="S132" i="21" s="1"/>
  <c r="AF132" i="21" s="1"/>
  <c r="R28" i="21"/>
  <c r="T28" i="21" s="1"/>
  <c r="R285" i="21"/>
  <c r="S285" i="21" s="1"/>
  <c r="R287" i="21"/>
  <c r="S287" i="21" s="1"/>
  <c r="R284" i="21"/>
  <c r="T284" i="21" s="1"/>
  <c r="R282" i="21"/>
  <c r="T282" i="21" s="1"/>
  <c r="R280" i="21"/>
  <c r="T280" i="21" s="1"/>
  <c r="R286" i="21"/>
  <c r="T286" i="21" s="1"/>
  <c r="R277" i="21"/>
  <c r="S277" i="21" s="1"/>
  <c r="R278" i="21"/>
  <c r="T278" i="21" s="1"/>
  <c r="R279" i="21"/>
  <c r="S279" i="21" s="1"/>
  <c r="R281" i="21"/>
  <c r="S281" i="21" s="1"/>
  <c r="R283" i="21"/>
  <c r="S283" i="21" s="1"/>
  <c r="R288" i="21"/>
  <c r="T288" i="21" s="1"/>
  <c r="AA292" i="21"/>
  <c r="AC292" i="21"/>
  <c r="R165" i="21"/>
  <c r="T165" i="21" s="1"/>
  <c r="R270" i="21"/>
  <c r="R269" i="21"/>
  <c r="R163" i="21"/>
  <c r="T163" i="21" s="1"/>
  <c r="R195" i="21"/>
  <c r="T195" i="21" s="1"/>
  <c r="AF335" i="21"/>
  <c r="R194" i="21"/>
  <c r="S194" i="21" s="1"/>
  <c r="AF194" i="21" s="1"/>
  <c r="R273" i="21"/>
  <c r="S273" i="21" s="1"/>
  <c r="AF273" i="21" s="1"/>
  <c r="R116" i="21"/>
  <c r="S116" i="21" s="1"/>
  <c r="AF116" i="21" s="1"/>
  <c r="R111" i="21"/>
  <c r="T111" i="21" s="1"/>
  <c r="R118" i="21"/>
  <c r="S118" i="21" s="1"/>
  <c r="AF118" i="21" s="1"/>
  <c r="R30" i="21"/>
  <c r="S30" i="21" s="1"/>
  <c r="R115" i="21"/>
  <c r="T115" i="21" s="1"/>
  <c r="R196" i="21"/>
  <c r="S196" i="21" s="1"/>
  <c r="AF196" i="21" s="1"/>
  <c r="R197" i="21"/>
  <c r="T197" i="21" s="1"/>
  <c r="R184" i="21"/>
  <c r="T184" i="21" s="1"/>
  <c r="R112" i="21"/>
  <c r="S112" i="21" s="1"/>
  <c r="AF112" i="21" s="1"/>
  <c r="R244" i="21"/>
  <c r="S244" i="21" s="1"/>
  <c r="AF244" i="21" s="1"/>
  <c r="R333" i="21"/>
  <c r="T333" i="21" s="1"/>
  <c r="R240" i="21"/>
  <c r="S240" i="21" s="1"/>
  <c r="AF240" i="21" s="1"/>
  <c r="R199" i="21"/>
  <c r="T199" i="21" s="1"/>
  <c r="R191" i="21"/>
  <c r="T191" i="21" s="1"/>
  <c r="R126" i="21"/>
  <c r="S126" i="21" s="1"/>
  <c r="AF126" i="21" s="1"/>
  <c r="R104" i="21"/>
  <c r="S104" i="21" s="1"/>
  <c r="AF104" i="21" s="1"/>
  <c r="R246" i="21"/>
  <c r="T246" i="21" s="1"/>
  <c r="R248" i="21"/>
  <c r="T248" i="21" s="1"/>
  <c r="R265" i="21"/>
  <c r="R82" i="21"/>
  <c r="S82" i="21" s="1"/>
  <c r="AF82" i="21" s="1"/>
  <c r="R66" i="21"/>
  <c r="R50" i="21"/>
  <c r="R35" i="21"/>
  <c r="S35" i="21" s="1"/>
  <c r="AF35" i="21" s="1"/>
  <c r="R236" i="21"/>
  <c r="S236" i="21" s="1"/>
  <c r="AF236" i="21" s="1"/>
  <c r="R308" i="21"/>
  <c r="T308" i="21" s="1"/>
  <c r="R171" i="21"/>
  <c r="T171" i="21" s="1"/>
  <c r="R268" i="21"/>
  <c r="R85" i="21"/>
  <c r="R69" i="21"/>
  <c r="R107" i="21"/>
  <c r="T107" i="21" s="1"/>
  <c r="R301" i="21"/>
  <c r="S301" i="21" s="1"/>
  <c r="AF301" i="21" s="1"/>
  <c r="R176" i="21"/>
  <c r="T176" i="21" s="1"/>
  <c r="R235" i="21"/>
  <c r="T235" i="21" s="1"/>
  <c r="R237" i="21"/>
  <c r="T237" i="21" s="1"/>
  <c r="R261" i="21"/>
  <c r="R127" i="21"/>
  <c r="T127" i="21" s="1"/>
  <c r="R249" i="21"/>
  <c r="T249" i="21" s="1"/>
  <c r="R421" i="21"/>
  <c r="T421" i="21" s="1"/>
  <c r="R133" i="21"/>
  <c r="T133" i="21" s="1"/>
  <c r="R168" i="21"/>
  <c r="T168" i="21" s="1"/>
  <c r="R164" i="21"/>
  <c r="T164" i="21" s="1"/>
  <c r="R27" i="21"/>
  <c r="S27" i="21" s="1"/>
  <c r="R53" i="21"/>
  <c r="R38" i="21"/>
  <c r="T38" i="21" s="1"/>
  <c r="R263" i="21"/>
  <c r="R80" i="21"/>
  <c r="R64" i="21"/>
  <c r="R48" i="21"/>
  <c r="R33" i="21"/>
  <c r="T33" i="21" s="1"/>
  <c r="R87" i="21"/>
  <c r="R71" i="21"/>
  <c r="R55" i="21"/>
  <c r="R40" i="21"/>
  <c r="T40" i="21" s="1"/>
  <c r="R310" i="21"/>
  <c r="T310" i="21" s="1"/>
  <c r="R105" i="21"/>
  <c r="T105" i="21" s="1"/>
  <c r="R316" i="21"/>
  <c r="S316" i="21" s="1"/>
  <c r="R300" i="21"/>
  <c r="T300" i="21" s="1"/>
  <c r="R137" i="21"/>
  <c r="S137" i="21" s="1"/>
  <c r="AF137" i="21" s="1"/>
  <c r="R187" i="21"/>
  <c r="T187" i="21" s="1"/>
  <c r="AF337" i="21"/>
  <c r="R167" i="21"/>
  <c r="T167" i="21" s="1"/>
  <c r="AF336" i="21"/>
  <c r="R422" i="21"/>
  <c r="S422" i="21" s="1"/>
  <c r="AF422" i="21" s="1"/>
  <c r="R140" i="21"/>
  <c r="T140" i="21" s="1"/>
  <c r="R256" i="21"/>
  <c r="R73" i="21"/>
  <c r="R57" i="21"/>
  <c r="R41" i="21"/>
  <c r="R267" i="21"/>
  <c r="R84" i="21"/>
  <c r="S84" i="21" s="1"/>
  <c r="AF84" i="21" s="1"/>
  <c r="R68" i="21"/>
  <c r="R52" i="21"/>
  <c r="R37" i="21"/>
  <c r="S37" i="21" s="1"/>
  <c r="AF37" i="21" s="1"/>
  <c r="R258" i="21"/>
  <c r="R75" i="21"/>
  <c r="R59" i="21"/>
  <c r="R43" i="21"/>
  <c r="S43" i="21" s="1"/>
  <c r="AF43" i="21" s="1"/>
  <c r="R314" i="21"/>
  <c r="S314" i="21" s="1"/>
  <c r="R189" i="21"/>
  <c r="T189" i="21" s="1"/>
  <c r="R114" i="21"/>
  <c r="S114" i="21" s="1"/>
  <c r="AF114" i="21" s="1"/>
  <c r="R122" i="21"/>
  <c r="S122" i="21" s="1"/>
  <c r="AF122" i="21" s="1"/>
  <c r="R250" i="21"/>
  <c r="S250" i="21" s="1"/>
  <c r="AF250" i="21" s="1"/>
  <c r="R304" i="21"/>
  <c r="S304" i="21" s="1"/>
  <c r="R139" i="21"/>
  <c r="S139" i="21" s="1"/>
  <c r="AF139" i="21" s="1"/>
  <c r="R309" i="21"/>
  <c r="S309" i="21" s="1"/>
  <c r="AF309" i="21" s="1"/>
  <c r="R108" i="21"/>
  <c r="S108" i="21" s="1"/>
  <c r="AF108" i="21" s="1"/>
  <c r="R315" i="21"/>
  <c r="T315" i="21" s="1"/>
  <c r="R103" i="21"/>
  <c r="T103" i="21" s="1"/>
  <c r="R109" i="21"/>
  <c r="T109" i="21" s="1"/>
  <c r="R106" i="21"/>
  <c r="S106" i="21" s="1"/>
  <c r="AF106" i="21" s="1"/>
  <c r="R129" i="21"/>
  <c r="T129" i="21" s="1"/>
  <c r="R306" i="21"/>
  <c r="S306" i="21" s="1"/>
  <c r="R255" i="21"/>
  <c r="T255" i="21" s="1"/>
  <c r="R113" i="21"/>
  <c r="T113" i="21" s="1"/>
  <c r="R186" i="21"/>
  <c r="T186" i="21" s="1"/>
  <c r="R172" i="21"/>
  <c r="S172" i="21" s="1"/>
  <c r="AF172" i="21" s="1"/>
  <c r="R124" i="21"/>
  <c r="S124" i="21" s="1"/>
  <c r="AF124" i="21" s="1"/>
  <c r="R138" i="21"/>
  <c r="T138" i="21" s="1"/>
  <c r="R31" i="21"/>
  <c r="S31" i="21" s="1"/>
  <c r="R198" i="21"/>
  <c r="S198" i="21" s="1"/>
  <c r="AF198" i="21" s="1"/>
  <c r="R298" i="21"/>
  <c r="T298" i="21" s="1"/>
  <c r="R257" i="21"/>
  <c r="R74" i="21"/>
  <c r="R119" i="21"/>
  <c r="T119" i="21" s="1"/>
  <c r="R242" i="21"/>
  <c r="S242" i="21" s="1"/>
  <c r="AF242" i="21" s="1"/>
  <c r="R86" i="21"/>
  <c r="R70" i="21"/>
  <c r="R54" i="21"/>
  <c r="R39" i="21"/>
  <c r="S39" i="21" s="1"/>
  <c r="AF39" i="21" s="1"/>
  <c r="R247" i="21"/>
  <c r="T247" i="21" s="1"/>
  <c r="R313" i="21"/>
  <c r="T313" i="21" s="1"/>
  <c r="R100" i="21"/>
  <c r="T100" i="21" s="1"/>
  <c r="R303" i="21"/>
  <c r="S303" i="21" s="1"/>
  <c r="AF303" i="21" s="1"/>
  <c r="R182" i="21"/>
  <c r="T182" i="21" s="1"/>
  <c r="R312" i="21"/>
  <c r="S312" i="21" s="1"/>
  <c r="R117" i="21"/>
  <c r="T117" i="21" s="1"/>
  <c r="R131" i="21"/>
  <c r="T131" i="21" s="1"/>
  <c r="R190" i="21"/>
  <c r="S190" i="21" s="1"/>
  <c r="AF190" i="21" s="1"/>
  <c r="R239" i="21"/>
  <c r="T239" i="21" s="1"/>
  <c r="R141" i="21"/>
  <c r="S141" i="21" s="1"/>
  <c r="AF141" i="21" s="1"/>
  <c r="R295" i="21"/>
  <c r="S295" i="21" s="1"/>
  <c r="AF295" i="21" s="1"/>
  <c r="R174" i="21"/>
  <c r="S174" i="21" s="1"/>
  <c r="AF174" i="21" s="1"/>
  <c r="R181" i="21"/>
  <c r="S181" i="21" s="1"/>
  <c r="AF181" i="21" s="1"/>
  <c r="R134" i="21"/>
  <c r="S134" i="21" s="1"/>
  <c r="AF134" i="21" s="1"/>
  <c r="R274" i="21"/>
  <c r="R264" i="21"/>
  <c r="R81" i="21"/>
  <c r="T81" i="21" s="1"/>
  <c r="R65" i="21"/>
  <c r="R49" i="21"/>
  <c r="R34" i="21"/>
  <c r="S34" i="21" s="1"/>
  <c r="R259" i="21"/>
  <c r="R76" i="21"/>
  <c r="R60" i="21"/>
  <c r="R44" i="21"/>
  <c r="R266" i="21"/>
  <c r="R83" i="21"/>
  <c r="T83" i="21" s="1"/>
  <c r="R67" i="21"/>
  <c r="R51" i="21"/>
  <c r="R36" i="21"/>
  <c r="T36" i="21" s="1"/>
  <c r="R183" i="21"/>
  <c r="S183" i="21" s="1"/>
  <c r="AF183" i="21" s="1"/>
  <c r="R253" i="21"/>
  <c r="T253" i="21" s="1"/>
  <c r="R177" i="21"/>
  <c r="S177" i="21" s="1"/>
  <c r="AF177" i="21" s="1"/>
  <c r="R178" i="21"/>
  <c r="T178" i="21" s="1"/>
  <c r="R123" i="21"/>
  <c r="T123" i="21" s="1"/>
  <c r="R130" i="21"/>
  <c r="S130" i="21" s="1"/>
  <c r="AF130" i="21" s="1"/>
  <c r="R293" i="21"/>
  <c r="S293" i="21" s="1"/>
  <c r="AF293" i="21" s="1"/>
  <c r="R292" i="21"/>
  <c r="T292" i="21" s="1"/>
  <c r="R78" i="21"/>
  <c r="R62" i="21"/>
  <c r="R46" i="21"/>
  <c r="R102" i="21"/>
  <c r="T102" i="21" s="1"/>
  <c r="R305" i="21"/>
  <c r="T305" i="21" s="1"/>
  <c r="R238" i="21"/>
  <c r="S238" i="21" s="1"/>
  <c r="AF238" i="21" s="1"/>
  <c r="R311" i="21"/>
  <c r="S311" i="21" s="1"/>
  <c r="AF311" i="21" s="1"/>
  <c r="R135" i="21"/>
  <c r="T135" i="21" s="1"/>
  <c r="R110" i="21"/>
  <c r="S110" i="21" s="1"/>
  <c r="AF110" i="21" s="1"/>
  <c r="R252" i="21"/>
  <c r="S252" i="21" s="1"/>
  <c r="AF252" i="21" s="1"/>
  <c r="T289" i="21"/>
  <c r="R289" i="21"/>
  <c r="S289" i="21" s="1"/>
  <c r="AF289" i="21" s="1"/>
  <c r="R193" i="21"/>
  <c r="T193" i="21" s="1"/>
  <c r="R245" i="21"/>
  <c r="T245" i="21" s="1"/>
  <c r="R291" i="21"/>
  <c r="S291" i="21" s="1"/>
  <c r="AF291" i="21" s="1"/>
  <c r="R297" i="21"/>
  <c r="S297" i="21" s="1"/>
  <c r="AF297" i="21" s="1"/>
  <c r="R136" i="21"/>
  <c r="T136" i="21" s="1"/>
  <c r="R260" i="21"/>
  <c r="R77" i="21"/>
  <c r="R61" i="21"/>
  <c r="R45" i="21"/>
  <c r="R88" i="21"/>
  <c r="R72" i="21"/>
  <c r="R56" i="21"/>
  <c r="R262" i="21"/>
  <c r="R79" i="21"/>
  <c r="R63" i="21"/>
  <c r="R47" i="21"/>
  <c r="R32" i="21"/>
  <c r="T32" i="21" s="1"/>
  <c r="R99" i="21"/>
  <c r="T99" i="21" s="1"/>
  <c r="R302" i="21"/>
  <c r="T302" i="21" s="1"/>
  <c r="R121" i="21"/>
  <c r="T121" i="21" s="1"/>
  <c r="R251" i="21"/>
  <c r="T251" i="21" s="1"/>
  <c r="R254" i="21"/>
  <c r="S254" i="21" s="1"/>
  <c r="AF254" i="21" s="1"/>
  <c r="R101" i="21"/>
  <c r="S101" i="21" s="1"/>
  <c r="R241" i="21"/>
  <c r="T241" i="21" s="1"/>
  <c r="R299" i="21"/>
  <c r="S299" i="21" s="1"/>
  <c r="AF299" i="21" s="1"/>
  <c r="R275" i="21"/>
  <c r="R58" i="21"/>
  <c r="R42" i="21"/>
  <c r="T42" i="21" s="1"/>
  <c r="R317" i="21"/>
  <c r="T317" i="21" s="1"/>
  <c r="S234" i="21"/>
  <c r="AF234" i="21" s="1"/>
  <c r="R307" i="21"/>
  <c r="T307" i="21" s="1"/>
  <c r="R166" i="21"/>
  <c r="T166" i="21" s="1"/>
  <c r="R243" i="21"/>
  <c r="T243" i="21" s="1"/>
  <c r="R296" i="21"/>
  <c r="T296" i="21" s="1"/>
  <c r="R294" i="21"/>
  <c r="T294" i="21" s="1"/>
  <c r="R26" i="21"/>
  <c r="T26" i="21" s="1"/>
  <c r="R29" i="21"/>
  <c r="T29" i="21" s="1"/>
  <c r="R120" i="21"/>
  <c r="S120" i="21" s="1"/>
  <c r="AF120" i="21" s="1"/>
  <c r="R185" i="21"/>
  <c r="T185" i="21" s="1"/>
  <c r="R162" i="21"/>
  <c r="T162" i="21" s="1"/>
  <c r="R192" i="21"/>
  <c r="S192" i="21" s="1"/>
  <c r="AF192" i="21" s="1"/>
  <c r="R128" i="21"/>
  <c r="S128" i="21" s="1"/>
  <c r="AF128" i="21" s="1"/>
  <c r="R179" i="21"/>
  <c r="S179" i="21" s="1"/>
  <c r="AF179" i="21" s="1"/>
  <c r="R125" i="21"/>
  <c r="T125" i="21" s="1"/>
  <c r="R161" i="21"/>
  <c r="T161" i="21" s="1"/>
  <c r="R290" i="21"/>
  <c r="T290" i="21" s="1"/>
  <c r="T273" i="21"/>
  <c r="S294" i="21"/>
  <c r="S290" i="21"/>
  <c r="S298" i="21"/>
  <c r="S167" i="21"/>
  <c r="T297" i="21"/>
  <c r="AH297" i="21" s="1"/>
  <c r="T291" i="21"/>
  <c r="S296" i="21"/>
  <c r="T293" i="21"/>
  <c r="T240" i="21"/>
  <c r="T244" i="21"/>
  <c r="S165" i="21"/>
  <c r="T301" i="21"/>
  <c r="S186" i="21"/>
  <c r="S99" i="21"/>
  <c r="S302" i="21"/>
  <c r="S248" i="21"/>
  <c r="S188" i="21"/>
  <c r="T236" i="21"/>
  <c r="S184" i="21"/>
  <c r="T234" i="21"/>
  <c r="S243" i="21"/>
  <c r="T295" i="21"/>
  <c r="S245" i="21"/>
  <c r="S161" i="21"/>
  <c r="S235" i="21"/>
  <c r="S237" i="21"/>
  <c r="T238" i="21"/>
  <c r="AH238" i="21" s="1"/>
  <c r="T242" i="21"/>
  <c r="S163" i="21"/>
  <c r="S241" i="21"/>
  <c r="S239" i="21"/>
  <c r="AH240" i="21" l="1"/>
  <c r="AF248" i="21"/>
  <c r="AH291" i="21"/>
  <c r="AH293" i="21"/>
  <c r="AH244" i="21"/>
  <c r="AH241" i="21"/>
  <c r="AH239" i="21"/>
  <c r="AH242" i="21"/>
  <c r="AH234" i="21"/>
  <c r="AH296" i="21"/>
  <c r="AH245" i="21"/>
  <c r="AH186" i="21"/>
  <c r="AH237" i="21"/>
  <c r="AH99" i="21"/>
  <c r="AF162" i="21"/>
  <c r="AH162" i="21"/>
  <c r="AF316" i="21"/>
  <c r="AH316" i="21"/>
  <c r="AF168" i="21"/>
  <c r="AH168" i="21"/>
  <c r="AF307" i="21"/>
  <c r="AH307" i="21"/>
  <c r="AF313" i="21"/>
  <c r="AH313" i="21"/>
  <c r="AD169" i="21"/>
  <c r="AH290" i="21"/>
  <c r="AF247" i="21"/>
  <c r="AH247" i="21"/>
  <c r="AF314" i="21"/>
  <c r="AH314" i="21"/>
  <c r="AF288" i="21"/>
  <c r="AH288" i="21"/>
  <c r="AF282" i="21"/>
  <c r="AH282" i="21"/>
  <c r="AF102" i="21"/>
  <c r="AH102" i="21"/>
  <c r="AH184" i="21"/>
  <c r="AF185" i="21"/>
  <c r="AH185" i="21"/>
  <c r="AH295" i="21"/>
  <c r="AH161" i="21"/>
  <c r="AF317" i="21"/>
  <c r="AH317" i="21"/>
  <c r="AH298" i="21"/>
  <c r="AH167" i="21"/>
  <c r="AF283" i="21"/>
  <c r="AH283" i="21"/>
  <c r="AF284" i="21"/>
  <c r="AH284" i="21"/>
  <c r="AB180" i="21"/>
  <c r="AF286" i="21"/>
  <c r="AH286" i="21"/>
  <c r="AF101" i="21"/>
  <c r="AH101" i="21"/>
  <c r="AF315" i="21"/>
  <c r="AH315" i="21"/>
  <c r="AF292" i="21"/>
  <c r="AH292" i="21"/>
  <c r="AF312" i="21"/>
  <c r="AH312" i="21"/>
  <c r="AF306" i="21"/>
  <c r="AH306" i="21"/>
  <c r="AH163" i="21"/>
  <c r="AF281" i="21"/>
  <c r="AH281" i="21"/>
  <c r="AF287" i="21"/>
  <c r="AH287" i="21"/>
  <c r="AF166" i="21"/>
  <c r="AH166" i="21"/>
  <c r="AF100" i="21"/>
  <c r="AH100" i="21"/>
  <c r="AH273" i="21"/>
  <c r="AH289" i="21"/>
  <c r="AF280" i="21"/>
  <c r="AH280" i="21"/>
  <c r="AH301" i="21"/>
  <c r="AH294" i="21"/>
  <c r="AH302" i="21"/>
  <c r="AF304" i="21"/>
  <c r="AH304" i="21"/>
  <c r="AF187" i="21"/>
  <c r="AH187" i="21"/>
  <c r="AF279" i="21"/>
  <c r="AH279" i="21"/>
  <c r="AF285" i="21"/>
  <c r="AH285" i="21"/>
  <c r="AH248" i="21"/>
  <c r="AF278" i="21"/>
  <c r="AH278" i="21"/>
  <c r="AB188" i="21"/>
  <c r="AH188" i="21"/>
  <c r="AH236" i="21"/>
  <c r="AH243" i="21"/>
  <c r="AF305" i="21"/>
  <c r="AH305" i="21"/>
  <c r="AF164" i="21"/>
  <c r="AH164" i="21"/>
  <c r="AH235" i="21"/>
  <c r="AF246" i="21"/>
  <c r="AH246" i="21"/>
  <c r="AH165" i="21"/>
  <c r="AF277" i="21"/>
  <c r="AH277" i="21"/>
  <c r="AD173" i="21"/>
  <c r="AF241" i="21"/>
  <c r="AF99" i="21"/>
  <c r="AF184" i="21"/>
  <c r="AF163" i="21"/>
  <c r="AF188" i="21"/>
  <c r="AF302" i="21"/>
  <c r="AF294" i="21"/>
  <c r="AF186" i="21"/>
  <c r="AF237" i="21"/>
  <c r="AF239" i="21"/>
  <c r="AF245" i="21"/>
  <c r="AF290" i="21"/>
  <c r="AF165" i="21"/>
  <c r="AD175" i="21"/>
  <c r="AF175" i="21"/>
  <c r="AF235" i="21"/>
  <c r="AF167" i="21"/>
  <c r="AA170" i="21"/>
  <c r="AF170" i="21"/>
  <c r="AF161" i="21"/>
  <c r="AF298" i="21"/>
  <c r="AF334" i="21"/>
  <c r="AF243" i="21"/>
  <c r="AF296" i="21"/>
  <c r="AB173" i="21"/>
  <c r="S180" i="21"/>
  <c r="AH180" i="21" s="1"/>
  <c r="S173" i="21"/>
  <c r="AH173" i="21" s="1"/>
  <c r="AD188" i="21"/>
  <c r="T170" i="21"/>
  <c r="AB175" i="21"/>
  <c r="AC170" i="21"/>
  <c r="AD180" i="21"/>
  <c r="T320" i="21"/>
  <c r="T322" i="21"/>
  <c r="AB169" i="21"/>
  <c r="AB278" i="21"/>
  <c r="AB28" i="21"/>
  <c r="AA285" i="21"/>
  <c r="AC277" i="21"/>
  <c r="AA132" i="21"/>
  <c r="AA279" i="21"/>
  <c r="AD286" i="21"/>
  <c r="T30" i="21"/>
  <c r="AD280" i="21"/>
  <c r="T330" i="21"/>
  <c r="S169" i="21"/>
  <c r="AH169" i="21" s="1"/>
  <c r="AB284" i="21"/>
  <c r="AA287" i="21"/>
  <c r="AC287" i="21"/>
  <c r="T325" i="21"/>
  <c r="S332" i="21"/>
  <c r="AH332" i="21" s="1"/>
  <c r="T323" i="21"/>
  <c r="T329" i="21"/>
  <c r="AH329" i="21" s="1"/>
  <c r="T331" i="21"/>
  <c r="AH331" i="21" s="1"/>
  <c r="T328" i="21"/>
  <c r="AH328" i="21" s="1"/>
  <c r="T132" i="21"/>
  <c r="AH132" i="21" s="1"/>
  <c r="S319" i="21"/>
  <c r="AF319" i="21" s="1"/>
  <c r="T321" i="21"/>
  <c r="S321" i="21"/>
  <c r="AF321" i="21" s="1"/>
  <c r="AC329" i="21"/>
  <c r="AA329" i="21"/>
  <c r="AA330" i="21"/>
  <c r="AC330" i="21"/>
  <c r="S324" i="21"/>
  <c r="AF324" i="21" s="1"/>
  <c r="T324" i="21"/>
  <c r="S327" i="21"/>
  <c r="AF327" i="21" s="1"/>
  <c r="T327" i="21"/>
  <c r="S326" i="21"/>
  <c r="AF326" i="21" s="1"/>
  <c r="T326" i="21"/>
  <c r="AC322" i="21"/>
  <c r="AA322" i="21"/>
  <c r="AD332" i="21"/>
  <c r="AB332" i="21"/>
  <c r="AA323" i="21"/>
  <c r="AC323" i="21"/>
  <c r="AC331" i="21"/>
  <c r="AA331" i="21"/>
  <c r="AD319" i="21"/>
  <c r="AB319" i="21"/>
  <c r="S318" i="21"/>
  <c r="AF318" i="21" s="1"/>
  <c r="T318" i="21"/>
  <c r="AC328" i="21"/>
  <c r="AA328" i="21"/>
  <c r="AA320" i="21"/>
  <c r="AC320" i="21"/>
  <c r="AA325" i="21"/>
  <c r="AC325" i="21"/>
  <c r="AC132" i="21"/>
  <c r="AD28" i="21"/>
  <c r="S28" i="21"/>
  <c r="AH28" i="21" s="1"/>
  <c r="AC285" i="21"/>
  <c r="T299" i="21"/>
  <c r="AH299" i="21" s="1"/>
  <c r="T34" i="21"/>
  <c r="AH34" i="21" s="1"/>
  <c r="AA277" i="21"/>
  <c r="AB286" i="21"/>
  <c r="AB280" i="21"/>
  <c r="AC234" i="21"/>
  <c r="AA234" i="21"/>
  <c r="AC242" i="21"/>
  <c r="AA242" i="21"/>
  <c r="AC236" i="21"/>
  <c r="AA236" i="21"/>
  <c r="AA240" i="21"/>
  <c r="AC240" i="21"/>
  <c r="AA238" i="21"/>
  <c r="AC238" i="21"/>
  <c r="AC244" i="21"/>
  <c r="AA244" i="21"/>
  <c r="T137" i="21"/>
  <c r="AH137" i="21" s="1"/>
  <c r="AC279" i="21"/>
  <c r="AD278" i="21"/>
  <c r="S40" i="21"/>
  <c r="AF40" i="21" s="1"/>
  <c r="AD284" i="21"/>
  <c r="AB282" i="21"/>
  <c r="AD282" i="21"/>
  <c r="T35" i="21"/>
  <c r="AH35" i="21" s="1"/>
  <c r="AA281" i="21"/>
  <c r="AC281" i="21"/>
  <c r="AD288" i="21"/>
  <c r="AB288" i="21"/>
  <c r="AA283" i="21"/>
  <c r="AC283" i="21"/>
  <c r="T37" i="21"/>
  <c r="AH37" i="21" s="1"/>
  <c r="T27" i="21"/>
  <c r="AH27" i="21" s="1"/>
  <c r="S29" i="21"/>
  <c r="AH29" i="21" s="1"/>
  <c r="S127" i="21"/>
  <c r="AF127" i="21" s="1"/>
  <c r="S42" i="21"/>
  <c r="AF42" i="21" s="1"/>
  <c r="T84" i="21"/>
  <c r="AH84" i="21" s="1"/>
  <c r="T31" i="21"/>
  <c r="AH31" i="21" s="1"/>
  <c r="S81" i="21"/>
  <c r="AF81" i="21" s="1"/>
  <c r="S83" i="21"/>
  <c r="AF83" i="21" s="1"/>
  <c r="S33" i="21"/>
  <c r="AH33" i="21" s="1"/>
  <c r="S32" i="21"/>
  <c r="AH32" i="21" s="1"/>
  <c r="T43" i="21"/>
  <c r="AH43" i="21" s="1"/>
  <c r="S138" i="21"/>
  <c r="AF138" i="21" s="1"/>
  <c r="S140" i="21"/>
  <c r="AF140" i="21" s="1"/>
  <c r="T309" i="21"/>
  <c r="AH309" i="21" s="1"/>
  <c r="AB240" i="21"/>
  <c r="AD240" i="21"/>
  <c r="AA298" i="21"/>
  <c r="AC298" i="21"/>
  <c r="AD161" i="21"/>
  <c r="AB161" i="21"/>
  <c r="AD185" i="21"/>
  <c r="AB185" i="21"/>
  <c r="AD241" i="21"/>
  <c r="AB241" i="21"/>
  <c r="AB121" i="21"/>
  <c r="AD121" i="21"/>
  <c r="AA297" i="21"/>
  <c r="AC297" i="21"/>
  <c r="AA252" i="21"/>
  <c r="AC252" i="21"/>
  <c r="AD102" i="21"/>
  <c r="AB102" i="21"/>
  <c r="AB123" i="21"/>
  <c r="AD123" i="21"/>
  <c r="AA295" i="21"/>
  <c r="AC295" i="21"/>
  <c r="AD119" i="21"/>
  <c r="AB119" i="21"/>
  <c r="AD186" i="21"/>
  <c r="AB186" i="21"/>
  <c r="AA108" i="21"/>
  <c r="AC108" i="21"/>
  <c r="AC114" i="21"/>
  <c r="AA114" i="21"/>
  <c r="AB140" i="21"/>
  <c r="AD140" i="21"/>
  <c r="AA316" i="21"/>
  <c r="AC316" i="21"/>
  <c r="AD38" i="21"/>
  <c r="AB38" i="21"/>
  <c r="AC301" i="21"/>
  <c r="AA301" i="21"/>
  <c r="AB171" i="21"/>
  <c r="AD171" i="21"/>
  <c r="AC112" i="21"/>
  <c r="AA112" i="21"/>
  <c r="AB195" i="21"/>
  <c r="AD195" i="21"/>
  <c r="AD242" i="21"/>
  <c r="AB242" i="21"/>
  <c r="AC245" i="21"/>
  <c r="AA245" i="21"/>
  <c r="AA248" i="21"/>
  <c r="AC248" i="21"/>
  <c r="AD295" i="21"/>
  <c r="AB295" i="21"/>
  <c r="AB301" i="21"/>
  <c r="AD301" i="21"/>
  <c r="AB293" i="21"/>
  <c r="AD293" i="21"/>
  <c r="AB125" i="21"/>
  <c r="AD125" i="21"/>
  <c r="AC120" i="21"/>
  <c r="AA120" i="21"/>
  <c r="AD307" i="21"/>
  <c r="AB307" i="21"/>
  <c r="AB302" i="21"/>
  <c r="AD302" i="21"/>
  <c r="AC291" i="21"/>
  <c r="AA291" i="21"/>
  <c r="AA110" i="21"/>
  <c r="AC110" i="21"/>
  <c r="AD178" i="21"/>
  <c r="AB178" i="21"/>
  <c r="AB83" i="21"/>
  <c r="AD83" i="21"/>
  <c r="AA141" i="21"/>
  <c r="AC141" i="21"/>
  <c r="AD182" i="21"/>
  <c r="AB182" i="21"/>
  <c r="AA198" i="21"/>
  <c r="AC198" i="21"/>
  <c r="AC309" i="21"/>
  <c r="AA309" i="21"/>
  <c r="AB189" i="21"/>
  <c r="AD189" i="21"/>
  <c r="AC422" i="21"/>
  <c r="AA422" i="21"/>
  <c r="AD249" i="21"/>
  <c r="AB249" i="21"/>
  <c r="AB308" i="21"/>
  <c r="AD308" i="21"/>
  <c r="AD248" i="21"/>
  <c r="AB248" i="21"/>
  <c r="AB191" i="21"/>
  <c r="AD191" i="21"/>
  <c r="AB184" i="21"/>
  <c r="AD184" i="21"/>
  <c r="AA118" i="21"/>
  <c r="AC118" i="21"/>
  <c r="AB163" i="21"/>
  <c r="AD163" i="21"/>
  <c r="AA165" i="21"/>
  <c r="AC165" i="21"/>
  <c r="AC296" i="21"/>
  <c r="AA296" i="21"/>
  <c r="AA290" i="21"/>
  <c r="AC290" i="21"/>
  <c r="AC179" i="21"/>
  <c r="AA179" i="21"/>
  <c r="AB29" i="21"/>
  <c r="AD29" i="21"/>
  <c r="AB99" i="21"/>
  <c r="AD99" i="21"/>
  <c r="AB245" i="21"/>
  <c r="AD245" i="21"/>
  <c r="AA177" i="21"/>
  <c r="AC177" i="21"/>
  <c r="AD81" i="21"/>
  <c r="AB81" i="21"/>
  <c r="AB239" i="21"/>
  <c r="AD239" i="21"/>
  <c r="AC303" i="21"/>
  <c r="AA303" i="21"/>
  <c r="AC31" i="21"/>
  <c r="AA31" i="21"/>
  <c r="AB113" i="21"/>
  <c r="AD113" i="21"/>
  <c r="AA139" i="21"/>
  <c r="AC139" i="21"/>
  <c r="AC84" i="21"/>
  <c r="AA84" i="21"/>
  <c r="AA27" i="21"/>
  <c r="AC27" i="21"/>
  <c r="AD127" i="21"/>
  <c r="AB127" i="21"/>
  <c r="AD246" i="21"/>
  <c r="AB246" i="21"/>
  <c r="AB197" i="21"/>
  <c r="AD197" i="21"/>
  <c r="AA241" i="21"/>
  <c r="AC241" i="21"/>
  <c r="AD315" i="21"/>
  <c r="AB315" i="21"/>
  <c r="AC302" i="21"/>
  <c r="AA302" i="21"/>
  <c r="AB244" i="21"/>
  <c r="AD244" i="21"/>
  <c r="AD291" i="21"/>
  <c r="AB291" i="21"/>
  <c r="AD26" i="21"/>
  <c r="AB26" i="21"/>
  <c r="AC101" i="21"/>
  <c r="AA101" i="21"/>
  <c r="AD32" i="21"/>
  <c r="AB32" i="21"/>
  <c r="AD193" i="21"/>
  <c r="AB193" i="21"/>
  <c r="AA190" i="21"/>
  <c r="AC190" i="21"/>
  <c r="AD100" i="21"/>
  <c r="AB100" i="21"/>
  <c r="AB138" i="21"/>
  <c r="AD138" i="21"/>
  <c r="AC106" i="21"/>
  <c r="AA106" i="21"/>
  <c r="AC304" i="21"/>
  <c r="AA304" i="21"/>
  <c r="AA43" i="21"/>
  <c r="AC43" i="21"/>
  <c r="AB167" i="21"/>
  <c r="AD167" i="21"/>
  <c r="AD33" i="21"/>
  <c r="AB33" i="21"/>
  <c r="AB164" i="21"/>
  <c r="AD164" i="21"/>
  <c r="AB107" i="21"/>
  <c r="AD107" i="21"/>
  <c r="AC104" i="21"/>
  <c r="AA104" i="21"/>
  <c r="AC196" i="21"/>
  <c r="AA196" i="21"/>
  <c r="AD111" i="21"/>
  <c r="AB111" i="21"/>
  <c r="AC239" i="21"/>
  <c r="AA239" i="21"/>
  <c r="AD238" i="21"/>
  <c r="AB238" i="21"/>
  <c r="AA184" i="21"/>
  <c r="AC184" i="21"/>
  <c r="AB236" i="21"/>
  <c r="AD236" i="21"/>
  <c r="AB297" i="21"/>
  <c r="AD297" i="21"/>
  <c r="AC294" i="21"/>
  <c r="AA294" i="21"/>
  <c r="AC128" i="21"/>
  <c r="AA128" i="21"/>
  <c r="AB294" i="21"/>
  <c r="AD294" i="21"/>
  <c r="AD42" i="21"/>
  <c r="AB42" i="21"/>
  <c r="AA289" i="21"/>
  <c r="AC289" i="21"/>
  <c r="AD135" i="21"/>
  <c r="AB135" i="21"/>
  <c r="AB292" i="21"/>
  <c r="AD292" i="21"/>
  <c r="AB253" i="21"/>
  <c r="AD253" i="21"/>
  <c r="AB131" i="21"/>
  <c r="AD131" i="21"/>
  <c r="AD313" i="21"/>
  <c r="AB313" i="21"/>
  <c r="AD298" i="21"/>
  <c r="AB298" i="21"/>
  <c r="AD255" i="21"/>
  <c r="AB255" i="21"/>
  <c r="AB109" i="21"/>
  <c r="AD109" i="21"/>
  <c r="AB168" i="21"/>
  <c r="AD168" i="21"/>
  <c r="AB237" i="21"/>
  <c r="AD237" i="21"/>
  <c r="AA35" i="21"/>
  <c r="AC35" i="21"/>
  <c r="AB199" i="21"/>
  <c r="AD199" i="21"/>
  <c r="AA116" i="21"/>
  <c r="AC116" i="21"/>
  <c r="AB165" i="21"/>
  <c r="AD165" i="21"/>
  <c r="AA243" i="21"/>
  <c r="AC243" i="21"/>
  <c r="AD234" i="21"/>
  <c r="AB234" i="21"/>
  <c r="AC99" i="21"/>
  <c r="AA99" i="21"/>
  <c r="AC163" i="21"/>
  <c r="AA163" i="21"/>
  <c r="AC237" i="21"/>
  <c r="AA237" i="21"/>
  <c r="AB317" i="21"/>
  <c r="AD317" i="21"/>
  <c r="AA314" i="21"/>
  <c r="AC314" i="21"/>
  <c r="AA273" i="21"/>
  <c r="AC273" i="21"/>
  <c r="AB296" i="21"/>
  <c r="AD296" i="21"/>
  <c r="AA254" i="21"/>
  <c r="AC254" i="21"/>
  <c r="AD289" i="21"/>
  <c r="AB289" i="21"/>
  <c r="AC311" i="21"/>
  <c r="AA311" i="21"/>
  <c r="AC293" i="21"/>
  <c r="AA293" i="21"/>
  <c r="AA183" i="21"/>
  <c r="AC183" i="21"/>
  <c r="AA134" i="21"/>
  <c r="AC134" i="21"/>
  <c r="AB247" i="21"/>
  <c r="AD247" i="21"/>
  <c r="AA124" i="21"/>
  <c r="AC124" i="21"/>
  <c r="AC250" i="21"/>
  <c r="AA250" i="21"/>
  <c r="AB187" i="21"/>
  <c r="AD187" i="21"/>
  <c r="AB105" i="21"/>
  <c r="AD105" i="21"/>
  <c r="AB133" i="21"/>
  <c r="AD133" i="21"/>
  <c r="AB235" i="21"/>
  <c r="AD235" i="21"/>
  <c r="AB115" i="21"/>
  <c r="AD115" i="21"/>
  <c r="AA235" i="21"/>
  <c r="AC235" i="21"/>
  <c r="AC188" i="21"/>
  <c r="AA188" i="21"/>
  <c r="AA167" i="21"/>
  <c r="AC167" i="21"/>
  <c r="AD273" i="21"/>
  <c r="AB273" i="21"/>
  <c r="AA192" i="21"/>
  <c r="AC192" i="21"/>
  <c r="AB243" i="21"/>
  <c r="AD243" i="21"/>
  <c r="AB36" i="21"/>
  <c r="AD36" i="21"/>
  <c r="AA181" i="21"/>
  <c r="AC181" i="21"/>
  <c r="AB117" i="21"/>
  <c r="AD117" i="21"/>
  <c r="AC39" i="21"/>
  <c r="AA39" i="21"/>
  <c r="AA172" i="21"/>
  <c r="AC172" i="21"/>
  <c r="AB129" i="21"/>
  <c r="AD129" i="21"/>
  <c r="AD103" i="21"/>
  <c r="AB103" i="21"/>
  <c r="AA122" i="21"/>
  <c r="AC122" i="21"/>
  <c r="AC137" i="21"/>
  <c r="AA137" i="21"/>
  <c r="AB310" i="21"/>
  <c r="AD310" i="21"/>
  <c r="AA126" i="21"/>
  <c r="AC126" i="21"/>
  <c r="AD333" i="21"/>
  <c r="AB333" i="21"/>
  <c r="AA30" i="21"/>
  <c r="AC30" i="21"/>
  <c r="AC194" i="21"/>
  <c r="AA194" i="21"/>
  <c r="AC312" i="21"/>
  <c r="AA312" i="21"/>
  <c r="AA161" i="21"/>
  <c r="AC161" i="21"/>
  <c r="AA306" i="21"/>
  <c r="AC306" i="21"/>
  <c r="AC186" i="21"/>
  <c r="AA186" i="21"/>
  <c r="AD290" i="21"/>
  <c r="AB290" i="21"/>
  <c r="AD162" i="21"/>
  <c r="AB162" i="21"/>
  <c r="AD166" i="21"/>
  <c r="AB166" i="21"/>
  <c r="AC299" i="21"/>
  <c r="AA299" i="21"/>
  <c r="AD251" i="21"/>
  <c r="AB251" i="21"/>
  <c r="AB136" i="21"/>
  <c r="AD136" i="21"/>
  <c r="AD305" i="21"/>
  <c r="AB305" i="21"/>
  <c r="AC130" i="21"/>
  <c r="AA130" i="21"/>
  <c r="AA34" i="21"/>
  <c r="AC34" i="21"/>
  <c r="AA174" i="21"/>
  <c r="AC174" i="21"/>
  <c r="AC37" i="21"/>
  <c r="AA37" i="21"/>
  <c r="AB300" i="21"/>
  <c r="AD300" i="21"/>
  <c r="AD40" i="21"/>
  <c r="AB40" i="21"/>
  <c r="AD421" i="21"/>
  <c r="AB421" i="21"/>
  <c r="AD176" i="21"/>
  <c r="AB176" i="21"/>
  <c r="AA82" i="21"/>
  <c r="AC82" i="21"/>
  <c r="S119" i="21"/>
  <c r="AF119" i="21" s="1"/>
  <c r="T82" i="21"/>
  <c r="AH82" i="21" s="1"/>
  <c r="T114" i="21"/>
  <c r="AH114" i="21" s="1"/>
  <c r="S308" i="21"/>
  <c r="AF308" i="21" s="1"/>
  <c r="T39" i="21"/>
  <c r="AH39" i="21" s="1"/>
  <c r="S38" i="21"/>
  <c r="AF38" i="21" s="1"/>
  <c r="S36" i="21"/>
  <c r="AF36" i="21" s="1"/>
  <c r="S26" i="21"/>
  <c r="AH26" i="21" s="1"/>
  <c r="T311" i="21"/>
  <c r="AH311" i="21" s="1"/>
  <c r="S310" i="21"/>
  <c r="AF310" i="21" s="1"/>
  <c r="S300" i="21"/>
  <c r="AF300" i="21" s="1"/>
  <c r="T303" i="21"/>
  <c r="AH303" i="21" s="1"/>
  <c r="S117" i="21"/>
  <c r="AF117" i="21" s="1"/>
  <c r="T254" i="21"/>
  <c r="AH254" i="21" s="1"/>
  <c r="S131" i="21"/>
  <c r="AF131" i="21" s="1"/>
  <c r="T196" i="21"/>
  <c r="AH196" i="21" s="1"/>
  <c r="S195" i="21"/>
  <c r="AF195" i="21" s="1"/>
  <c r="S189" i="21"/>
  <c r="AF189" i="21" s="1"/>
  <c r="T422" i="21"/>
  <c r="AH422" i="21" s="1"/>
  <c r="S133" i="21"/>
  <c r="AF133" i="21" s="1"/>
  <c r="T198" i="21"/>
  <c r="AH198" i="21" s="1"/>
  <c r="S182" i="21"/>
  <c r="AF182" i="21" s="1"/>
  <c r="S115" i="21"/>
  <c r="AF115" i="21" s="1"/>
  <c r="S178" i="21"/>
  <c r="AF178" i="21" s="1"/>
  <c r="S129" i="21"/>
  <c r="AF129" i="21" s="1"/>
  <c r="S103" i="21"/>
  <c r="AF103" i="21" s="1"/>
  <c r="T181" i="21"/>
  <c r="AH181" i="21" s="1"/>
  <c r="S123" i="21"/>
  <c r="AF123" i="21" s="1"/>
  <c r="T177" i="21"/>
  <c r="AH177" i="21" s="1"/>
  <c r="S197" i="21"/>
  <c r="AF197" i="21" s="1"/>
  <c r="S199" i="21"/>
  <c r="AF199" i="21" s="1"/>
  <c r="T172" i="21"/>
  <c r="AH172" i="21" s="1"/>
  <c r="T128" i="21"/>
  <c r="AH128" i="21" s="1"/>
  <c r="T122" i="21"/>
  <c r="AH122" i="21" s="1"/>
  <c r="T252" i="21"/>
  <c r="AH252" i="21" s="1"/>
  <c r="T108" i="21"/>
  <c r="AH108" i="21" s="1"/>
  <c r="T194" i="21"/>
  <c r="AH194" i="21" s="1"/>
  <c r="T174" i="21"/>
  <c r="AH174" i="21" s="1"/>
  <c r="T106" i="21"/>
  <c r="AH106" i="21" s="1"/>
  <c r="T130" i="21"/>
  <c r="AH130" i="21" s="1"/>
  <c r="S171" i="21"/>
  <c r="AF171" i="21" s="1"/>
  <c r="S255" i="21"/>
  <c r="AF255" i="21" s="1"/>
  <c r="T112" i="21"/>
  <c r="AH112" i="21" s="1"/>
  <c r="T190" i="21"/>
  <c r="AH190" i="21" s="1"/>
  <c r="T120" i="21"/>
  <c r="AH120" i="21" s="1"/>
  <c r="S136" i="21"/>
  <c r="AF136" i="21" s="1"/>
  <c r="S135" i="21"/>
  <c r="AF135" i="21" s="1"/>
  <c r="T179" i="21"/>
  <c r="AH179" i="21" s="1"/>
  <c r="S105" i="21"/>
  <c r="AF105" i="21" s="1"/>
  <c r="S121" i="21"/>
  <c r="AF121" i="21" s="1"/>
  <c r="T192" i="21"/>
  <c r="AH192" i="21" s="1"/>
  <c r="S193" i="21"/>
  <c r="AF193" i="21" s="1"/>
  <c r="S191" i="21"/>
  <c r="AF191" i="21" s="1"/>
  <c r="S421" i="21"/>
  <c r="AF421" i="21" s="1"/>
  <c r="T183" i="21"/>
  <c r="AH183" i="21" s="1"/>
  <c r="S176" i="21"/>
  <c r="AF176" i="21" s="1"/>
  <c r="S111" i="21"/>
  <c r="AF111" i="21" s="1"/>
  <c r="T141" i="21"/>
  <c r="AH141" i="21" s="1"/>
  <c r="T110" i="21"/>
  <c r="AH110" i="21" s="1"/>
  <c r="S109" i="21"/>
  <c r="AF109" i="21" s="1"/>
  <c r="S253" i="21"/>
  <c r="AF253" i="21" s="1"/>
  <c r="T126" i="21"/>
  <c r="AH126" i="21" s="1"/>
  <c r="T104" i="21"/>
  <c r="AH104" i="21" s="1"/>
  <c r="S107" i="21"/>
  <c r="AF107" i="21" s="1"/>
  <c r="S333" i="21"/>
  <c r="AF333" i="21" s="1"/>
  <c r="T124" i="21"/>
  <c r="AH124" i="21" s="1"/>
  <c r="T139" i="21"/>
  <c r="AH139" i="21" s="1"/>
  <c r="S125" i="21"/>
  <c r="AF125" i="21" s="1"/>
  <c r="S249" i="21"/>
  <c r="AF249" i="21" s="1"/>
  <c r="T250" i="21"/>
  <c r="AH250" i="21" s="1"/>
  <c r="T118" i="21"/>
  <c r="AH118" i="21" s="1"/>
  <c r="T116" i="21"/>
  <c r="AH116" i="21" s="1"/>
  <c r="T134" i="21"/>
  <c r="AH134" i="21" s="1"/>
  <c r="S113" i="21"/>
  <c r="AF113" i="21" s="1"/>
  <c r="S251" i="21"/>
  <c r="AF251" i="21" s="1"/>
  <c r="T259" i="21"/>
  <c r="S259" i="21"/>
  <c r="S87" i="21"/>
  <c r="AF87" i="21" s="1"/>
  <c r="T87" i="21"/>
  <c r="T69" i="21"/>
  <c r="S69" i="21"/>
  <c r="AF69" i="21" s="1"/>
  <c r="T52" i="21"/>
  <c r="S52" i="21"/>
  <c r="AF52" i="21" s="1"/>
  <c r="T58" i="21"/>
  <c r="S58" i="21"/>
  <c r="AF58" i="21" s="1"/>
  <c r="T66" i="21"/>
  <c r="S66" i="21"/>
  <c r="AF66" i="21" s="1"/>
  <c r="T265" i="21"/>
  <c r="S265" i="21"/>
  <c r="AF265" i="21" s="1"/>
  <c r="S47" i="21"/>
  <c r="AF47" i="21" s="1"/>
  <c r="T47" i="21"/>
  <c r="T45" i="21"/>
  <c r="S45" i="21"/>
  <c r="AF45" i="21" s="1"/>
  <c r="T86" i="21"/>
  <c r="S86" i="21"/>
  <c r="AF86" i="21" s="1"/>
  <c r="S67" i="21"/>
  <c r="AF67" i="21" s="1"/>
  <c r="T67" i="21"/>
  <c r="T49" i="21"/>
  <c r="S49" i="21"/>
  <c r="AF49" i="21" s="1"/>
  <c r="T48" i="21"/>
  <c r="S48" i="21"/>
  <c r="AF48" i="21" s="1"/>
  <c r="T268" i="21"/>
  <c r="S268" i="21"/>
  <c r="T257" i="21"/>
  <c r="S257" i="21"/>
  <c r="S79" i="21"/>
  <c r="AF79" i="21" s="1"/>
  <c r="T79" i="21"/>
  <c r="T77" i="21"/>
  <c r="S77" i="21"/>
  <c r="AF77" i="21" s="1"/>
  <c r="AF31" i="21"/>
  <c r="T272" i="21"/>
  <c r="S272" i="21"/>
  <c r="T54" i="21"/>
  <c r="S54" i="21"/>
  <c r="AF54" i="21" s="1"/>
  <c r="T61" i="21"/>
  <c r="S61" i="21"/>
  <c r="AF61" i="21" s="1"/>
  <c r="T65" i="21"/>
  <c r="S65" i="21"/>
  <c r="AF65" i="21" s="1"/>
  <c r="T64" i="21"/>
  <c r="S64" i="21"/>
  <c r="AF64" i="21" s="1"/>
  <c r="T267" i="21"/>
  <c r="S267" i="21"/>
  <c r="AF267" i="21" s="1"/>
  <c r="T262" i="21"/>
  <c r="S262" i="21"/>
  <c r="AF262" i="21" s="1"/>
  <c r="T260" i="21"/>
  <c r="S260" i="21"/>
  <c r="AF260" i="21" s="1"/>
  <c r="T269" i="21"/>
  <c r="S269" i="21"/>
  <c r="AF269" i="21" s="1"/>
  <c r="S275" i="21"/>
  <c r="AF275" i="21" s="1"/>
  <c r="T275" i="21"/>
  <c r="T85" i="21"/>
  <c r="S85" i="21"/>
  <c r="AF85" i="21" s="1"/>
  <c r="S63" i="21"/>
  <c r="AF63" i="21" s="1"/>
  <c r="T63" i="21"/>
  <c r="T46" i="21"/>
  <c r="S46" i="21"/>
  <c r="AF46" i="21" s="1"/>
  <c r="T266" i="21"/>
  <c r="S266" i="21"/>
  <c r="AF266" i="21" s="1"/>
  <c r="T80" i="21"/>
  <c r="S80" i="21"/>
  <c r="AF80" i="21" s="1"/>
  <c r="S59" i="21"/>
  <c r="AF59" i="21" s="1"/>
  <c r="T59" i="21"/>
  <c r="T41" i="21"/>
  <c r="S41" i="21"/>
  <c r="AF41" i="21" s="1"/>
  <c r="S68" i="21"/>
  <c r="AF68" i="21" s="1"/>
  <c r="T68" i="21"/>
  <c r="T62" i="21"/>
  <c r="S62" i="21"/>
  <c r="AF62" i="21" s="1"/>
  <c r="AF27" i="21"/>
  <c r="S44" i="21"/>
  <c r="AF44" i="21" s="1"/>
  <c r="T44" i="21"/>
  <c r="T264" i="21"/>
  <c r="S264" i="21"/>
  <c r="AF264" i="21" s="1"/>
  <c r="T263" i="21"/>
  <c r="S263" i="21"/>
  <c r="AF263" i="21" s="1"/>
  <c r="T75" i="21"/>
  <c r="S75" i="21"/>
  <c r="AF75" i="21" s="1"/>
  <c r="T57" i="21"/>
  <c r="S57" i="21"/>
  <c r="AF57" i="21" s="1"/>
  <c r="T56" i="21"/>
  <c r="S56" i="21"/>
  <c r="AF56" i="21" s="1"/>
  <c r="S270" i="21"/>
  <c r="T270" i="21"/>
  <c r="T70" i="21"/>
  <c r="S70" i="21"/>
  <c r="AF70" i="21" s="1"/>
  <c r="T74" i="21"/>
  <c r="S74" i="21"/>
  <c r="AF74" i="21" s="1"/>
  <c r="T78" i="21"/>
  <c r="S78" i="21"/>
  <c r="AF78" i="21" s="1"/>
  <c r="T60" i="21"/>
  <c r="S60" i="21"/>
  <c r="AF60" i="21" s="1"/>
  <c r="T55" i="21"/>
  <c r="S55" i="21"/>
  <c r="AF55" i="21" s="1"/>
  <c r="T258" i="21"/>
  <c r="S258" i="21"/>
  <c r="AF258" i="21" s="1"/>
  <c r="T73" i="21"/>
  <c r="S73" i="21"/>
  <c r="AF73" i="21" s="1"/>
  <c r="T72" i="21"/>
  <c r="S72" i="21"/>
  <c r="AF72" i="21" s="1"/>
  <c r="T276" i="21"/>
  <c r="S276" i="21"/>
  <c r="S274" i="21"/>
  <c r="T274" i="21"/>
  <c r="T51" i="21"/>
  <c r="S51" i="21"/>
  <c r="AF51" i="21" s="1"/>
  <c r="T271" i="21"/>
  <c r="S271" i="21"/>
  <c r="AF271" i="21" s="1"/>
  <c r="T261" i="21"/>
  <c r="S261" i="21"/>
  <c r="T76" i="21"/>
  <c r="S76" i="21"/>
  <c r="AF76" i="21" s="1"/>
  <c r="T71" i="21"/>
  <c r="S71" i="21"/>
  <c r="AF71" i="21" s="1"/>
  <c r="T53" i="21"/>
  <c r="S53" i="21"/>
  <c r="AF53" i="21" s="1"/>
  <c r="T256" i="21"/>
  <c r="S256" i="21"/>
  <c r="AF256" i="21" s="1"/>
  <c r="T50" i="21"/>
  <c r="S50" i="21"/>
  <c r="AF50" i="21" s="1"/>
  <c r="T88" i="21"/>
  <c r="S88" i="21"/>
  <c r="AF88" i="21" s="1"/>
  <c r="AH67" i="21" l="1"/>
  <c r="AH274" i="21"/>
  <c r="AH87" i="21"/>
  <c r="AH270" i="21"/>
  <c r="AH62" i="21"/>
  <c r="AH80" i="21"/>
  <c r="AH85" i="21"/>
  <c r="AH262" i="21"/>
  <c r="AH61" i="21"/>
  <c r="AH79" i="21"/>
  <c r="AH47" i="21"/>
  <c r="AH318" i="21"/>
  <c r="AH324" i="21"/>
  <c r="AH44" i="21"/>
  <c r="AH327" i="21"/>
  <c r="AH65" i="21"/>
  <c r="AH119" i="21"/>
  <c r="AH199" i="21"/>
  <c r="AH54" i="21"/>
  <c r="AH125" i="21"/>
  <c r="AH133" i="21"/>
  <c r="AH115" i="21"/>
  <c r="AH266" i="21"/>
  <c r="AH267" i="21"/>
  <c r="AH326" i="21"/>
  <c r="AH136" i="21"/>
  <c r="AH251" i="21"/>
  <c r="AH260" i="21"/>
  <c r="AH51" i="21"/>
  <c r="AH264" i="21"/>
  <c r="AH46" i="21"/>
  <c r="AH269" i="21"/>
  <c r="AH64" i="21"/>
  <c r="AH272" i="21"/>
  <c r="AB330" i="21"/>
  <c r="AH330" i="21"/>
  <c r="AD170" i="21"/>
  <c r="AH170" i="21"/>
  <c r="AH193" i="21"/>
  <c r="AH36" i="21"/>
  <c r="AH249" i="21"/>
  <c r="AH78" i="21"/>
  <c r="AH69" i="21"/>
  <c r="AH129" i="21"/>
  <c r="AH41" i="21"/>
  <c r="AH50" i="21"/>
  <c r="AH76" i="21"/>
  <c r="AH258" i="21"/>
  <c r="AH74" i="21"/>
  <c r="AH57" i="21"/>
  <c r="AH59" i="21"/>
  <c r="AH63" i="21"/>
  <c r="AH268" i="21"/>
  <c r="AH86" i="21"/>
  <c r="AH66" i="21"/>
  <c r="AB323" i="21"/>
  <c r="AH323" i="21"/>
  <c r="AH40" i="21"/>
  <c r="AH319" i="21"/>
  <c r="AH113" i="21"/>
  <c r="AH105" i="21"/>
  <c r="AH265" i="21"/>
  <c r="AD30" i="21"/>
  <c r="AH30" i="21"/>
  <c r="AH300" i="21"/>
  <c r="AH333" i="21"/>
  <c r="AH178" i="21"/>
  <c r="AH127" i="21"/>
  <c r="AH189" i="21"/>
  <c r="AH71" i="21"/>
  <c r="AH56" i="21"/>
  <c r="AH257" i="21"/>
  <c r="AH256" i="21"/>
  <c r="AH261" i="21"/>
  <c r="AH276" i="21"/>
  <c r="AH55" i="21"/>
  <c r="AH70" i="21"/>
  <c r="AH75" i="21"/>
  <c r="AH77" i="21"/>
  <c r="AH48" i="21"/>
  <c r="AH45" i="21"/>
  <c r="AH58" i="21"/>
  <c r="AH259" i="21"/>
  <c r="AH321" i="21"/>
  <c r="AB325" i="21"/>
  <c r="AH325" i="21"/>
  <c r="AD322" i="21"/>
  <c r="AH322" i="21"/>
  <c r="AH109" i="21"/>
  <c r="AH111" i="21"/>
  <c r="AH38" i="21"/>
  <c r="AH135" i="21"/>
  <c r="AH255" i="21"/>
  <c r="AH176" i="21"/>
  <c r="AH191" i="21"/>
  <c r="AH103" i="21"/>
  <c r="AH88" i="21"/>
  <c r="AD320" i="21"/>
  <c r="AH320" i="21"/>
  <c r="AH83" i="21"/>
  <c r="AH138" i="21"/>
  <c r="AH121" i="21"/>
  <c r="AH81" i="21"/>
  <c r="AH107" i="21"/>
  <c r="AH131" i="21"/>
  <c r="AH310" i="21"/>
  <c r="AH73" i="21"/>
  <c r="AH53" i="21"/>
  <c r="AH271" i="21"/>
  <c r="AH72" i="21"/>
  <c r="AH60" i="21"/>
  <c r="AH263" i="21"/>
  <c r="AH68" i="21"/>
  <c r="AH275" i="21"/>
  <c r="AH49" i="21"/>
  <c r="AH52" i="21"/>
  <c r="AH308" i="21"/>
  <c r="AH123" i="21"/>
  <c r="AH182" i="21"/>
  <c r="AH171" i="21"/>
  <c r="AH42" i="21"/>
  <c r="AH140" i="21"/>
  <c r="AH195" i="21"/>
  <c r="AH117" i="21"/>
  <c r="AH197" i="21"/>
  <c r="AH421" i="21"/>
  <c r="AH253" i="21"/>
  <c r="AF261" i="21"/>
  <c r="AF276" i="21"/>
  <c r="AF259" i="21"/>
  <c r="AF272" i="21"/>
  <c r="AF274" i="21"/>
  <c r="AF270" i="21"/>
  <c r="AF268" i="21"/>
  <c r="AA180" i="21"/>
  <c r="AF180" i="21"/>
  <c r="AC173" i="21"/>
  <c r="AF173" i="21"/>
  <c r="AA169" i="21"/>
  <c r="AF169" i="21"/>
  <c r="AF257" i="21"/>
  <c r="AA332" i="21"/>
  <c r="AF332" i="21"/>
  <c r="AD323" i="21"/>
  <c r="AA173" i="21"/>
  <c r="AC180" i="21"/>
  <c r="AB170" i="21"/>
  <c r="AB320" i="21"/>
  <c r="AB322" i="21"/>
  <c r="AC169" i="21"/>
  <c r="AB30" i="21"/>
  <c r="AC332" i="21"/>
  <c r="AD330" i="21"/>
  <c r="AD43" i="21"/>
  <c r="AA127" i="21"/>
  <c r="AC40" i="21"/>
  <c r="AA319" i="21"/>
  <c r="AA29" i="21"/>
  <c r="AD132" i="21"/>
  <c r="AC29" i="21"/>
  <c r="AA33" i="21"/>
  <c r="AB27" i="21"/>
  <c r="AD35" i="21"/>
  <c r="AD325" i="21"/>
  <c r="AD328" i="21"/>
  <c r="AC83" i="21"/>
  <c r="AB37" i="21"/>
  <c r="AD137" i="21"/>
  <c r="AD34" i="21"/>
  <c r="AB331" i="21"/>
  <c r="AA81" i="21"/>
  <c r="AD299" i="21"/>
  <c r="AD329" i="21"/>
  <c r="AB309" i="21"/>
  <c r="AD31" i="21"/>
  <c r="AA140" i="21"/>
  <c r="AB84" i="21"/>
  <c r="AC28" i="21"/>
  <c r="AC138" i="21"/>
  <c r="AA42" i="21"/>
  <c r="AD331" i="21"/>
  <c r="AB328" i="21"/>
  <c r="AB132" i="21"/>
  <c r="AB329" i="21"/>
  <c r="AC319" i="21"/>
  <c r="AD326" i="21"/>
  <c r="AB326" i="21"/>
  <c r="AB324" i="21"/>
  <c r="AD324" i="21"/>
  <c r="AC326" i="21"/>
  <c r="AA326" i="21"/>
  <c r="AC324" i="21"/>
  <c r="AA324" i="21"/>
  <c r="AA321" i="21"/>
  <c r="AC321" i="21"/>
  <c r="AD318" i="21"/>
  <c r="AB318" i="21"/>
  <c r="AD321" i="21"/>
  <c r="AB321" i="21"/>
  <c r="AC318" i="21"/>
  <c r="AA318" i="21"/>
  <c r="AB327" i="21"/>
  <c r="AD327" i="21"/>
  <c r="AC327" i="21"/>
  <c r="AA327" i="21"/>
  <c r="AF28" i="21"/>
  <c r="AA28" i="21"/>
  <c r="AB299" i="21"/>
  <c r="AB34" i="21"/>
  <c r="AA40" i="21"/>
  <c r="AF32" i="21"/>
  <c r="AC127" i="21"/>
  <c r="AC42" i="21"/>
  <c r="AB137" i="21"/>
  <c r="AF33" i="21"/>
  <c r="AF29" i="21"/>
  <c r="AC33" i="21"/>
  <c r="AB31" i="21"/>
  <c r="AB35" i="21"/>
  <c r="AD37" i="21"/>
  <c r="AC140" i="21"/>
  <c r="AA138" i="21"/>
  <c r="AD27" i="21"/>
  <c r="AA83" i="21"/>
  <c r="AC81" i="21"/>
  <c r="AD84" i="21"/>
  <c r="AA32" i="21"/>
  <c r="AB43" i="21"/>
  <c r="AC32" i="21"/>
  <c r="AD309" i="21"/>
  <c r="AC78" i="21"/>
  <c r="AA78" i="21"/>
  <c r="AA58" i="21"/>
  <c r="AC58" i="21"/>
  <c r="AA176" i="21"/>
  <c r="AC176" i="21"/>
  <c r="AD120" i="21"/>
  <c r="AB120" i="21"/>
  <c r="AC71" i="21"/>
  <c r="AA71" i="21"/>
  <c r="AD73" i="21"/>
  <c r="AB73" i="21"/>
  <c r="AD78" i="21"/>
  <c r="AB78" i="21"/>
  <c r="AD56" i="21"/>
  <c r="AB56" i="21"/>
  <c r="AA75" i="21"/>
  <c r="AC75" i="21"/>
  <c r="AA264" i="21"/>
  <c r="AC264" i="21"/>
  <c r="AB275" i="21"/>
  <c r="AD275" i="21"/>
  <c r="AA260" i="21"/>
  <c r="AC260" i="21"/>
  <c r="AC267" i="21"/>
  <c r="AA267" i="21"/>
  <c r="AA65" i="21"/>
  <c r="AC65" i="21"/>
  <c r="AA268" i="21"/>
  <c r="AC268" i="21"/>
  <c r="AB67" i="21"/>
  <c r="AD67" i="21"/>
  <c r="AD86" i="21"/>
  <c r="AB86" i="21"/>
  <c r="AB47" i="21"/>
  <c r="AD47" i="21"/>
  <c r="AD58" i="21"/>
  <c r="AB58" i="21"/>
  <c r="AA87" i="21"/>
  <c r="AC87" i="21"/>
  <c r="AB118" i="21"/>
  <c r="AD118" i="21"/>
  <c r="AD104" i="21"/>
  <c r="AB104" i="21"/>
  <c r="AB183" i="21"/>
  <c r="AD183" i="21"/>
  <c r="AD190" i="21"/>
  <c r="AB190" i="21"/>
  <c r="AA123" i="21"/>
  <c r="AC123" i="21"/>
  <c r="AA115" i="21"/>
  <c r="AC115" i="21"/>
  <c r="AC195" i="21"/>
  <c r="AA195" i="21"/>
  <c r="AD311" i="21"/>
  <c r="AB311" i="21"/>
  <c r="AA119" i="21"/>
  <c r="AC119" i="21"/>
  <c r="AD272" i="21"/>
  <c r="AB272" i="21"/>
  <c r="AA271" i="21"/>
  <c r="AC271" i="21"/>
  <c r="AD264" i="21"/>
  <c r="AB264" i="21"/>
  <c r="AB260" i="21"/>
  <c r="AD260" i="21"/>
  <c r="AA67" i="21"/>
  <c r="AC67" i="21"/>
  <c r="AC47" i="21"/>
  <c r="AA47" i="21"/>
  <c r="AD250" i="21"/>
  <c r="AB250" i="21"/>
  <c r="AB126" i="21"/>
  <c r="AD126" i="21"/>
  <c r="AC421" i="21"/>
  <c r="AA421" i="21"/>
  <c r="AC105" i="21"/>
  <c r="AA105" i="21"/>
  <c r="AD112" i="21"/>
  <c r="AB112" i="21"/>
  <c r="AB122" i="21"/>
  <c r="AD122" i="21"/>
  <c r="AB181" i="21"/>
  <c r="AD181" i="21"/>
  <c r="AA182" i="21"/>
  <c r="AC182" i="21"/>
  <c r="AB196" i="21"/>
  <c r="AD196" i="21"/>
  <c r="AC26" i="21"/>
  <c r="AA26" i="21"/>
  <c r="AB51" i="21"/>
  <c r="AD51" i="21"/>
  <c r="AA56" i="21"/>
  <c r="AC56" i="21"/>
  <c r="AA59" i="21"/>
  <c r="AC59" i="21"/>
  <c r="AA86" i="21"/>
  <c r="AC86" i="21"/>
  <c r="AD116" i="21"/>
  <c r="AB116" i="21"/>
  <c r="AC178" i="21"/>
  <c r="AA178" i="21"/>
  <c r="AC310" i="21"/>
  <c r="AA310" i="21"/>
  <c r="AA258" i="21"/>
  <c r="AC258" i="21"/>
  <c r="AA80" i="21"/>
  <c r="AC80" i="21"/>
  <c r="AD271" i="21"/>
  <c r="AB271" i="21"/>
  <c r="AD72" i="21"/>
  <c r="AB72" i="21"/>
  <c r="AD74" i="21"/>
  <c r="AB74" i="21"/>
  <c r="AC270" i="21"/>
  <c r="AA270" i="21"/>
  <c r="AB44" i="21"/>
  <c r="AD44" i="21"/>
  <c r="AB80" i="21"/>
  <c r="AD80" i="21"/>
  <c r="AA46" i="21"/>
  <c r="AC46" i="21"/>
  <c r="AC63" i="21"/>
  <c r="AA63" i="21"/>
  <c r="AA269" i="21"/>
  <c r="AC269" i="21"/>
  <c r="AC262" i="21"/>
  <c r="AA262" i="21"/>
  <c r="AA54" i="21"/>
  <c r="AC54" i="21"/>
  <c r="AA48" i="21"/>
  <c r="AC48" i="21"/>
  <c r="AA52" i="21"/>
  <c r="AC52" i="21"/>
  <c r="AA259" i="21"/>
  <c r="AC259" i="21"/>
  <c r="AA249" i="21"/>
  <c r="AC249" i="21"/>
  <c r="AA253" i="21"/>
  <c r="AC253" i="21"/>
  <c r="AA255" i="21"/>
  <c r="AC255" i="21"/>
  <c r="AB106" i="21"/>
  <c r="AD106" i="21"/>
  <c r="AA103" i="21"/>
  <c r="AC103" i="21"/>
  <c r="AD198" i="21"/>
  <c r="AB198" i="21"/>
  <c r="AC36" i="21"/>
  <c r="AA36" i="21"/>
  <c r="AD57" i="21"/>
  <c r="AB57" i="21"/>
  <c r="AB266" i="21"/>
  <c r="AD266" i="21"/>
  <c r="AB45" i="21"/>
  <c r="AD45" i="21"/>
  <c r="AA121" i="21"/>
  <c r="AC121" i="21"/>
  <c r="AA88" i="21"/>
  <c r="AC88" i="21"/>
  <c r="AB268" i="21"/>
  <c r="AD268" i="21"/>
  <c r="AD88" i="21"/>
  <c r="AB88" i="21"/>
  <c r="AA256" i="21"/>
  <c r="AC256" i="21"/>
  <c r="AD261" i="21"/>
  <c r="AB261" i="21"/>
  <c r="AB274" i="21"/>
  <c r="AD274" i="21"/>
  <c r="AB258" i="21"/>
  <c r="AD258" i="21"/>
  <c r="AD256" i="21"/>
  <c r="AB256" i="21"/>
  <c r="AA274" i="21"/>
  <c r="AC274" i="21"/>
  <c r="AC60" i="21"/>
  <c r="AA60" i="21"/>
  <c r="AA263" i="21"/>
  <c r="AC263" i="21"/>
  <c r="AC44" i="21"/>
  <c r="AA44" i="21"/>
  <c r="AB68" i="21"/>
  <c r="AD68" i="21"/>
  <c r="AD46" i="21"/>
  <c r="AB46" i="21"/>
  <c r="AD269" i="21"/>
  <c r="AB269" i="21"/>
  <c r="AB262" i="21"/>
  <c r="AD262" i="21"/>
  <c r="AD54" i="21"/>
  <c r="AB54" i="21"/>
  <c r="AA77" i="21"/>
  <c r="AC77" i="21"/>
  <c r="AA257" i="21"/>
  <c r="AC257" i="21"/>
  <c r="AB48" i="21"/>
  <c r="AD48" i="21"/>
  <c r="AA265" i="21"/>
  <c r="AC265" i="21"/>
  <c r="AB52" i="21"/>
  <c r="AD52" i="21"/>
  <c r="AB259" i="21"/>
  <c r="AD259" i="21"/>
  <c r="AA125" i="21"/>
  <c r="AC125" i="21"/>
  <c r="AA109" i="21"/>
  <c r="AC109" i="21"/>
  <c r="AD174" i="21"/>
  <c r="AB174" i="21"/>
  <c r="AD128" i="21"/>
  <c r="AB128" i="21"/>
  <c r="AC129" i="21"/>
  <c r="AA129" i="21"/>
  <c r="AA133" i="21"/>
  <c r="AC133" i="21"/>
  <c r="AA117" i="21"/>
  <c r="AC117" i="21"/>
  <c r="AC38" i="21"/>
  <c r="AA38" i="21"/>
  <c r="AB53" i="21"/>
  <c r="AD53" i="21"/>
  <c r="AA73" i="21"/>
  <c r="AC73" i="21"/>
  <c r="AD49" i="21"/>
  <c r="AB49" i="21"/>
  <c r="AB71" i="21"/>
  <c r="AD71" i="21"/>
  <c r="AA72" i="21"/>
  <c r="AC72" i="21"/>
  <c r="AA74" i="21"/>
  <c r="AC74" i="21"/>
  <c r="AB63" i="21"/>
  <c r="AD63" i="21"/>
  <c r="AB267" i="21"/>
  <c r="AD267" i="21"/>
  <c r="AA76" i="21"/>
  <c r="AC76" i="21"/>
  <c r="AB60" i="21"/>
  <c r="AD60" i="21"/>
  <c r="AD263" i="21"/>
  <c r="AB263" i="21"/>
  <c r="AA68" i="21"/>
  <c r="AC68" i="21"/>
  <c r="AA41" i="21"/>
  <c r="AC41" i="21"/>
  <c r="AA85" i="21"/>
  <c r="AC85" i="21"/>
  <c r="AA64" i="21"/>
  <c r="AC64" i="21"/>
  <c r="AB77" i="21"/>
  <c r="AD77" i="21"/>
  <c r="AD257" i="21"/>
  <c r="AB257" i="21"/>
  <c r="AD265" i="21"/>
  <c r="AB265" i="21"/>
  <c r="AC251" i="21"/>
  <c r="AA251" i="21"/>
  <c r="AD139" i="21"/>
  <c r="AB139" i="21"/>
  <c r="AB110" i="21"/>
  <c r="AD110" i="21"/>
  <c r="AA135" i="21"/>
  <c r="AC135" i="21"/>
  <c r="AA171" i="21"/>
  <c r="AC171" i="21"/>
  <c r="AD108" i="21"/>
  <c r="AB108" i="21"/>
  <c r="AB172" i="21"/>
  <c r="AD172" i="21"/>
  <c r="AA131" i="21"/>
  <c r="AC131" i="21"/>
  <c r="AB39" i="21"/>
  <c r="AD39" i="21"/>
  <c r="AD50" i="21"/>
  <c r="AB50" i="21"/>
  <c r="AB87" i="21"/>
  <c r="AD87" i="21"/>
  <c r="AD177" i="21"/>
  <c r="AB177" i="21"/>
  <c r="AD82" i="21"/>
  <c r="AB82" i="21"/>
  <c r="AA261" i="21"/>
  <c r="AC261" i="21"/>
  <c r="AB75" i="21"/>
  <c r="AD75" i="21"/>
  <c r="AC275" i="21"/>
  <c r="AA275" i="21"/>
  <c r="AD65" i="21"/>
  <c r="AB65" i="21"/>
  <c r="AA276" i="21"/>
  <c r="AC276" i="21"/>
  <c r="AB76" i="21"/>
  <c r="AD76" i="21"/>
  <c r="AB276" i="21"/>
  <c r="AD276" i="21"/>
  <c r="AC55" i="21"/>
  <c r="AA55" i="21"/>
  <c r="AA70" i="21"/>
  <c r="AC70" i="21"/>
  <c r="AA62" i="21"/>
  <c r="AC62" i="21"/>
  <c r="AD41" i="21"/>
  <c r="AB41" i="21"/>
  <c r="AB85" i="21"/>
  <c r="AD85" i="21"/>
  <c r="AD64" i="21"/>
  <c r="AB64" i="21"/>
  <c r="AA61" i="21"/>
  <c r="AC61" i="21"/>
  <c r="AB79" i="21"/>
  <c r="AD79" i="21"/>
  <c r="AA66" i="21"/>
  <c r="AC66" i="21"/>
  <c r="AA69" i="21"/>
  <c r="AC69" i="21"/>
  <c r="AC113" i="21"/>
  <c r="AA113" i="21"/>
  <c r="AD124" i="21"/>
  <c r="AB124" i="21"/>
  <c r="AB141" i="21"/>
  <c r="AD141" i="21"/>
  <c r="AA193" i="21"/>
  <c r="AC193" i="21"/>
  <c r="AB179" i="21"/>
  <c r="AD179" i="21"/>
  <c r="AC136" i="21"/>
  <c r="AA136" i="21"/>
  <c r="AB130" i="21"/>
  <c r="AD130" i="21"/>
  <c r="AD194" i="21"/>
  <c r="AB194" i="21"/>
  <c r="AA199" i="21"/>
  <c r="AC199" i="21"/>
  <c r="AB422" i="21"/>
  <c r="AD422" i="21"/>
  <c r="AD303" i="21"/>
  <c r="AB303" i="21"/>
  <c r="AA308" i="21"/>
  <c r="AC308" i="21"/>
  <c r="AF30" i="21"/>
  <c r="AA107" i="21"/>
  <c r="AC107" i="21"/>
  <c r="AB270" i="21"/>
  <c r="AD270" i="21"/>
  <c r="AA50" i="21"/>
  <c r="AC50" i="21"/>
  <c r="AA53" i="21"/>
  <c r="AC53" i="21"/>
  <c r="AA51" i="21"/>
  <c r="AC51" i="21"/>
  <c r="AB55" i="21"/>
  <c r="AD55" i="21"/>
  <c r="AD70" i="21"/>
  <c r="AB70" i="21"/>
  <c r="AA57" i="21"/>
  <c r="AC57" i="21"/>
  <c r="AD62" i="21"/>
  <c r="AB62" i="21"/>
  <c r="AB59" i="21"/>
  <c r="AD59" i="21"/>
  <c r="AA266" i="21"/>
  <c r="AC266" i="21"/>
  <c r="AB61" i="21"/>
  <c r="AD61" i="21"/>
  <c r="AA272" i="21"/>
  <c r="AC272" i="21"/>
  <c r="AC79" i="21"/>
  <c r="AA79" i="21"/>
  <c r="AA49" i="21"/>
  <c r="AC49" i="21"/>
  <c r="AC45" i="21"/>
  <c r="AA45" i="21"/>
  <c r="AD66" i="21"/>
  <c r="AB66" i="21"/>
  <c r="AB69" i="21"/>
  <c r="AD69" i="21"/>
  <c r="AD134" i="21"/>
  <c r="AB134" i="21"/>
  <c r="AA333" i="21"/>
  <c r="AC333" i="21"/>
  <c r="AA111" i="21"/>
  <c r="AC111" i="21"/>
  <c r="AA191" i="21"/>
  <c r="AC191" i="21"/>
  <c r="AD192" i="21"/>
  <c r="AB192" i="21"/>
  <c r="AB252" i="21"/>
  <c r="AD252" i="21"/>
  <c r="AA197" i="21"/>
  <c r="AC197" i="21"/>
  <c r="AA189" i="21"/>
  <c r="AC189" i="21"/>
  <c r="AB254" i="21"/>
  <c r="AD254" i="21"/>
  <c r="AA300" i="21"/>
  <c r="AC300" i="21"/>
  <c r="AB114" i="21"/>
  <c r="AD114" i="21"/>
  <c r="AF34" i="21"/>
  <c r="AF26" i="21"/>
  <c r="Q25" i="21"/>
  <c r="V25" i="21"/>
  <c r="W25" i="21"/>
  <c r="Z25" i="21"/>
  <c r="Y25" i="21"/>
  <c r="X25" i="21"/>
  <c r="P25" i="21"/>
  <c r="R25" i="21" l="1"/>
  <c r="S25" i="21" s="1"/>
  <c r="AC25" i="21" s="1"/>
  <c r="AA25" i="21" l="1"/>
  <c r="T25" i="21"/>
  <c r="AH25" i="21" s="1"/>
  <c r="AF25" i="21"/>
  <c r="AD25" i="21" l="1"/>
  <c r="AB25" i="21"/>
</calcChain>
</file>

<file path=xl/sharedStrings.xml><?xml version="1.0" encoding="utf-8"?>
<sst xmlns="http://schemas.openxmlformats.org/spreadsheetml/2006/main" count="3040" uniqueCount="585">
  <si>
    <t>TIPO DE PRODUTO</t>
  </si>
  <si>
    <t>FORNECEDOR</t>
  </si>
  <si>
    <t>MARCA</t>
  </si>
  <si>
    <t>MODELO</t>
  </si>
  <si>
    <t>VOLUME INTERNO (l)</t>
  </si>
  <si>
    <t>CONSUMO PADRÃO (Cp)</t>
  </si>
  <si>
    <t>AGENTE DE EXPANSÃO DA ESPUMA</t>
  </si>
  <si>
    <t>CONGELADOR</t>
  </si>
  <si>
    <t>*</t>
  </si>
  <si>
    <t>**</t>
  </si>
  <si>
    <t>***</t>
  </si>
  <si>
    <t>C</t>
  </si>
  <si>
    <t>A</t>
  </si>
  <si>
    <t>127 V</t>
  </si>
  <si>
    <t>220 V</t>
  </si>
  <si>
    <t>REFRIGERADOR</t>
  </si>
  <si>
    <t>B</t>
  </si>
  <si>
    <t>CONSUMO DE ENERGIA (kWh/mês)</t>
  </si>
  <si>
    <t>TOTAL</t>
  </si>
  <si>
    <t>Frigobar</t>
  </si>
  <si>
    <t>SISTEMA DE DEGELO</t>
  </si>
  <si>
    <t>Manual</t>
  </si>
  <si>
    <t>Automático (frost-free)</t>
  </si>
  <si>
    <t>Refrigerador-Congelador</t>
  </si>
  <si>
    <t>Refrigerador</t>
  </si>
  <si>
    <t>Congelador horizontal</t>
  </si>
  <si>
    <t>Nº DE REGISTRO</t>
  </si>
  <si>
    <t>Ciclo/Isopentano</t>
  </si>
  <si>
    <t>R141b</t>
  </si>
  <si>
    <t>FAIXA DE CLASSIFICAÇÃO
 Padrão 2015</t>
  </si>
  <si>
    <t>FAIXA DE CLASSIFICAÇÃO
 Padrão 2022</t>
  </si>
  <si>
    <t>A+</t>
  </si>
  <si>
    <t>A++</t>
  </si>
  <si>
    <t>A+++</t>
  </si>
  <si>
    <t>VA</t>
  </si>
  <si>
    <t>f*</t>
  </si>
  <si>
    <t>f**</t>
  </si>
  <si>
    <t>f***</t>
  </si>
  <si>
    <t>FF</t>
  </si>
  <si>
    <t>a</t>
  </si>
  <si>
    <t>b</t>
  </si>
  <si>
    <t xml:space="preserve">Refrigerador </t>
  </si>
  <si>
    <t xml:space="preserve">Refrigerador-congelador </t>
  </si>
  <si>
    <t xml:space="preserve">Congelador vertical </t>
  </si>
  <si>
    <t xml:space="preserve">Congelador horizontal </t>
  </si>
  <si>
    <t>Cp</t>
  </si>
  <si>
    <t>NÍVEIS DE CLASSIFICAÇÃO</t>
  </si>
  <si>
    <t>PREENCHIMENTO AUTOMÁTICO</t>
  </si>
  <si>
    <t>Controle 1</t>
  </si>
  <si>
    <t>Controle 2</t>
  </si>
  <si>
    <t>DADOS DECLARADOS CONFORME RELATÓRIO DE ENSAIO</t>
  </si>
  <si>
    <t>Ministério da Economia</t>
  </si>
  <si>
    <t>INSTITUTO NACIONAL DE METROLOGIA, QUALIDADE E TECNOLOGIA</t>
  </si>
  <si>
    <t>PROGRAMA BRASILEIRO DE ETIQUETAGEM - PBE</t>
  </si>
  <si>
    <r>
      <t xml:space="preserve">Refrigerador </t>
    </r>
    <r>
      <rPr>
        <b/>
        <sz val="9"/>
        <color rgb="FF000000"/>
        <rFont val="Calibri"/>
        <family val="2"/>
        <scheme val="major"/>
      </rPr>
      <t>frost-free</t>
    </r>
  </si>
  <si>
    <r>
      <t xml:space="preserve">Refrigerador-congelador </t>
    </r>
    <r>
      <rPr>
        <b/>
        <sz val="9"/>
        <color rgb="FF000000"/>
        <rFont val="Calibri"/>
        <family val="2"/>
        <scheme val="major"/>
      </rPr>
      <t>frost-free</t>
    </r>
  </si>
  <si>
    <r>
      <t xml:space="preserve">Congelador vertical </t>
    </r>
    <r>
      <rPr>
        <b/>
        <sz val="9"/>
        <color rgb="FF000000"/>
        <rFont val="Calibri"/>
        <family val="2"/>
        <scheme val="major"/>
      </rPr>
      <t>frost-free</t>
    </r>
  </si>
  <si>
    <t>Refrigeradores e Assemelhados</t>
  </si>
  <si>
    <t>OCULTAR - PREENCHIMENTO AUTOMÁTICO</t>
  </si>
  <si>
    <t>ÍNDICE DE EFICIÊNCIA</t>
  </si>
  <si>
    <t>Outro</t>
  </si>
  <si>
    <t>Congelador vertical</t>
  </si>
  <si>
    <t>FRANKE SISTEMAS DE COZINHAS DO BRASIL LTDA</t>
  </si>
  <si>
    <t>FCB 320 NR ENF V A++ BRA</t>
  </si>
  <si>
    <t xml:space="preserve">008199/2019	</t>
  </si>
  <si>
    <t>VENAX ELETRODOMÉSTICOS LTDA</t>
  </si>
  <si>
    <t>NGV 10</t>
  </si>
  <si>
    <t>001450/2018</t>
  </si>
  <si>
    <t>ELETTROMEC</t>
  </si>
  <si>
    <t>FZ-DU-262-XX-2HSB</t>
  </si>
  <si>
    <t>000069/2018</t>
  </si>
  <si>
    <t>RF-DU-360-XX-2HSB</t>
  </si>
  <si>
    <t>000070/2018</t>
  </si>
  <si>
    <t xml:space="preserve">RF-FD-531-XX-2HSA </t>
  </si>
  <si>
    <t>004429/2016</t>
  </si>
  <si>
    <t>REFRI FD 600X2</t>
  </si>
  <si>
    <t>i-RF-BF-360-XX-2HMA</t>
  </si>
  <si>
    <t>001451/2018</t>
  </si>
  <si>
    <t>RF-BF-360-VT-2HMB / RF-BF-360-XX-2HMB</t>
  </si>
  <si>
    <t>RF-BF-360-VT-2HMC / RF-BF-360-XX-2HMC</t>
  </si>
  <si>
    <t>RF-MD-472-VT-2HMA / RF-MD-472-XX-2HMA</t>
  </si>
  <si>
    <t>007381/2020</t>
  </si>
  <si>
    <t>HISENSE GORENJE DO BRASIL</t>
  </si>
  <si>
    <t>FNI5182A1</t>
  </si>
  <si>
    <t>002508/2019</t>
  </si>
  <si>
    <t>ONR192BK, NRK6192UX</t>
  </si>
  <si>
    <t>002863/2017</t>
  </si>
  <si>
    <t>ORB152R</t>
  </si>
  <si>
    <t>RI5182A1</t>
  </si>
  <si>
    <t>005038/2019</t>
  </si>
  <si>
    <t>NRKI5182A2</t>
  </si>
  <si>
    <t>005039/2019</t>
  </si>
  <si>
    <t>VIKING RANGE, LLC</t>
  </si>
  <si>
    <t>Viking Range</t>
  </si>
  <si>
    <t>007592/2016</t>
  </si>
  <si>
    <t>007095/2016</t>
  </si>
  <si>
    <t>ELECTROLUX</t>
  </si>
  <si>
    <t>Galanz</t>
  </si>
  <si>
    <t>004319/2020</t>
  </si>
  <si>
    <t>GFb07C01A-Ix220
GFb07C01A-Pt220
GFb07C01A-Br220
GFb07C01A-Ix127
GFb07C01A-Pt127
GFb07C01A-Br127</t>
  </si>
  <si>
    <t>GFb04C01A-Ix220
GFb04C01A-Pt220
GFb04C01A-Br220
GFb04C01A-Ix127
GFb04C01A-Pt127
GFb04C01A-Br127</t>
  </si>
  <si>
    <t>Esmaltec</t>
  </si>
  <si>
    <t>ROC31</t>
  </si>
  <si>
    <t>002251/2017</t>
  </si>
  <si>
    <t>ROC35</t>
  </si>
  <si>
    <t>ROC31R</t>
  </si>
  <si>
    <t>ROC35R</t>
  </si>
  <si>
    <t>RCD34</t>
  </si>
  <si>
    <t>002252/2017</t>
  </si>
  <si>
    <t>RCD38</t>
  </si>
  <si>
    <t>WHIRLPOOL</t>
  </si>
  <si>
    <t>005217/2016</t>
  </si>
  <si>
    <t>005218/2016</t>
  </si>
  <si>
    <t>005219/2016</t>
  </si>
  <si>
    <t>005220/2016</t>
  </si>
  <si>
    <t>005221/2016</t>
  </si>
  <si>
    <t>005222/2016</t>
  </si>
  <si>
    <t>005223/2016</t>
  </si>
  <si>
    <t>Panasonic</t>
  </si>
  <si>
    <t>NR-BB53</t>
  </si>
  <si>
    <t>5576/2017</t>
  </si>
  <si>
    <t>NR-BB71</t>
  </si>
  <si>
    <t>NR-BT50</t>
  </si>
  <si>
    <t>NR-BT55</t>
  </si>
  <si>
    <t>Electrolux</t>
  </si>
  <si>
    <t>H162</t>
  </si>
  <si>
    <t>005396/2016</t>
  </si>
  <si>
    <t>H222</t>
  </si>
  <si>
    <t>RFE39</t>
  </si>
  <si>
    <t>005397/2016</t>
  </si>
  <si>
    <t>FE18</t>
  </si>
  <si>
    <t>005399/2016</t>
  </si>
  <si>
    <t>FE22</t>
  </si>
  <si>
    <t>FE26</t>
  </si>
  <si>
    <t>RE80</t>
  </si>
  <si>
    <t>005401/2016</t>
  </si>
  <si>
    <t>RE120</t>
  </si>
  <si>
    <t>RE31</t>
  </si>
  <si>
    <t>DC35A</t>
  </si>
  <si>
    <t>005402/2016</t>
  </si>
  <si>
    <t>DC49A</t>
  </si>
  <si>
    <t>DC44</t>
  </si>
  <si>
    <t>DC51_DC51X</t>
  </si>
  <si>
    <t>SH72X_SS72X</t>
  </si>
  <si>
    <t>005403/2016</t>
  </si>
  <si>
    <t>DF80_DF80X_DF82_DF82X</t>
  </si>
  <si>
    <t>005404/2016</t>
  </si>
  <si>
    <t>DB52 _DB52X_DT52X_DB53_DB53X</t>
  </si>
  <si>
    <t>DB83_DB83X_DB84_DB84X</t>
  </si>
  <si>
    <t>DM83X_DM84X</t>
  </si>
  <si>
    <t>IB52_IB52X_IB53_IB53X</t>
  </si>
  <si>
    <t>DM85X_DM86X_DM86V</t>
  </si>
  <si>
    <t>DF56_DF56S_TF56_TF56S</t>
  </si>
  <si>
    <t>IF55_IF55S_IF55B</t>
  </si>
  <si>
    <t>TF55_TF55S</t>
  </si>
  <si>
    <t>DFN39_DFX39_TF39_TF39S</t>
  </si>
  <si>
    <t>DF35A_DF35X</t>
  </si>
  <si>
    <t>DF42_DF42X_TF42_TF42S</t>
  </si>
  <si>
    <t>DFN41_DFX41</t>
  </si>
  <si>
    <t>DF44_DF44S</t>
  </si>
  <si>
    <t>DW44S</t>
  </si>
  <si>
    <t>TW42S</t>
  </si>
  <si>
    <t>Continental</t>
  </si>
  <si>
    <t>TC44_TC44S</t>
  </si>
  <si>
    <t>TC41_TC41S</t>
  </si>
  <si>
    <t>TC56_TC56S</t>
  </si>
  <si>
    <t>DM90X_DM91X</t>
  </si>
  <si>
    <t>000514/2018</t>
  </si>
  <si>
    <t>DQ90X</t>
  </si>
  <si>
    <t>BEER2</t>
  </si>
  <si>
    <t>006524/2018</t>
  </si>
  <si>
    <t>H330</t>
  </si>
  <si>
    <t>004053/2020</t>
  </si>
  <si>
    <t>H440</t>
  </si>
  <si>
    <t>H550</t>
  </si>
  <si>
    <t>ZHONGSHAN GALANZ CONSUMER ELECTRIC APPLIANCES CO., LTD.</t>
  </si>
  <si>
    <t>ESMALTEC</t>
  </si>
  <si>
    <t>EOS</t>
  </si>
  <si>
    <t>EFB50
EFB50P</t>
  </si>
  <si>
    <t>003660/2020</t>
  </si>
  <si>
    <t>EFB80
EFB80P</t>
  </si>
  <si>
    <t>EFB100
EFB100P</t>
  </si>
  <si>
    <t>EFB130
EFB130P</t>
  </si>
  <si>
    <t>EFH150X</t>
  </si>
  <si>
    <t>003659/2020</t>
  </si>
  <si>
    <t>EFH250X</t>
  </si>
  <si>
    <t>EFH350X</t>
  </si>
  <si>
    <t>EFH550XX</t>
  </si>
  <si>
    <t>LG</t>
  </si>
  <si>
    <t>GS65SDN / GS65SDN1</t>
  </si>
  <si>
    <t>GC-X247CSAV / GC-X247CSA1 / GC-X247CQBV / GC-X247CQB1 / GC-X247CSBV / GC-X247CSB1</t>
  </si>
  <si>
    <t>GR-X248LKZM / GR-X248LKZ1</t>
  </si>
  <si>
    <t>GM86SDDB / GM86SDDB1</t>
  </si>
  <si>
    <t>GC-B659BSB / GC-B659BSB1</t>
  </si>
  <si>
    <t>GC-L247SLUV / GC-L247SLU1</t>
  </si>
  <si>
    <t>GC-L228FTLK / GC-L228FTL1</t>
  </si>
  <si>
    <t>GT44BPP / GT44BPP1</t>
  </si>
  <si>
    <t>GR-B413PSJU / GR-B413PSJ1</t>
  </si>
  <si>
    <t>GR-X228NMSM / GR-X228NMS1</t>
  </si>
  <si>
    <t>GT51BPP / GT51BPP1</t>
  </si>
  <si>
    <t>CRD37</t>
  </si>
  <si>
    <t xml:space="preserve">BRE57 </t>
  </si>
  <si>
    <t xml:space="preserve">BRE59 </t>
  </si>
  <si>
    <t>BRE80</t>
  </si>
  <si>
    <t>BRM44</t>
  </si>
  <si>
    <t xml:space="preserve">BRM45 </t>
  </si>
  <si>
    <t>BRM54</t>
  </si>
  <si>
    <t>BRM56</t>
  </si>
  <si>
    <t>BRM56Z</t>
  </si>
  <si>
    <t>BRM57</t>
  </si>
  <si>
    <t>BRM59</t>
  </si>
  <si>
    <t>BRO90</t>
  </si>
  <si>
    <t>BRY59</t>
  </si>
  <si>
    <t>CRE44</t>
  </si>
  <si>
    <t>CRM39</t>
  </si>
  <si>
    <t>CRM43</t>
  </si>
  <si>
    <t>CRM43Z</t>
  </si>
  <si>
    <t>CRM56</t>
  </si>
  <si>
    <t>CHA22</t>
  </si>
  <si>
    <t>CHA31</t>
  </si>
  <si>
    <t>CHB42</t>
  </si>
  <si>
    <t>CHB53</t>
  </si>
  <si>
    <t>CVU18</t>
  </si>
  <si>
    <t>CVU20</t>
  </si>
  <si>
    <t>CVU26</t>
  </si>
  <si>
    <t>CVU30</t>
  </si>
  <si>
    <t>BVR28</t>
  </si>
  <si>
    <t>BRA08</t>
  </si>
  <si>
    <t xml:space="preserve">BRC12 </t>
  </si>
  <si>
    <t>CRA30</t>
  </si>
  <si>
    <t>CRC08</t>
  </si>
  <si>
    <t>CRC12</t>
  </si>
  <si>
    <t>CRB36</t>
  </si>
  <si>
    <t>CRB39</t>
  </si>
  <si>
    <t>CRD36</t>
  </si>
  <si>
    <t>CRD46</t>
  </si>
  <si>
    <t>CRD49</t>
  </si>
  <si>
    <t xml:space="preserve">BRE58 </t>
  </si>
  <si>
    <t>BRM53</t>
  </si>
  <si>
    <t>BRM58</t>
  </si>
  <si>
    <t>BRS62</t>
  </si>
  <si>
    <t>BRS75</t>
  </si>
  <si>
    <t>CRM35</t>
  </si>
  <si>
    <t>CRM38</t>
  </si>
  <si>
    <t>CRM42</t>
  </si>
  <si>
    <t>CRM45</t>
  </si>
  <si>
    <t>CRM54</t>
  </si>
  <si>
    <t>CRM55</t>
  </si>
  <si>
    <t>CVT10</t>
  </si>
  <si>
    <t xml:space="preserve">CVU26Z </t>
  </si>
  <si>
    <t>BVG24</t>
  </si>
  <si>
    <t>Franke</t>
  </si>
  <si>
    <t>Venax</t>
  </si>
  <si>
    <t>Elettromec</t>
  </si>
  <si>
    <t>Invita</t>
  </si>
  <si>
    <t>Gorenje</t>
  </si>
  <si>
    <t>003968/2017</t>
  </si>
  <si>
    <t>001421/2019</t>
  </si>
  <si>
    <t>005754/2019</t>
  </si>
  <si>
    <t>006368/2019</t>
  </si>
  <si>
    <t>ATENÇÃO:</t>
  </si>
  <si>
    <t>FRIGELAR COMÉRCIO E INDÚSTRIA LTDA</t>
  </si>
  <si>
    <t>Midea</t>
  </si>
  <si>
    <t>RCFB21</t>
  </si>
  <si>
    <t>003109/2016</t>
  </si>
  <si>
    <t>RCFB22</t>
  </si>
  <si>
    <t>RCFC41</t>
  </si>
  <si>
    <t>RCFC42</t>
  </si>
  <si>
    <t>RCFA31</t>
  </si>
  <si>
    <t>RCFA32</t>
  </si>
  <si>
    <t>RCFB31</t>
  </si>
  <si>
    <t>RCFB32</t>
  </si>
  <si>
    <t>RCFA11</t>
  </si>
  <si>
    <t>RCFA12</t>
  </si>
  <si>
    <t>CFA10</t>
  </si>
  <si>
    <t>CBA10</t>
  </si>
  <si>
    <t>MRC06B1</t>
  </si>
  <si>
    <t>001496/2017</t>
  </si>
  <si>
    <t>MRC06B2</t>
  </si>
  <si>
    <t>MRC08</t>
  </si>
  <si>
    <t>MRC10B1</t>
  </si>
  <si>
    <t>MRC10B2</t>
  </si>
  <si>
    <t>MRC12B1</t>
  </si>
  <si>
    <t>MRC12B2</t>
  </si>
  <si>
    <t>MRV10</t>
  </si>
  <si>
    <t>MD-RS587FGA</t>
  </si>
  <si>
    <t>002669/2020</t>
  </si>
  <si>
    <t>MD-RF556FGA</t>
  </si>
  <si>
    <t>Toshiba</t>
  </si>
  <si>
    <t>GR-RF646WEPMA</t>
  </si>
  <si>
    <t>MD-RT453FGA041</t>
  </si>
  <si>
    <t>002748/2020</t>
  </si>
  <si>
    <t>MD-RT453FGA042</t>
  </si>
  <si>
    <t>MD-RT507FGA041</t>
  </si>
  <si>
    <t>MD-RT507FGA042</t>
  </si>
  <si>
    <t>MD-RT468MTA041</t>
  </si>
  <si>
    <t>MD-RT468MTA042</t>
  </si>
  <si>
    <t>009779/2019</t>
  </si>
  <si>
    <t>009778/2019</t>
  </si>
  <si>
    <t>004457/2018</t>
  </si>
  <si>
    <t xml:space="preserve"> FRZ 06.2 260 Litros 220V</t>
  </si>
  <si>
    <t>RSD 05.2  350 litros 220V</t>
  </si>
  <si>
    <t>RFD 01</t>
  </si>
  <si>
    <t>RFD 02</t>
  </si>
  <si>
    <t>K 2801 Vi 127 Volts</t>
  </si>
  <si>
    <t>001051/2020</t>
  </si>
  <si>
    <t>K 2801 Vi 220 Volts</t>
  </si>
  <si>
    <t>001592/2021</t>
  </si>
  <si>
    <t>K 2901 Vi 127 Volts</t>
  </si>
  <si>
    <t>K 2901 Vi 220 Volts</t>
  </si>
  <si>
    <t>000663/2021</t>
  </si>
  <si>
    <t>F 2411 Vi 127 volts</t>
  </si>
  <si>
    <t>001052/2020</t>
  </si>
  <si>
    <t>F 2411 Vi 220 Volts</t>
  </si>
  <si>
    <t>003476/2021</t>
  </si>
  <si>
    <t>F 2811 Vi 127 Volts</t>
  </si>
  <si>
    <t>F 2811 Vi 220 Volts</t>
  </si>
  <si>
    <t>00579/2021</t>
  </si>
  <si>
    <t>F 2911 Vi 127 Volts</t>
  </si>
  <si>
    <t>KF 2801 Vi 220 Volts</t>
  </si>
  <si>
    <t>003340/2021</t>
  </si>
  <si>
    <t>KF 2901 Vi 127 Volts</t>
  </si>
  <si>
    <t>001057/2020</t>
  </si>
  <si>
    <t>KF 2901 Vi 220 Volts</t>
  </si>
  <si>
    <t>KS 37472 iD</t>
  </si>
  <si>
    <t>FNS 37402 i</t>
  </si>
  <si>
    <t>KFNS 37692 IDE</t>
  </si>
  <si>
    <t>004923/2020</t>
  </si>
  <si>
    <t>Britânia</t>
  </si>
  <si>
    <t>Philco</t>
  </si>
  <si>
    <t>PRF406I</t>
  </si>
  <si>
    <t>008370/2019</t>
  </si>
  <si>
    <t>PRF500I</t>
  </si>
  <si>
    <t>PRF520DI</t>
  </si>
  <si>
    <t>PRF520DIP</t>
  </si>
  <si>
    <t>PRF380I</t>
  </si>
  <si>
    <t>002671/2020</t>
  </si>
  <si>
    <t>PRF411I</t>
  </si>
  <si>
    <t>PRF533I</t>
  </si>
  <si>
    <t>PRF533ID</t>
  </si>
  <si>
    <t>PRF533IPD</t>
  </si>
  <si>
    <t>BRF533BD</t>
  </si>
  <si>
    <t>BRF533ID</t>
  </si>
  <si>
    <t>PRF504I</t>
  </si>
  <si>
    <t>001056/2020</t>
  </si>
  <si>
    <t>PRF507IP</t>
  </si>
  <si>
    <t>PRF504ID</t>
  </si>
  <si>
    <t>PRF505TI</t>
  </si>
  <si>
    <t>PRF600I</t>
  </si>
  <si>
    <t>003507/2020</t>
  </si>
  <si>
    <t>PRF260RV</t>
  </si>
  <si>
    <t>PRF260RP</t>
  </si>
  <si>
    <t>PRF503TI</t>
  </si>
  <si>
    <t>PRF510I</t>
  </si>
  <si>
    <t>004318/2020</t>
  </si>
  <si>
    <t>PRF510IP</t>
  </si>
  <si>
    <t>BFG50B</t>
  </si>
  <si>
    <t>003271/2019</t>
  </si>
  <si>
    <t>PFG50B</t>
  </si>
  <si>
    <t>PFG50ICE</t>
  </si>
  <si>
    <t>BFG85B</t>
  </si>
  <si>
    <t>PFG85B</t>
  </si>
  <si>
    <t>PFG85ICE</t>
  </si>
  <si>
    <t>BFG85PL</t>
  </si>
  <si>
    <t>PFG85PL</t>
  </si>
  <si>
    <t>BFG111B</t>
  </si>
  <si>
    <t>PFG111B</t>
  </si>
  <si>
    <t>PFG125B</t>
  </si>
  <si>
    <t>007591/2016</t>
  </si>
  <si>
    <t>PFG50P</t>
  </si>
  <si>
    <t>PH85N</t>
  </si>
  <si>
    <t>PH85PR</t>
  </si>
  <si>
    <t>PH85 Platinum</t>
  </si>
  <si>
    <t>PFG90I</t>
  </si>
  <si>
    <t>PFG95B</t>
  </si>
  <si>
    <t>BFG94P</t>
  </si>
  <si>
    <t>PFG51B</t>
  </si>
  <si>
    <t>001955/2017</t>
  </si>
  <si>
    <t>PFG87B</t>
  </si>
  <si>
    <t>PFG90RV</t>
  </si>
  <si>
    <t>PFG112B</t>
  </si>
  <si>
    <t>PFG107RV</t>
  </si>
  <si>
    <t>BFH109B</t>
  </si>
  <si>
    <t>003272/2019</t>
  </si>
  <si>
    <t>PFH105B</t>
  </si>
  <si>
    <t>BFH162B</t>
  </si>
  <si>
    <t>PFH160B</t>
  </si>
  <si>
    <t>PFH205B</t>
  </si>
  <si>
    <t>PFZ330B</t>
  </si>
  <si>
    <t>PFH440B</t>
  </si>
  <si>
    <t>BFH202B</t>
  </si>
  <si>
    <t>002580/2017</t>
  </si>
  <si>
    <t>H200L</t>
  </si>
  <si>
    <t>PFH260B</t>
  </si>
  <si>
    <t>PFH515B</t>
  </si>
  <si>
    <t>PFV205B</t>
  </si>
  <si>
    <t>004608/2020</t>
  </si>
  <si>
    <t>PFV205I</t>
  </si>
  <si>
    <t>PFV300I</t>
  </si>
  <si>
    <t>005214/2021</t>
  </si>
  <si>
    <t>PFG120 Vintage</t>
  </si>
  <si>
    <t>008093/2017</t>
  </si>
  <si>
    <t>PFG100RV</t>
  </si>
  <si>
    <t>000963/2021</t>
  </si>
  <si>
    <t>PFG100RP</t>
  </si>
  <si>
    <t>PFG121RV</t>
  </si>
  <si>
    <t>BRITÂNIA</t>
  </si>
  <si>
    <t>MIELE DO BRASIL</t>
  </si>
  <si>
    <t>SPRINGER CARRIER LTDA</t>
  </si>
  <si>
    <t>CRISS COMERCIAL LTDA</t>
  </si>
  <si>
    <t>Crissair</t>
  </si>
  <si>
    <t>SAMSUNG</t>
  </si>
  <si>
    <t>Samsung</t>
  </si>
  <si>
    <t>RS58T5561B1/AZ</t>
  </si>
  <si>
    <t>000243/2019</t>
  </si>
  <si>
    <t>RS58T5561B1/BZ</t>
  </si>
  <si>
    <t>RF59A7011SR/AZ</t>
  </si>
  <si>
    <t>007317/2017</t>
  </si>
  <si>
    <t>RF59A7011SR/BZ</t>
  </si>
  <si>
    <t>RF49A5202S9/AZ</t>
  </si>
  <si>
    <t>001495/2017</t>
  </si>
  <si>
    <t>RF49A5202S9/BZ</t>
  </si>
  <si>
    <t>RT38K5A0KWW/FZ</t>
  </si>
  <si>
    <t>RT38K5A0KS9/FZ</t>
  </si>
  <si>
    <t>RT46K6A4KWW/FZ</t>
  </si>
  <si>
    <t>RT46K6A4KS9/FZ</t>
  </si>
  <si>
    <t>RT46K6A4KBS/FZ</t>
  </si>
  <si>
    <t>RT53K6240S8/AZ</t>
  </si>
  <si>
    <t>RT53K6240S8/BZ</t>
  </si>
  <si>
    <t>RL4353RBASL/AZ</t>
  </si>
  <si>
    <t>RL4353RBASL/BZ</t>
  </si>
  <si>
    <t>RL4363RBASL/AZ</t>
  </si>
  <si>
    <t>RL4363RBASL/BZ</t>
  </si>
  <si>
    <t>RF23R6201SR/AZ</t>
  </si>
  <si>
    <t>RF23R6201SR/BZ</t>
  </si>
  <si>
    <t>RF23R6301SR/AZ</t>
  </si>
  <si>
    <t>RF23R6301SR/BZ</t>
  </si>
  <si>
    <t>RF22R7351SR/AZ</t>
  </si>
  <si>
    <t>RF22R7351SR/BZ</t>
  </si>
  <si>
    <t>RF56K9040SR/AZ</t>
  </si>
  <si>
    <t>RF56K9040SR/BZ</t>
  </si>
  <si>
    <t>RF27T5501SG/AZ</t>
  </si>
  <si>
    <t>RF27T5501SG/BZ</t>
  </si>
  <si>
    <t>RS50N3413S8/AZ</t>
  </si>
  <si>
    <t>004878/2019</t>
  </si>
  <si>
    <t>RS50N3413S8/BZ</t>
  </si>
  <si>
    <t>RS65R5411M9/AZ</t>
  </si>
  <si>
    <t>RS65R5411M9/BZ</t>
  </si>
  <si>
    <t>RS65R5691M9/AZ</t>
  </si>
  <si>
    <t>RS65R5691M9/BZ</t>
  </si>
  <si>
    <t>1) Essa tabela não substitui a lista de produtos registrados no Inmetro, publicada na página http://registro.inmetro.gov.br/consulta, sendo a autenticidade das informações aqui constantes de responsabilidade do fornecedor</t>
  </si>
  <si>
    <r>
      <t xml:space="preserve">2) Para solicitação de alterações na Tabela, o fornecedor deve utilizar o canal </t>
    </r>
    <r>
      <rPr>
        <b/>
        <u/>
        <sz val="10"/>
        <color rgb="FFFF6600"/>
        <rFont val="Arial"/>
        <family val="2"/>
      </rPr>
      <t>divet@inmetro.gov.br</t>
    </r>
    <r>
      <rPr>
        <b/>
        <sz val="10"/>
        <color indexed="53"/>
        <rFont val="Arial"/>
        <family val="2"/>
      </rPr>
      <t>, utilizando como título "Solicitação de Alteração na Tabela de Refrigeradores e Assemelhados - [NOME DA EMPRESA] - [DATA]".</t>
    </r>
  </si>
  <si>
    <t>3) Para consultar os modelos contemplados com o Selo PROCEL de Economia de Energia, acesse a página eletrônica do PROCEL: www.eletrobras.com/procel.</t>
  </si>
  <si>
    <t>CONSUL</t>
  </si>
  <si>
    <t>BRASTEMP</t>
  </si>
  <si>
    <t>BRO80</t>
  </si>
  <si>
    <t>GRO80</t>
  </si>
  <si>
    <t>BRO81</t>
  </si>
  <si>
    <t>CRM51</t>
  </si>
  <si>
    <t>CRM52</t>
  </si>
  <si>
    <t>Miele</t>
  </si>
  <si>
    <t>TECNO SUD AMERICA</t>
  </si>
  <si>
    <t>TECNO</t>
  </si>
  <si>
    <t>TR45FXDA</t>
  </si>
  <si>
    <t>005755/2019</t>
  </si>
  <si>
    <t>TR54FXDA</t>
  </si>
  <si>
    <t>TR65FXDA</t>
  </si>
  <si>
    <t>005435/2019</t>
  </si>
  <si>
    <t>TR30BXDA</t>
  </si>
  <si>
    <t>004343/2020</t>
  </si>
  <si>
    <t>BERTAZZONI</t>
  </si>
  <si>
    <t>REF90X</t>
  </si>
  <si>
    <t>000222/2018</t>
  </si>
  <si>
    <t>REF90X2</t>
  </si>
  <si>
    <t>REF75PIXL</t>
  </si>
  <si>
    <t>REF75PIXR</t>
  </si>
  <si>
    <t>REF75PRL</t>
  </si>
  <si>
    <t>REF75PRR</t>
  </si>
  <si>
    <t>REF90PIXL</t>
  </si>
  <si>
    <t>REF90PIXR</t>
  </si>
  <si>
    <t>REF90PRL</t>
  </si>
  <si>
    <t>REF90PRR</t>
  </si>
  <si>
    <t>REF36FDFIXNV</t>
  </si>
  <si>
    <t>IF56B_IT56S</t>
  </si>
  <si>
    <t>FE19</t>
  </si>
  <si>
    <t>IF56B_IT56S_IT56</t>
  </si>
  <si>
    <t>FE23</t>
  </si>
  <si>
    <t>FE27</t>
  </si>
  <si>
    <t>DB44_DB44S</t>
  </si>
  <si>
    <t>IB45_IB45S</t>
  </si>
  <si>
    <t>IB54_IB54S_IB54B</t>
  </si>
  <si>
    <t>IB55_IB55S</t>
  </si>
  <si>
    <t>HE150</t>
  </si>
  <si>
    <t>000816/2022</t>
  </si>
  <si>
    <t>HE200</t>
  </si>
  <si>
    <t>IS9S</t>
  </si>
  <si>
    <t>003526/2021</t>
  </si>
  <si>
    <t>FTI4S</t>
  </si>
  <si>
    <t>005038/2022</t>
  </si>
  <si>
    <t>RTI4S</t>
  </si>
  <si>
    <t>005037/2022</t>
  </si>
  <si>
    <t>IM8_IM8S_IM8B</t>
  </si>
  <si>
    <t>IM8IS</t>
  </si>
  <si>
    <t>IQ8S</t>
  </si>
  <si>
    <t>BRE85A</t>
  </si>
  <si>
    <t>BRH85A</t>
  </si>
  <si>
    <t>BRH86A</t>
  </si>
  <si>
    <t>BRM45J</t>
  </si>
  <si>
    <t>BRM54J</t>
  </si>
  <si>
    <t>BRM56B</t>
  </si>
  <si>
    <t>BRO85A</t>
  </si>
  <si>
    <t>BRY59C</t>
  </si>
  <si>
    <t>BVR28N</t>
  </si>
  <si>
    <t>CHA22F</t>
  </si>
  <si>
    <t>CHA31F</t>
  </si>
  <si>
    <t>CHB42F</t>
  </si>
  <si>
    <t>CRE44B</t>
  </si>
  <si>
    <t>CRM44A</t>
  </si>
  <si>
    <t>CRM50H</t>
  </si>
  <si>
    <t>CVU26F</t>
  </si>
  <si>
    <t>CVU30F</t>
  </si>
  <si>
    <t>Metalfrio</t>
  </si>
  <si>
    <t>DA302</t>
  </si>
  <si>
    <t>007817/2022</t>
  </si>
  <si>
    <t>008212/2022</t>
  </si>
  <si>
    <t>Metalfrio Solutions S.A.</t>
  </si>
  <si>
    <t>PFG85P</t>
  </si>
  <si>
    <t>Mia Appliances</t>
  </si>
  <si>
    <t>Sub-Zero</t>
  </si>
  <si>
    <t>IC 18FI</t>
  </si>
  <si>
    <t>IC24FI</t>
  </si>
  <si>
    <t>IC 24R</t>
  </si>
  <si>
    <t>IC 24C</t>
  </si>
  <si>
    <t>IC 24CI</t>
  </si>
  <si>
    <t>IC 30FI</t>
  </si>
  <si>
    <t>IC 30R</t>
  </si>
  <si>
    <t>IC 30RID</t>
  </si>
  <si>
    <t>IC 36FI</t>
  </si>
  <si>
    <t>IC 36R</t>
  </si>
  <si>
    <t>IC 36RID</t>
  </si>
  <si>
    <t>006284/2022</t>
  </si>
  <si>
    <t>IT30CI</t>
  </si>
  <si>
    <t>IT30FI</t>
  </si>
  <si>
    <t>IT30R</t>
  </si>
  <si>
    <t>IT30CIID</t>
  </si>
  <si>
    <t>IT36CI</t>
  </si>
  <si>
    <t>IT36CIID</t>
  </si>
  <si>
    <t>IT36R</t>
  </si>
  <si>
    <t>IT36RID</t>
  </si>
  <si>
    <t>006286/2022</t>
  </si>
  <si>
    <t>PRO4850</t>
  </si>
  <si>
    <t>-</t>
  </si>
  <si>
    <t/>
  </si>
  <si>
    <t>PRO4850G</t>
  </si>
  <si>
    <t>PRO3650</t>
  </si>
  <si>
    <t>PRO3650G</t>
  </si>
  <si>
    <t>BI-48SD/S</t>
  </si>
  <si>
    <t>BI-48SID/S</t>
  </si>
  <si>
    <t>BI-42SD/S</t>
  </si>
  <si>
    <t>BI-42SID/S</t>
  </si>
  <si>
    <t>BI-42UFDID/S</t>
  </si>
  <si>
    <t>BI-36UFDID/S</t>
  </si>
  <si>
    <t>BI-36F/S</t>
  </si>
  <si>
    <t>BI-36RG/S</t>
  </si>
  <si>
    <t>BI-36R/S</t>
  </si>
  <si>
    <t>VCFB5303</t>
  </si>
  <si>
    <t>001954/2017</t>
  </si>
  <si>
    <t>FDFB5303</t>
  </si>
  <si>
    <t>VCFB5363</t>
  </si>
  <si>
    <t>FDFB5363</t>
  </si>
  <si>
    <t>VCRB5303</t>
  </si>
  <si>
    <t>FDRB5303</t>
  </si>
  <si>
    <t>VCRB5363</t>
  </si>
  <si>
    <t>FDRB5363</t>
  </si>
  <si>
    <t>VCBB5363</t>
  </si>
  <si>
    <t>FDBB5363</t>
  </si>
  <si>
    <t>VCSB5423</t>
  </si>
  <si>
    <t>FDSB5423</t>
  </si>
  <si>
    <t>VCSB5483</t>
  </si>
  <si>
    <t>FDSB5483</t>
  </si>
  <si>
    <t>Panasonic do Brasil Limitada</t>
  </si>
  <si>
    <t>NR-BT43</t>
  </si>
  <si>
    <t>NR-BT41</t>
  </si>
  <si>
    <t>NR-BB41</t>
  </si>
  <si>
    <t>(Versão 22/12/2023)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</si>
</sst>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ajor"/>
    </font>
    <font>
      <sz val="9"/>
      <color theme="1"/>
      <name val="Calibri"/>
      <family val="2"/>
      <scheme val="major"/>
    </font>
    <font>
      <sz val="9"/>
      <color rgb="FF000000"/>
      <name val="Calibri"/>
      <family val="2"/>
      <scheme val="major"/>
    </font>
    <font>
      <sz val="9"/>
      <name val="Calibri"/>
      <family val="2"/>
      <scheme val="major"/>
    </font>
    <font>
      <b/>
      <sz val="12"/>
      <color indexed="8"/>
      <name val="Calibri"/>
      <family val="2"/>
      <scheme val="major"/>
    </font>
    <font>
      <b/>
      <sz val="9"/>
      <color rgb="FF000000"/>
      <name val="Calibri"/>
      <family val="2"/>
      <scheme val="major"/>
    </font>
    <font>
      <b/>
      <sz val="12"/>
      <color rgb="FF002060"/>
      <name val="Calibri"/>
      <family val="2"/>
      <scheme val="major"/>
    </font>
    <font>
      <b/>
      <sz val="10"/>
      <color indexed="53"/>
      <name val="Arial"/>
      <family val="2"/>
    </font>
    <font>
      <b/>
      <sz val="11"/>
      <color theme="0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4"/>
      <color theme="1"/>
      <name val="Calibri"/>
      <family val="2"/>
      <scheme val="major"/>
    </font>
    <font>
      <b/>
      <sz val="10"/>
      <name val="Arial"/>
      <family val="2"/>
    </font>
    <font>
      <b/>
      <u/>
      <sz val="10"/>
      <color rgb="FFFF6600"/>
      <name val="Arial"/>
      <family val="2"/>
    </font>
    <font>
      <sz val="9"/>
      <color rgb="FFFF0000"/>
      <name val="Calibri"/>
      <family val="2"/>
      <scheme val="major"/>
    </font>
    <font>
      <sz val="11"/>
      <color theme="1"/>
      <name val="Arial"/>
      <family val="2"/>
    </font>
    <font>
      <sz val="9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sz val="11"/>
      <color rgb="FFFF0000"/>
      <name val="Calibri"/>
      <family val="2"/>
      <scheme val="maj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theme="0"/>
      </left>
      <right/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1" applyNumberFormat="0" applyFont="0" applyFill="0" applyBorder="0" applyAlignment="0" applyProtection="0">
      <alignment horizontal="left"/>
    </xf>
    <xf numFmtId="0" fontId="8" fillId="0" borderId="0"/>
    <xf numFmtId="0" fontId="6" fillId="0" borderId="0"/>
    <xf numFmtId="9" fontId="9" fillId="0" borderId="0" applyFont="0" applyFill="0" applyBorder="0" applyAlignment="0" applyProtection="0"/>
    <xf numFmtId="0" fontId="4" fillId="0" borderId="0"/>
    <xf numFmtId="9" fontId="6" fillId="0" borderId="0" applyFont="0" applyFill="0" applyBorder="0" applyAlignment="0" applyProtection="0"/>
    <xf numFmtId="0" fontId="3" fillId="0" borderId="0"/>
    <xf numFmtId="0" fontId="26" fillId="0" borderId="0"/>
    <xf numFmtId="9" fontId="6" fillId="0" borderId="0" applyFont="0" applyFill="0" applyBorder="0" applyAlignment="0" applyProtection="0"/>
    <xf numFmtId="0" fontId="2" fillId="0" borderId="0"/>
    <xf numFmtId="0" fontId="6" fillId="0" borderId="0"/>
    <xf numFmtId="0" fontId="1" fillId="0" borderId="0"/>
  </cellStyleXfs>
  <cellXfs count="111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 wrapText="1"/>
      <protection hidden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0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/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2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5" borderId="4" xfId="0" applyFont="1" applyFill="1" applyBorder="1" applyAlignment="1">
      <alignment vertical="center"/>
    </xf>
    <xf numFmtId="164" fontId="11" fillId="5" borderId="4" xfId="0" applyNumberFormat="1" applyFont="1" applyFill="1" applyBorder="1" applyAlignment="1">
      <alignment horizontal="center" vertical="center"/>
    </xf>
    <xf numFmtId="10" fontId="11" fillId="5" borderId="4" xfId="6" applyNumberFormat="1" applyFont="1" applyFill="1" applyBorder="1" applyAlignment="1" applyProtection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5" applyFont="1" applyBorder="1" applyAlignment="1">
      <alignment horizontal="center" vertical="center" wrapText="1"/>
    </xf>
    <xf numFmtId="0" fontId="11" fillId="0" borderId="4" xfId="5" applyFont="1" applyBorder="1" applyAlignment="1">
      <alignment horizontal="center" vertical="center"/>
    </xf>
    <xf numFmtId="0" fontId="12" fillId="0" borderId="4" xfId="5" applyFont="1" applyBorder="1" applyAlignment="1">
      <alignment horizontal="center" vertical="center" wrapText="1"/>
    </xf>
    <xf numFmtId="164" fontId="11" fillId="0" borderId="4" xfId="5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0" fillId="0" borderId="4" xfId="5" applyFont="1" applyBorder="1" applyAlignment="1">
      <alignment horizontal="center" vertical="center"/>
    </xf>
    <xf numFmtId="0" fontId="21" fillId="0" borderId="4" xfId="5" applyFont="1" applyBorder="1" applyAlignment="1">
      <alignment horizontal="center" vertical="center" wrapText="1"/>
    </xf>
    <xf numFmtId="0" fontId="20" fillId="0" borderId="4" xfId="5" applyFont="1" applyBorder="1" applyAlignment="1">
      <alignment horizontal="center" vertical="center" wrapText="1"/>
    </xf>
    <xf numFmtId="164" fontId="20" fillId="0" borderId="4" xfId="5" applyNumberFormat="1" applyFont="1" applyBorder="1" applyAlignment="1">
      <alignment horizontal="center" vertical="center"/>
    </xf>
    <xf numFmtId="164" fontId="20" fillId="0" borderId="4" xfId="5" applyNumberFormat="1" applyFont="1" applyBorder="1" applyAlignment="1">
      <alignment horizontal="center"/>
    </xf>
    <xf numFmtId="164" fontId="20" fillId="0" borderId="4" xfId="5" applyNumberFormat="1" applyFont="1" applyBorder="1" applyAlignment="1">
      <alignment horizontal="center" vertical="center" wrapText="1"/>
    </xf>
    <xf numFmtId="0" fontId="20" fillId="0" borderId="4" xfId="5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11" fillId="0" borderId="4" xfId="10" applyFont="1" applyBorder="1" applyAlignment="1">
      <alignment horizontal="center" vertical="center"/>
    </xf>
    <xf numFmtId="0" fontId="12" fillId="0" borderId="4" xfId="10" applyFont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3" fillId="5" borderId="4" xfId="0" applyFont="1" applyFill="1" applyBorder="1" applyAlignment="1">
      <alignment vertical="center"/>
    </xf>
    <xf numFmtId="164" fontId="13" fillId="5" borderId="4" xfId="0" applyNumberFormat="1" applyFont="1" applyFill="1" applyBorder="1" applyAlignment="1">
      <alignment horizontal="center" vertical="center"/>
    </xf>
    <xf numFmtId="10" fontId="13" fillId="5" borderId="4" xfId="6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/>
    </xf>
    <xf numFmtId="10" fontId="11" fillId="5" borderId="4" xfId="8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1" fillId="4" borderId="0" xfId="0" applyFont="1" applyFill="1" applyAlignment="1">
      <alignment horizontal="center"/>
    </xf>
    <xf numFmtId="164" fontId="11" fillId="0" borderId="4" xfId="0" applyNumberFormat="1" applyFont="1" applyBorder="1" applyAlignment="1" applyProtection="1">
      <alignment horizontal="center" vertical="center"/>
      <protection locked="0"/>
    </xf>
    <xf numFmtId="10" fontId="11" fillId="5" borderId="4" xfId="8" applyNumberFormat="1" applyFont="1" applyFill="1" applyBorder="1" applyAlignment="1">
      <alignment horizontal="center" vertical="center"/>
    </xf>
    <xf numFmtId="0" fontId="25" fillId="0" borderId="4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5" fillId="0" borderId="0" xfId="5" applyFont="1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13" fillId="0" borderId="4" xfId="0" applyFont="1" applyBorder="1" applyAlignment="1" applyProtection="1">
      <alignment horizontal="center" vertical="center"/>
      <protection locked="0"/>
    </xf>
    <xf numFmtId="0" fontId="11" fillId="5" borderId="4" xfId="5" applyFont="1" applyFill="1" applyBorder="1" applyAlignment="1">
      <alignment horizontal="center" vertical="center"/>
    </xf>
    <xf numFmtId="164" fontId="11" fillId="5" borderId="4" xfId="5" applyNumberFormat="1" applyFont="1" applyFill="1" applyBorder="1" applyAlignment="1">
      <alignment horizontal="center" vertical="center"/>
    </xf>
    <xf numFmtId="0" fontId="12" fillId="5" borderId="4" xfId="5" applyFont="1" applyFill="1" applyBorder="1"/>
    <xf numFmtId="0" fontId="11" fillId="0" borderId="4" xfId="5" applyFont="1" applyBorder="1" applyAlignment="1" applyProtection="1">
      <alignment horizontal="center" vertical="center"/>
      <protection locked="0"/>
    </xf>
    <xf numFmtId="0" fontId="12" fillId="0" borderId="4" xfId="5" applyFont="1" applyBorder="1" applyAlignment="1" applyProtection="1">
      <alignment horizontal="center" vertical="center" wrapText="1"/>
      <protection locked="0"/>
    </xf>
    <xf numFmtId="164" fontId="11" fillId="0" borderId="4" xfId="5" applyNumberFormat="1" applyFont="1" applyBorder="1" applyAlignment="1" applyProtection="1">
      <alignment horizontal="center" vertical="center"/>
      <protection locked="0"/>
    </xf>
    <xf numFmtId="0" fontId="11" fillId="0" borderId="4" xfId="5" applyFont="1" applyBorder="1" applyAlignment="1" applyProtection="1">
      <alignment horizontal="center" vertical="center" wrapText="1"/>
      <protection locked="0"/>
    </xf>
    <xf numFmtId="0" fontId="12" fillId="0" borderId="8" xfId="5" applyFont="1" applyBorder="1" applyAlignment="1" applyProtection="1">
      <alignment horizontal="center" vertical="center" wrapText="1"/>
      <protection locked="0"/>
    </xf>
    <xf numFmtId="0" fontId="11" fillId="0" borderId="8" xfId="5" applyFont="1" applyBorder="1" applyAlignment="1" applyProtection="1">
      <alignment horizontal="center" vertical="center"/>
      <protection locked="0"/>
    </xf>
    <xf numFmtId="0" fontId="11" fillId="5" borderId="8" xfId="5" applyFont="1" applyFill="1" applyBorder="1" applyAlignment="1">
      <alignment horizontal="center" vertical="center"/>
    </xf>
    <xf numFmtId="164" fontId="11" fillId="0" borderId="8" xfId="5" applyNumberFormat="1" applyFont="1" applyBorder="1" applyAlignment="1" applyProtection="1">
      <alignment horizontal="center" vertical="center"/>
      <protection locked="0"/>
    </xf>
    <xf numFmtId="10" fontId="11" fillId="5" borderId="8" xfId="8" applyNumberFormat="1" applyFont="1" applyFill="1" applyBorder="1" applyAlignment="1">
      <alignment horizontal="center" vertical="center"/>
    </xf>
    <xf numFmtId="0" fontId="11" fillId="0" borderId="8" xfId="5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5" borderId="8" xfId="0" applyFont="1" applyFill="1" applyBorder="1" applyAlignment="1">
      <alignment horizontal="center" vertical="center"/>
    </xf>
    <xf numFmtId="164" fontId="13" fillId="0" borderId="8" xfId="0" applyNumberFormat="1" applyFont="1" applyBorder="1" applyAlignment="1" applyProtection="1">
      <alignment horizontal="center" vertical="center"/>
      <protection locked="0"/>
    </xf>
    <xf numFmtId="10" fontId="13" fillId="5" borderId="8" xfId="8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 applyProtection="1">
      <alignment horizontal="center" vertical="center" wrapText="1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0" fontId="13" fillId="5" borderId="4" xfId="8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10" fontId="25" fillId="0" borderId="0" xfId="0" applyNumberFormat="1" applyFont="1" applyAlignment="1">
      <alignment horizontal="center"/>
    </xf>
    <xf numFmtId="0" fontId="11" fillId="4" borderId="4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10" borderId="0" xfId="0" applyFont="1" applyFill="1" applyAlignment="1" applyProtection="1">
      <alignment horizontal="left" vertical="center" wrapText="1"/>
      <protection hidden="1"/>
    </xf>
    <xf numFmtId="0" fontId="19" fillId="8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3" fillId="11" borderId="0" xfId="0" applyFont="1" applyFill="1" applyAlignment="1" applyProtection="1">
      <alignment horizontal="left" vertical="center" wrapText="1"/>
      <protection hidden="1"/>
    </xf>
  </cellXfs>
  <cellStyles count="15">
    <cellStyle name="Normal" xfId="0" builtinId="0"/>
    <cellStyle name="Normal 2" xfId="1" xr:uid="{3C120988-EA60-48E7-A40A-CED9E0C3D203}"/>
    <cellStyle name="Normal 2 2" xfId="4" xr:uid="{B0372451-E927-4412-80AB-9E4E91242FE2}"/>
    <cellStyle name="Normal 2 2 2" xfId="7" xr:uid="{F0F55761-2AF2-450F-81FB-CDE686C2D18E}"/>
    <cellStyle name="Normal 3" xfId="5" xr:uid="{178D07E9-9D4C-46AF-BAAF-F11FFB734826}"/>
    <cellStyle name="Normal 4" xfId="10" xr:uid="{48ACC5D9-3B1C-4BEB-A7F2-7FD84F8E0187}"/>
    <cellStyle name="Normal 4 2" xfId="13" xr:uid="{E9C869D1-5C1E-466C-84BC-B58291D3C9A4}"/>
    <cellStyle name="Normal 5" xfId="9" xr:uid="{C877AD26-EEEA-40E6-8351-16716B38E675}"/>
    <cellStyle name="Normal 5 2" xfId="12" xr:uid="{1C6F5B1B-CD74-4C39-AAB0-01CCEF52D24A}"/>
    <cellStyle name="Normal 5 3" xfId="14" xr:uid="{EBDC47DE-29CE-4EBF-B458-13572A7DE84C}"/>
    <cellStyle name="Porcentagem" xfId="6" builtinId="5"/>
    <cellStyle name="Porcentagem 2" xfId="2" xr:uid="{3DED5F3F-1FB3-490D-9B4C-DC61E1463894}"/>
    <cellStyle name="Porcentagem 3" xfId="8" xr:uid="{876FDDAF-A392-485D-A155-450CB3AA9136}"/>
    <cellStyle name="Porcentagem 4" xfId="11" xr:uid="{0B7D08CD-1E9A-4D48-B5D0-445FF279DC22}"/>
    <cellStyle name="Tabela" xfId="3" xr:uid="{A3A17625-1781-4178-990E-C4CB81B0C91A}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46105</xdr:colOff>
      <xdr:row>0</xdr:row>
      <xdr:rowOff>82603</xdr:rowOff>
    </xdr:from>
    <xdr:to>
      <xdr:col>0</xdr:col>
      <xdr:colOff>1621972</xdr:colOff>
      <xdr:row>4</xdr:row>
      <xdr:rowOff>77668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4F70282-55D9-404F-B46E-D24C7717B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" y="82603"/>
          <a:ext cx="1575867" cy="7788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FEAD-1087-412B-A340-3F84C4198371}">
  <dimension ref="A1:XET1077"/>
  <sheetViews>
    <sheetView showGridLines="0" tabSelected="1" zoomScale="70" zoomScaleNormal="70" workbookViewId="0">
      <pane ySplit="24" topLeftCell="A25" activePane="bottomLeft" state="frozen"/>
      <selection pane="bottomLeft" activeCell="A6" sqref="A6:B6"/>
    </sheetView>
  </sheetViews>
  <sheetFormatPr defaultColWidth="12.59765625" defaultRowHeight="12" x14ac:dyDescent="0.25"/>
  <cols>
    <col min="1" max="1" width="26.59765625" style="23" customWidth="1"/>
    <col min="2" max="2" width="12.5" style="3" customWidth="1"/>
    <col min="3" max="3" width="26.3984375" style="3" customWidth="1"/>
    <col min="4" max="4" width="22.3984375" style="3" customWidth="1"/>
    <col min="5" max="5" width="20.09765625" style="3" customWidth="1"/>
    <col min="6" max="6" width="16.5" style="3" customWidth="1"/>
    <col min="7" max="7" width="12.59765625" style="3" customWidth="1"/>
    <col min="8" max="8" width="12.69921875" style="3" customWidth="1"/>
    <col min="9" max="11" width="8" style="3" customWidth="1"/>
    <col min="12" max="14" width="10.3984375" style="3" customWidth="1"/>
    <col min="15" max="15" width="10.3984375" style="3" hidden="1" customWidth="1"/>
    <col min="16" max="16" width="31.59765625" style="3" hidden="1" customWidth="1"/>
    <col min="17" max="18" width="12.69921875" style="3" hidden="1" customWidth="1"/>
    <col min="19" max="20" width="9.8984375" style="3" bestFit="1" customWidth="1"/>
    <col min="21" max="22" width="11.3984375" style="3" hidden="1" customWidth="1"/>
    <col min="23" max="26" width="9.8984375" style="3" hidden="1" customWidth="1"/>
    <col min="27" max="28" width="9.8984375" style="3" customWidth="1"/>
    <col min="29" max="30" width="9.8984375" style="3" bestFit="1" customWidth="1"/>
    <col min="31" max="31" width="27.19921875" style="48" hidden="1" customWidth="1"/>
    <col min="32" max="32" width="9.8984375" style="48" hidden="1" customWidth="1"/>
    <col min="33" max="33" width="11" style="62" bestFit="1" customWidth="1"/>
    <col min="34" max="34" width="7.59765625" style="62" customWidth="1"/>
    <col min="35" max="16384" width="12.59765625" style="3"/>
  </cols>
  <sheetData>
    <row r="1" spans="1:30" ht="15.6" x14ac:dyDescent="0.25">
      <c r="F1" s="18"/>
      <c r="H1" s="18"/>
      <c r="I1" s="18"/>
      <c r="J1" s="18"/>
      <c r="K1" s="18"/>
      <c r="L1" s="18"/>
    </row>
    <row r="2" spans="1:30" ht="15.6" x14ac:dyDescent="0.25">
      <c r="B2" s="106" t="s">
        <v>51</v>
      </c>
      <c r="C2" s="106"/>
      <c r="D2" s="106"/>
      <c r="E2" s="106"/>
      <c r="F2" s="106"/>
      <c r="H2" s="18"/>
      <c r="I2" s="18"/>
      <c r="J2" s="18"/>
      <c r="K2" s="18"/>
      <c r="L2" s="18"/>
    </row>
    <row r="3" spans="1:30" ht="15.6" x14ac:dyDescent="0.25">
      <c r="B3" s="106" t="s">
        <v>52</v>
      </c>
      <c r="C3" s="106"/>
      <c r="D3" s="106"/>
      <c r="E3" s="106"/>
      <c r="F3" s="106"/>
      <c r="H3" s="18"/>
      <c r="I3" s="18"/>
      <c r="J3" s="18"/>
      <c r="K3" s="18"/>
      <c r="L3" s="18"/>
    </row>
    <row r="4" spans="1:30" ht="15.6" x14ac:dyDescent="0.25">
      <c r="B4" s="106" t="s">
        <v>53</v>
      </c>
      <c r="C4" s="106"/>
      <c r="D4" s="106"/>
      <c r="E4" s="106"/>
      <c r="F4" s="106"/>
      <c r="H4" s="18"/>
      <c r="I4" s="18"/>
      <c r="J4" s="18"/>
      <c r="K4" s="18"/>
      <c r="L4" s="18"/>
    </row>
    <row r="5" spans="1:30" ht="15.6" customHeight="1" x14ac:dyDescent="0.25">
      <c r="B5" s="106" t="s">
        <v>57</v>
      </c>
      <c r="C5" s="106"/>
      <c r="D5" s="106"/>
      <c r="E5" s="106"/>
      <c r="F5" s="106"/>
      <c r="G5" s="7"/>
      <c r="H5" s="8"/>
      <c r="I5" s="8"/>
      <c r="J5" s="8"/>
      <c r="K5" s="8"/>
      <c r="L5" s="8"/>
    </row>
    <row r="6" spans="1:30" ht="20.399999999999999" customHeight="1" x14ac:dyDescent="0.3">
      <c r="A6" s="109" t="s">
        <v>584</v>
      </c>
      <c r="B6" s="109"/>
      <c r="C6" s="1"/>
      <c r="D6" s="1"/>
      <c r="E6" s="7"/>
      <c r="F6" s="7"/>
      <c r="G6" s="7"/>
      <c r="H6" s="8"/>
      <c r="I6" s="8"/>
      <c r="J6" s="8"/>
      <c r="K6" s="8"/>
      <c r="L6" s="8"/>
    </row>
    <row r="7" spans="1:30" ht="15.6" customHeight="1" x14ac:dyDescent="0.25">
      <c r="A7" s="110" t="s">
        <v>260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</row>
    <row r="8" spans="1:30" ht="15.6" customHeight="1" x14ac:dyDescent="0.25">
      <c r="A8" s="107" t="s">
        <v>450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 spans="1:30" ht="15.6" customHeight="1" x14ac:dyDescent="0.25">
      <c r="A9" s="107" t="s">
        <v>451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</row>
    <row r="10" spans="1:30" ht="15.6" customHeight="1" x14ac:dyDescent="0.25">
      <c r="A10" s="107" t="s">
        <v>452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</row>
    <row r="11" spans="1:30" x14ac:dyDescent="0.25">
      <c r="Y11" s="9"/>
      <c r="Z11" s="9"/>
      <c r="AA11" s="9"/>
      <c r="AB11" s="9"/>
    </row>
    <row r="12" spans="1:30" hidden="1" x14ac:dyDescent="0.25">
      <c r="O12" s="4" t="s">
        <v>38</v>
      </c>
      <c r="P12" s="10"/>
      <c r="Q12" s="10" t="s">
        <v>39</v>
      </c>
      <c r="R12" s="10" t="s">
        <v>40</v>
      </c>
      <c r="S12" s="11" t="s">
        <v>33</v>
      </c>
      <c r="T12" s="11" t="s">
        <v>32</v>
      </c>
      <c r="U12" s="11" t="s">
        <v>31</v>
      </c>
      <c r="V12" s="11" t="s">
        <v>12</v>
      </c>
      <c r="W12" s="11" t="s">
        <v>16</v>
      </c>
      <c r="X12" s="11" t="s">
        <v>11</v>
      </c>
      <c r="Y12" s="12"/>
      <c r="Z12" s="12"/>
      <c r="AA12" s="12"/>
      <c r="AB12" s="12"/>
    </row>
    <row r="13" spans="1:30" hidden="1" x14ac:dyDescent="0.25">
      <c r="O13" s="4">
        <v>1.2</v>
      </c>
      <c r="P13" s="13" t="s">
        <v>41</v>
      </c>
      <c r="Q13" s="13">
        <v>3.4599999999999999E-2</v>
      </c>
      <c r="R13" s="13">
        <v>19.117000000000001</v>
      </c>
      <c r="S13" s="14">
        <v>0.59899999999999998</v>
      </c>
      <c r="T13" s="14">
        <v>0.68400000000000005</v>
      </c>
      <c r="U13" s="13">
        <v>0.77</v>
      </c>
      <c r="V13" s="13">
        <v>0.85499999999999998</v>
      </c>
      <c r="W13" s="14">
        <v>0.93100000000000005</v>
      </c>
      <c r="X13" s="14">
        <v>0.97199999999999998</v>
      </c>
      <c r="Y13" s="12"/>
      <c r="Z13" s="12"/>
      <c r="AA13" s="12"/>
      <c r="AB13" s="12"/>
    </row>
    <row r="14" spans="1:30" hidden="1" x14ac:dyDescent="0.25">
      <c r="O14" s="4" t="s">
        <v>35</v>
      </c>
      <c r="P14" s="13" t="s">
        <v>54</v>
      </c>
      <c r="Q14" s="13">
        <v>3.0499999999999999E-2</v>
      </c>
      <c r="R14" s="13">
        <v>33.683999999999997</v>
      </c>
      <c r="S14" s="14">
        <v>0.59899999999999998</v>
      </c>
      <c r="T14" s="14">
        <v>0.68400000000000005</v>
      </c>
      <c r="U14" s="13">
        <v>0.77</v>
      </c>
      <c r="V14" s="13">
        <v>0.85499999999999998</v>
      </c>
      <c r="W14" s="14">
        <v>0.93100000000000005</v>
      </c>
      <c r="X14" s="14">
        <v>0.97199999999999998</v>
      </c>
      <c r="Y14" s="12"/>
      <c r="Z14" s="12"/>
      <c r="AA14" s="12"/>
      <c r="AB14" s="12"/>
    </row>
    <row r="15" spans="1:30" hidden="1" x14ac:dyDescent="0.25">
      <c r="O15" s="5">
        <v>1.41</v>
      </c>
      <c r="P15" s="13" t="s">
        <v>42</v>
      </c>
      <c r="Q15" s="13">
        <v>9.1600000000000001E-2</v>
      </c>
      <c r="R15" s="13">
        <v>17.082999999999998</v>
      </c>
      <c r="S15" s="14">
        <v>0.59199999999999997</v>
      </c>
      <c r="T15" s="14">
        <v>0.67700000000000005</v>
      </c>
      <c r="U15" s="13">
        <v>0.76100000000000001</v>
      </c>
      <c r="V15" s="13">
        <v>0.85499999999999998</v>
      </c>
      <c r="W15" s="14">
        <v>0.93100000000000005</v>
      </c>
      <c r="X15" s="14">
        <v>0.97199999999999998</v>
      </c>
      <c r="Y15" s="12"/>
      <c r="Z15" s="12"/>
      <c r="AA15" s="12"/>
      <c r="AB15" s="12"/>
    </row>
    <row r="16" spans="1:30" hidden="1" x14ac:dyDescent="0.25">
      <c r="D16" s="4" t="s">
        <v>23</v>
      </c>
      <c r="O16" s="4" t="s">
        <v>36</v>
      </c>
      <c r="P16" s="13" t="s">
        <v>55</v>
      </c>
      <c r="Q16" s="13">
        <v>0.10589999999999999</v>
      </c>
      <c r="R16" s="13">
        <v>7.4862000000000002</v>
      </c>
      <c r="S16" s="14">
        <v>0.59199999999999997</v>
      </c>
      <c r="T16" s="14">
        <v>0.67700000000000005</v>
      </c>
      <c r="U16" s="13">
        <v>0.76100000000000001</v>
      </c>
      <c r="V16" s="13">
        <v>0.84599999999999997</v>
      </c>
      <c r="W16" s="14">
        <v>0.92100000000000004</v>
      </c>
      <c r="X16" s="14">
        <v>0.96299999999999997</v>
      </c>
      <c r="Y16" s="12"/>
      <c r="Z16" s="12"/>
      <c r="AA16" s="12"/>
      <c r="AB16" s="12"/>
    </row>
    <row r="17" spans="1:34" hidden="1" x14ac:dyDescent="0.25">
      <c r="D17" s="4" t="s">
        <v>24</v>
      </c>
      <c r="O17" s="5">
        <v>1.63</v>
      </c>
      <c r="P17" s="13" t="s">
        <v>43</v>
      </c>
      <c r="Q17" s="13">
        <v>2.1100000000000001E-2</v>
      </c>
      <c r="R17" s="13">
        <v>39.228000000000002</v>
      </c>
      <c r="S17" s="14">
        <v>0.59899999999999998</v>
      </c>
      <c r="T17" s="14">
        <v>0.68400000000000005</v>
      </c>
      <c r="U17" s="13">
        <v>0.77</v>
      </c>
      <c r="V17" s="13">
        <v>0.85499999999999998</v>
      </c>
      <c r="W17" s="14">
        <v>0.93100000000000005</v>
      </c>
      <c r="X17" s="14">
        <v>0.97199999999999998</v>
      </c>
      <c r="Y17" s="12"/>
      <c r="Z17" s="12"/>
      <c r="AA17" s="12"/>
      <c r="AB17" s="12"/>
    </row>
    <row r="18" spans="1:34" hidden="1" x14ac:dyDescent="0.25">
      <c r="D18" s="4" t="s">
        <v>19</v>
      </c>
      <c r="F18" s="4" t="s">
        <v>27</v>
      </c>
      <c r="O18" s="4" t="s">
        <v>37</v>
      </c>
      <c r="P18" s="13" t="s">
        <v>56</v>
      </c>
      <c r="Q18" s="13">
        <v>1.78E-2</v>
      </c>
      <c r="R18" s="13">
        <v>58.712000000000003</v>
      </c>
      <c r="S18" s="14">
        <v>0.59899999999999998</v>
      </c>
      <c r="T18" s="14">
        <v>0.68400000000000005</v>
      </c>
      <c r="U18" s="13">
        <v>0.77</v>
      </c>
      <c r="V18" s="13">
        <v>0.85499999999999998</v>
      </c>
      <c r="W18" s="14">
        <v>0.93100000000000005</v>
      </c>
      <c r="X18" s="14">
        <v>0.97199999999999998</v>
      </c>
      <c r="Y18" s="12"/>
      <c r="Z18" s="12"/>
      <c r="AA18" s="12"/>
      <c r="AB18" s="12"/>
    </row>
    <row r="19" spans="1:34" hidden="1" x14ac:dyDescent="0.25">
      <c r="D19" s="4" t="s">
        <v>61</v>
      </c>
      <c r="E19" s="22" t="s">
        <v>21</v>
      </c>
      <c r="F19" s="4" t="s">
        <v>28</v>
      </c>
      <c r="O19" s="15">
        <v>1.85</v>
      </c>
      <c r="P19" s="13" t="s">
        <v>44</v>
      </c>
      <c r="Q19" s="13">
        <v>7.5800000000000006E-2</v>
      </c>
      <c r="R19" s="13">
        <v>13.095000000000001</v>
      </c>
      <c r="S19" s="14">
        <v>0.59899999999999998</v>
      </c>
      <c r="T19" s="14">
        <v>0.68400000000000005</v>
      </c>
      <c r="U19" s="13">
        <v>0.77</v>
      </c>
      <c r="V19" s="13">
        <v>0.85499999999999998</v>
      </c>
      <c r="W19" s="14">
        <v>0.93100000000000005</v>
      </c>
      <c r="X19" s="14">
        <v>0.97199999999999998</v>
      </c>
    </row>
    <row r="20" spans="1:34" hidden="1" x14ac:dyDescent="0.25">
      <c r="D20" s="4" t="s">
        <v>25</v>
      </c>
      <c r="E20" s="22" t="s">
        <v>22</v>
      </c>
      <c r="F20" s="4" t="s">
        <v>60</v>
      </c>
      <c r="O20" s="16"/>
      <c r="P20" s="17"/>
      <c r="Q20" s="17"/>
      <c r="R20" s="17"/>
      <c r="S20" s="12"/>
      <c r="T20" s="12"/>
      <c r="U20" s="17"/>
      <c r="V20" s="17"/>
      <c r="W20" s="12"/>
      <c r="X20" s="12"/>
    </row>
    <row r="21" spans="1:34" s="2" customFormat="1" ht="14.4" x14ac:dyDescent="0.25">
      <c r="A21" s="24"/>
      <c r="H21" s="99" t="s">
        <v>50</v>
      </c>
      <c r="I21" s="99"/>
      <c r="J21" s="99"/>
      <c r="K21" s="99"/>
      <c r="L21" s="99"/>
      <c r="M21" s="99"/>
      <c r="N21" s="99"/>
      <c r="O21" s="105" t="s">
        <v>58</v>
      </c>
      <c r="P21" s="105"/>
      <c r="Q21" s="105"/>
      <c r="R21" s="105"/>
      <c r="S21" s="101" t="s">
        <v>47</v>
      </c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49"/>
      <c r="AF21" s="49"/>
      <c r="AG21" s="63"/>
      <c r="AH21" s="63"/>
    </row>
    <row r="22" spans="1:34" ht="14.4" x14ac:dyDescent="0.25">
      <c r="A22" s="100" t="s">
        <v>1</v>
      </c>
      <c r="B22" s="100" t="s">
        <v>2</v>
      </c>
      <c r="C22" s="100" t="s">
        <v>3</v>
      </c>
      <c r="D22" s="108" t="s">
        <v>0</v>
      </c>
      <c r="E22" s="108" t="s">
        <v>20</v>
      </c>
      <c r="F22" s="100" t="s">
        <v>6</v>
      </c>
      <c r="G22" s="100" t="s">
        <v>26</v>
      </c>
      <c r="H22" s="103" t="s">
        <v>4</v>
      </c>
      <c r="I22" s="103"/>
      <c r="J22" s="103"/>
      <c r="K22" s="103"/>
      <c r="L22" s="103"/>
      <c r="M22" s="100" t="s">
        <v>17</v>
      </c>
      <c r="N22" s="102"/>
      <c r="O22" s="104" t="s">
        <v>5</v>
      </c>
      <c r="P22" s="104"/>
      <c r="Q22" s="104"/>
      <c r="R22" s="104"/>
      <c r="S22" s="100" t="s">
        <v>59</v>
      </c>
      <c r="T22" s="102"/>
      <c r="U22" s="104" t="s">
        <v>46</v>
      </c>
      <c r="V22" s="104"/>
      <c r="W22" s="104"/>
      <c r="X22" s="104"/>
      <c r="Y22" s="104"/>
      <c r="Z22" s="104"/>
      <c r="AA22" s="100" t="s">
        <v>29</v>
      </c>
      <c r="AB22" s="102"/>
      <c r="AC22" s="100" t="s">
        <v>30</v>
      </c>
      <c r="AD22" s="102"/>
    </row>
    <row r="23" spans="1:34" ht="33" customHeight="1" x14ac:dyDescent="0.3">
      <c r="A23" s="100"/>
      <c r="B23" s="100"/>
      <c r="C23" s="100"/>
      <c r="D23" s="108"/>
      <c r="E23" s="108"/>
      <c r="F23" s="100"/>
      <c r="G23" s="100"/>
      <c r="H23" s="100" t="s">
        <v>15</v>
      </c>
      <c r="I23" s="100" t="s">
        <v>7</v>
      </c>
      <c r="J23" s="102"/>
      <c r="K23" s="102"/>
      <c r="L23" s="100" t="s">
        <v>18</v>
      </c>
      <c r="M23" s="102"/>
      <c r="N23" s="102"/>
      <c r="O23" s="104"/>
      <c r="P23" s="104"/>
      <c r="Q23" s="104"/>
      <c r="R23" s="104"/>
      <c r="S23" s="102"/>
      <c r="T23" s="102"/>
      <c r="U23" s="104"/>
      <c r="V23" s="104"/>
      <c r="W23" s="104"/>
      <c r="X23" s="104"/>
      <c r="Y23" s="104"/>
      <c r="Z23" s="104"/>
      <c r="AA23" s="102"/>
      <c r="AB23" s="102"/>
      <c r="AC23" s="102"/>
      <c r="AD23" s="102"/>
    </row>
    <row r="24" spans="1:34" ht="14.4" x14ac:dyDescent="0.25">
      <c r="A24" s="100"/>
      <c r="B24" s="100"/>
      <c r="C24" s="100"/>
      <c r="D24" s="108"/>
      <c r="E24" s="108"/>
      <c r="F24" s="100"/>
      <c r="G24" s="100"/>
      <c r="H24" s="100"/>
      <c r="I24" s="53" t="s">
        <v>8</v>
      </c>
      <c r="J24" s="53" t="s">
        <v>9</v>
      </c>
      <c r="K24" s="53" t="s">
        <v>10</v>
      </c>
      <c r="L24" s="100"/>
      <c r="M24" s="53" t="s">
        <v>13</v>
      </c>
      <c r="N24" s="53" t="s">
        <v>14</v>
      </c>
      <c r="O24" s="19" t="s">
        <v>34</v>
      </c>
      <c r="P24" s="19" t="s">
        <v>39</v>
      </c>
      <c r="Q24" s="19" t="s">
        <v>40</v>
      </c>
      <c r="R24" s="19" t="s">
        <v>45</v>
      </c>
      <c r="S24" s="53" t="s">
        <v>13</v>
      </c>
      <c r="T24" s="53" t="s">
        <v>14</v>
      </c>
      <c r="U24" s="20" t="s">
        <v>33</v>
      </c>
      <c r="V24" s="20" t="s">
        <v>32</v>
      </c>
      <c r="W24" s="20" t="s">
        <v>31</v>
      </c>
      <c r="X24" s="20" t="s">
        <v>12</v>
      </c>
      <c r="Y24" s="20" t="s">
        <v>16</v>
      </c>
      <c r="Z24" s="20" t="s">
        <v>11</v>
      </c>
      <c r="AA24" s="53" t="s">
        <v>13</v>
      </c>
      <c r="AB24" s="53" t="s">
        <v>14</v>
      </c>
      <c r="AC24" s="53" t="s">
        <v>13</v>
      </c>
      <c r="AD24" s="53" t="s">
        <v>14</v>
      </c>
      <c r="AE24" s="50" t="s">
        <v>48</v>
      </c>
      <c r="AF24" s="50" t="s">
        <v>49</v>
      </c>
    </row>
    <row r="25" spans="1:34" x14ac:dyDescent="0.25">
      <c r="A25" s="25" t="s">
        <v>406</v>
      </c>
      <c r="B25" s="25" t="s">
        <v>329</v>
      </c>
      <c r="C25" s="26" t="s">
        <v>330</v>
      </c>
      <c r="D25" s="25" t="s">
        <v>23</v>
      </c>
      <c r="E25" s="25" t="s">
        <v>22</v>
      </c>
      <c r="F25" s="25" t="s">
        <v>27</v>
      </c>
      <c r="G25" s="25" t="s">
        <v>331</v>
      </c>
      <c r="H25" s="25">
        <v>294</v>
      </c>
      <c r="I25" s="25">
        <v>0</v>
      </c>
      <c r="J25" s="25">
        <v>0</v>
      </c>
      <c r="K25" s="25">
        <v>102</v>
      </c>
      <c r="L25" s="21">
        <f>SUM(H25:K25)</f>
        <v>396</v>
      </c>
      <c r="M25" s="25">
        <v>40</v>
      </c>
      <c r="N25" s="25">
        <v>43</v>
      </c>
      <c r="O25" s="27">
        <f t="shared" ref="O25:O88" si="0">(H25+I25*$O$15+J25*$O$17+K25*$O$19)*IF(E25=$E$20,$O$13,1)</f>
        <v>579.24</v>
      </c>
      <c r="P25" s="21">
        <f t="shared" ref="P25:P88" si="1">VLOOKUP(AE25,$P$13:$R$19,2,FALSE)</f>
        <v>0.10589999999999999</v>
      </c>
      <c r="Q25" s="21">
        <f t="shared" ref="Q25:Q88" si="2">VLOOKUP(AE25,$P$13:$R$19,3,FALSE)</f>
        <v>7.4862000000000002</v>
      </c>
      <c r="R25" s="28">
        <f t="shared" ref="R25:R88" si="3">ROUND(P25*O25+Q25,1)</f>
        <v>68.8</v>
      </c>
      <c r="S25" s="29">
        <f t="shared" ref="S25:S88" si="4">IF(M25&gt;0,M25/R25,"-")</f>
        <v>0.58139534883720934</v>
      </c>
      <c r="T25" s="29">
        <f t="shared" ref="T25:T88" si="5">IF(N25&gt;0,N25/R25,"-")</f>
        <v>0.625</v>
      </c>
      <c r="U25" s="29">
        <f>VLOOKUP($AE25,$P$13:$X$19,4,FALSE)</f>
        <v>0.59199999999999997</v>
      </c>
      <c r="V25" s="29">
        <f t="shared" ref="V25:V88" si="6">VLOOKUP($AE25,$P$13:$X$19,5,FALSE)</f>
        <v>0.67700000000000005</v>
      </c>
      <c r="W25" s="29">
        <f t="shared" ref="W25:W88" si="7">VLOOKUP($AE25,$P$13:$X$19,6,FALSE)</f>
        <v>0.76100000000000001</v>
      </c>
      <c r="X25" s="29">
        <f t="shared" ref="X25:X88" si="8">VLOOKUP($AE25,$P$13:$X$19,7,FALSE)</f>
        <v>0.84599999999999997</v>
      </c>
      <c r="Y25" s="29">
        <f t="shared" ref="Y25:Y88" si="9">VLOOKUP($AE25,$P$13:$X$19,8,FALSE)</f>
        <v>0.92100000000000004</v>
      </c>
      <c r="Z25" s="29">
        <f t="shared" ref="Z25:Z88" si="10">VLOOKUP($AE25,$P$13:$X$19,9,FALSE)</f>
        <v>0.96299999999999997</v>
      </c>
      <c r="AA25" s="21" t="str">
        <f t="shared" ref="AA25:AA88" si="11">IF(S25&lt;&gt;"-",IF(S25&lt;X25,$X$24,IF(S25&lt;Y25,$Y$24,$Z$24)),"-")</f>
        <v>A</v>
      </c>
      <c r="AB25" s="21" t="str">
        <f t="shared" ref="AB25:AB88" si="12">IF(T25&lt;&gt;"-",IF(T25&lt;X25,$X$24,IF(T25&lt;Y25,$Y$24,$Z$24)),"-")</f>
        <v>A</v>
      </c>
      <c r="AC25" s="21" t="str">
        <f>IF(S25&lt;&gt;"-",IF(S25&lt;U25,$U$24,IF(S25&lt;V25,$V$24,IF(S25&lt;W25,$W$24,IF(S25&lt;X25,$X$24,IF(S25&lt;Y25,$Y$24,$Z$24))))),"-")</f>
        <v>A+++</v>
      </c>
      <c r="AD25" s="21" t="str">
        <f t="shared" ref="AD25:AD88" si="13">IF(T25&lt;&gt;"-",IF(T25&lt;U25,$U$24,IF(T25&lt;V25,$V$24,IF(T25&lt;W25,$W$24,IF(T25&lt;X25,$X$24,IF(T25&lt;Y25,$Y$24,$Z$24))))),"-")</f>
        <v>A++</v>
      </c>
      <c r="AE25" s="47" t="str">
        <f t="shared" ref="AE25:AE88" si="14">IF(D25=$D$18,$P$13,CONCATENATE(D25," ",IF(E25=$E$20,"frost-free","")))</f>
        <v>Refrigerador-Congelador frost-free</v>
      </c>
      <c r="AF25" s="47">
        <f t="shared" ref="AF25:AF34" si="15">IF(S25="-",T25, S25)</f>
        <v>0.58139534883720934</v>
      </c>
      <c r="AH25" s="97">
        <f>T25-S25</f>
        <v>4.3604651162790664E-2</v>
      </c>
    </row>
    <row r="26" spans="1:34" x14ac:dyDescent="0.25">
      <c r="A26" s="25" t="s">
        <v>406</v>
      </c>
      <c r="B26" s="25" t="s">
        <v>329</v>
      </c>
      <c r="C26" s="26" t="s">
        <v>332</v>
      </c>
      <c r="D26" s="25" t="s">
        <v>23</v>
      </c>
      <c r="E26" s="25" t="s">
        <v>22</v>
      </c>
      <c r="F26" s="25" t="s">
        <v>27</v>
      </c>
      <c r="G26" s="25" t="s">
        <v>331</v>
      </c>
      <c r="H26" s="25">
        <v>151</v>
      </c>
      <c r="I26" s="25">
        <v>0</v>
      </c>
      <c r="J26" s="25">
        <v>0</v>
      </c>
      <c r="K26" s="25">
        <v>331</v>
      </c>
      <c r="L26" s="21">
        <f t="shared" ref="L26:L88" si="16">SUM(H26:K26)</f>
        <v>482</v>
      </c>
      <c r="M26" s="25">
        <v>44.5</v>
      </c>
      <c r="N26" s="25">
        <v>46.7</v>
      </c>
      <c r="O26" s="27">
        <f t="shared" si="0"/>
        <v>916.02</v>
      </c>
      <c r="P26" s="21">
        <f t="shared" si="1"/>
        <v>0.10589999999999999</v>
      </c>
      <c r="Q26" s="21">
        <f t="shared" si="2"/>
        <v>7.4862000000000002</v>
      </c>
      <c r="R26" s="28">
        <f t="shared" si="3"/>
        <v>104.5</v>
      </c>
      <c r="S26" s="29">
        <f t="shared" si="4"/>
        <v>0.42583732057416268</v>
      </c>
      <c r="T26" s="29">
        <f t="shared" si="5"/>
        <v>0.44688995215311006</v>
      </c>
      <c r="U26" s="29">
        <f t="shared" ref="U26:U88" si="17">VLOOKUP($AE26,$P$13:$X$19,4,FALSE)</f>
        <v>0.59199999999999997</v>
      </c>
      <c r="V26" s="29">
        <f t="shared" si="6"/>
        <v>0.67700000000000005</v>
      </c>
      <c r="W26" s="29">
        <f t="shared" si="7"/>
        <v>0.76100000000000001</v>
      </c>
      <c r="X26" s="29">
        <f t="shared" si="8"/>
        <v>0.84599999999999997</v>
      </c>
      <c r="Y26" s="29">
        <f t="shared" si="9"/>
        <v>0.92100000000000004</v>
      </c>
      <c r="Z26" s="29">
        <f t="shared" si="10"/>
        <v>0.96299999999999997</v>
      </c>
      <c r="AA26" s="21" t="str">
        <f t="shared" si="11"/>
        <v>A</v>
      </c>
      <c r="AB26" s="21" t="str">
        <f t="shared" si="12"/>
        <v>A</v>
      </c>
      <c r="AC26" s="21" t="str">
        <f t="shared" ref="AC26:AC88" si="18">IF(S26&lt;&gt;"-",IF(S26&lt;U26,$U$24,IF(S26&lt;V26,$V$24,IF(S26&lt;W26,$W$24,IF(S26&lt;X26,$X$24,IF(S26&lt;Y26,$Y$24,$Z$24))))),"-")</f>
        <v>A+++</v>
      </c>
      <c r="AD26" s="21" t="str">
        <f t="shared" si="13"/>
        <v>A+++</v>
      </c>
      <c r="AE26" s="47" t="str">
        <f t="shared" si="14"/>
        <v>Refrigerador-Congelador frost-free</v>
      </c>
      <c r="AF26" s="47">
        <f t="shared" si="15"/>
        <v>0.42583732057416268</v>
      </c>
      <c r="AH26" s="97">
        <f t="shared" ref="AH26:AH89" si="19">T26-S26</f>
        <v>2.1052631578947378E-2</v>
      </c>
    </row>
    <row r="27" spans="1:34" x14ac:dyDescent="0.25">
      <c r="A27" s="25" t="s">
        <v>406</v>
      </c>
      <c r="B27" s="25" t="s">
        <v>329</v>
      </c>
      <c r="C27" s="26" t="s">
        <v>333</v>
      </c>
      <c r="D27" s="25" t="s">
        <v>23</v>
      </c>
      <c r="E27" s="25" t="s">
        <v>22</v>
      </c>
      <c r="F27" s="25" t="s">
        <v>27</v>
      </c>
      <c r="G27" s="25" t="s">
        <v>331</v>
      </c>
      <c r="H27" s="25">
        <v>342</v>
      </c>
      <c r="I27" s="25">
        <v>0</v>
      </c>
      <c r="J27" s="25">
        <v>20</v>
      </c>
      <c r="K27" s="25">
        <v>158</v>
      </c>
      <c r="L27" s="21">
        <f t="shared" si="16"/>
        <v>520</v>
      </c>
      <c r="M27" s="25">
        <v>59.6</v>
      </c>
      <c r="N27" s="25">
        <v>61.3</v>
      </c>
      <c r="O27" s="27">
        <f t="shared" si="0"/>
        <v>800.28000000000009</v>
      </c>
      <c r="P27" s="21">
        <f t="shared" si="1"/>
        <v>0.10589999999999999</v>
      </c>
      <c r="Q27" s="21">
        <f t="shared" si="2"/>
        <v>7.4862000000000002</v>
      </c>
      <c r="R27" s="28">
        <f t="shared" si="3"/>
        <v>92.2</v>
      </c>
      <c r="S27" s="29">
        <f t="shared" si="4"/>
        <v>0.6464208242950108</v>
      </c>
      <c r="T27" s="29">
        <f t="shared" si="5"/>
        <v>0.66485900216919736</v>
      </c>
      <c r="U27" s="29">
        <f t="shared" si="17"/>
        <v>0.59199999999999997</v>
      </c>
      <c r="V27" s="29">
        <f t="shared" si="6"/>
        <v>0.67700000000000005</v>
      </c>
      <c r="W27" s="29">
        <f t="shared" si="7"/>
        <v>0.76100000000000001</v>
      </c>
      <c r="X27" s="29">
        <f t="shared" si="8"/>
        <v>0.84599999999999997</v>
      </c>
      <c r="Y27" s="29">
        <f t="shared" si="9"/>
        <v>0.92100000000000004</v>
      </c>
      <c r="Z27" s="29">
        <f t="shared" si="10"/>
        <v>0.96299999999999997</v>
      </c>
      <c r="AA27" s="21" t="str">
        <f t="shared" si="11"/>
        <v>A</v>
      </c>
      <c r="AB27" s="21" t="str">
        <f t="shared" si="12"/>
        <v>A</v>
      </c>
      <c r="AC27" s="21" t="str">
        <f t="shared" si="18"/>
        <v>A++</v>
      </c>
      <c r="AD27" s="21" t="str">
        <f t="shared" si="13"/>
        <v>A++</v>
      </c>
      <c r="AE27" s="47" t="str">
        <f t="shared" si="14"/>
        <v>Refrigerador-Congelador frost-free</v>
      </c>
      <c r="AF27" s="47">
        <f t="shared" si="15"/>
        <v>0.6464208242950108</v>
      </c>
      <c r="AH27" s="97">
        <f t="shared" si="19"/>
        <v>1.8438177874186557E-2</v>
      </c>
    </row>
    <row r="28" spans="1:34" x14ac:dyDescent="0.25">
      <c r="A28" s="25" t="s">
        <v>406</v>
      </c>
      <c r="B28" s="25" t="s">
        <v>329</v>
      </c>
      <c r="C28" s="26" t="s">
        <v>334</v>
      </c>
      <c r="D28" s="25" t="s">
        <v>23</v>
      </c>
      <c r="E28" s="25" t="s">
        <v>22</v>
      </c>
      <c r="F28" s="25" t="s">
        <v>27</v>
      </c>
      <c r="G28" s="25" t="s">
        <v>331</v>
      </c>
      <c r="H28" s="25">
        <v>342</v>
      </c>
      <c r="I28" s="25">
        <v>0</v>
      </c>
      <c r="J28" s="25">
        <v>20</v>
      </c>
      <c r="K28" s="25">
        <v>158</v>
      </c>
      <c r="L28" s="21">
        <f t="shared" si="16"/>
        <v>520</v>
      </c>
      <c r="M28" s="25">
        <v>59.6</v>
      </c>
      <c r="N28" s="25">
        <v>61.3</v>
      </c>
      <c r="O28" s="27">
        <f t="shared" si="0"/>
        <v>800.28000000000009</v>
      </c>
      <c r="P28" s="21">
        <f t="shared" si="1"/>
        <v>0.10589999999999999</v>
      </c>
      <c r="Q28" s="21">
        <f t="shared" si="2"/>
        <v>7.4862000000000002</v>
      </c>
      <c r="R28" s="28">
        <f t="shared" si="3"/>
        <v>92.2</v>
      </c>
      <c r="S28" s="29">
        <f t="shared" si="4"/>
        <v>0.6464208242950108</v>
      </c>
      <c r="T28" s="29">
        <f t="shared" si="5"/>
        <v>0.66485900216919736</v>
      </c>
      <c r="U28" s="29">
        <f t="shared" si="17"/>
        <v>0.59199999999999997</v>
      </c>
      <c r="V28" s="29">
        <f t="shared" si="6"/>
        <v>0.67700000000000005</v>
      </c>
      <c r="W28" s="29">
        <f t="shared" si="7"/>
        <v>0.76100000000000001</v>
      </c>
      <c r="X28" s="29">
        <f t="shared" si="8"/>
        <v>0.84599999999999997</v>
      </c>
      <c r="Y28" s="29">
        <f t="shared" si="9"/>
        <v>0.92100000000000004</v>
      </c>
      <c r="Z28" s="29">
        <f t="shared" si="10"/>
        <v>0.96299999999999997</v>
      </c>
      <c r="AA28" s="21" t="str">
        <f t="shared" si="11"/>
        <v>A</v>
      </c>
      <c r="AB28" s="21" t="str">
        <f t="shared" si="12"/>
        <v>A</v>
      </c>
      <c r="AC28" s="21" t="str">
        <f t="shared" si="18"/>
        <v>A++</v>
      </c>
      <c r="AD28" s="21" t="str">
        <f t="shared" si="13"/>
        <v>A++</v>
      </c>
      <c r="AE28" s="47" t="str">
        <f t="shared" si="14"/>
        <v>Refrigerador-Congelador frost-free</v>
      </c>
      <c r="AF28" s="47">
        <f t="shared" si="15"/>
        <v>0.6464208242950108</v>
      </c>
      <c r="AH28" s="97">
        <f t="shared" si="19"/>
        <v>1.8438177874186557E-2</v>
      </c>
    </row>
    <row r="29" spans="1:34" x14ac:dyDescent="0.25">
      <c r="A29" s="25" t="s">
        <v>406</v>
      </c>
      <c r="B29" s="25" t="s">
        <v>329</v>
      </c>
      <c r="C29" s="26" t="s">
        <v>335</v>
      </c>
      <c r="D29" s="25" t="s">
        <v>23</v>
      </c>
      <c r="E29" s="25" t="s">
        <v>22</v>
      </c>
      <c r="F29" s="25" t="s">
        <v>27</v>
      </c>
      <c r="G29" s="25" t="s">
        <v>336</v>
      </c>
      <c r="H29" s="25">
        <v>184</v>
      </c>
      <c r="I29" s="25">
        <v>0</v>
      </c>
      <c r="J29" s="25">
        <v>0</v>
      </c>
      <c r="K29" s="25">
        <v>115</v>
      </c>
      <c r="L29" s="21">
        <f t="shared" si="16"/>
        <v>299</v>
      </c>
      <c r="M29" s="25">
        <v>36</v>
      </c>
      <c r="N29" s="25">
        <v>36</v>
      </c>
      <c r="O29" s="27">
        <f t="shared" si="0"/>
        <v>476.09999999999997</v>
      </c>
      <c r="P29" s="21">
        <f t="shared" si="1"/>
        <v>0.10589999999999999</v>
      </c>
      <c r="Q29" s="21">
        <f t="shared" si="2"/>
        <v>7.4862000000000002</v>
      </c>
      <c r="R29" s="28">
        <f t="shared" si="3"/>
        <v>57.9</v>
      </c>
      <c r="S29" s="29">
        <f t="shared" si="4"/>
        <v>0.62176165803108807</v>
      </c>
      <c r="T29" s="29">
        <f t="shared" si="5"/>
        <v>0.62176165803108807</v>
      </c>
      <c r="U29" s="29">
        <f t="shared" si="17"/>
        <v>0.59199999999999997</v>
      </c>
      <c r="V29" s="29">
        <f t="shared" si="6"/>
        <v>0.67700000000000005</v>
      </c>
      <c r="W29" s="29">
        <f t="shared" si="7"/>
        <v>0.76100000000000001</v>
      </c>
      <c r="X29" s="29">
        <f t="shared" si="8"/>
        <v>0.84599999999999997</v>
      </c>
      <c r="Y29" s="29">
        <f t="shared" si="9"/>
        <v>0.92100000000000004</v>
      </c>
      <c r="Z29" s="29">
        <f t="shared" si="10"/>
        <v>0.96299999999999997</v>
      </c>
      <c r="AA29" s="21" t="str">
        <f t="shared" si="11"/>
        <v>A</v>
      </c>
      <c r="AB29" s="21" t="str">
        <f t="shared" si="12"/>
        <v>A</v>
      </c>
      <c r="AC29" s="21" t="str">
        <f t="shared" si="18"/>
        <v>A++</v>
      </c>
      <c r="AD29" s="21" t="str">
        <f t="shared" si="13"/>
        <v>A++</v>
      </c>
      <c r="AE29" s="47" t="str">
        <f t="shared" si="14"/>
        <v>Refrigerador-Congelador frost-free</v>
      </c>
      <c r="AF29" s="47">
        <f t="shared" si="15"/>
        <v>0.62176165803108807</v>
      </c>
      <c r="AH29" s="97">
        <f t="shared" si="19"/>
        <v>0</v>
      </c>
    </row>
    <row r="30" spans="1:34" x14ac:dyDescent="0.25">
      <c r="A30" s="25" t="s">
        <v>406</v>
      </c>
      <c r="B30" s="25" t="s">
        <v>329</v>
      </c>
      <c r="C30" s="26" t="s">
        <v>337</v>
      </c>
      <c r="D30" s="25" t="s">
        <v>23</v>
      </c>
      <c r="E30" s="25" t="s">
        <v>22</v>
      </c>
      <c r="F30" s="25" t="s">
        <v>27</v>
      </c>
      <c r="G30" s="25" t="s">
        <v>336</v>
      </c>
      <c r="H30" s="25">
        <v>270</v>
      </c>
      <c r="I30" s="25">
        <v>0</v>
      </c>
      <c r="J30" s="25">
        <v>0</v>
      </c>
      <c r="K30" s="25">
        <v>133</v>
      </c>
      <c r="L30" s="21">
        <f t="shared" si="16"/>
        <v>403</v>
      </c>
      <c r="M30" s="25">
        <v>38</v>
      </c>
      <c r="N30" s="25">
        <v>42</v>
      </c>
      <c r="O30" s="27">
        <f t="shared" si="0"/>
        <v>619.25999999999988</v>
      </c>
      <c r="P30" s="21">
        <f t="shared" si="1"/>
        <v>0.10589999999999999</v>
      </c>
      <c r="Q30" s="21">
        <f t="shared" si="2"/>
        <v>7.4862000000000002</v>
      </c>
      <c r="R30" s="28">
        <f t="shared" si="3"/>
        <v>73.099999999999994</v>
      </c>
      <c r="S30" s="29">
        <f t="shared" si="4"/>
        <v>0.51983584131326954</v>
      </c>
      <c r="T30" s="29">
        <f t="shared" si="5"/>
        <v>0.57455540355677159</v>
      </c>
      <c r="U30" s="29">
        <f t="shared" si="17"/>
        <v>0.59199999999999997</v>
      </c>
      <c r="V30" s="29">
        <f t="shared" si="6"/>
        <v>0.67700000000000005</v>
      </c>
      <c r="W30" s="29">
        <f t="shared" si="7"/>
        <v>0.76100000000000001</v>
      </c>
      <c r="X30" s="29">
        <f t="shared" si="8"/>
        <v>0.84599999999999997</v>
      </c>
      <c r="Y30" s="29">
        <f t="shared" si="9"/>
        <v>0.92100000000000004</v>
      </c>
      <c r="Z30" s="29">
        <f t="shared" si="10"/>
        <v>0.96299999999999997</v>
      </c>
      <c r="AA30" s="21" t="str">
        <f t="shared" si="11"/>
        <v>A</v>
      </c>
      <c r="AB30" s="21" t="str">
        <f t="shared" si="12"/>
        <v>A</v>
      </c>
      <c r="AC30" s="21" t="str">
        <f t="shared" si="18"/>
        <v>A+++</v>
      </c>
      <c r="AD30" s="21" t="str">
        <f t="shared" si="13"/>
        <v>A+++</v>
      </c>
      <c r="AE30" s="47" t="str">
        <f t="shared" si="14"/>
        <v>Refrigerador-Congelador frost-free</v>
      </c>
      <c r="AF30" s="47">
        <f t="shared" si="15"/>
        <v>0.51983584131326954</v>
      </c>
      <c r="AH30" s="97">
        <f t="shared" si="19"/>
        <v>5.4719562243502051E-2</v>
      </c>
    </row>
    <row r="31" spans="1:34" x14ac:dyDescent="0.25">
      <c r="A31" s="25" t="s">
        <v>406</v>
      </c>
      <c r="B31" s="25" t="s">
        <v>329</v>
      </c>
      <c r="C31" s="26" t="s">
        <v>338</v>
      </c>
      <c r="D31" s="25" t="s">
        <v>23</v>
      </c>
      <c r="E31" s="25" t="s">
        <v>22</v>
      </c>
      <c r="F31" s="25" t="s">
        <v>27</v>
      </c>
      <c r="G31" s="25" t="s">
        <v>336</v>
      </c>
      <c r="H31" s="25">
        <v>292</v>
      </c>
      <c r="I31" s="25">
        <v>0</v>
      </c>
      <c r="J31" s="25">
        <v>4</v>
      </c>
      <c r="K31" s="25">
        <v>141</v>
      </c>
      <c r="L31" s="21">
        <f t="shared" si="16"/>
        <v>437</v>
      </c>
      <c r="M31" s="30">
        <v>42</v>
      </c>
      <c r="N31" s="30">
        <v>42</v>
      </c>
      <c r="O31" s="27">
        <f t="shared" si="0"/>
        <v>671.24400000000003</v>
      </c>
      <c r="P31" s="21">
        <f t="shared" si="1"/>
        <v>0.10589999999999999</v>
      </c>
      <c r="Q31" s="21">
        <f t="shared" si="2"/>
        <v>7.4862000000000002</v>
      </c>
      <c r="R31" s="28">
        <f t="shared" si="3"/>
        <v>78.599999999999994</v>
      </c>
      <c r="S31" s="29">
        <f t="shared" si="4"/>
        <v>0.53435114503816794</v>
      </c>
      <c r="T31" s="29">
        <f t="shared" si="5"/>
        <v>0.53435114503816794</v>
      </c>
      <c r="U31" s="29">
        <f t="shared" si="17"/>
        <v>0.59199999999999997</v>
      </c>
      <c r="V31" s="29">
        <f t="shared" si="6"/>
        <v>0.67700000000000005</v>
      </c>
      <c r="W31" s="29">
        <f t="shared" si="7"/>
        <v>0.76100000000000001</v>
      </c>
      <c r="X31" s="29">
        <f t="shared" si="8"/>
        <v>0.84599999999999997</v>
      </c>
      <c r="Y31" s="29">
        <f t="shared" si="9"/>
        <v>0.92100000000000004</v>
      </c>
      <c r="Z31" s="29">
        <f t="shared" si="10"/>
        <v>0.96299999999999997</v>
      </c>
      <c r="AA31" s="21" t="str">
        <f t="shared" si="11"/>
        <v>A</v>
      </c>
      <c r="AB31" s="21" t="str">
        <f t="shared" si="12"/>
        <v>A</v>
      </c>
      <c r="AC31" s="21" t="str">
        <f t="shared" si="18"/>
        <v>A+++</v>
      </c>
      <c r="AD31" s="21" t="str">
        <f t="shared" si="13"/>
        <v>A+++</v>
      </c>
      <c r="AE31" s="47" t="str">
        <f t="shared" si="14"/>
        <v>Refrigerador-Congelador frost-free</v>
      </c>
      <c r="AF31" s="47">
        <f t="shared" si="15"/>
        <v>0.53435114503816794</v>
      </c>
      <c r="AH31" s="97">
        <f t="shared" si="19"/>
        <v>0</v>
      </c>
    </row>
    <row r="32" spans="1:34" x14ac:dyDescent="0.25">
      <c r="A32" s="25" t="s">
        <v>406</v>
      </c>
      <c r="B32" s="25" t="s">
        <v>329</v>
      </c>
      <c r="C32" s="26" t="s">
        <v>339</v>
      </c>
      <c r="D32" s="25" t="s">
        <v>23</v>
      </c>
      <c r="E32" s="25" t="s">
        <v>22</v>
      </c>
      <c r="F32" s="25" t="s">
        <v>27</v>
      </c>
      <c r="G32" s="25" t="s">
        <v>336</v>
      </c>
      <c r="H32" s="25">
        <v>289</v>
      </c>
      <c r="I32" s="25">
        <v>0</v>
      </c>
      <c r="J32" s="25">
        <v>4</v>
      </c>
      <c r="K32" s="25">
        <v>141</v>
      </c>
      <c r="L32" s="21">
        <f t="shared" si="16"/>
        <v>434</v>
      </c>
      <c r="M32" s="30">
        <v>44</v>
      </c>
      <c r="N32" s="30">
        <v>44</v>
      </c>
      <c r="O32" s="27">
        <f t="shared" si="0"/>
        <v>667.64400000000001</v>
      </c>
      <c r="P32" s="21">
        <f t="shared" si="1"/>
        <v>0.10589999999999999</v>
      </c>
      <c r="Q32" s="21">
        <f t="shared" si="2"/>
        <v>7.4862000000000002</v>
      </c>
      <c r="R32" s="28">
        <f t="shared" si="3"/>
        <v>78.2</v>
      </c>
      <c r="S32" s="29">
        <f t="shared" si="4"/>
        <v>0.5626598465473146</v>
      </c>
      <c r="T32" s="29">
        <f t="shared" si="5"/>
        <v>0.5626598465473146</v>
      </c>
      <c r="U32" s="29">
        <f t="shared" si="17"/>
        <v>0.59199999999999997</v>
      </c>
      <c r="V32" s="29">
        <f t="shared" si="6"/>
        <v>0.67700000000000005</v>
      </c>
      <c r="W32" s="29">
        <f t="shared" si="7"/>
        <v>0.76100000000000001</v>
      </c>
      <c r="X32" s="29">
        <f t="shared" si="8"/>
        <v>0.84599999999999997</v>
      </c>
      <c r="Y32" s="29">
        <f t="shared" si="9"/>
        <v>0.92100000000000004</v>
      </c>
      <c r="Z32" s="29">
        <f t="shared" si="10"/>
        <v>0.96299999999999997</v>
      </c>
      <c r="AA32" s="21" t="str">
        <f t="shared" si="11"/>
        <v>A</v>
      </c>
      <c r="AB32" s="21" t="str">
        <f t="shared" si="12"/>
        <v>A</v>
      </c>
      <c r="AC32" s="21" t="str">
        <f t="shared" si="18"/>
        <v>A+++</v>
      </c>
      <c r="AD32" s="21" t="str">
        <f t="shared" si="13"/>
        <v>A+++</v>
      </c>
      <c r="AE32" s="47" t="str">
        <f t="shared" si="14"/>
        <v>Refrigerador-Congelador frost-free</v>
      </c>
      <c r="AF32" s="47">
        <f t="shared" si="15"/>
        <v>0.5626598465473146</v>
      </c>
      <c r="AH32" s="97">
        <f t="shared" si="19"/>
        <v>0</v>
      </c>
    </row>
    <row r="33" spans="1:34" x14ac:dyDescent="0.25">
      <c r="A33" s="25" t="s">
        <v>406</v>
      </c>
      <c r="B33" s="25" t="s">
        <v>329</v>
      </c>
      <c r="C33" s="26" t="s">
        <v>340</v>
      </c>
      <c r="D33" s="25" t="s">
        <v>23</v>
      </c>
      <c r="E33" s="25" t="s">
        <v>22</v>
      </c>
      <c r="F33" s="25" t="s">
        <v>27</v>
      </c>
      <c r="G33" s="25" t="s">
        <v>336</v>
      </c>
      <c r="H33" s="25">
        <v>289</v>
      </c>
      <c r="I33" s="25">
        <v>0</v>
      </c>
      <c r="J33" s="25">
        <v>4</v>
      </c>
      <c r="K33" s="25">
        <v>141</v>
      </c>
      <c r="L33" s="21">
        <f t="shared" si="16"/>
        <v>434</v>
      </c>
      <c r="M33" s="30">
        <v>44</v>
      </c>
      <c r="N33" s="30">
        <v>44</v>
      </c>
      <c r="O33" s="27">
        <f t="shared" si="0"/>
        <v>667.64400000000001</v>
      </c>
      <c r="P33" s="21">
        <f t="shared" si="1"/>
        <v>0.10589999999999999</v>
      </c>
      <c r="Q33" s="21">
        <f t="shared" si="2"/>
        <v>7.4862000000000002</v>
      </c>
      <c r="R33" s="28">
        <f t="shared" si="3"/>
        <v>78.2</v>
      </c>
      <c r="S33" s="29">
        <f t="shared" si="4"/>
        <v>0.5626598465473146</v>
      </c>
      <c r="T33" s="29">
        <f t="shared" si="5"/>
        <v>0.5626598465473146</v>
      </c>
      <c r="U33" s="29">
        <f t="shared" si="17"/>
        <v>0.59199999999999997</v>
      </c>
      <c r="V33" s="29">
        <f t="shared" si="6"/>
        <v>0.67700000000000005</v>
      </c>
      <c r="W33" s="29">
        <f t="shared" si="7"/>
        <v>0.76100000000000001</v>
      </c>
      <c r="X33" s="29">
        <f t="shared" si="8"/>
        <v>0.84599999999999997</v>
      </c>
      <c r="Y33" s="29">
        <f t="shared" si="9"/>
        <v>0.92100000000000004</v>
      </c>
      <c r="Z33" s="29">
        <f t="shared" si="10"/>
        <v>0.96299999999999997</v>
      </c>
      <c r="AA33" s="21" t="str">
        <f t="shared" si="11"/>
        <v>A</v>
      </c>
      <c r="AB33" s="21" t="str">
        <f t="shared" si="12"/>
        <v>A</v>
      </c>
      <c r="AC33" s="21" t="str">
        <f t="shared" si="18"/>
        <v>A+++</v>
      </c>
      <c r="AD33" s="21" t="str">
        <f t="shared" si="13"/>
        <v>A+++</v>
      </c>
      <c r="AE33" s="47" t="str">
        <f t="shared" si="14"/>
        <v>Refrigerador-Congelador frost-free</v>
      </c>
      <c r="AF33" s="47">
        <f t="shared" si="15"/>
        <v>0.5626598465473146</v>
      </c>
      <c r="AH33" s="97">
        <f t="shared" si="19"/>
        <v>0</v>
      </c>
    </row>
    <row r="34" spans="1:34" x14ac:dyDescent="0.25">
      <c r="A34" s="25" t="s">
        <v>406</v>
      </c>
      <c r="B34" s="25" t="s">
        <v>328</v>
      </c>
      <c r="C34" s="26" t="s">
        <v>341</v>
      </c>
      <c r="D34" s="25" t="s">
        <v>23</v>
      </c>
      <c r="E34" s="25" t="s">
        <v>22</v>
      </c>
      <c r="F34" s="25" t="s">
        <v>27</v>
      </c>
      <c r="G34" s="25" t="s">
        <v>336</v>
      </c>
      <c r="H34" s="25">
        <v>289</v>
      </c>
      <c r="I34" s="25">
        <v>0</v>
      </c>
      <c r="J34" s="25">
        <v>4</v>
      </c>
      <c r="K34" s="25">
        <v>141</v>
      </c>
      <c r="L34" s="21">
        <f t="shared" si="16"/>
        <v>434</v>
      </c>
      <c r="M34" s="30">
        <v>44</v>
      </c>
      <c r="N34" s="30">
        <v>44</v>
      </c>
      <c r="O34" s="27">
        <f t="shared" si="0"/>
        <v>667.64400000000001</v>
      </c>
      <c r="P34" s="21">
        <f t="shared" si="1"/>
        <v>0.10589999999999999</v>
      </c>
      <c r="Q34" s="21">
        <f t="shared" si="2"/>
        <v>7.4862000000000002</v>
      </c>
      <c r="R34" s="28">
        <f t="shared" si="3"/>
        <v>78.2</v>
      </c>
      <c r="S34" s="29">
        <f t="shared" si="4"/>
        <v>0.5626598465473146</v>
      </c>
      <c r="T34" s="29">
        <f t="shared" si="5"/>
        <v>0.5626598465473146</v>
      </c>
      <c r="U34" s="29">
        <f t="shared" si="17"/>
        <v>0.59199999999999997</v>
      </c>
      <c r="V34" s="29">
        <f t="shared" si="6"/>
        <v>0.67700000000000005</v>
      </c>
      <c r="W34" s="29">
        <f t="shared" si="7"/>
        <v>0.76100000000000001</v>
      </c>
      <c r="X34" s="29">
        <f t="shared" si="8"/>
        <v>0.84599999999999997</v>
      </c>
      <c r="Y34" s="29">
        <f t="shared" si="9"/>
        <v>0.92100000000000004</v>
      </c>
      <c r="Z34" s="29">
        <f t="shared" si="10"/>
        <v>0.96299999999999997</v>
      </c>
      <c r="AA34" s="21" t="str">
        <f t="shared" si="11"/>
        <v>A</v>
      </c>
      <c r="AB34" s="21" t="str">
        <f t="shared" si="12"/>
        <v>A</v>
      </c>
      <c r="AC34" s="21" t="str">
        <f t="shared" si="18"/>
        <v>A+++</v>
      </c>
      <c r="AD34" s="21" t="str">
        <f t="shared" si="13"/>
        <v>A+++</v>
      </c>
      <c r="AE34" s="47" t="str">
        <f t="shared" si="14"/>
        <v>Refrigerador-Congelador frost-free</v>
      </c>
      <c r="AF34" s="47">
        <f t="shared" si="15"/>
        <v>0.5626598465473146</v>
      </c>
      <c r="AH34" s="97">
        <f t="shared" si="19"/>
        <v>0</v>
      </c>
    </row>
    <row r="35" spans="1:34" x14ac:dyDescent="0.25">
      <c r="A35" s="25" t="s">
        <v>406</v>
      </c>
      <c r="B35" s="25" t="s">
        <v>328</v>
      </c>
      <c r="C35" s="26" t="s">
        <v>342</v>
      </c>
      <c r="D35" s="25" t="s">
        <v>23</v>
      </c>
      <c r="E35" s="25" t="s">
        <v>22</v>
      </c>
      <c r="F35" s="25" t="s">
        <v>27</v>
      </c>
      <c r="G35" s="25" t="s">
        <v>336</v>
      </c>
      <c r="H35" s="25">
        <v>289</v>
      </c>
      <c r="I35" s="25">
        <v>0</v>
      </c>
      <c r="J35" s="25">
        <v>4</v>
      </c>
      <c r="K35" s="25">
        <v>141</v>
      </c>
      <c r="L35" s="21">
        <f t="shared" si="16"/>
        <v>434</v>
      </c>
      <c r="M35" s="30">
        <v>44</v>
      </c>
      <c r="N35" s="30">
        <v>44</v>
      </c>
      <c r="O35" s="27">
        <f t="shared" si="0"/>
        <v>667.64400000000001</v>
      </c>
      <c r="P35" s="21">
        <f t="shared" si="1"/>
        <v>0.10589999999999999</v>
      </c>
      <c r="Q35" s="21">
        <f t="shared" si="2"/>
        <v>7.4862000000000002</v>
      </c>
      <c r="R35" s="28">
        <f t="shared" si="3"/>
        <v>78.2</v>
      </c>
      <c r="S35" s="29">
        <f t="shared" si="4"/>
        <v>0.5626598465473146</v>
      </c>
      <c r="T35" s="29">
        <f t="shared" si="5"/>
        <v>0.5626598465473146</v>
      </c>
      <c r="U35" s="29">
        <f t="shared" si="17"/>
        <v>0.59199999999999997</v>
      </c>
      <c r="V35" s="29">
        <f t="shared" si="6"/>
        <v>0.67700000000000005</v>
      </c>
      <c r="W35" s="29">
        <f t="shared" si="7"/>
        <v>0.76100000000000001</v>
      </c>
      <c r="X35" s="29">
        <f t="shared" si="8"/>
        <v>0.84599999999999997</v>
      </c>
      <c r="Y35" s="29">
        <f t="shared" si="9"/>
        <v>0.92100000000000004</v>
      </c>
      <c r="Z35" s="29">
        <f t="shared" si="10"/>
        <v>0.96299999999999997</v>
      </c>
      <c r="AA35" s="21" t="str">
        <f t="shared" si="11"/>
        <v>A</v>
      </c>
      <c r="AB35" s="21" t="str">
        <f t="shared" si="12"/>
        <v>A</v>
      </c>
      <c r="AC35" s="21" t="str">
        <f t="shared" si="18"/>
        <v>A+++</v>
      </c>
      <c r="AD35" s="21" t="str">
        <f t="shared" si="13"/>
        <v>A+++</v>
      </c>
      <c r="AE35" s="47" t="str">
        <f t="shared" si="14"/>
        <v>Refrigerador-Congelador frost-free</v>
      </c>
      <c r="AF35" s="47">
        <f t="shared" ref="AF35:AF108" si="20">IF(S35="-",T35, S35)</f>
        <v>0.5626598465473146</v>
      </c>
      <c r="AH35" s="97">
        <f t="shared" si="19"/>
        <v>0</v>
      </c>
    </row>
    <row r="36" spans="1:34" x14ac:dyDescent="0.25">
      <c r="A36" s="25" t="s">
        <v>406</v>
      </c>
      <c r="B36" s="25" t="s">
        <v>329</v>
      </c>
      <c r="C36" s="26" t="s">
        <v>343</v>
      </c>
      <c r="D36" s="25" t="s">
        <v>23</v>
      </c>
      <c r="E36" s="25" t="s">
        <v>22</v>
      </c>
      <c r="F36" s="25" t="s">
        <v>27</v>
      </c>
      <c r="G36" s="25" t="s">
        <v>344</v>
      </c>
      <c r="H36" s="25">
        <v>324</v>
      </c>
      <c r="I36" s="25">
        <v>0</v>
      </c>
      <c r="J36" s="25">
        <v>26</v>
      </c>
      <c r="K36" s="25">
        <v>139</v>
      </c>
      <c r="L36" s="21">
        <f t="shared" si="16"/>
        <v>489</v>
      </c>
      <c r="M36" s="30">
        <v>50</v>
      </c>
      <c r="N36" s="30">
        <v>50</v>
      </c>
      <c r="O36" s="27">
        <f t="shared" si="0"/>
        <v>748.23599999999999</v>
      </c>
      <c r="P36" s="21">
        <f t="shared" si="1"/>
        <v>0.10589999999999999</v>
      </c>
      <c r="Q36" s="21">
        <f t="shared" si="2"/>
        <v>7.4862000000000002</v>
      </c>
      <c r="R36" s="28">
        <f t="shared" si="3"/>
        <v>86.7</v>
      </c>
      <c r="S36" s="29">
        <f t="shared" si="4"/>
        <v>0.57670126874279126</v>
      </c>
      <c r="T36" s="29">
        <f t="shared" si="5"/>
        <v>0.57670126874279126</v>
      </c>
      <c r="U36" s="29">
        <f t="shared" si="17"/>
        <v>0.59199999999999997</v>
      </c>
      <c r="V36" s="29">
        <f t="shared" si="6"/>
        <v>0.67700000000000005</v>
      </c>
      <c r="W36" s="29">
        <f t="shared" si="7"/>
        <v>0.76100000000000001</v>
      </c>
      <c r="X36" s="29">
        <f t="shared" si="8"/>
        <v>0.84599999999999997</v>
      </c>
      <c r="Y36" s="29">
        <f t="shared" si="9"/>
        <v>0.92100000000000004</v>
      </c>
      <c r="Z36" s="29">
        <f t="shared" si="10"/>
        <v>0.96299999999999997</v>
      </c>
      <c r="AA36" s="21" t="str">
        <f t="shared" si="11"/>
        <v>A</v>
      </c>
      <c r="AB36" s="21" t="str">
        <f t="shared" si="12"/>
        <v>A</v>
      </c>
      <c r="AC36" s="21" t="str">
        <f t="shared" si="18"/>
        <v>A+++</v>
      </c>
      <c r="AD36" s="21" t="str">
        <f t="shared" si="13"/>
        <v>A+++</v>
      </c>
      <c r="AE36" s="47" t="str">
        <f t="shared" si="14"/>
        <v>Refrigerador-Congelador frost-free</v>
      </c>
      <c r="AF36" s="47">
        <f t="shared" si="20"/>
        <v>0.57670126874279126</v>
      </c>
      <c r="AH36" s="97">
        <f t="shared" si="19"/>
        <v>0</v>
      </c>
    </row>
    <row r="37" spans="1:34" x14ac:dyDescent="0.25">
      <c r="A37" s="25" t="s">
        <v>406</v>
      </c>
      <c r="B37" s="25" t="s">
        <v>329</v>
      </c>
      <c r="C37" s="26" t="s">
        <v>345</v>
      </c>
      <c r="D37" s="25" t="s">
        <v>23</v>
      </c>
      <c r="E37" s="25" t="s">
        <v>22</v>
      </c>
      <c r="F37" s="25" t="s">
        <v>27</v>
      </c>
      <c r="G37" s="25" t="s">
        <v>344</v>
      </c>
      <c r="H37" s="25">
        <v>324</v>
      </c>
      <c r="I37" s="25">
        <v>0</v>
      </c>
      <c r="J37" s="25">
        <v>26</v>
      </c>
      <c r="K37" s="25">
        <v>139</v>
      </c>
      <c r="L37" s="21">
        <f t="shared" si="16"/>
        <v>489</v>
      </c>
      <c r="M37" s="30">
        <v>47.5</v>
      </c>
      <c r="N37" s="30">
        <v>42.5</v>
      </c>
      <c r="O37" s="27">
        <f t="shared" si="0"/>
        <v>748.23599999999999</v>
      </c>
      <c r="P37" s="21">
        <f t="shared" si="1"/>
        <v>0.10589999999999999</v>
      </c>
      <c r="Q37" s="21">
        <f t="shared" si="2"/>
        <v>7.4862000000000002</v>
      </c>
      <c r="R37" s="28">
        <f t="shared" si="3"/>
        <v>86.7</v>
      </c>
      <c r="S37" s="29">
        <f t="shared" si="4"/>
        <v>0.54786620530565167</v>
      </c>
      <c r="T37" s="29">
        <f t="shared" si="5"/>
        <v>0.49019607843137253</v>
      </c>
      <c r="U37" s="29">
        <f t="shared" si="17"/>
        <v>0.59199999999999997</v>
      </c>
      <c r="V37" s="29">
        <f t="shared" si="6"/>
        <v>0.67700000000000005</v>
      </c>
      <c r="W37" s="29">
        <f t="shared" si="7"/>
        <v>0.76100000000000001</v>
      </c>
      <c r="X37" s="29">
        <f t="shared" si="8"/>
        <v>0.84599999999999997</v>
      </c>
      <c r="Y37" s="29">
        <f t="shared" si="9"/>
        <v>0.92100000000000004</v>
      </c>
      <c r="Z37" s="29">
        <f t="shared" si="10"/>
        <v>0.96299999999999997</v>
      </c>
      <c r="AA37" s="21" t="str">
        <f t="shared" si="11"/>
        <v>A</v>
      </c>
      <c r="AB37" s="21" t="str">
        <f t="shared" si="12"/>
        <v>A</v>
      </c>
      <c r="AC37" s="21" t="str">
        <f t="shared" si="18"/>
        <v>A+++</v>
      </c>
      <c r="AD37" s="21" t="str">
        <f t="shared" si="13"/>
        <v>A+++</v>
      </c>
      <c r="AE37" s="47" t="str">
        <f t="shared" si="14"/>
        <v>Refrigerador-Congelador frost-free</v>
      </c>
      <c r="AF37" s="47">
        <f t="shared" si="20"/>
        <v>0.54786620530565167</v>
      </c>
      <c r="AH37" s="97">
        <f t="shared" si="19"/>
        <v>-5.7670126874279137E-2</v>
      </c>
    </row>
    <row r="38" spans="1:34" x14ac:dyDescent="0.25">
      <c r="A38" s="25" t="s">
        <v>406</v>
      </c>
      <c r="B38" s="25" t="s">
        <v>329</v>
      </c>
      <c r="C38" s="26" t="s">
        <v>346</v>
      </c>
      <c r="D38" s="25" t="s">
        <v>23</v>
      </c>
      <c r="E38" s="25" t="s">
        <v>22</v>
      </c>
      <c r="F38" s="25" t="s">
        <v>27</v>
      </c>
      <c r="G38" s="25" t="s">
        <v>344</v>
      </c>
      <c r="H38" s="25">
        <v>321</v>
      </c>
      <c r="I38" s="25">
        <v>0</v>
      </c>
      <c r="J38" s="25">
        <v>26</v>
      </c>
      <c r="K38" s="25">
        <v>139</v>
      </c>
      <c r="L38" s="21">
        <f t="shared" si="16"/>
        <v>486</v>
      </c>
      <c r="M38" s="30">
        <v>51</v>
      </c>
      <c r="N38" s="30">
        <v>51</v>
      </c>
      <c r="O38" s="27">
        <f t="shared" si="0"/>
        <v>744.63599999999997</v>
      </c>
      <c r="P38" s="21">
        <f t="shared" si="1"/>
        <v>0.10589999999999999</v>
      </c>
      <c r="Q38" s="21">
        <f t="shared" si="2"/>
        <v>7.4862000000000002</v>
      </c>
      <c r="R38" s="28">
        <f t="shared" si="3"/>
        <v>86.3</v>
      </c>
      <c r="S38" s="29">
        <f t="shared" si="4"/>
        <v>0.59096176129779843</v>
      </c>
      <c r="T38" s="29">
        <f t="shared" si="5"/>
        <v>0.59096176129779843</v>
      </c>
      <c r="U38" s="29">
        <f t="shared" si="17"/>
        <v>0.59199999999999997</v>
      </c>
      <c r="V38" s="29">
        <f t="shared" si="6"/>
        <v>0.67700000000000005</v>
      </c>
      <c r="W38" s="29">
        <f t="shared" si="7"/>
        <v>0.76100000000000001</v>
      </c>
      <c r="X38" s="29">
        <f t="shared" si="8"/>
        <v>0.84599999999999997</v>
      </c>
      <c r="Y38" s="29">
        <f t="shared" si="9"/>
        <v>0.92100000000000004</v>
      </c>
      <c r="Z38" s="29">
        <f t="shared" si="10"/>
        <v>0.96299999999999997</v>
      </c>
      <c r="AA38" s="21" t="str">
        <f t="shared" si="11"/>
        <v>A</v>
      </c>
      <c r="AB38" s="21" t="str">
        <f t="shared" si="12"/>
        <v>A</v>
      </c>
      <c r="AC38" s="21" t="str">
        <f t="shared" si="18"/>
        <v>A+++</v>
      </c>
      <c r="AD38" s="21" t="str">
        <f t="shared" si="13"/>
        <v>A+++</v>
      </c>
      <c r="AE38" s="47" t="str">
        <f t="shared" si="14"/>
        <v>Refrigerador-Congelador frost-free</v>
      </c>
      <c r="AF38" s="47">
        <f t="shared" si="20"/>
        <v>0.59096176129779843</v>
      </c>
      <c r="AH38" s="97">
        <f t="shared" si="19"/>
        <v>0</v>
      </c>
    </row>
    <row r="39" spans="1:34" x14ac:dyDescent="0.25">
      <c r="A39" s="25" t="s">
        <v>406</v>
      </c>
      <c r="B39" s="25" t="s">
        <v>329</v>
      </c>
      <c r="C39" s="26" t="s">
        <v>347</v>
      </c>
      <c r="D39" s="25" t="s">
        <v>23</v>
      </c>
      <c r="E39" s="25" t="s">
        <v>22</v>
      </c>
      <c r="F39" s="25" t="s">
        <v>27</v>
      </c>
      <c r="G39" s="25" t="s">
        <v>344</v>
      </c>
      <c r="H39" s="25">
        <v>367</v>
      </c>
      <c r="I39" s="25">
        <v>0</v>
      </c>
      <c r="J39" s="25">
        <v>11</v>
      </c>
      <c r="K39" s="25">
        <v>89</v>
      </c>
      <c r="L39" s="21">
        <f t="shared" si="16"/>
        <v>467</v>
      </c>
      <c r="M39" s="30">
        <v>40</v>
      </c>
      <c r="N39" s="30">
        <v>40</v>
      </c>
      <c r="O39" s="27">
        <f t="shared" si="0"/>
        <v>659.49599999999998</v>
      </c>
      <c r="P39" s="21">
        <f t="shared" si="1"/>
        <v>0.10589999999999999</v>
      </c>
      <c r="Q39" s="21">
        <f t="shared" si="2"/>
        <v>7.4862000000000002</v>
      </c>
      <c r="R39" s="28">
        <f t="shared" si="3"/>
        <v>77.3</v>
      </c>
      <c r="S39" s="29">
        <f t="shared" si="4"/>
        <v>0.51746442432082795</v>
      </c>
      <c r="T39" s="29">
        <f t="shared" si="5"/>
        <v>0.51746442432082795</v>
      </c>
      <c r="U39" s="29">
        <f t="shared" si="17"/>
        <v>0.59199999999999997</v>
      </c>
      <c r="V39" s="29">
        <f t="shared" si="6"/>
        <v>0.67700000000000005</v>
      </c>
      <c r="W39" s="29">
        <f t="shared" si="7"/>
        <v>0.76100000000000001</v>
      </c>
      <c r="X39" s="29">
        <f t="shared" si="8"/>
        <v>0.84599999999999997</v>
      </c>
      <c r="Y39" s="29">
        <f t="shared" si="9"/>
        <v>0.92100000000000004</v>
      </c>
      <c r="Z39" s="29">
        <f t="shared" si="10"/>
        <v>0.96299999999999997</v>
      </c>
      <c r="AA39" s="21" t="str">
        <f t="shared" si="11"/>
        <v>A</v>
      </c>
      <c r="AB39" s="21" t="str">
        <f t="shared" si="12"/>
        <v>A</v>
      </c>
      <c r="AC39" s="21" t="str">
        <f t="shared" si="18"/>
        <v>A+++</v>
      </c>
      <c r="AD39" s="21" t="str">
        <f t="shared" si="13"/>
        <v>A+++</v>
      </c>
      <c r="AE39" s="47" t="str">
        <f t="shared" si="14"/>
        <v>Refrigerador-Congelador frost-free</v>
      </c>
      <c r="AF39" s="47">
        <f t="shared" si="20"/>
        <v>0.51746442432082795</v>
      </c>
      <c r="AH39" s="97">
        <f t="shared" si="19"/>
        <v>0</v>
      </c>
    </row>
    <row r="40" spans="1:34" x14ac:dyDescent="0.25">
      <c r="A40" s="25" t="s">
        <v>406</v>
      </c>
      <c r="B40" s="25" t="s">
        <v>329</v>
      </c>
      <c r="C40" s="26" t="s">
        <v>348</v>
      </c>
      <c r="D40" s="25" t="s">
        <v>23</v>
      </c>
      <c r="E40" s="25" t="s">
        <v>22</v>
      </c>
      <c r="F40" s="25" t="s">
        <v>27</v>
      </c>
      <c r="G40" s="25" t="s">
        <v>349</v>
      </c>
      <c r="H40" s="31">
        <v>355</v>
      </c>
      <c r="I40" s="25">
        <v>0</v>
      </c>
      <c r="J40" s="25">
        <v>12</v>
      </c>
      <c r="K40" s="25">
        <v>187</v>
      </c>
      <c r="L40" s="21">
        <f t="shared" si="16"/>
        <v>554</v>
      </c>
      <c r="M40" s="30">
        <v>49</v>
      </c>
      <c r="N40" s="30">
        <v>49</v>
      </c>
      <c r="O40" s="27">
        <f t="shared" si="0"/>
        <v>864.61199999999997</v>
      </c>
      <c r="P40" s="21">
        <f t="shared" si="1"/>
        <v>0.10589999999999999</v>
      </c>
      <c r="Q40" s="21">
        <f t="shared" si="2"/>
        <v>7.4862000000000002</v>
      </c>
      <c r="R40" s="28">
        <f t="shared" si="3"/>
        <v>99</v>
      </c>
      <c r="S40" s="29">
        <f t="shared" si="4"/>
        <v>0.49494949494949497</v>
      </c>
      <c r="T40" s="29">
        <f t="shared" si="5"/>
        <v>0.49494949494949497</v>
      </c>
      <c r="U40" s="29">
        <f t="shared" si="17"/>
        <v>0.59199999999999997</v>
      </c>
      <c r="V40" s="29">
        <f t="shared" si="6"/>
        <v>0.67700000000000005</v>
      </c>
      <c r="W40" s="29">
        <f t="shared" si="7"/>
        <v>0.76100000000000001</v>
      </c>
      <c r="X40" s="29">
        <f t="shared" si="8"/>
        <v>0.84599999999999997</v>
      </c>
      <c r="Y40" s="29">
        <f t="shared" si="9"/>
        <v>0.92100000000000004</v>
      </c>
      <c r="Z40" s="29">
        <f t="shared" si="10"/>
        <v>0.96299999999999997</v>
      </c>
      <c r="AA40" s="21" t="str">
        <f t="shared" si="11"/>
        <v>A</v>
      </c>
      <c r="AB40" s="21" t="str">
        <f t="shared" si="12"/>
        <v>A</v>
      </c>
      <c r="AC40" s="21" t="str">
        <f t="shared" si="18"/>
        <v>A+++</v>
      </c>
      <c r="AD40" s="21" t="str">
        <f t="shared" si="13"/>
        <v>A+++</v>
      </c>
      <c r="AE40" s="47" t="str">
        <f t="shared" si="14"/>
        <v>Refrigerador-Congelador frost-free</v>
      </c>
      <c r="AF40" s="47">
        <f t="shared" si="20"/>
        <v>0.49494949494949497</v>
      </c>
      <c r="AH40" s="97">
        <f t="shared" si="19"/>
        <v>0</v>
      </c>
    </row>
    <row r="41" spans="1:34" x14ac:dyDescent="0.25">
      <c r="A41" s="25" t="s">
        <v>406</v>
      </c>
      <c r="B41" s="25" t="s">
        <v>329</v>
      </c>
      <c r="C41" s="26" t="s">
        <v>350</v>
      </c>
      <c r="D41" s="25" t="s">
        <v>23</v>
      </c>
      <c r="E41" s="25" t="s">
        <v>22</v>
      </c>
      <c r="F41" s="25" t="s">
        <v>27</v>
      </c>
      <c r="G41" s="25" t="s">
        <v>349</v>
      </c>
      <c r="H41" s="25">
        <v>180</v>
      </c>
      <c r="I41" s="25">
        <v>0</v>
      </c>
      <c r="J41" s="25">
        <v>0</v>
      </c>
      <c r="K41" s="25">
        <v>70</v>
      </c>
      <c r="L41" s="21">
        <f t="shared" si="16"/>
        <v>250</v>
      </c>
      <c r="M41" s="30">
        <v>35</v>
      </c>
      <c r="N41" s="30">
        <v>35</v>
      </c>
      <c r="O41" s="27">
        <f t="shared" si="0"/>
        <v>371.4</v>
      </c>
      <c r="P41" s="21">
        <f t="shared" si="1"/>
        <v>0.10589999999999999</v>
      </c>
      <c r="Q41" s="21">
        <f t="shared" si="2"/>
        <v>7.4862000000000002</v>
      </c>
      <c r="R41" s="28">
        <f t="shared" si="3"/>
        <v>46.8</v>
      </c>
      <c r="S41" s="29">
        <f t="shared" si="4"/>
        <v>0.74786324786324787</v>
      </c>
      <c r="T41" s="29">
        <f t="shared" si="5"/>
        <v>0.74786324786324787</v>
      </c>
      <c r="U41" s="29">
        <f t="shared" si="17"/>
        <v>0.59199999999999997</v>
      </c>
      <c r="V41" s="29">
        <f t="shared" si="6"/>
        <v>0.67700000000000005</v>
      </c>
      <c r="W41" s="29">
        <f t="shared" si="7"/>
        <v>0.76100000000000001</v>
      </c>
      <c r="X41" s="29">
        <f t="shared" si="8"/>
        <v>0.84599999999999997</v>
      </c>
      <c r="Y41" s="29">
        <f t="shared" si="9"/>
        <v>0.92100000000000004</v>
      </c>
      <c r="Z41" s="29">
        <f t="shared" si="10"/>
        <v>0.96299999999999997</v>
      </c>
      <c r="AA41" s="21" t="str">
        <f t="shared" si="11"/>
        <v>A</v>
      </c>
      <c r="AB41" s="21" t="str">
        <f t="shared" si="12"/>
        <v>A</v>
      </c>
      <c r="AC41" s="21" t="str">
        <f t="shared" si="18"/>
        <v>A+</v>
      </c>
      <c r="AD41" s="21" t="str">
        <f t="shared" si="13"/>
        <v>A+</v>
      </c>
      <c r="AE41" s="47" t="str">
        <f t="shared" si="14"/>
        <v>Refrigerador-Congelador frost-free</v>
      </c>
      <c r="AF41" s="47">
        <f t="shared" si="20"/>
        <v>0.74786324786324787</v>
      </c>
      <c r="AH41" s="97">
        <f t="shared" si="19"/>
        <v>0</v>
      </c>
    </row>
    <row r="42" spans="1:34" x14ac:dyDescent="0.25">
      <c r="A42" s="25" t="s">
        <v>406</v>
      </c>
      <c r="B42" s="25" t="s">
        <v>329</v>
      </c>
      <c r="C42" s="26" t="s">
        <v>351</v>
      </c>
      <c r="D42" s="25" t="s">
        <v>23</v>
      </c>
      <c r="E42" s="25" t="s">
        <v>22</v>
      </c>
      <c r="F42" s="25" t="s">
        <v>27</v>
      </c>
      <c r="G42" s="25" t="s">
        <v>349</v>
      </c>
      <c r="H42" s="25">
        <v>180</v>
      </c>
      <c r="I42" s="25">
        <v>0</v>
      </c>
      <c r="J42" s="25">
        <v>0</v>
      </c>
      <c r="K42" s="25">
        <v>70</v>
      </c>
      <c r="L42" s="21">
        <f t="shared" si="16"/>
        <v>250</v>
      </c>
      <c r="M42" s="30">
        <v>35</v>
      </c>
      <c r="N42" s="30">
        <v>35</v>
      </c>
      <c r="O42" s="27">
        <f t="shared" si="0"/>
        <v>371.4</v>
      </c>
      <c r="P42" s="21">
        <f t="shared" si="1"/>
        <v>0.10589999999999999</v>
      </c>
      <c r="Q42" s="21">
        <f t="shared" si="2"/>
        <v>7.4862000000000002</v>
      </c>
      <c r="R42" s="28">
        <f t="shared" si="3"/>
        <v>46.8</v>
      </c>
      <c r="S42" s="29">
        <f t="shared" si="4"/>
        <v>0.74786324786324787</v>
      </c>
      <c r="T42" s="29">
        <f t="shared" si="5"/>
        <v>0.74786324786324787</v>
      </c>
      <c r="U42" s="29">
        <f t="shared" si="17"/>
        <v>0.59199999999999997</v>
      </c>
      <c r="V42" s="29">
        <f t="shared" si="6"/>
        <v>0.67700000000000005</v>
      </c>
      <c r="W42" s="29">
        <f t="shared" si="7"/>
        <v>0.76100000000000001</v>
      </c>
      <c r="X42" s="29">
        <f t="shared" si="8"/>
        <v>0.84599999999999997</v>
      </c>
      <c r="Y42" s="29">
        <f t="shared" si="9"/>
        <v>0.92100000000000004</v>
      </c>
      <c r="Z42" s="29">
        <f t="shared" si="10"/>
        <v>0.96299999999999997</v>
      </c>
      <c r="AA42" s="21" t="str">
        <f t="shared" si="11"/>
        <v>A</v>
      </c>
      <c r="AB42" s="21" t="str">
        <f t="shared" si="12"/>
        <v>A</v>
      </c>
      <c r="AC42" s="21" t="str">
        <f t="shared" si="18"/>
        <v>A+</v>
      </c>
      <c r="AD42" s="21" t="str">
        <f t="shared" si="13"/>
        <v>A+</v>
      </c>
      <c r="AE42" s="47" t="str">
        <f t="shared" si="14"/>
        <v>Refrigerador-Congelador frost-free</v>
      </c>
      <c r="AF42" s="47">
        <f t="shared" si="20"/>
        <v>0.74786324786324787</v>
      </c>
      <c r="AH42" s="97">
        <f t="shared" si="19"/>
        <v>0</v>
      </c>
    </row>
    <row r="43" spans="1:34" x14ac:dyDescent="0.25">
      <c r="A43" s="25" t="s">
        <v>406</v>
      </c>
      <c r="B43" s="25" t="s">
        <v>329</v>
      </c>
      <c r="C43" s="26" t="s">
        <v>352</v>
      </c>
      <c r="D43" s="25" t="s">
        <v>23</v>
      </c>
      <c r="E43" s="25" t="s">
        <v>22</v>
      </c>
      <c r="F43" s="25" t="s">
        <v>27</v>
      </c>
      <c r="G43" s="25" t="s">
        <v>349</v>
      </c>
      <c r="H43" s="25">
        <v>308</v>
      </c>
      <c r="I43" s="25">
        <v>0</v>
      </c>
      <c r="J43" s="25">
        <v>12</v>
      </c>
      <c r="K43" s="25">
        <v>88</v>
      </c>
      <c r="L43" s="21">
        <f t="shared" si="16"/>
        <v>408</v>
      </c>
      <c r="M43" s="30">
        <v>36</v>
      </c>
      <c r="N43" s="30">
        <v>36</v>
      </c>
      <c r="O43" s="27">
        <f t="shared" si="0"/>
        <v>588.43200000000002</v>
      </c>
      <c r="P43" s="21">
        <f t="shared" si="1"/>
        <v>0.10589999999999999</v>
      </c>
      <c r="Q43" s="21">
        <f t="shared" si="2"/>
        <v>7.4862000000000002</v>
      </c>
      <c r="R43" s="28">
        <f t="shared" si="3"/>
        <v>69.8</v>
      </c>
      <c r="S43" s="29">
        <f t="shared" si="4"/>
        <v>0.51575931232091687</v>
      </c>
      <c r="T43" s="29">
        <f t="shared" si="5"/>
        <v>0.51575931232091687</v>
      </c>
      <c r="U43" s="29">
        <f t="shared" si="17"/>
        <v>0.59199999999999997</v>
      </c>
      <c r="V43" s="29">
        <f t="shared" si="6"/>
        <v>0.67700000000000005</v>
      </c>
      <c r="W43" s="29">
        <f t="shared" si="7"/>
        <v>0.76100000000000001</v>
      </c>
      <c r="X43" s="29">
        <f t="shared" si="8"/>
        <v>0.84599999999999997</v>
      </c>
      <c r="Y43" s="29">
        <f t="shared" si="9"/>
        <v>0.92100000000000004</v>
      </c>
      <c r="Z43" s="29">
        <f t="shared" si="10"/>
        <v>0.96299999999999997</v>
      </c>
      <c r="AA43" s="21" t="str">
        <f t="shared" si="11"/>
        <v>A</v>
      </c>
      <c r="AB43" s="21" t="str">
        <f t="shared" si="12"/>
        <v>A</v>
      </c>
      <c r="AC43" s="21" t="str">
        <f t="shared" si="18"/>
        <v>A+++</v>
      </c>
      <c r="AD43" s="21" t="str">
        <f t="shared" si="13"/>
        <v>A+++</v>
      </c>
      <c r="AE43" s="47" t="str">
        <f t="shared" si="14"/>
        <v>Refrigerador-Congelador frost-free</v>
      </c>
      <c r="AF43" s="47">
        <f t="shared" si="20"/>
        <v>0.51575931232091687</v>
      </c>
      <c r="AH43" s="97">
        <f t="shared" si="19"/>
        <v>0</v>
      </c>
    </row>
    <row r="44" spans="1:34" x14ac:dyDescent="0.25">
      <c r="A44" s="25" t="s">
        <v>406</v>
      </c>
      <c r="B44" s="25" t="s">
        <v>329</v>
      </c>
      <c r="C44" s="26" t="s">
        <v>353</v>
      </c>
      <c r="D44" s="25" t="s">
        <v>23</v>
      </c>
      <c r="E44" s="25" t="s">
        <v>22</v>
      </c>
      <c r="F44" s="25" t="s">
        <v>27</v>
      </c>
      <c r="G44" s="25" t="s">
        <v>354</v>
      </c>
      <c r="H44" s="25">
        <v>335</v>
      </c>
      <c r="I44" s="25">
        <v>0</v>
      </c>
      <c r="J44" s="25">
        <v>0</v>
      </c>
      <c r="K44" s="25">
        <v>163</v>
      </c>
      <c r="L44" s="21">
        <f t="shared" si="16"/>
        <v>498</v>
      </c>
      <c r="M44" s="30">
        <v>63</v>
      </c>
      <c r="N44" s="30">
        <v>55</v>
      </c>
      <c r="O44" s="27">
        <f t="shared" si="0"/>
        <v>763.8599999999999</v>
      </c>
      <c r="P44" s="21">
        <f t="shared" si="1"/>
        <v>0.10589999999999999</v>
      </c>
      <c r="Q44" s="21">
        <f t="shared" si="2"/>
        <v>7.4862000000000002</v>
      </c>
      <c r="R44" s="28">
        <f t="shared" si="3"/>
        <v>88.4</v>
      </c>
      <c r="S44" s="29">
        <f t="shared" si="4"/>
        <v>0.71266968325791846</v>
      </c>
      <c r="T44" s="29">
        <f t="shared" si="5"/>
        <v>0.62217194570135748</v>
      </c>
      <c r="U44" s="29">
        <f t="shared" si="17"/>
        <v>0.59199999999999997</v>
      </c>
      <c r="V44" s="29">
        <f t="shared" si="6"/>
        <v>0.67700000000000005</v>
      </c>
      <c r="W44" s="29">
        <f t="shared" si="7"/>
        <v>0.76100000000000001</v>
      </c>
      <c r="X44" s="29">
        <f t="shared" si="8"/>
        <v>0.84599999999999997</v>
      </c>
      <c r="Y44" s="29">
        <f t="shared" si="9"/>
        <v>0.92100000000000004</v>
      </c>
      <c r="Z44" s="29">
        <f t="shared" si="10"/>
        <v>0.96299999999999997</v>
      </c>
      <c r="AA44" s="21" t="str">
        <f t="shared" si="11"/>
        <v>A</v>
      </c>
      <c r="AB44" s="21" t="str">
        <f t="shared" si="12"/>
        <v>A</v>
      </c>
      <c r="AC44" s="21" t="str">
        <f t="shared" si="18"/>
        <v>A+</v>
      </c>
      <c r="AD44" s="21" t="str">
        <f t="shared" si="13"/>
        <v>A++</v>
      </c>
      <c r="AE44" s="47" t="str">
        <f t="shared" si="14"/>
        <v>Refrigerador-Congelador frost-free</v>
      </c>
      <c r="AF44" s="47">
        <f t="shared" si="20"/>
        <v>0.71266968325791846</v>
      </c>
      <c r="AH44" s="97">
        <f t="shared" si="19"/>
        <v>-9.0497737556560987E-2</v>
      </c>
    </row>
    <row r="45" spans="1:34" x14ac:dyDescent="0.25">
      <c r="A45" s="25" t="s">
        <v>406</v>
      </c>
      <c r="B45" s="25" t="s">
        <v>329</v>
      </c>
      <c r="C45" s="26" t="s">
        <v>355</v>
      </c>
      <c r="D45" s="25" t="s">
        <v>23</v>
      </c>
      <c r="E45" s="25" t="s">
        <v>22</v>
      </c>
      <c r="F45" s="25" t="s">
        <v>27</v>
      </c>
      <c r="G45" s="25" t="s">
        <v>354</v>
      </c>
      <c r="H45" s="25">
        <v>335</v>
      </c>
      <c r="I45" s="25">
        <v>0</v>
      </c>
      <c r="J45" s="25">
        <v>0</v>
      </c>
      <c r="K45" s="25">
        <v>163</v>
      </c>
      <c r="L45" s="21">
        <f t="shared" si="16"/>
        <v>498</v>
      </c>
      <c r="M45" s="30">
        <v>63</v>
      </c>
      <c r="N45" s="30">
        <v>55</v>
      </c>
      <c r="O45" s="27">
        <f t="shared" si="0"/>
        <v>763.8599999999999</v>
      </c>
      <c r="P45" s="21">
        <f t="shared" si="1"/>
        <v>0.10589999999999999</v>
      </c>
      <c r="Q45" s="21">
        <f t="shared" si="2"/>
        <v>7.4862000000000002</v>
      </c>
      <c r="R45" s="28">
        <f t="shared" si="3"/>
        <v>88.4</v>
      </c>
      <c r="S45" s="29">
        <f t="shared" si="4"/>
        <v>0.71266968325791846</v>
      </c>
      <c r="T45" s="29">
        <f t="shared" si="5"/>
        <v>0.62217194570135748</v>
      </c>
      <c r="U45" s="29">
        <f t="shared" si="17"/>
        <v>0.59199999999999997</v>
      </c>
      <c r="V45" s="29">
        <f t="shared" si="6"/>
        <v>0.67700000000000005</v>
      </c>
      <c r="W45" s="29">
        <f t="shared" si="7"/>
        <v>0.76100000000000001</v>
      </c>
      <c r="X45" s="29">
        <f t="shared" si="8"/>
        <v>0.84599999999999997</v>
      </c>
      <c r="Y45" s="29">
        <f t="shared" si="9"/>
        <v>0.92100000000000004</v>
      </c>
      <c r="Z45" s="29">
        <f t="shared" si="10"/>
        <v>0.96299999999999997</v>
      </c>
      <c r="AA45" s="21" t="str">
        <f t="shared" si="11"/>
        <v>A</v>
      </c>
      <c r="AB45" s="21" t="str">
        <f t="shared" si="12"/>
        <v>A</v>
      </c>
      <c r="AC45" s="21" t="str">
        <f t="shared" si="18"/>
        <v>A+</v>
      </c>
      <c r="AD45" s="21" t="str">
        <f t="shared" si="13"/>
        <v>A++</v>
      </c>
      <c r="AE45" s="47" t="str">
        <f t="shared" si="14"/>
        <v>Refrigerador-Congelador frost-free</v>
      </c>
      <c r="AF45" s="47">
        <f t="shared" si="20"/>
        <v>0.71266968325791846</v>
      </c>
      <c r="AH45" s="97">
        <f t="shared" si="19"/>
        <v>-9.0497737556560987E-2</v>
      </c>
    </row>
    <row r="46" spans="1:34" x14ac:dyDescent="0.25">
      <c r="A46" s="25" t="s">
        <v>406</v>
      </c>
      <c r="B46" s="32" t="s">
        <v>328</v>
      </c>
      <c r="C46" s="26" t="s">
        <v>356</v>
      </c>
      <c r="D46" s="25" t="s">
        <v>19</v>
      </c>
      <c r="E46" s="32" t="s">
        <v>21</v>
      </c>
      <c r="F46" s="25" t="s">
        <v>27</v>
      </c>
      <c r="G46" s="25" t="s">
        <v>357</v>
      </c>
      <c r="H46" s="25">
        <v>45</v>
      </c>
      <c r="I46" s="25">
        <v>0</v>
      </c>
      <c r="J46" s="25">
        <v>0</v>
      </c>
      <c r="K46" s="25">
        <v>0</v>
      </c>
      <c r="L46" s="21">
        <f t="shared" si="16"/>
        <v>45</v>
      </c>
      <c r="M46" s="30">
        <v>11.8</v>
      </c>
      <c r="N46" s="30">
        <v>12</v>
      </c>
      <c r="O46" s="27">
        <f t="shared" si="0"/>
        <v>45</v>
      </c>
      <c r="P46" s="21">
        <f t="shared" si="1"/>
        <v>3.4599999999999999E-2</v>
      </c>
      <c r="Q46" s="21">
        <f t="shared" si="2"/>
        <v>19.117000000000001</v>
      </c>
      <c r="R46" s="28">
        <f t="shared" si="3"/>
        <v>20.7</v>
      </c>
      <c r="S46" s="29">
        <f t="shared" si="4"/>
        <v>0.57004830917874405</v>
      </c>
      <c r="T46" s="29">
        <f t="shared" si="5"/>
        <v>0.57971014492753625</v>
      </c>
      <c r="U46" s="29">
        <f t="shared" si="17"/>
        <v>0.59899999999999998</v>
      </c>
      <c r="V46" s="29">
        <f t="shared" si="6"/>
        <v>0.68400000000000005</v>
      </c>
      <c r="W46" s="29">
        <f t="shared" si="7"/>
        <v>0.77</v>
      </c>
      <c r="X46" s="29">
        <f t="shared" si="8"/>
        <v>0.85499999999999998</v>
      </c>
      <c r="Y46" s="29">
        <f t="shared" si="9"/>
        <v>0.93100000000000005</v>
      </c>
      <c r="Z46" s="29">
        <f t="shared" si="10"/>
        <v>0.97199999999999998</v>
      </c>
      <c r="AA46" s="21" t="str">
        <f t="shared" si="11"/>
        <v>A</v>
      </c>
      <c r="AB46" s="21" t="str">
        <f t="shared" si="12"/>
        <v>A</v>
      </c>
      <c r="AC46" s="21" t="str">
        <f t="shared" si="18"/>
        <v>A+++</v>
      </c>
      <c r="AD46" s="21" t="str">
        <f t="shared" si="13"/>
        <v>A+++</v>
      </c>
      <c r="AE46" s="47" t="str">
        <f t="shared" si="14"/>
        <v xml:space="preserve">Refrigerador </v>
      </c>
      <c r="AF46" s="47">
        <f t="shared" si="20"/>
        <v>0.57004830917874405</v>
      </c>
      <c r="AH46" s="97">
        <f t="shared" si="19"/>
        <v>9.6618357487922024E-3</v>
      </c>
    </row>
    <row r="47" spans="1:34" x14ac:dyDescent="0.25">
      <c r="A47" s="25" t="s">
        <v>406</v>
      </c>
      <c r="B47" s="25" t="s">
        <v>329</v>
      </c>
      <c r="C47" s="26" t="s">
        <v>358</v>
      </c>
      <c r="D47" s="25" t="s">
        <v>19</v>
      </c>
      <c r="E47" s="32" t="s">
        <v>21</v>
      </c>
      <c r="F47" s="25" t="s">
        <v>27</v>
      </c>
      <c r="G47" s="25" t="s">
        <v>357</v>
      </c>
      <c r="H47" s="25">
        <v>45</v>
      </c>
      <c r="I47" s="25">
        <v>0</v>
      </c>
      <c r="J47" s="25">
        <v>0</v>
      </c>
      <c r="K47" s="25">
        <v>0</v>
      </c>
      <c r="L47" s="21">
        <f t="shared" si="16"/>
        <v>45</v>
      </c>
      <c r="M47" s="30">
        <v>11.8</v>
      </c>
      <c r="N47" s="30">
        <v>12</v>
      </c>
      <c r="O47" s="27">
        <f t="shared" si="0"/>
        <v>45</v>
      </c>
      <c r="P47" s="21">
        <f t="shared" si="1"/>
        <v>3.4599999999999999E-2</v>
      </c>
      <c r="Q47" s="21">
        <f t="shared" si="2"/>
        <v>19.117000000000001</v>
      </c>
      <c r="R47" s="28">
        <f t="shared" si="3"/>
        <v>20.7</v>
      </c>
      <c r="S47" s="29">
        <f t="shared" si="4"/>
        <v>0.57004830917874405</v>
      </c>
      <c r="T47" s="29">
        <f t="shared" si="5"/>
        <v>0.57971014492753625</v>
      </c>
      <c r="U47" s="29">
        <f t="shared" si="17"/>
        <v>0.59899999999999998</v>
      </c>
      <c r="V47" s="29">
        <f t="shared" si="6"/>
        <v>0.68400000000000005</v>
      </c>
      <c r="W47" s="29">
        <f t="shared" si="7"/>
        <v>0.77</v>
      </c>
      <c r="X47" s="29">
        <f t="shared" si="8"/>
        <v>0.85499999999999998</v>
      </c>
      <c r="Y47" s="29">
        <f t="shared" si="9"/>
        <v>0.93100000000000005</v>
      </c>
      <c r="Z47" s="29">
        <f t="shared" si="10"/>
        <v>0.97199999999999998</v>
      </c>
      <c r="AA47" s="21" t="str">
        <f t="shared" si="11"/>
        <v>A</v>
      </c>
      <c r="AB47" s="21" t="str">
        <f t="shared" si="12"/>
        <v>A</v>
      </c>
      <c r="AC47" s="21" t="str">
        <f t="shared" si="18"/>
        <v>A+++</v>
      </c>
      <c r="AD47" s="21" t="str">
        <f t="shared" si="13"/>
        <v>A+++</v>
      </c>
      <c r="AE47" s="47" t="str">
        <f t="shared" si="14"/>
        <v xml:space="preserve">Refrigerador </v>
      </c>
      <c r="AF47" s="47">
        <f t="shared" si="20"/>
        <v>0.57004830917874405</v>
      </c>
      <c r="AH47" s="97">
        <f t="shared" si="19"/>
        <v>9.6618357487922024E-3</v>
      </c>
    </row>
    <row r="48" spans="1:34" x14ac:dyDescent="0.25">
      <c r="A48" s="25" t="s">
        <v>406</v>
      </c>
      <c r="B48" s="25" t="s">
        <v>329</v>
      </c>
      <c r="C48" s="26" t="s">
        <v>359</v>
      </c>
      <c r="D48" s="25" t="s">
        <v>19</v>
      </c>
      <c r="E48" s="32" t="s">
        <v>21</v>
      </c>
      <c r="F48" s="25" t="s">
        <v>27</v>
      </c>
      <c r="G48" s="25" t="s">
        <v>357</v>
      </c>
      <c r="H48" s="25">
        <v>45</v>
      </c>
      <c r="I48" s="25">
        <v>0</v>
      </c>
      <c r="J48" s="25">
        <v>0</v>
      </c>
      <c r="K48" s="25">
        <v>0</v>
      </c>
      <c r="L48" s="21">
        <f t="shared" si="16"/>
        <v>45</v>
      </c>
      <c r="M48" s="30">
        <v>11.8</v>
      </c>
      <c r="N48" s="30">
        <v>12</v>
      </c>
      <c r="O48" s="27">
        <f t="shared" si="0"/>
        <v>45</v>
      </c>
      <c r="P48" s="21">
        <f t="shared" si="1"/>
        <v>3.4599999999999999E-2</v>
      </c>
      <c r="Q48" s="21">
        <f t="shared" si="2"/>
        <v>19.117000000000001</v>
      </c>
      <c r="R48" s="28">
        <f t="shared" si="3"/>
        <v>20.7</v>
      </c>
      <c r="S48" s="29">
        <f t="shared" si="4"/>
        <v>0.57004830917874405</v>
      </c>
      <c r="T48" s="29">
        <f t="shared" si="5"/>
        <v>0.57971014492753625</v>
      </c>
      <c r="U48" s="29">
        <f t="shared" si="17"/>
        <v>0.59899999999999998</v>
      </c>
      <c r="V48" s="29">
        <f t="shared" si="6"/>
        <v>0.68400000000000005</v>
      </c>
      <c r="W48" s="29">
        <f t="shared" si="7"/>
        <v>0.77</v>
      </c>
      <c r="X48" s="29">
        <f t="shared" si="8"/>
        <v>0.85499999999999998</v>
      </c>
      <c r="Y48" s="29">
        <f t="shared" si="9"/>
        <v>0.93100000000000005</v>
      </c>
      <c r="Z48" s="29">
        <f t="shared" si="10"/>
        <v>0.97199999999999998</v>
      </c>
      <c r="AA48" s="21" t="str">
        <f t="shared" si="11"/>
        <v>A</v>
      </c>
      <c r="AB48" s="21" t="str">
        <f t="shared" si="12"/>
        <v>A</v>
      </c>
      <c r="AC48" s="21" t="str">
        <f t="shared" si="18"/>
        <v>A+++</v>
      </c>
      <c r="AD48" s="21" t="str">
        <f t="shared" si="13"/>
        <v>A+++</v>
      </c>
      <c r="AE48" s="47" t="str">
        <f t="shared" si="14"/>
        <v xml:space="preserve">Refrigerador </v>
      </c>
      <c r="AF48" s="47">
        <f t="shared" si="20"/>
        <v>0.57004830917874405</v>
      </c>
      <c r="AH48" s="97">
        <f t="shared" si="19"/>
        <v>9.6618357487922024E-3</v>
      </c>
    </row>
    <row r="49" spans="1:34" x14ac:dyDescent="0.25">
      <c r="A49" s="25" t="s">
        <v>406</v>
      </c>
      <c r="B49" s="32" t="s">
        <v>328</v>
      </c>
      <c r="C49" s="26" t="s">
        <v>360</v>
      </c>
      <c r="D49" s="25" t="s">
        <v>19</v>
      </c>
      <c r="E49" s="32" t="s">
        <v>21</v>
      </c>
      <c r="F49" s="25" t="s">
        <v>27</v>
      </c>
      <c r="G49" s="25" t="s">
        <v>357</v>
      </c>
      <c r="H49" s="25">
        <v>67</v>
      </c>
      <c r="I49" s="25">
        <v>0</v>
      </c>
      <c r="J49" s="25">
        <v>0</v>
      </c>
      <c r="K49" s="25">
        <v>0</v>
      </c>
      <c r="L49" s="21">
        <f t="shared" si="16"/>
        <v>67</v>
      </c>
      <c r="M49" s="30">
        <v>12.4</v>
      </c>
      <c r="N49" s="30">
        <v>12.1</v>
      </c>
      <c r="O49" s="27">
        <f t="shared" si="0"/>
        <v>67</v>
      </c>
      <c r="P49" s="21">
        <f t="shared" si="1"/>
        <v>3.4599999999999999E-2</v>
      </c>
      <c r="Q49" s="21">
        <f t="shared" si="2"/>
        <v>19.117000000000001</v>
      </c>
      <c r="R49" s="28">
        <f t="shared" si="3"/>
        <v>21.4</v>
      </c>
      <c r="S49" s="29">
        <f t="shared" si="4"/>
        <v>0.57943925233644866</v>
      </c>
      <c r="T49" s="29">
        <f t="shared" si="5"/>
        <v>0.56542056074766356</v>
      </c>
      <c r="U49" s="29">
        <f t="shared" si="17"/>
        <v>0.59899999999999998</v>
      </c>
      <c r="V49" s="29">
        <f t="shared" si="6"/>
        <v>0.68400000000000005</v>
      </c>
      <c r="W49" s="29">
        <f t="shared" si="7"/>
        <v>0.77</v>
      </c>
      <c r="X49" s="29">
        <f t="shared" si="8"/>
        <v>0.85499999999999998</v>
      </c>
      <c r="Y49" s="29">
        <f t="shared" si="9"/>
        <v>0.93100000000000005</v>
      </c>
      <c r="Z49" s="29">
        <f t="shared" si="10"/>
        <v>0.97199999999999998</v>
      </c>
      <c r="AA49" s="21" t="str">
        <f t="shared" si="11"/>
        <v>A</v>
      </c>
      <c r="AB49" s="21" t="str">
        <f t="shared" si="12"/>
        <v>A</v>
      </c>
      <c r="AC49" s="21" t="str">
        <f t="shared" si="18"/>
        <v>A+++</v>
      </c>
      <c r="AD49" s="21" t="str">
        <f t="shared" si="13"/>
        <v>A+++</v>
      </c>
      <c r="AE49" s="47" t="str">
        <f t="shared" si="14"/>
        <v xml:space="preserve">Refrigerador </v>
      </c>
      <c r="AF49" s="47">
        <f t="shared" si="20"/>
        <v>0.57943925233644866</v>
      </c>
      <c r="AH49" s="97">
        <f t="shared" si="19"/>
        <v>-1.4018691588785104E-2</v>
      </c>
    </row>
    <row r="50" spans="1:34" x14ac:dyDescent="0.25">
      <c r="A50" s="25" t="s">
        <v>406</v>
      </c>
      <c r="B50" s="25" t="s">
        <v>329</v>
      </c>
      <c r="C50" s="26" t="s">
        <v>361</v>
      </c>
      <c r="D50" s="25" t="s">
        <v>19</v>
      </c>
      <c r="E50" s="32" t="s">
        <v>21</v>
      </c>
      <c r="F50" s="25" t="s">
        <v>27</v>
      </c>
      <c r="G50" s="25" t="s">
        <v>357</v>
      </c>
      <c r="H50" s="25">
        <v>67</v>
      </c>
      <c r="I50" s="25">
        <v>0</v>
      </c>
      <c r="J50" s="25">
        <v>0</v>
      </c>
      <c r="K50" s="25">
        <v>0</v>
      </c>
      <c r="L50" s="21">
        <f t="shared" si="16"/>
        <v>67</v>
      </c>
      <c r="M50" s="30">
        <v>12.4</v>
      </c>
      <c r="N50" s="30">
        <v>12.1</v>
      </c>
      <c r="O50" s="27">
        <f t="shared" si="0"/>
        <v>67</v>
      </c>
      <c r="P50" s="21">
        <f t="shared" si="1"/>
        <v>3.4599999999999999E-2</v>
      </c>
      <c r="Q50" s="21">
        <f t="shared" si="2"/>
        <v>19.117000000000001</v>
      </c>
      <c r="R50" s="28">
        <f t="shared" si="3"/>
        <v>21.4</v>
      </c>
      <c r="S50" s="29">
        <f t="shared" si="4"/>
        <v>0.57943925233644866</v>
      </c>
      <c r="T50" s="29">
        <f t="shared" si="5"/>
        <v>0.56542056074766356</v>
      </c>
      <c r="U50" s="29">
        <f t="shared" si="17"/>
        <v>0.59899999999999998</v>
      </c>
      <c r="V50" s="29">
        <f t="shared" si="6"/>
        <v>0.68400000000000005</v>
      </c>
      <c r="W50" s="29">
        <f t="shared" si="7"/>
        <v>0.77</v>
      </c>
      <c r="X50" s="29">
        <f t="shared" si="8"/>
        <v>0.85499999999999998</v>
      </c>
      <c r="Y50" s="29">
        <f t="shared" si="9"/>
        <v>0.93100000000000005</v>
      </c>
      <c r="Z50" s="29">
        <f t="shared" si="10"/>
        <v>0.97199999999999998</v>
      </c>
      <c r="AA50" s="21" t="str">
        <f t="shared" si="11"/>
        <v>A</v>
      </c>
      <c r="AB50" s="21" t="str">
        <f t="shared" si="12"/>
        <v>A</v>
      </c>
      <c r="AC50" s="21" t="str">
        <f t="shared" si="18"/>
        <v>A+++</v>
      </c>
      <c r="AD50" s="21" t="str">
        <f t="shared" si="13"/>
        <v>A+++</v>
      </c>
      <c r="AE50" s="47" t="str">
        <f t="shared" si="14"/>
        <v xml:space="preserve">Refrigerador </v>
      </c>
      <c r="AF50" s="47">
        <f t="shared" si="20"/>
        <v>0.57943925233644866</v>
      </c>
      <c r="AH50" s="97">
        <f t="shared" si="19"/>
        <v>-1.4018691588785104E-2</v>
      </c>
    </row>
    <row r="51" spans="1:34" x14ac:dyDescent="0.25">
      <c r="A51" s="25" t="s">
        <v>406</v>
      </c>
      <c r="B51" s="25" t="s">
        <v>329</v>
      </c>
      <c r="C51" s="26" t="s">
        <v>362</v>
      </c>
      <c r="D51" s="25" t="s">
        <v>19</v>
      </c>
      <c r="E51" s="32" t="s">
        <v>21</v>
      </c>
      <c r="F51" s="25" t="s">
        <v>27</v>
      </c>
      <c r="G51" s="25" t="s">
        <v>357</v>
      </c>
      <c r="H51" s="25">
        <v>67</v>
      </c>
      <c r="I51" s="25">
        <v>0</v>
      </c>
      <c r="J51" s="25">
        <v>0</v>
      </c>
      <c r="K51" s="25">
        <v>0</v>
      </c>
      <c r="L51" s="21">
        <f t="shared" si="16"/>
        <v>67</v>
      </c>
      <c r="M51" s="30">
        <v>12.4</v>
      </c>
      <c r="N51" s="30">
        <v>12.1</v>
      </c>
      <c r="O51" s="27">
        <f t="shared" si="0"/>
        <v>67</v>
      </c>
      <c r="P51" s="21">
        <f t="shared" si="1"/>
        <v>3.4599999999999999E-2</v>
      </c>
      <c r="Q51" s="21">
        <f t="shared" si="2"/>
        <v>19.117000000000001</v>
      </c>
      <c r="R51" s="28">
        <f t="shared" si="3"/>
        <v>21.4</v>
      </c>
      <c r="S51" s="29">
        <f t="shared" si="4"/>
        <v>0.57943925233644866</v>
      </c>
      <c r="T51" s="29">
        <f t="shared" si="5"/>
        <v>0.56542056074766356</v>
      </c>
      <c r="U51" s="29">
        <f t="shared" si="17"/>
        <v>0.59899999999999998</v>
      </c>
      <c r="V51" s="29">
        <f t="shared" si="6"/>
        <v>0.68400000000000005</v>
      </c>
      <c r="W51" s="29">
        <f t="shared" si="7"/>
        <v>0.77</v>
      </c>
      <c r="X51" s="29">
        <f t="shared" si="8"/>
        <v>0.85499999999999998</v>
      </c>
      <c r="Y51" s="29">
        <f t="shared" si="9"/>
        <v>0.93100000000000005</v>
      </c>
      <c r="Z51" s="29">
        <f t="shared" si="10"/>
        <v>0.97199999999999998</v>
      </c>
      <c r="AA51" s="21" t="str">
        <f t="shared" si="11"/>
        <v>A</v>
      </c>
      <c r="AB51" s="21" t="str">
        <f t="shared" si="12"/>
        <v>A</v>
      </c>
      <c r="AC51" s="21" t="str">
        <f t="shared" si="18"/>
        <v>A+++</v>
      </c>
      <c r="AD51" s="21" t="str">
        <f t="shared" si="13"/>
        <v>A+++</v>
      </c>
      <c r="AE51" s="47" t="str">
        <f t="shared" si="14"/>
        <v xml:space="preserve">Refrigerador </v>
      </c>
      <c r="AF51" s="47">
        <f t="shared" si="20"/>
        <v>0.57943925233644866</v>
      </c>
      <c r="AH51" s="97">
        <f t="shared" si="19"/>
        <v>-1.4018691588785104E-2</v>
      </c>
    </row>
    <row r="52" spans="1:34" x14ac:dyDescent="0.25">
      <c r="A52" s="25" t="s">
        <v>406</v>
      </c>
      <c r="B52" s="32" t="s">
        <v>328</v>
      </c>
      <c r="C52" s="26" t="s">
        <v>363</v>
      </c>
      <c r="D52" s="25" t="s">
        <v>19</v>
      </c>
      <c r="E52" s="32" t="s">
        <v>21</v>
      </c>
      <c r="F52" s="25" t="s">
        <v>27</v>
      </c>
      <c r="G52" s="25" t="s">
        <v>357</v>
      </c>
      <c r="H52" s="25">
        <v>67</v>
      </c>
      <c r="I52" s="25">
        <v>0</v>
      </c>
      <c r="J52" s="25">
        <v>0</v>
      </c>
      <c r="K52" s="25">
        <v>0</v>
      </c>
      <c r="L52" s="21">
        <f t="shared" si="16"/>
        <v>67</v>
      </c>
      <c r="M52" s="30">
        <v>12.4</v>
      </c>
      <c r="N52" s="30">
        <v>12.1</v>
      </c>
      <c r="O52" s="27">
        <f t="shared" si="0"/>
        <v>67</v>
      </c>
      <c r="P52" s="21">
        <f t="shared" si="1"/>
        <v>3.4599999999999999E-2</v>
      </c>
      <c r="Q52" s="21">
        <f t="shared" si="2"/>
        <v>19.117000000000001</v>
      </c>
      <c r="R52" s="28">
        <f t="shared" si="3"/>
        <v>21.4</v>
      </c>
      <c r="S52" s="29">
        <f t="shared" si="4"/>
        <v>0.57943925233644866</v>
      </c>
      <c r="T52" s="29">
        <f t="shared" si="5"/>
        <v>0.56542056074766356</v>
      </c>
      <c r="U52" s="29">
        <f t="shared" si="17"/>
        <v>0.59899999999999998</v>
      </c>
      <c r="V52" s="29">
        <f t="shared" si="6"/>
        <v>0.68400000000000005</v>
      </c>
      <c r="W52" s="29">
        <f t="shared" si="7"/>
        <v>0.77</v>
      </c>
      <c r="X52" s="29">
        <f t="shared" si="8"/>
        <v>0.85499999999999998</v>
      </c>
      <c r="Y52" s="29">
        <f t="shared" si="9"/>
        <v>0.93100000000000005</v>
      </c>
      <c r="Z52" s="29">
        <f t="shared" si="10"/>
        <v>0.97199999999999998</v>
      </c>
      <c r="AA52" s="21" t="str">
        <f t="shared" si="11"/>
        <v>A</v>
      </c>
      <c r="AB52" s="21" t="str">
        <f t="shared" si="12"/>
        <v>A</v>
      </c>
      <c r="AC52" s="21" t="str">
        <f t="shared" si="18"/>
        <v>A+++</v>
      </c>
      <c r="AD52" s="21" t="str">
        <f t="shared" si="13"/>
        <v>A+++</v>
      </c>
      <c r="AE52" s="47" t="str">
        <f t="shared" si="14"/>
        <v xml:space="preserve">Refrigerador </v>
      </c>
      <c r="AF52" s="47">
        <f t="shared" si="20"/>
        <v>0.57943925233644866</v>
      </c>
      <c r="AH52" s="97">
        <f t="shared" si="19"/>
        <v>-1.4018691588785104E-2</v>
      </c>
    </row>
    <row r="53" spans="1:34" x14ac:dyDescent="0.25">
      <c r="A53" s="25" t="s">
        <v>406</v>
      </c>
      <c r="B53" s="25" t="s">
        <v>329</v>
      </c>
      <c r="C53" s="26" t="s">
        <v>364</v>
      </c>
      <c r="D53" s="25" t="s">
        <v>19</v>
      </c>
      <c r="E53" s="32" t="s">
        <v>21</v>
      </c>
      <c r="F53" s="25" t="s">
        <v>27</v>
      </c>
      <c r="G53" s="25" t="s">
        <v>357</v>
      </c>
      <c r="H53" s="25">
        <v>67</v>
      </c>
      <c r="I53" s="25">
        <v>0</v>
      </c>
      <c r="J53" s="25">
        <v>0</v>
      </c>
      <c r="K53" s="25">
        <v>0</v>
      </c>
      <c r="L53" s="21">
        <f t="shared" si="16"/>
        <v>67</v>
      </c>
      <c r="M53" s="30">
        <v>12.4</v>
      </c>
      <c r="N53" s="30">
        <v>12.1</v>
      </c>
      <c r="O53" s="27">
        <f t="shared" si="0"/>
        <v>67</v>
      </c>
      <c r="P53" s="21">
        <f t="shared" si="1"/>
        <v>3.4599999999999999E-2</v>
      </c>
      <c r="Q53" s="21">
        <f t="shared" si="2"/>
        <v>19.117000000000001</v>
      </c>
      <c r="R53" s="28">
        <f t="shared" si="3"/>
        <v>21.4</v>
      </c>
      <c r="S53" s="29">
        <f t="shared" si="4"/>
        <v>0.57943925233644866</v>
      </c>
      <c r="T53" s="29">
        <f t="shared" si="5"/>
        <v>0.56542056074766356</v>
      </c>
      <c r="U53" s="29">
        <f t="shared" si="17"/>
        <v>0.59899999999999998</v>
      </c>
      <c r="V53" s="29">
        <f t="shared" si="6"/>
        <v>0.68400000000000005</v>
      </c>
      <c r="W53" s="29">
        <f t="shared" si="7"/>
        <v>0.77</v>
      </c>
      <c r="X53" s="29">
        <f t="shared" si="8"/>
        <v>0.85499999999999998</v>
      </c>
      <c r="Y53" s="29">
        <f t="shared" si="9"/>
        <v>0.93100000000000005</v>
      </c>
      <c r="Z53" s="29">
        <f t="shared" si="10"/>
        <v>0.97199999999999998</v>
      </c>
      <c r="AA53" s="21" t="str">
        <f t="shared" si="11"/>
        <v>A</v>
      </c>
      <c r="AB53" s="21" t="str">
        <f t="shared" si="12"/>
        <v>A</v>
      </c>
      <c r="AC53" s="21" t="str">
        <f t="shared" si="18"/>
        <v>A+++</v>
      </c>
      <c r="AD53" s="21" t="str">
        <f t="shared" si="13"/>
        <v>A+++</v>
      </c>
      <c r="AE53" s="47" t="str">
        <f t="shared" si="14"/>
        <v xml:space="preserve">Refrigerador </v>
      </c>
      <c r="AF53" s="47">
        <f t="shared" si="20"/>
        <v>0.57943925233644866</v>
      </c>
      <c r="AH53" s="97">
        <f t="shared" si="19"/>
        <v>-1.4018691588785104E-2</v>
      </c>
    </row>
    <row r="54" spans="1:34" x14ac:dyDescent="0.25">
      <c r="A54" s="25" t="s">
        <v>406</v>
      </c>
      <c r="B54" s="32" t="s">
        <v>328</v>
      </c>
      <c r="C54" s="26" t="s">
        <v>365</v>
      </c>
      <c r="D54" s="25" t="s">
        <v>19</v>
      </c>
      <c r="E54" s="32" t="s">
        <v>21</v>
      </c>
      <c r="F54" s="25" t="s">
        <v>27</v>
      </c>
      <c r="G54" s="25" t="s">
        <v>357</v>
      </c>
      <c r="H54" s="25">
        <v>93</v>
      </c>
      <c r="I54" s="25">
        <v>0</v>
      </c>
      <c r="J54" s="25">
        <v>0</v>
      </c>
      <c r="K54" s="25">
        <v>0</v>
      </c>
      <c r="L54" s="21">
        <f t="shared" si="16"/>
        <v>93</v>
      </c>
      <c r="M54" s="30">
        <v>16.5</v>
      </c>
      <c r="N54" s="30">
        <v>16.5</v>
      </c>
      <c r="O54" s="27">
        <f t="shared" si="0"/>
        <v>93</v>
      </c>
      <c r="P54" s="21">
        <f t="shared" si="1"/>
        <v>3.4599999999999999E-2</v>
      </c>
      <c r="Q54" s="21">
        <f t="shared" si="2"/>
        <v>19.117000000000001</v>
      </c>
      <c r="R54" s="28">
        <f t="shared" si="3"/>
        <v>22.3</v>
      </c>
      <c r="S54" s="29">
        <f t="shared" si="4"/>
        <v>0.73991031390134532</v>
      </c>
      <c r="T54" s="29">
        <f t="shared" si="5"/>
        <v>0.73991031390134532</v>
      </c>
      <c r="U54" s="29">
        <f t="shared" si="17"/>
        <v>0.59899999999999998</v>
      </c>
      <c r="V54" s="29">
        <f t="shared" si="6"/>
        <v>0.68400000000000005</v>
      </c>
      <c r="W54" s="29">
        <f t="shared" si="7"/>
        <v>0.77</v>
      </c>
      <c r="X54" s="29">
        <f t="shared" si="8"/>
        <v>0.85499999999999998</v>
      </c>
      <c r="Y54" s="29">
        <f t="shared" si="9"/>
        <v>0.93100000000000005</v>
      </c>
      <c r="Z54" s="29">
        <f t="shared" si="10"/>
        <v>0.97199999999999998</v>
      </c>
      <c r="AA54" s="21" t="str">
        <f t="shared" si="11"/>
        <v>A</v>
      </c>
      <c r="AB54" s="21" t="str">
        <f t="shared" si="12"/>
        <v>A</v>
      </c>
      <c r="AC54" s="21" t="str">
        <f t="shared" si="18"/>
        <v>A+</v>
      </c>
      <c r="AD54" s="21" t="str">
        <f t="shared" si="13"/>
        <v>A+</v>
      </c>
      <c r="AE54" s="47" t="str">
        <f t="shared" si="14"/>
        <v xml:space="preserve">Refrigerador </v>
      </c>
      <c r="AF54" s="47">
        <f t="shared" si="20"/>
        <v>0.73991031390134532</v>
      </c>
      <c r="AH54" s="97">
        <f t="shared" si="19"/>
        <v>0</v>
      </c>
    </row>
    <row r="55" spans="1:34" x14ac:dyDescent="0.25">
      <c r="A55" s="25" t="s">
        <v>406</v>
      </c>
      <c r="B55" s="25" t="s">
        <v>329</v>
      </c>
      <c r="C55" s="26" t="s">
        <v>366</v>
      </c>
      <c r="D55" s="25" t="s">
        <v>19</v>
      </c>
      <c r="E55" s="32" t="s">
        <v>21</v>
      </c>
      <c r="F55" s="25" t="s">
        <v>27</v>
      </c>
      <c r="G55" s="25" t="s">
        <v>357</v>
      </c>
      <c r="H55" s="25">
        <v>93</v>
      </c>
      <c r="I55" s="25">
        <v>0</v>
      </c>
      <c r="J55" s="25">
        <v>0</v>
      </c>
      <c r="K55" s="25">
        <v>0</v>
      </c>
      <c r="L55" s="21">
        <f t="shared" si="16"/>
        <v>93</v>
      </c>
      <c r="M55" s="30">
        <v>16.5</v>
      </c>
      <c r="N55" s="30">
        <v>16.5</v>
      </c>
      <c r="O55" s="27">
        <f t="shared" si="0"/>
        <v>93</v>
      </c>
      <c r="P55" s="21">
        <f t="shared" si="1"/>
        <v>3.4599999999999999E-2</v>
      </c>
      <c r="Q55" s="21">
        <f t="shared" si="2"/>
        <v>19.117000000000001</v>
      </c>
      <c r="R55" s="28">
        <f t="shared" si="3"/>
        <v>22.3</v>
      </c>
      <c r="S55" s="29">
        <f t="shared" si="4"/>
        <v>0.73991031390134532</v>
      </c>
      <c r="T55" s="29">
        <f t="shared" si="5"/>
        <v>0.73991031390134532</v>
      </c>
      <c r="U55" s="29">
        <f t="shared" si="17"/>
        <v>0.59899999999999998</v>
      </c>
      <c r="V55" s="29">
        <f t="shared" si="6"/>
        <v>0.68400000000000005</v>
      </c>
      <c r="W55" s="29">
        <f t="shared" si="7"/>
        <v>0.77</v>
      </c>
      <c r="X55" s="29">
        <f t="shared" si="8"/>
        <v>0.85499999999999998</v>
      </c>
      <c r="Y55" s="29">
        <f t="shared" si="9"/>
        <v>0.93100000000000005</v>
      </c>
      <c r="Z55" s="29">
        <f t="shared" si="10"/>
        <v>0.97199999999999998</v>
      </c>
      <c r="AA55" s="21" t="str">
        <f t="shared" si="11"/>
        <v>A</v>
      </c>
      <c r="AB55" s="21" t="str">
        <f t="shared" si="12"/>
        <v>A</v>
      </c>
      <c r="AC55" s="21" t="str">
        <f t="shared" si="18"/>
        <v>A+</v>
      </c>
      <c r="AD55" s="21" t="str">
        <f t="shared" si="13"/>
        <v>A+</v>
      </c>
      <c r="AE55" s="47" t="str">
        <f t="shared" si="14"/>
        <v xml:space="preserve">Refrigerador </v>
      </c>
      <c r="AF55" s="47">
        <f t="shared" si="20"/>
        <v>0.73991031390134532</v>
      </c>
      <c r="AH55" s="97">
        <f t="shared" si="19"/>
        <v>0</v>
      </c>
    </row>
    <row r="56" spans="1:34" x14ac:dyDescent="0.25">
      <c r="A56" s="25" t="s">
        <v>406</v>
      </c>
      <c r="B56" s="25" t="s">
        <v>329</v>
      </c>
      <c r="C56" s="26" t="s">
        <v>367</v>
      </c>
      <c r="D56" s="25" t="s">
        <v>19</v>
      </c>
      <c r="E56" s="32" t="s">
        <v>21</v>
      </c>
      <c r="F56" s="25" t="s">
        <v>27</v>
      </c>
      <c r="G56" s="25" t="s">
        <v>357</v>
      </c>
      <c r="H56" s="25">
        <v>123</v>
      </c>
      <c r="I56" s="25">
        <v>0</v>
      </c>
      <c r="J56" s="25">
        <v>0</v>
      </c>
      <c r="K56" s="25">
        <v>0</v>
      </c>
      <c r="L56" s="21">
        <f t="shared" si="16"/>
        <v>123</v>
      </c>
      <c r="M56" s="30">
        <v>15.2</v>
      </c>
      <c r="N56" s="30">
        <v>14.7</v>
      </c>
      <c r="O56" s="27">
        <f t="shared" si="0"/>
        <v>123</v>
      </c>
      <c r="P56" s="21">
        <f t="shared" si="1"/>
        <v>3.4599999999999999E-2</v>
      </c>
      <c r="Q56" s="21">
        <f t="shared" si="2"/>
        <v>19.117000000000001</v>
      </c>
      <c r="R56" s="28">
        <f t="shared" si="3"/>
        <v>23.4</v>
      </c>
      <c r="S56" s="29">
        <f t="shared" si="4"/>
        <v>0.6495726495726496</v>
      </c>
      <c r="T56" s="29">
        <f t="shared" si="5"/>
        <v>0.62820512820512819</v>
      </c>
      <c r="U56" s="29">
        <f t="shared" si="17"/>
        <v>0.59899999999999998</v>
      </c>
      <c r="V56" s="29">
        <f t="shared" si="6"/>
        <v>0.68400000000000005</v>
      </c>
      <c r="W56" s="29">
        <f t="shared" si="7"/>
        <v>0.77</v>
      </c>
      <c r="X56" s="29">
        <f t="shared" si="8"/>
        <v>0.85499999999999998</v>
      </c>
      <c r="Y56" s="29">
        <f t="shared" si="9"/>
        <v>0.93100000000000005</v>
      </c>
      <c r="Z56" s="29">
        <f t="shared" si="10"/>
        <v>0.97199999999999998</v>
      </c>
      <c r="AA56" s="21" t="str">
        <f t="shared" si="11"/>
        <v>A</v>
      </c>
      <c r="AB56" s="21" t="str">
        <f t="shared" si="12"/>
        <v>A</v>
      </c>
      <c r="AC56" s="21" t="str">
        <f t="shared" si="18"/>
        <v>A++</v>
      </c>
      <c r="AD56" s="21" t="str">
        <f t="shared" si="13"/>
        <v>A++</v>
      </c>
      <c r="AE56" s="47" t="str">
        <f t="shared" si="14"/>
        <v xml:space="preserve">Refrigerador </v>
      </c>
      <c r="AF56" s="47">
        <f t="shared" si="20"/>
        <v>0.6495726495726496</v>
      </c>
      <c r="AH56" s="97">
        <f t="shared" si="19"/>
        <v>-2.1367521367521403E-2</v>
      </c>
    </row>
    <row r="57" spans="1:34" x14ac:dyDescent="0.25">
      <c r="A57" s="25" t="s">
        <v>406</v>
      </c>
      <c r="B57" s="25" t="s">
        <v>328</v>
      </c>
      <c r="C57" s="26" t="s">
        <v>356</v>
      </c>
      <c r="D57" s="25" t="s">
        <v>19</v>
      </c>
      <c r="E57" s="32" t="s">
        <v>21</v>
      </c>
      <c r="F57" s="25" t="s">
        <v>27</v>
      </c>
      <c r="G57" s="25" t="s">
        <v>368</v>
      </c>
      <c r="H57" s="25">
        <v>47</v>
      </c>
      <c r="I57" s="25">
        <v>0</v>
      </c>
      <c r="J57" s="25">
        <v>0</v>
      </c>
      <c r="K57" s="25">
        <v>0</v>
      </c>
      <c r="L57" s="21">
        <f t="shared" si="16"/>
        <v>47</v>
      </c>
      <c r="M57" s="30">
        <v>17</v>
      </c>
      <c r="N57" s="30">
        <v>17</v>
      </c>
      <c r="O57" s="27">
        <f t="shared" si="0"/>
        <v>47</v>
      </c>
      <c r="P57" s="21">
        <f t="shared" si="1"/>
        <v>3.4599999999999999E-2</v>
      </c>
      <c r="Q57" s="21">
        <f t="shared" si="2"/>
        <v>19.117000000000001</v>
      </c>
      <c r="R57" s="28">
        <f t="shared" si="3"/>
        <v>20.7</v>
      </c>
      <c r="S57" s="29">
        <f t="shared" si="4"/>
        <v>0.82125603864734298</v>
      </c>
      <c r="T57" s="29">
        <f t="shared" si="5"/>
        <v>0.82125603864734298</v>
      </c>
      <c r="U57" s="29">
        <f t="shared" si="17"/>
        <v>0.59899999999999998</v>
      </c>
      <c r="V57" s="29">
        <f t="shared" si="6"/>
        <v>0.68400000000000005</v>
      </c>
      <c r="W57" s="29">
        <f t="shared" si="7"/>
        <v>0.77</v>
      </c>
      <c r="X57" s="29">
        <f t="shared" si="8"/>
        <v>0.85499999999999998</v>
      </c>
      <c r="Y57" s="29">
        <f t="shared" si="9"/>
        <v>0.93100000000000005</v>
      </c>
      <c r="Z57" s="29">
        <f t="shared" si="10"/>
        <v>0.97199999999999998</v>
      </c>
      <c r="AA57" s="21" t="str">
        <f t="shared" si="11"/>
        <v>A</v>
      </c>
      <c r="AB57" s="21" t="str">
        <f t="shared" si="12"/>
        <v>A</v>
      </c>
      <c r="AC57" s="21" t="str">
        <f t="shared" si="18"/>
        <v>A</v>
      </c>
      <c r="AD57" s="21" t="str">
        <f t="shared" si="13"/>
        <v>A</v>
      </c>
      <c r="AE57" s="47" t="str">
        <f t="shared" si="14"/>
        <v xml:space="preserve">Refrigerador </v>
      </c>
      <c r="AF57" s="47">
        <f t="shared" si="20"/>
        <v>0.82125603864734298</v>
      </c>
      <c r="AH57" s="97">
        <f t="shared" si="19"/>
        <v>0</v>
      </c>
    </row>
    <row r="58" spans="1:34" x14ac:dyDescent="0.25">
      <c r="A58" s="25" t="s">
        <v>406</v>
      </c>
      <c r="B58" s="25" t="s">
        <v>329</v>
      </c>
      <c r="C58" s="26" t="s">
        <v>358</v>
      </c>
      <c r="D58" s="25" t="s">
        <v>19</v>
      </c>
      <c r="E58" s="32" t="s">
        <v>21</v>
      </c>
      <c r="F58" s="25" t="s">
        <v>27</v>
      </c>
      <c r="G58" s="25" t="s">
        <v>368</v>
      </c>
      <c r="H58" s="25">
        <v>47</v>
      </c>
      <c r="I58" s="25">
        <v>0</v>
      </c>
      <c r="J58" s="25">
        <v>0</v>
      </c>
      <c r="K58" s="25">
        <v>0</v>
      </c>
      <c r="L58" s="21">
        <f t="shared" si="16"/>
        <v>47</v>
      </c>
      <c r="M58" s="30">
        <v>17</v>
      </c>
      <c r="N58" s="30">
        <v>17</v>
      </c>
      <c r="O58" s="27">
        <f t="shared" si="0"/>
        <v>47</v>
      </c>
      <c r="P58" s="21">
        <f t="shared" si="1"/>
        <v>3.4599999999999999E-2</v>
      </c>
      <c r="Q58" s="21">
        <f t="shared" si="2"/>
        <v>19.117000000000001</v>
      </c>
      <c r="R58" s="28">
        <f t="shared" si="3"/>
        <v>20.7</v>
      </c>
      <c r="S58" s="29">
        <f t="shared" si="4"/>
        <v>0.82125603864734298</v>
      </c>
      <c r="T58" s="29">
        <f t="shared" si="5"/>
        <v>0.82125603864734298</v>
      </c>
      <c r="U58" s="29">
        <f t="shared" si="17"/>
        <v>0.59899999999999998</v>
      </c>
      <c r="V58" s="29">
        <f t="shared" si="6"/>
        <v>0.68400000000000005</v>
      </c>
      <c r="W58" s="29">
        <f t="shared" si="7"/>
        <v>0.77</v>
      </c>
      <c r="X58" s="29">
        <f t="shared" si="8"/>
        <v>0.85499999999999998</v>
      </c>
      <c r="Y58" s="29">
        <f t="shared" si="9"/>
        <v>0.93100000000000005</v>
      </c>
      <c r="Z58" s="29">
        <f t="shared" si="10"/>
        <v>0.97199999999999998</v>
      </c>
      <c r="AA58" s="21" t="str">
        <f t="shared" si="11"/>
        <v>A</v>
      </c>
      <c r="AB58" s="21" t="str">
        <f t="shared" si="12"/>
        <v>A</v>
      </c>
      <c r="AC58" s="21" t="str">
        <f t="shared" si="18"/>
        <v>A</v>
      </c>
      <c r="AD58" s="21" t="str">
        <f t="shared" si="13"/>
        <v>A</v>
      </c>
      <c r="AE58" s="47" t="str">
        <f t="shared" si="14"/>
        <v xml:space="preserve">Refrigerador </v>
      </c>
      <c r="AF58" s="47">
        <f t="shared" si="20"/>
        <v>0.82125603864734298</v>
      </c>
      <c r="AH58" s="97">
        <f t="shared" si="19"/>
        <v>0</v>
      </c>
    </row>
    <row r="59" spans="1:34" x14ac:dyDescent="0.25">
      <c r="A59" s="25" t="s">
        <v>406</v>
      </c>
      <c r="B59" s="25" t="s">
        <v>329</v>
      </c>
      <c r="C59" s="26" t="s">
        <v>369</v>
      </c>
      <c r="D59" s="25" t="s">
        <v>19</v>
      </c>
      <c r="E59" s="32" t="s">
        <v>21</v>
      </c>
      <c r="F59" s="25" t="s">
        <v>27</v>
      </c>
      <c r="G59" s="25" t="s">
        <v>368</v>
      </c>
      <c r="H59" s="25">
        <v>47</v>
      </c>
      <c r="I59" s="25">
        <v>0</v>
      </c>
      <c r="J59" s="25">
        <v>0</v>
      </c>
      <c r="K59" s="25">
        <v>0</v>
      </c>
      <c r="L59" s="21">
        <f t="shared" si="16"/>
        <v>47</v>
      </c>
      <c r="M59" s="30">
        <v>17</v>
      </c>
      <c r="N59" s="30">
        <v>17</v>
      </c>
      <c r="O59" s="27">
        <f t="shared" si="0"/>
        <v>47</v>
      </c>
      <c r="P59" s="21">
        <f t="shared" si="1"/>
        <v>3.4599999999999999E-2</v>
      </c>
      <c r="Q59" s="21">
        <f t="shared" si="2"/>
        <v>19.117000000000001</v>
      </c>
      <c r="R59" s="28">
        <f t="shared" si="3"/>
        <v>20.7</v>
      </c>
      <c r="S59" s="29">
        <f t="shared" si="4"/>
        <v>0.82125603864734298</v>
      </c>
      <c r="T59" s="29">
        <f t="shared" si="5"/>
        <v>0.82125603864734298</v>
      </c>
      <c r="U59" s="29">
        <f t="shared" si="17"/>
        <v>0.59899999999999998</v>
      </c>
      <c r="V59" s="29">
        <f t="shared" si="6"/>
        <v>0.68400000000000005</v>
      </c>
      <c r="W59" s="29">
        <f t="shared" si="7"/>
        <v>0.77</v>
      </c>
      <c r="X59" s="29">
        <f t="shared" si="8"/>
        <v>0.85499999999999998</v>
      </c>
      <c r="Y59" s="29">
        <f t="shared" si="9"/>
        <v>0.93100000000000005</v>
      </c>
      <c r="Z59" s="29">
        <f t="shared" si="10"/>
        <v>0.97199999999999998</v>
      </c>
      <c r="AA59" s="21" t="str">
        <f t="shared" si="11"/>
        <v>A</v>
      </c>
      <c r="AB59" s="21" t="str">
        <f t="shared" si="12"/>
        <v>A</v>
      </c>
      <c r="AC59" s="21" t="str">
        <f t="shared" si="18"/>
        <v>A</v>
      </c>
      <c r="AD59" s="21" t="str">
        <f t="shared" si="13"/>
        <v>A</v>
      </c>
      <c r="AE59" s="47" t="str">
        <f t="shared" si="14"/>
        <v xml:space="preserve">Refrigerador </v>
      </c>
      <c r="AF59" s="47">
        <f t="shared" si="20"/>
        <v>0.82125603864734298</v>
      </c>
      <c r="AH59" s="97">
        <f t="shared" si="19"/>
        <v>0</v>
      </c>
    </row>
    <row r="60" spans="1:34" x14ac:dyDescent="0.25">
      <c r="A60" s="25" t="s">
        <v>406</v>
      </c>
      <c r="B60" s="25" t="s">
        <v>329</v>
      </c>
      <c r="C60" s="26" t="s">
        <v>370</v>
      </c>
      <c r="D60" s="25" t="s">
        <v>19</v>
      </c>
      <c r="E60" s="32" t="s">
        <v>21</v>
      </c>
      <c r="F60" s="25" t="s">
        <v>27</v>
      </c>
      <c r="G60" s="25" t="s">
        <v>368</v>
      </c>
      <c r="H60" s="25">
        <v>68</v>
      </c>
      <c r="I60" s="25">
        <v>0</v>
      </c>
      <c r="J60" s="25">
        <v>0</v>
      </c>
      <c r="K60" s="25">
        <v>0</v>
      </c>
      <c r="L60" s="21">
        <f t="shared" si="16"/>
        <v>68</v>
      </c>
      <c r="M60" s="30">
        <v>17.5</v>
      </c>
      <c r="N60" s="30">
        <v>17.5</v>
      </c>
      <c r="O60" s="27">
        <f t="shared" si="0"/>
        <v>68</v>
      </c>
      <c r="P60" s="21">
        <f t="shared" si="1"/>
        <v>3.4599999999999999E-2</v>
      </c>
      <c r="Q60" s="21">
        <f t="shared" si="2"/>
        <v>19.117000000000001</v>
      </c>
      <c r="R60" s="28">
        <f t="shared" si="3"/>
        <v>21.5</v>
      </c>
      <c r="S60" s="29">
        <f t="shared" si="4"/>
        <v>0.81395348837209303</v>
      </c>
      <c r="T60" s="29">
        <f t="shared" si="5"/>
        <v>0.81395348837209303</v>
      </c>
      <c r="U60" s="29">
        <f t="shared" si="17"/>
        <v>0.59899999999999998</v>
      </c>
      <c r="V60" s="29">
        <f t="shared" si="6"/>
        <v>0.68400000000000005</v>
      </c>
      <c r="W60" s="29">
        <f t="shared" si="7"/>
        <v>0.77</v>
      </c>
      <c r="X60" s="29">
        <f t="shared" si="8"/>
        <v>0.85499999999999998</v>
      </c>
      <c r="Y60" s="29">
        <f t="shared" si="9"/>
        <v>0.93100000000000005</v>
      </c>
      <c r="Z60" s="29">
        <f t="shared" si="10"/>
        <v>0.97199999999999998</v>
      </c>
      <c r="AA60" s="21" t="str">
        <f t="shared" si="11"/>
        <v>A</v>
      </c>
      <c r="AB60" s="21" t="str">
        <f t="shared" si="12"/>
        <v>A</v>
      </c>
      <c r="AC60" s="21" t="str">
        <f t="shared" si="18"/>
        <v>A</v>
      </c>
      <c r="AD60" s="21" t="str">
        <f t="shared" si="13"/>
        <v>A</v>
      </c>
      <c r="AE60" s="47" t="str">
        <f t="shared" si="14"/>
        <v xml:space="preserve">Refrigerador </v>
      </c>
      <c r="AF60" s="47">
        <f t="shared" si="20"/>
        <v>0.81395348837209303</v>
      </c>
      <c r="AH60" s="97">
        <f t="shared" si="19"/>
        <v>0</v>
      </c>
    </row>
    <row r="61" spans="1:34" x14ac:dyDescent="0.25">
      <c r="A61" s="25" t="s">
        <v>406</v>
      </c>
      <c r="B61" s="25" t="s">
        <v>329</v>
      </c>
      <c r="C61" s="26" t="s">
        <v>371</v>
      </c>
      <c r="D61" s="25" t="s">
        <v>19</v>
      </c>
      <c r="E61" s="32" t="s">
        <v>21</v>
      </c>
      <c r="F61" s="25" t="s">
        <v>27</v>
      </c>
      <c r="G61" s="25" t="s">
        <v>368</v>
      </c>
      <c r="H61" s="25">
        <v>68</v>
      </c>
      <c r="I61" s="25">
        <v>0</v>
      </c>
      <c r="J61" s="25">
        <v>0</v>
      </c>
      <c r="K61" s="25">
        <v>0</v>
      </c>
      <c r="L61" s="21">
        <f t="shared" si="16"/>
        <v>68</v>
      </c>
      <c r="M61" s="30">
        <v>17.5</v>
      </c>
      <c r="N61" s="30">
        <v>17.5</v>
      </c>
      <c r="O61" s="27">
        <f t="shared" si="0"/>
        <v>68</v>
      </c>
      <c r="P61" s="21">
        <f t="shared" si="1"/>
        <v>3.4599999999999999E-2</v>
      </c>
      <c r="Q61" s="21">
        <f t="shared" si="2"/>
        <v>19.117000000000001</v>
      </c>
      <c r="R61" s="28">
        <f t="shared" si="3"/>
        <v>21.5</v>
      </c>
      <c r="S61" s="29">
        <f t="shared" si="4"/>
        <v>0.81395348837209303</v>
      </c>
      <c r="T61" s="29">
        <f t="shared" si="5"/>
        <v>0.81395348837209303</v>
      </c>
      <c r="U61" s="29">
        <f t="shared" si="17"/>
        <v>0.59899999999999998</v>
      </c>
      <c r="V61" s="29">
        <f t="shared" si="6"/>
        <v>0.68400000000000005</v>
      </c>
      <c r="W61" s="29">
        <f t="shared" si="7"/>
        <v>0.77</v>
      </c>
      <c r="X61" s="29">
        <f t="shared" si="8"/>
        <v>0.85499999999999998</v>
      </c>
      <c r="Y61" s="29">
        <f t="shared" si="9"/>
        <v>0.93100000000000005</v>
      </c>
      <c r="Z61" s="29">
        <f t="shared" si="10"/>
        <v>0.97199999999999998</v>
      </c>
      <c r="AA61" s="21" t="str">
        <f t="shared" si="11"/>
        <v>A</v>
      </c>
      <c r="AB61" s="21" t="str">
        <f t="shared" si="12"/>
        <v>A</v>
      </c>
      <c r="AC61" s="21" t="str">
        <f t="shared" si="18"/>
        <v>A</v>
      </c>
      <c r="AD61" s="21" t="str">
        <f t="shared" si="13"/>
        <v>A</v>
      </c>
      <c r="AE61" s="47" t="str">
        <f t="shared" si="14"/>
        <v xml:space="preserve">Refrigerador </v>
      </c>
      <c r="AF61" s="47">
        <f t="shared" si="20"/>
        <v>0.81395348837209303</v>
      </c>
      <c r="AH61" s="97">
        <f t="shared" si="19"/>
        <v>0</v>
      </c>
    </row>
    <row r="62" spans="1:34" x14ac:dyDescent="0.25">
      <c r="A62" s="25" t="s">
        <v>406</v>
      </c>
      <c r="B62" s="25" t="s">
        <v>329</v>
      </c>
      <c r="C62" s="26" t="s">
        <v>372</v>
      </c>
      <c r="D62" s="25" t="s">
        <v>19</v>
      </c>
      <c r="E62" s="32" t="s">
        <v>21</v>
      </c>
      <c r="F62" s="25" t="s">
        <v>27</v>
      </c>
      <c r="G62" s="25" t="s">
        <v>368</v>
      </c>
      <c r="H62" s="25">
        <v>68</v>
      </c>
      <c r="I62" s="25">
        <v>0</v>
      </c>
      <c r="J62" s="25">
        <v>0</v>
      </c>
      <c r="K62" s="25">
        <v>0</v>
      </c>
      <c r="L62" s="21">
        <f t="shared" si="16"/>
        <v>68</v>
      </c>
      <c r="M62" s="30">
        <v>17.5</v>
      </c>
      <c r="N62" s="30">
        <v>17.5</v>
      </c>
      <c r="O62" s="27">
        <f t="shared" si="0"/>
        <v>68</v>
      </c>
      <c r="P62" s="21">
        <f t="shared" si="1"/>
        <v>3.4599999999999999E-2</v>
      </c>
      <c r="Q62" s="21">
        <f t="shared" si="2"/>
        <v>19.117000000000001</v>
      </c>
      <c r="R62" s="28">
        <f t="shared" si="3"/>
        <v>21.5</v>
      </c>
      <c r="S62" s="29">
        <f t="shared" si="4"/>
        <v>0.81395348837209303</v>
      </c>
      <c r="T62" s="29">
        <f t="shared" si="5"/>
        <v>0.81395348837209303</v>
      </c>
      <c r="U62" s="29">
        <f t="shared" si="17"/>
        <v>0.59899999999999998</v>
      </c>
      <c r="V62" s="29">
        <f t="shared" si="6"/>
        <v>0.68400000000000005</v>
      </c>
      <c r="W62" s="29">
        <f t="shared" si="7"/>
        <v>0.77</v>
      </c>
      <c r="X62" s="29">
        <f t="shared" si="8"/>
        <v>0.85499999999999998</v>
      </c>
      <c r="Y62" s="29">
        <f t="shared" si="9"/>
        <v>0.93100000000000005</v>
      </c>
      <c r="Z62" s="29">
        <f t="shared" si="10"/>
        <v>0.97199999999999998</v>
      </c>
      <c r="AA62" s="21" t="str">
        <f t="shared" si="11"/>
        <v>A</v>
      </c>
      <c r="AB62" s="21" t="str">
        <f t="shared" si="12"/>
        <v>A</v>
      </c>
      <c r="AC62" s="21" t="str">
        <f t="shared" si="18"/>
        <v>A</v>
      </c>
      <c r="AD62" s="21" t="str">
        <f t="shared" si="13"/>
        <v>A</v>
      </c>
      <c r="AE62" s="47" t="str">
        <f t="shared" si="14"/>
        <v xml:space="preserve">Refrigerador </v>
      </c>
      <c r="AF62" s="47">
        <f t="shared" si="20"/>
        <v>0.81395348837209303</v>
      </c>
      <c r="AH62" s="97">
        <f t="shared" si="19"/>
        <v>0</v>
      </c>
    </row>
    <row r="63" spans="1:34" x14ac:dyDescent="0.25">
      <c r="A63" s="25" t="s">
        <v>406</v>
      </c>
      <c r="B63" s="25" t="s">
        <v>329</v>
      </c>
      <c r="C63" s="26" t="s">
        <v>373</v>
      </c>
      <c r="D63" s="25" t="s">
        <v>19</v>
      </c>
      <c r="E63" s="32" t="s">
        <v>21</v>
      </c>
      <c r="F63" s="25" t="s">
        <v>27</v>
      </c>
      <c r="G63" s="25" t="s">
        <v>368</v>
      </c>
      <c r="H63" s="25">
        <v>76</v>
      </c>
      <c r="I63" s="25">
        <v>0</v>
      </c>
      <c r="J63" s="25">
        <v>0</v>
      </c>
      <c r="K63" s="25">
        <v>0</v>
      </c>
      <c r="L63" s="21">
        <f t="shared" si="16"/>
        <v>76</v>
      </c>
      <c r="M63" s="30">
        <v>18</v>
      </c>
      <c r="N63" s="30">
        <v>18</v>
      </c>
      <c r="O63" s="27">
        <f t="shared" si="0"/>
        <v>76</v>
      </c>
      <c r="P63" s="21">
        <f t="shared" si="1"/>
        <v>3.4599999999999999E-2</v>
      </c>
      <c r="Q63" s="21">
        <f t="shared" si="2"/>
        <v>19.117000000000001</v>
      </c>
      <c r="R63" s="28">
        <f t="shared" si="3"/>
        <v>21.7</v>
      </c>
      <c r="S63" s="29">
        <f t="shared" si="4"/>
        <v>0.82949308755760376</v>
      </c>
      <c r="T63" s="29">
        <f t="shared" si="5"/>
        <v>0.82949308755760376</v>
      </c>
      <c r="U63" s="29">
        <f t="shared" si="17"/>
        <v>0.59899999999999998</v>
      </c>
      <c r="V63" s="29">
        <f t="shared" si="6"/>
        <v>0.68400000000000005</v>
      </c>
      <c r="W63" s="29">
        <f t="shared" si="7"/>
        <v>0.77</v>
      </c>
      <c r="X63" s="29">
        <f t="shared" si="8"/>
        <v>0.85499999999999998</v>
      </c>
      <c r="Y63" s="29">
        <f t="shared" si="9"/>
        <v>0.93100000000000005</v>
      </c>
      <c r="Z63" s="29">
        <f t="shared" si="10"/>
        <v>0.97199999999999998</v>
      </c>
      <c r="AA63" s="21" t="str">
        <f t="shared" si="11"/>
        <v>A</v>
      </c>
      <c r="AB63" s="21" t="str">
        <f t="shared" si="12"/>
        <v>A</v>
      </c>
      <c r="AC63" s="21" t="str">
        <f t="shared" si="18"/>
        <v>A</v>
      </c>
      <c r="AD63" s="21" t="str">
        <f t="shared" si="13"/>
        <v>A</v>
      </c>
      <c r="AE63" s="47" t="str">
        <f t="shared" si="14"/>
        <v xml:space="preserve">Refrigerador </v>
      </c>
      <c r="AF63" s="47">
        <f t="shared" si="20"/>
        <v>0.82949308755760376</v>
      </c>
      <c r="AH63" s="97">
        <f t="shared" si="19"/>
        <v>0</v>
      </c>
    </row>
    <row r="64" spans="1:34" x14ac:dyDescent="0.25">
      <c r="A64" s="25" t="s">
        <v>406</v>
      </c>
      <c r="B64" s="25" t="s">
        <v>329</v>
      </c>
      <c r="C64" s="26" t="s">
        <v>374</v>
      </c>
      <c r="D64" s="25" t="s">
        <v>19</v>
      </c>
      <c r="E64" s="32" t="s">
        <v>21</v>
      </c>
      <c r="F64" s="25" t="s">
        <v>27</v>
      </c>
      <c r="G64" s="25" t="s">
        <v>368</v>
      </c>
      <c r="H64" s="25">
        <v>76</v>
      </c>
      <c r="I64" s="25">
        <v>0</v>
      </c>
      <c r="J64" s="25">
        <v>0</v>
      </c>
      <c r="K64" s="25">
        <v>0</v>
      </c>
      <c r="L64" s="21">
        <f t="shared" si="16"/>
        <v>76</v>
      </c>
      <c r="M64" s="30">
        <v>18</v>
      </c>
      <c r="N64" s="30">
        <v>18</v>
      </c>
      <c r="O64" s="27">
        <f t="shared" si="0"/>
        <v>76</v>
      </c>
      <c r="P64" s="21">
        <f t="shared" si="1"/>
        <v>3.4599999999999999E-2</v>
      </c>
      <c r="Q64" s="21">
        <f t="shared" si="2"/>
        <v>19.117000000000001</v>
      </c>
      <c r="R64" s="28">
        <f t="shared" si="3"/>
        <v>21.7</v>
      </c>
      <c r="S64" s="29">
        <f t="shared" si="4"/>
        <v>0.82949308755760376</v>
      </c>
      <c r="T64" s="29">
        <f t="shared" si="5"/>
        <v>0.82949308755760376</v>
      </c>
      <c r="U64" s="29">
        <f t="shared" si="17"/>
        <v>0.59899999999999998</v>
      </c>
      <c r="V64" s="29">
        <f t="shared" si="6"/>
        <v>0.68400000000000005</v>
      </c>
      <c r="W64" s="29">
        <f t="shared" si="7"/>
        <v>0.77</v>
      </c>
      <c r="X64" s="29">
        <f t="shared" si="8"/>
        <v>0.85499999999999998</v>
      </c>
      <c r="Y64" s="29">
        <f t="shared" si="9"/>
        <v>0.93100000000000005</v>
      </c>
      <c r="Z64" s="29">
        <f t="shared" si="10"/>
        <v>0.97199999999999998</v>
      </c>
      <c r="AA64" s="21" t="str">
        <f t="shared" si="11"/>
        <v>A</v>
      </c>
      <c r="AB64" s="21" t="str">
        <f t="shared" si="12"/>
        <v>A</v>
      </c>
      <c r="AC64" s="21" t="str">
        <f t="shared" si="18"/>
        <v>A</v>
      </c>
      <c r="AD64" s="21" t="str">
        <f t="shared" si="13"/>
        <v>A</v>
      </c>
      <c r="AE64" s="47" t="str">
        <f t="shared" si="14"/>
        <v xml:space="preserve">Refrigerador </v>
      </c>
      <c r="AF64" s="47">
        <f t="shared" si="20"/>
        <v>0.82949308755760376</v>
      </c>
      <c r="AH64" s="97">
        <f t="shared" si="19"/>
        <v>0</v>
      </c>
    </row>
    <row r="65" spans="1:34" x14ac:dyDescent="0.25">
      <c r="A65" s="25" t="s">
        <v>406</v>
      </c>
      <c r="B65" s="25" t="s">
        <v>328</v>
      </c>
      <c r="C65" s="26" t="s">
        <v>375</v>
      </c>
      <c r="D65" s="25" t="s">
        <v>19</v>
      </c>
      <c r="E65" s="32" t="s">
        <v>21</v>
      </c>
      <c r="F65" s="25" t="s">
        <v>27</v>
      </c>
      <c r="G65" s="25" t="s">
        <v>368</v>
      </c>
      <c r="H65" s="25">
        <v>76</v>
      </c>
      <c r="I65" s="25">
        <v>0</v>
      </c>
      <c r="J65" s="25">
        <v>0</v>
      </c>
      <c r="K65" s="25">
        <v>0</v>
      </c>
      <c r="L65" s="21">
        <f t="shared" si="16"/>
        <v>76</v>
      </c>
      <c r="M65" s="30">
        <v>18</v>
      </c>
      <c r="N65" s="30">
        <v>18</v>
      </c>
      <c r="O65" s="27">
        <f t="shared" si="0"/>
        <v>76</v>
      </c>
      <c r="P65" s="21">
        <f t="shared" si="1"/>
        <v>3.4599999999999999E-2</v>
      </c>
      <c r="Q65" s="21">
        <f t="shared" si="2"/>
        <v>19.117000000000001</v>
      </c>
      <c r="R65" s="28">
        <f t="shared" si="3"/>
        <v>21.7</v>
      </c>
      <c r="S65" s="29">
        <f t="shared" si="4"/>
        <v>0.82949308755760376</v>
      </c>
      <c r="T65" s="29">
        <f t="shared" si="5"/>
        <v>0.82949308755760376</v>
      </c>
      <c r="U65" s="29">
        <f t="shared" si="17"/>
        <v>0.59899999999999998</v>
      </c>
      <c r="V65" s="29">
        <f t="shared" si="6"/>
        <v>0.68400000000000005</v>
      </c>
      <c r="W65" s="29">
        <f t="shared" si="7"/>
        <v>0.77</v>
      </c>
      <c r="X65" s="29">
        <f t="shared" si="8"/>
        <v>0.85499999999999998</v>
      </c>
      <c r="Y65" s="29">
        <f t="shared" si="9"/>
        <v>0.93100000000000005</v>
      </c>
      <c r="Z65" s="29">
        <f t="shared" si="10"/>
        <v>0.97199999999999998</v>
      </c>
      <c r="AA65" s="21" t="str">
        <f t="shared" si="11"/>
        <v>A</v>
      </c>
      <c r="AB65" s="21" t="str">
        <f t="shared" si="12"/>
        <v>A</v>
      </c>
      <c r="AC65" s="21" t="str">
        <f t="shared" si="18"/>
        <v>A</v>
      </c>
      <c r="AD65" s="21" t="str">
        <f t="shared" si="13"/>
        <v>A</v>
      </c>
      <c r="AE65" s="47" t="str">
        <f t="shared" si="14"/>
        <v xml:space="preserve">Refrigerador </v>
      </c>
      <c r="AF65" s="47">
        <f t="shared" si="20"/>
        <v>0.82949308755760376</v>
      </c>
      <c r="AH65" s="97">
        <f t="shared" si="19"/>
        <v>0</v>
      </c>
    </row>
    <row r="66" spans="1:34" x14ac:dyDescent="0.25">
      <c r="A66" s="25" t="s">
        <v>406</v>
      </c>
      <c r="B66" s="32" t="s">
        <v>329</v>
      </c>
      <c r="C66" s="26" t="s">
        <v>376</v>
      </c>
      <c r="D66" s="25" t="s">
        <v>19</v>
      </c>
      <c r="E66" s="32" t="s">
        <v>21</v>
      </c>
      <c r="F66" s="25" t="s">
        <v>27</v>
      </c>
      <c r="G66" s="25" t="s">
        <v>377</v>
      </c>
      <c r="H66" s="25">
        <v>47</v>
      </c>
      <c r="I66" s="25">
        <v>0</v>
      </c>
      <c r="J66" s="25">
        <v>0</v>
      </c>
      <c r="K66" s="25">
        <v>0</v>
      </c>
      <c r="L66" s="21">
        <f t="shared" si="16"/>
        <v>47</v>
      </c>
      <c r="M66" s="30">
        <v>16</v>
      </c>
      <c r="N66" s="30">
        <v>16</v>
      </c>
      <c r="O66" s="27">
        <f t="shared" si="0"/>
        <v>47</v>
      </c>
      <c r="P66" s="21">
        <f t="shared" si="1"/>
        <v>3.4599999999999999E-2</v>
      </c>
      <c r="Q66" s="21">
        <f t="shared" si="2"/>
        <v>19.117000000000001</v>
      </c>
      <c r="R66" s="28">
        <f t="shared" si="3"/>
        <v>20.7</v>
      </c>
      <c r="S66" s="29">
        <f t="shared" si="4"/>
        <v>0.77294685990338163</v>
      </c>
      <c r="T66" s="29">
        <f t="shared" si="5"/>
        <v>0.77294685990338163</v>
      </c>
      <c r="U66" s="29">
        <f t="shared" si="17"/>
        <v>0.59899999999999998</v>
      </c>
      <c r="V66" s="29">
        <f t="shared" si="6"/>
        <v>0.68400000000000005</v>
      </c>
      <c r="W66" s="29">
        <f t="shared" si="7"/>
        <v>0.77</v>
      </c>
      <c r="X66" s="29">
        <f t="shared" si="8"/>
        <v>0.85499999999999998</v>
      </c>
      <c r="Y66" s="29">
        <f t="shared" si="9"/>
        <v>0.93100000000000005</v>
      </c>
      <c r="Z66" s="29">
        <f t="shared" si="10"/>
        <v>0.97199999999999998</v>
      </c>
      <c r="AA66" s="21" t="str">
        <f t="shared" si="11"/>
        <v>A</v>
      </c>
      <c r="AB66" s="21" t="str">
        <f t="shared" si="12"/>
        <v>A</v>
      </c>
      <c r="AC66" s="21" t="str">
        <f t="shared" si="18"/>
        <v>A</v>
      </c>
      <c r="AD66" s="21" t="str">
        <f t="shared" si="13"/>
        <v>A</v>
      </c>
      <c r="AE66" s="47" t="str">
        <f t="shared" si="14"/>
        <v xml:space="preserve">Refrigerador </v>
      </c>
      <c r="AF66" s="47">
        <f t="shared" si="20"/>
        <v>0.77294685990338163</v>
      </c>
      <c r="AH66" s="97">
        <f t="shared" si="19"/>
        <v>0</v>
      </c>
    </row>
    <row r="67" spans="1:34" x14ac:dyDescent="0.25">
      <c r="A67" s="25" t="s">
        <v>406</v>
      </c>
      <c r="B67" s="32" t="s">
        <v>329</v>
      </c>
      <c r="C67" s="26" t="s">
        <v>378</v>
      </c>
      <c r="D67" s="25" t="s">
        <v>19</v>
      </c>
      <c r="E67" s="32" t="s">
        <v>21</v>
      </c>
      <c r="F67" s="25" t="s">
        <v>27</v>
      </c>
      <c r="G67" s="25" t="s">
        <v>377</v>
      </c>
      <c r="H67" s="25">
        <v>70</v>
      </c>
      <c r="I67" s="25">
        <v>0</v>
      </c>
      <c r="J67" s="25">
        <v>0</v>
      </c>
      <c r="K67" s="25">
        <v>0</v>
      </c>
      <c r="L67" s="21">
        <f t="shared" si="16"/>
        <v>70</v>
      </c>
      <c r="M67" s="30">
        <v>15</v>
      </c>
      <c r="N67" s="30">
        <v>15</v>
      </c>
      <c r="O67" s="27">
        <f t="shared" si="0"/>
        <v>70</v>
      </c>
      <c r="P67" s="21">
        <f t="shared" si="1"/>
        <v>3.4599999999999999E-2</v>
      </c>
      <c r="Q67" s="21">
        <f t="shared" si="2"/>
        <v>19.117000000000001</v>
      </c>
      <c r="R67" s="28">
        <f t="shared" si="3"/>
        <v>21.5</v>
      </c>
      <c r="S67" s="29">
        <f t="shared" si="4"/>
        <v>0.69767441860465118</v>
      </c>
      <c r="T67" s="29">
        <f t="shared" si="5"/>
        <v>0.69767441860465118</v>
      </c>
      <c r="U67" s="29">
        <f t="shared" si="17"/>
        <v>0.59899999999999998</v>
      </c>
      <c r="V67" s="29">
        <f t="shared" si="6"/>
        <v>0.68400000000000005</v>
      </c>
      <c r="W67" s="29">
        <f t="shared" si="7"/>
        <v>0.77</v>
      </c>
      <c r="X67" s="29">
        <f t="shared" si="8"/>
        <v>0.85499999999999998</v>
      </c>
      <c r="Y67" s="29">
        <f t="shared" si="9"/>
        <v>0.93100000000000005</v>
      </c>
      <c r="Z67" s="29">
        <f t="shared" si="10"/>
        <v>0.97199999999999998</v>
      </c>
      <c r="AA67" s="21" t="str">
        <f t="shared" si="11"/>
        <v>A</v>
      </c>
      <c r="AB67" s="21" t="str">
        <f t="shared" si="12"/>
        <v>A</v>
      </c>
      <c r="AC67" s="21" t="str">
        <f t="shared" si="18"/>
        <v>A+</v>
      </c>
      <c r="AD67" s="21" t="str">
        <f t="shared" si="13"/>
        <v>A+</v>
      </c>
      <c r="AE67" s="47" t="str">
        <f t="shared" si="14"/>
        <v xml:space="preserve">Refrigerador </v>
      </c>
      <c r="AF67" s="47">
        <f t="shared" si="20"/>
        <v>0.69767441860465118</v>
      </c>
      <c r="AH67" s="97">
        <f t="shared" si="19"/>
        <v>0</v>
      </c>
    </row>
    <row r="68" spans="1:34" x14ac:dyDescent="0.25">
      <c r="A68" s="25" t="s">
        <v>406</v>
      </c>
      <c r="B68" s="32" t="s">
        <v>329</v>
      </c>
      <c r="C68" s="26" t="s">
        <v>379</v>
      </c>
      <c r="D68" s="25" t="s">
        <v>19</v>
      </c>
      <c r="E68" s="32" t="s">
        <v>21</v>
      </c>
      <c r="F68" s="25" t="s">
        <v>27</v>
      </c>
      <c r="G68" s="25" t="s">
        <v>377</v>
      </c>
      <c r="H68" s="25">
        <v>70</v>
      </c>
      <c r="I68" s="25">
        <v>0</v>
      </c>
      <c r="J68" s="25">
        <v>0</v>
      </c>
      <c r="K68" s="25">
        <v>0</v>
      </c>
      <c r="L68" s="21">
        <f t="shared" si="16"/>
        <v>70</v>
      </c>
      <c r="M68" s="30">
        <v>15</v>
      </c>
      <c r="N68" s="30">
        <v>15</v>
      </c>
      <c r="O68" s="27">
        <f t="shared" si="0"/>
        <v>70</v>
      </c>
      <c r="P68" s="21">
        <f t="shared" si="1"/>
        <v>3.4599999999999999E-2</v>
      </c>
      <c r="Q68" s="21">
        <f t="shared" si="2"/>
        <v>19.117000000000001</v>
      </c>
      <c r="R68" s="28">
        <f t="shared" si="3"/>
        <v>21.5</v>
      </c>
      <c r="S68" s="29">
        <f t="shared" si="4"/>
        <v>0.69767441860465118</v>
      </c>
      <c r="T68" s="29">
        <f t="shared" si="5"/>
        <v>0.69767441860465118</v>
      </c>
      <c r="U68" s="29">
        <f t="shared" si="17"/>
        <v>0.59899999999999998</v>
      </c>
      <c r="V68" s="29">
        <f t="shared" si="6"/>
        <v>0.68400000000000005</v>
      </c>
      <c r="W68" s="29">
        <f t="shared" si="7"/>
        <v>0.77</v>
      </c>
      <c r="X68" s="29">
        <f t="shared" si="8"/>
        <v>0.85499999999999998</v>
      </c>
      <c r="Y68" s="29">
        <f t="shared" si="9"/>
        <v>0.93100000000000005</v>
      </c>
      <c r="Z68" s="29">
        <f t="shared" si="10"/>
        <v>0.97199999999999998</v>
      </c>
      <c r="AA68" s="21" t="str">
        <f t="shared" si="11"/>
        <v>A</v>
      </c>
      <c r="AB68" s="21" t="str">
        <f t="shared" si="12"/>
        <v>A</v>
      </c>
      <c r="AC68" s="21" t="str">
        <f t="shared" si="18"/>
        <v>A+</v>
      </c>
      <c r="AD68" s="21" t="str">
        <f t="shared" si="13"/>
        <v>A+</v>
      </c>
      <c r="AE68" s="47" t="str">
        <f t="shared" si="14"/>
        <v xml:space="preserve">Refrigerador </v>
      </c>
      <c r="AF68" s="47">
        <f t="shared" si="20"/>
        <v>0.69767441860465118</v>
      </c>
      <c r="AH68" s="97">
        <f t="shared" si="19"/>
        <v>0</v>
      </c>
    </row>
    <row r="69" spans="1:34" x14ac:dyDescent="0.25">
      <c r="A69" s="25" t="s">
        <v>406</v>
      </c>
      <c r="B69" s="32" t="s">
        <v>329</v>
      </c>
      <c r="C69" s="26" t="s">
        <v>380</v>
      </c>
      <c r="D69" s="25" t="s">
        <v>19</v>
      </c>
      <c r="E69" s="32" t="s">
        <v>21</v>
      </c>
      <c r="F69" s="25" t="s">
        <v>27</v>
      </c>
      <c r="G69" s="25" t="s">
        <v>377</v>
      </c>
      <c r="H69" s="25">
        <v>103</v>
      </c>
      <c r="I69" s="25">
        <v>0</v>
      </c>
      <c r="J69" s="25">
        <v>0</v>
      </c>
      <c r="K69" s="25">
        <v>0</v>
      </c>
      <c r="L69" s="21">
        <f t="shared" si="16"/>
        <v>103</v>
      </c>
      <c r="M69" s="30">
        <v>16</v>
      </c>
      <c r="N69" s="30">
        <v>16</v>
      </c>
      <c r="O69" s="27">
        <f t="shared" si="0"/>
        <v>103</v>
      </c>
      <c r="P69" s="21">
        <f t="shared" si="1"/>
        <v>3.4599999999999999E-2</v>
      </c>
      <c r="Q69" s="21">
        <f t="shared" si="2"/>
        <v>19.117000000000001</v>
      </c>
      <c r="R69" s="28">
        <f t="shared" si="3"/>
        <v>22.7</v>
      </c>
      <c r="S69" s="29">
        <f t="shared" si="4"/>
        <v>0.70484581497797361</v>
      </c>
      <c r="T69" s="29">
        <f t="shared" si="5"/>
        <v>0.70484581497797361</v>
      </c>
      <c r="U69" s="29">
        <f t="shared" si="17"/>
        <v>0.59899999999999998</v>
      </c>
      <c r="V69" s="29">
        <f t="shared" si="6"/>
        <v>0.68400000000000005</v>
      </c>
      <c r="W69" s="29">
        <f t="shared" si="7"/>
        <v>0.77</v>
      </c>
      <c r="X69" s="29">
        <f t="shared" si="8"/>
        <v>0.85499999999999998</v>
      </c>
      <c r="Y69" s="29">
        <f t="shared" si="9"/>
        <v>0.93100000000000005</v>
      </c>
      <c r="Z69" s="29">
        <f t="shared" si="10"/>
        <v>0.97199999999999998</v>
      </c>
      <c r="AA69" s="21" t="str">
        <f t="shared" si="11"/>
        <v>A</v>
      </c>
      <c r="AB69" s="21" t="str">
        <f t="shared" si="12"/>
        <v>A</v>
      </c>
      <c r="AC69" s="21" t="str">
        <f t="shared" si="18"/>
        <v>A+</v>
      </c>
      <c r="AD69" s="21" t="str">
        <f t="shared" si="13"/>
        <v>A+</v>
      </c>
      <c r="AE69" s="47" t="str">
        <f t="shared" si="14"/>
        <v xml:space="preserve">Refrigerador </v>
      </c>
      <c r="AF69" s="47">
        <f t="shared" si="20"/>
        <v>0.70484581497797361</v>
      </c>
      <c r="AH69" s="97">
        <f t="shared" si="19"/>
        <v>0</v>
      </c>
    </row>
    <row r="70" spans="1:34" x14ac:dyDescent="0.25">
      <c r="A70" s="25" t="s">
        <v>406</v>
      </c>
      <c r="B70" s="32" t="s">
        <v>329</v>
      </c>
      <c r="C70" s="26" t="s">
        <v>381</v>
      </c>
      <c r="D70" s="25" t="s">
        <v>19</v>
      </c>
      <c r="E70" s="32" t="s">
        <v>21</v>
      </c>
      <c r="F70" s="25" t="s">
        <v>27</v>
      </c>
      <c r="G70" s="25" t="s">
        <v>377</v>
      </c>
      <c r="H70" s="25">
        <v>101</v>
      </c>
      <c r="I70" s="25">
        <v>0</v>
      </c>
      <c r="J70" s="25">
        <v>0</v>
      </c>
      <c r="K70" s="25">
        <v>0</v>
      </c>
      <c r="L70" s="21">
        <f t="shared" si="16"/>
        <v>101</v>
      </c>
      <c r="M70" s="30">
        <v>18</v>
      </c>
      <c r="N70" s="30">
        <v>18</v>
      </c>
      <c r="O70" s="27">
        <f t="shared" si="0"/>
        <v>101</v>
      </c>
      <c r="P70" s="21">
        <f t="shared" si="1"/>
        <v>3.4599999999999999E-2</v>
      </c>
      <c r="Q70" s="21">
        <f t="shared" si="2"/>
        <v>19.117000000000001</v>
      </c>
      <c r="R70" s="28">
        <f t="shared" si="3"/>
        <v>22.6</v>
      </c>
      <c r="S70" s="29">
        <f t="shared" si="4"/>
        <v>0.79646017699115035</v>
      </c>
      <c r="T70" s="29">
        <f t="shared" si="5"/>
        <v>0.79646017699115035</v>
      </c>
      <c r="U70" s="29">
        <f t="shared" si="17"/>
        <v>0.59899999999999998</v>
      </c>
      <c r="V70" s="29">
        <f t="shared" si="6"/>
        <v>0.68400000000000005</v>
      </c>
      <c r="W70" s="29">
        <f t="shared" si="7"/>
        <v>0.77</v>
      </c>
      <c r="X70" s="29">
        <f t="shared" si="8"/>
        <v>0.85499999999999998</v>
      </c>
      <c r="Y70" s="29">
        <f t="shared" si="9"/>
        <v>0.93100000000000005</v>
      </c>
      <c r="Z70" s="29">
        <f t="shared" si="10"/>
        <v>0.97199999999999998</v>
      </c>
      <c r="AA70" s="21" t="str">
        <f t="shared" si="11"/>
        <v>A</v>
      </c>
      <c r="AB70" s="21" t="str">
        <f t="shared" si="12"/>
        <v>A</v>
      </c>
      <c r="AC70" s="21" t="str">
        <f t="shared" si="18"/>
        <v>A</v>
      </c>
      <c r="AD70" s="21" t="str">
        <f t="shared" si="13"/>
        <v>A</v>
      </c>
      <c r="AE70" s="47" t="str">
        <f t="shared" si="14"/>
        <v xml:space="preserve">Refrigerador </v>
      </c>
      <c r="AF70" s="47">
        <f t="shared" si="20"/>
        <v>0.79646017699115035</v>
      </c>
      <c r="AH70" s="97">
        <f t="shared" si="19"/>
        <v>0</v>
      </c>
    </row>
    <row r="71" spans="1:34" x14ac:dyDescent="0.25">
      <c r="A71" s="25" t="s">
        <v>406</v>
      </c>
      <c r="B71" s="25" t="s">
        <v>328</v>
      </c>
      <c r="C71" s="26" t="s">
        <v>382</v>
      </c>
      <c r="D71" s="25" t="s">
        <v>25</v>
      </c>
      <c r="E71" s="32" t="s">
        <v>21</v>
      </c>
      <c r="F71" s="25" t="s">
        <v>27</v>
      </c>
      <c r="G71" s="25" t="s">
        <v>383</v>
      </c>
      <c r="H71" s="25">
        <v>0</v>
      </c>
      <c r="I71" s="25">
        <v>0</v>
      </c>
      <c r="J71" s="25">
        <v>0</v>
      </c>
      <c r="K71" s="25">
        <v>99</v>
      </c>
      <c r="L71" s="21">
        <f t="shared" si="16"/>
        <v>99</v>
      </c>
      <c r="M71" s="30">
        <v>23</v>
      </c>
      <c r="N71" s="30">
        <v>23</v>
      </c>
      <c r="O71" s="27">
        <f t="shared" si="0"/>
        <v>183.15</v>
      </c>
      <c r="P71" s="21">
        <f t="shared" si="1"/>
        <v>7.5800000000000006E-2</v>
      </c>
      <c r="Q71" s="21">
        <f t="shared" si="2"/>
        <v>13.095000000000001</v>
      </c>
      <c r="R71" s="28">
        <f t="shared" si="3"/>
        <v>27</v>
      </c>
      <c r="S71" s="29">
        <f t="shared" si="4"/>
        <v>0.85185185185185186</v>
      </c>
      <c r="T71" s="29">
        <f t="shared" si="5"/>
        <v>0.85185185185185186</v>
      </c>
      <c r="U71" s="29">
        <f t="shared" si="17"/>
        <v>0.59899999999999998</v>
      </c>
      <c r="V71" s="29">
        <f t="shared" si="6"/>
        <v>0.68400000000000005</v>
      </c>
      <c r="W71" s="29">
        <f t="shared" si="7"/>
        <v>0.77</v>
      </c>
      <c r="X71" s="29">
        <f t="shared" si="8"/>
        <v>0.85499999999999998</v>
      </c>
      <c r="Y71" s="29">
        <f t="shared" si="9"/>
        <v>0.93100000000000005</v>
      </c>
      <c r="Z71" s="29">
        <f t="shared" si="10"/>
        <v>0.97199999999999998</v>
      </c>
      <c r="AA71" s="21" t="str">
        <f t="shared" si="11"/>
        <v>A</v>
      </c>
      <c r="AB71" s="21" t="str">
        <f t="shared" si="12"/>
        <v>A</v>
      </c>
      <c r="AC71" s="21" t="str">
        <f t="shared" si="18"/>
        <v>A</v>
      </c>
      <c r="AD71" s="21" t="str">
        <f t="shared" si="13"/>
        <v>A</v>
      </c>
      <c r="AE71" s="47" t="str">
        <f t="shared" si="14"/>
        <v xml:space="preserve">Congelador horizontal </v>
      </c>
      <c r="AF71" s="47">
        <f t="shared" si="20"/>
        <v>0.85185185185185186</v>
      </c>
      <c r="AH71" s="97">
        <f t="shared" si="19"/>
        <v>0</v>
      </c>
    </row>
    <row r="72" spans="1:34" x14ac:dyDescent="0.25">
      <c r="A72" s="25" t="s">
        <v>406</v>
      </c>
      <c r="B72" s="32" t="s">
        <v>329</v>
      </c>
      <c r="C72" s="26" t="s">
        <v>384</v>
      </c>
      <c r="D72" s="25" t="s">
        <v>25</v>
      </c>
      <c r="E72" s="32" t="s">
        <v>21</v>
      </c>
      <c r="F72" s="25" t="s">
        <v>27</v>
      </c>
      <c r="G72" s="25" t="s">
        <v>383</v>
      </c>
      <c r="H72" s="25">
        <v>0</v>
      </c>
      <c r="I72" s="25">
        <v>0</v>
      </c>
      <c r="J72" s="25">
        <v>0</v>
      </c>
      <c r="K72" s="25">
        <v>99</v>
      </c>
      <c r="L72" s="21">
        <f t="shared" si="16"/>
        <v>99</v>
      </c>
      <c r="M72" s="30">
        <v>23</v>
      </c>
      <c r="N72" s="30">
        <v>23</v>
      </c>
      <c r="O72" s="27">
        <f t="shared" si="0"/>
        <v>183.15</v>
      </c>
      <c r="P72" s="21">
        <f t="shared" si="1"/>
        <v>7.5800000000000006E-2</v>
      </c>
      <c r="Q72" s="21">
        <f t="shared" si="2"/>
        <v>13.095000000000001</v>
      </c>
      <c r="R72" s="28">
        <f t="shared" si="3"/>
        <v>27</v>
      </c>
      <c r="S72" s="29">
        <f t="shared" si="4"/>
        <v>0.85185185185185186</v>
      </c>
      <c r="T72" s="29">
        <f t="shared" si="5"/>
        <v>0.85185185185185186</v>
      </c>
      <c r="U72" s="29">
        <f t="shared" si="17"/>
        <v>0.59899999999999998</v>
      </c>
      <c r="V72" s="29">
        <f t="shared" si="6"/>
        <v>0.68400000000000005</v>
      </c>
      <c r="W72" s="29">
        <f t="shared" si="7"/>
        <v>0.77</v>
      </c>
      <c r="X72" s="29">
        <f t="shared" si="8"/>
        <v>0.85499999999999998</v>
      </c>
      <c r="Y72" s="29">
        <f t="shared" si="9"/>
        <v>0.93100000000000005</v>
      </c>
      <c r="Z72" s="29">
        <f t="shared" si="10"/>
        <v>0.97199999999999998</v>
      </c>
      <c r="AA72" s="21" t="str">
        <f t="shared" si="11"/>
        <v>A</v>
      </c>
      <c r="AB72" s="21" t="str">
        <f t="shared" si="12"/>
        <v>A</v>
      </c>
      <c r="AC72" s="21" t="str">
        <f t="shared" si="18"/>
        <v>A</v>
      </c>
      <c r="AD72" s="21" t="str">
        <f t="shared" si="13"/>
        <v>A</v>
      </c>
      <c r="AE72" s="47" t="str">
        <f t="shared" si="14"/>
        <v xml:space="preserve">Congelador horizontal </v>
      </c>
      <c r="AF72" s="47">
        <f t="shared" si="20"/>
        <v>0.85185185185185186</v>
      </c>
      <c r="AH72" s="97">
        <f t="shared" si="19"/>
        <v>0</v>
      </c>
    </row>
    <row r="73" spans="1:34" x14ac:dyDescent="0.25">
      <c r="A73" s="25" t="s">
        <v>406</v>
      </c>
      <c r="B73" s="25" t="s">
        <v>328</v>
      </c>
      <c r="C73" s="26" t="s">
        <v>385</v>
      </c>
      <c r="D73" s="25" t="s">
        <v>25</v>
      </c>
      <c r="E73" s="32" t="s">
        <v>21</v>
      </c>
      <c r="F73" s="25" t="s">
        <v>27</v>
      </c>
      <c r="G73" s="25" t="s">
        <v>383</v>
      </c>
      <c r="H73" s="25">
        <v>0</v>
      </c>
      <c r="I73" s="25">
        <v>0</v>
      </c>
      <c r="J73" s="25">
        <v>0</v>
      </c>
      <c r="K73" s="25">
        <v>143</v>
      </c>
      <c r="L73" s="21">
        <f t="shared" si="16"/>
        <v>143</v>
      </c>
      <c r="M73" s="30">
        <v>27.9</v>
      </c>
      <c r="N73" s="30">
        <v>25.8</v>
      </c>
      <c r="O73" s="27">
        <f t="shared" si="0"/>
        <v>264.55</v>
      </c>
      <c r="P73" s="21">
        <f t="shared" si="1"/>
        <v>7.5800000000000006E-2</v>
      </c>
      <c r="Q73" s="21">
        <f t="shared" si="2"/>
        <v>13.095000000000001</v>
      </c>
      <c r="R73" s="28">
        <f t="shared" si="3"/>
        <v>33.1</v>
      </c>
      <c r="S73" s="29">
        <f t="shared" si="4"/>
        <v>0.8429003021148036</v>
      </c>
      <c r="T73" s="29">
        <f t="shared" si="5"/>
        <v>0.77945619335347427</v>
      </c>
      <c r="U73" s="29">
        <f t="shared" si="17"/>
        <v>0.59899999999999998</v>
      </c>
      <c r="V73" s="29">
        <f t="shared" si="6"/>
        <v>0.68400000000000005</v>
      </c>
      <c r="W73" s="29">
        <f t="shared" si="7"/>
        <v>0.77</v>
      </c>
      <c r="X73" s="29">
        <f t="shared" si="8"/>
        <v>0.85499999999999998</v>
      </c>
      <c r="Y73" s="29">
        <f t="shared" si="9"/>
        <v>0.93100000000000005</v>
      </c>
      <c r="Z73" s="29">
        <f t="shared" si="10"/>
        <v>0.97199999999999998</v>
      </c>
      <c r="AA73" s="21" t="str">
        <f t="shared" si="11"/>
        <v>A</v>
      </c>
      <c r="AB73" s="21" t="str">
        <f t="shared" si="12"/>
        <v>A</v>
      </c>
      <c r="AC73" s="21" t="str">
        <f t="shared" si="18"/>
        <v>A</v>
      </c>
      <c r="AD73" s="21" t="str">
        <f t="shared" si="13"/>
        <v>A</v>
      </c>
      <c r="AE73" s="47" t="str">
        <f t="shared" si="14"/>
        <v xml:space="preserve">Congelador horizontal </v>
      </c>
      <c r="AF73" s="47">
        <f t="shared" si="20"/>
        <v>0.8429003021148036</v>
      </c>
      <c r="AH73" s="97">
        <f t="shared" si="19"/>
        <v>-6.3444108761329332E-2</v>
      </c>
    </row>
    <row r="74" spans="1:34" x14ac:dyDescent="0.25">
      <c r="A74" s="25" t="s">
        <v>406</v>
      </c>
      <c r="B74" s="32" t="s">
        <v>329</v>
      </c>
      <c r="C74" s="26" t="s">
        <v>386</v>
      </c>
      <c r="D74" s="25" t="s">
        <v>25</v>
      </c>
      <c r="E74" s="32" t="s">
        <v>21</v>
      </c>
      <c r="F74" s="25" t="s">
        <v>27</v>
      </c>
      <c r="G74" s="25" t="s">
        <v>383</v>
      </c>
      <c r="H74" s="25">
        <v>0</v>
      </c>
      <c r="I74" s="25">
        <v>0</v>
      </c>
      <c r="J74" s="25">
        <v>0</v>
      </c>
      <c r="K74" s="25">
        <v>143</v>
      </c>
      <c r="L74" s="21">
        <f t="shared" si="16"/>
        <v>143</v>
      </c>
      <c r="M74" s="30">
        <v>27.9</v>
      </c>
      <c r="N74" s="30">
        <v>25.8</v>
      </c>
      <c r="O74" s="27">
        <f t="shared" si="0"/>
        <v>264.55</v>
      </c>
      <c r="P74" s="21">
        <f t="shared" si="1"/>
        <v>7.5800000000000006E-2</v>
      </c>
      <c r="Q74" s="21">
        <f t="shared" si="2"/>
        <v>13.095000000000001</v>
      </c>
      <c r="R74" s="28">
        <f t="shared" si="3"/>
        <v>33.1</v>
      </c>
      <c r="S74" s="29">
        <f t="shared" si="4"/>
        <v>0.8429003021148036</v>
      </c>
      <c r="T74" s="29">
        <f t="shared" si="5"/>
        <v>0.77945619335347427</v>
      </c>
      <c r="U74" s="29">
        <f t="shared" si="17"/>
        <v>0.59899999999999998</v>
      </c>
      <c r="V74" s="29">
        <f t="shared" si="6"/>
        <v>0.68400000000000005</v>
      </c>
      <c r="W74" s="29">
        <f t="shared" si="7"/>
        <v>0.77</v>
      </c>
      <c r="X74" s="29">
        <f t="shared" si="8"/>
        <v>0.85499999999999998</v>
      </c>
      <c r="Y74" s="29">
        <f t="shared" si="9"/>
        <v>0.93100000000000005</v>
      </c>
      <c r="Z74" s="29">
        <f t="shared" si="10"/>
        <v>0.97199999999999998</v>
      </c>
      <c r="AA74" s="21" t="str">
        <f t="shared" si="11"/>
        <v>A</v>
      </c>
      <c r="AB74" s="21" t="str">
        <f t="shared" si="12"/>
        <v>A</v>
      </c>
      <c r="AC74" s="21" t="str">
        <f t="shared" si="18"/>
        <v>A</v>
      </c>
      <c r="AD74" s="21" t="str">
        <f t="shared" si="13"/>
        <v>A</v>
      </c>
      <c r="AE74" s="47" t="str">
        <f t="shared" si="14"/>
        <v xml:space="preserve">Congelador horizontal </v>
      </c>
      <c r="AF74" s="47">
        <f t="shared" si="20"/>
        <v>0.8429003021148036</v>
      </c>
      <c r="AH74" s="97">
        <f t="shared" si="19"/>
        <v>-6.3444108761329332E-2</v>
      </c>
    </row>
    <row r="75" spans="1:34" x14ac:dyDescent="0.25">
      <c r="A75" s="25" t="s">
        <v>406</v>
      </c>
      <c r="B75" s="32" t="s">
        <v>329</v>
      </c>
      <c r="C75" s="26" t="s">
        <v>387</v>
      </c>
      <c r="D75" s="25" t="s">
        <v>25</v>
      </c>
      <c r="E75" s="32" t="s">
        <v>21</v>
      </c>
      <c r="F75" s="25" t="s">
        <v>27</v>
      </c>
      <c r="G75" s="25" t="s">
        <v>383</v>
      </c>
      <c r="H75" s="25">
        <v>0</v>
      </c>
      <c r="I75" s="25">
        <v>0</v>
      </c>
      <c r="J75" s="25">
        <v>0</v>
      </c>
      <c r="K75" s="25">
        <v>199</v>
      </c>
      <c r="L75" s="21">
        <f t="shared" si="16"/>
        <v>199</v>
      </c>
      <c r="M75" s="30">
        <v>34.5</v>
      </c>
      <c r="N75" s="30">
        <v>32.200000000000003</v>
      </c>
      <c r="O75" s="27">
        <f t="shared" si="0"/>
        <v>368.15000000000003</v>
      </c>
      <c r="P75" s="21">
        <f t="shared" si="1"/>
        <v>7.5800000000000006E-2</v>
      </c>
      <c r="Q75" s="21">
        <f t="shared" si="2"/>
        <v>13.095000000000001</v>
      </c>
      <c r="R75" s="28">
        <f t="shared" si="3"/>
        <v>41</v>
      </c>
      <c r="S75" s="29">
        <f t="shared" si="4"/>
        <v>0.84146341463414631</v>
      </c>
      <c r="T75" s="29">
        <f t="shared" si="5"/>
        <v>0.78536585365853662</v>
      </c>
      <c r="U75" s="29">
        <f t="shared" si="17"/>
        <v>0.59899999999999998</v>
      </c>
      <c r="V75" s="29">
        <f t="shared" si="6"/>
        <v>0.68400000000000005</v>
      </c>
      <c r="W75" s="29">
        <f t="shared" si="7"/>
        <v>0.77</v>
      </c>
      <c r="X75" s="29">
        <f t="shared" si="8"/>
        <v>0.85499999999999998</v>
      </c>
      <c r="Y75" s="29">
        <f t="shared" si="9"/>
        <v>0.93100000000000005</v>
      </c>
      <c r="Z75" s="29">
        <f t="shared" si="10"/>
        <v>0.97199999999999998</v>
      </c>
      <c r="AA75" s="21" t="str">
        <f t="shared" si="11"/>
        <v>A</v>
      </c>
      <c r="AB75" s="21" t="str">
        <f t="shared" si="12"/>
        <v>A</v>
      </c>
      <c r="AC75" s="21" t="str">
        <f t="shared" si="18"/>
        <v>A</v>
      </c>
      <c r="AD75" s="21" t="str">
        <f t="shared" si="13"/>
        <v>A</v>
      </c>
      <c r="AE75" s="47" t="str">
        <f t="shared" si="14"/>
        <v xml:space="preserve">Congelador horizontal </v>
      </c>
      <c r="AF75" s="47">
        <f t="shared" si="20"/>
        <v>0.84146341463414631</v>
      </c>
      <c r="AH75" s="97">
        <f t="shared" si="19"/>
        <v>-5.6097560975609695E-2</v>
      </c>
    </row>
    <row r="76" spans="1:34" x14ac:dyDescent="0.25">
      <c r="A76" s="25" t="s">
        <v>406</v>
      </c>
      <c r="B76" s="32" t="s">
        <v>329</v>
      </c>
      <c r="C76" s="26" t="s">
        <v>388</v>
      </c>
      <c r="D76" s="25" t="s">
        <v>25</v>
      </c>
      <c r="E76" s="32" t="s">
        <v>21</v>
      </c>
      <c r="F76" s="25" t="s">
        <v>27</v>
      </c>
      <c r="G76" s="25" t="s">
        <v>383</v>
      </c>
      <c r="H76" s="25">
        <v>0</v>
      </c>
      <c r="I76" s="25">
        <v>0</v>
      </c>
      <c r="J76" s="25">
        <v>0</v>
      </c>
      <c r="K76" s="25">
        <v>295</v>
      </c>
      <c r="L76" s="21">
        <f t="shared" si="16"/>
        <v>295</v>
      </c>
      <c r="M76" s="30">
        <v>35.9</v>
      </c>
      <c r="N76" s="30">
        <v>32.9</v>
      </c>
      <c r="O76" s="27">
        <f t="shared" si="0"/>
        <v>545.75</v>
      </c>
      <c r="P76" s="21">
        <f t="shared" si="1"/>
        <v>7.5800000000000006E-2</v>
      </c>
      <c r="Q76" s="21">
        <f t="shared" si="2"/>
        <v>13.095000000000001</v>
      </c>
      <c r="R76" s="28">
        <f t="shared" si="3"/>
        <v>54.5</v>
      </c>
      <c r="S76" s="29">
        <f t="shared" si="4"/>
        <v>0.65871559633027521</v>
      </c>
      <c r="T76" s="29">
        <f t="shared" si="5"/>
        <v>0.60366972477064218</v>
      </c>
      <c r="U76" s="29">
        <f t="shared" si="17"/>
        <v>0.59899999999999998</v>
      </c>
      <c r="V76" s="29">
        <f t="shared" si="6"/>
        <v>0.68400000000000005</v>
      </c>
      <c r="W76" s="29">
        <f t="shared" si="7"/>
        <v>0.77</v>
      </c>
      <c r="X76" s="29">
        <f t="shared" si="8"/>
        <v>0.85499999999999998</v>
      </c>
      <c r="Y76" s="29">
        <f t="shared" si="9"/>
        <v>0.93100000000000005</v>
      </c>
      <c r="Z76" s="29">
        <f t="shared" si="10"/>
        <v>0.97199999999999998</v>
      </c>
      <c r="AA76" s="21" t="str">
        <f t="shared" si="11"/>
        <v>A</v>
      </c>
      <c r="AB76" s="21" t="str">
        <f t="shared" si="12"/>
        <v>A</v>
      </c>
      <c r="AC76" s="21" t="str">
        <f t="shared" si="18"/>
        <v>A++</v>
      </c>
      <c r="AD76" s="21" t="str">
        <f t="shared" si="13"/>
        <v>A++</v>
      </c>
      <c r="AE76" s="47" t="str">
        <f t="shared" si="14"/>
        <v xml:space="preserve">Congelador horizontal </v>
      </c>
      <c r="AF76" s="47">
        <f t="shared" si="20"/>
        <v>0.65871559633027521</v>
      </c>
      <c r="AH76" s="97">
        <f t="shared" si="19"/>
        <v>-5.5045871559633031E-2</v>
      </c>
    </row>
    <row r="77" spans="1:34" x14ac:dyDescent="0.25">
      <c r="A77" s="25" t="s">
        <v>406</v>
      </c>
      <c r="B77" s="32" t="s">
        <v>329</v>
      </c>
      <c r="C77" s="26" t="s">
        <v>389</v>
      </c>
      <c r="D77" s="25" t="s">
        <v>25</v>
      </c>
      <c r="E77" s="32" t="s">
        <v>21</v>
      </c>
      <c r="F77" s="25" t="s">
        <v>27</v>
      </c>
      <c r="G77" s="25" t="s">
        <v>383</v>
      </c>
      <c r="H77" s="25">
        <v>0</v>
      </c>
      <c r="I77" s="25">
        <v>0</v>
      </c>
      <c r="J77" s="25">
        <v>0</v>
      </c>
      <c r="K77" s="25">
        <v>418</v>
      </c>
      <c r="L77" s="21">
        <f t="shared" si="16"/>
        <v>418</v>
      </c>
      <c r="M77" s="30">
        <v>35.799999999999997</v>
      </c>
      <c r="N77" s="30">
        <v>35.799999999999997</v>
      </c>
      <c r="O77" s="27">
        <f t="shared" si="0"/>
        <v>773.30000000000007</v>
      </c>
      <c r="P77" s="21">
        <f t="shared" si="1"/>
        <v>7.5800000000000006E-2</v>
      </c>
      <c r="Q77" s="21">
        <f t="shared" si="2"/>
        <v>13.095000000000001</v>
      </c>
      <c r="R77" s="28">
        <f t="shared" si="3"/>
        <v>71.7</v>
      </c>
      <c r="S77" s="29">
        <f t="shared" si="4"/>
        <v>0.49930264993026491</v>
      </c>
      <c r="T77" s="29">
        <f t="shared" si="5"/>
        <v>0.49930264993026491</v>
      </c>
      <c r="U77" s="29">
        <f t="shared" si="17"/>
        <v>0.59899999999999998</v>
      </c>
      <c r="V77" s="29">
        <f t="shared" si="6"/>
        <v>0.68400000000000005</v>
      </c>
      <c r="W77" s="29">
        <f t="shared" si="7"/>
        <v>0.77</v>
      </c>
      <c r="X77" s="29">
        <f t="shared" si="8"/>
        <v>0.85499999999999998</v>
      </c>
      <c r="Y77" s="29">
        <f t="shared" si="9"/>
        <v>0.93100000000000005</v>
      </c>
      <c r="Z77" s="29">
        <f t="shared" si="10"/>
        <v>0.97199999999999998</v>
      </c>
      <c r="AA77" s="21" t="str">
        <f t="shared" si="11"/>
        <v>A</v>
      </c>
      <c r="AB77" s="21" t="str">
        <f t="shared" si="12"/>
        <v>A</v>
      </c>
      <c r="AC77" s="21" t="str">
        <f t="shared" si="18"/>
        <v>A+++</v>
      </c>
      <c r="AD77" s="21" t="str">
        <f t="shared" si="13"/>
        <v>A+++</v>
      </c>
      <c r="AE77" s="47" t="str">
        <f t="shared" si="14"/>
        <v xml:space="preserve">Congelador horizontal </v>
      </c>
      <c r="AF77" s="47">
        <f t="shared" si="20"/>
        <v>0.49930264993026491</v>
      </c>
      <c r="AH77" s="97">
        <f t="shared" si="19"/>
        <v>0</v>
      </c>
    </row>
    <row r="78" spans="1:34" x14ac:dyDescent="0.25">
      <c r="A78" s="25" t="s">
        <v>406</v>
      </c>
      <c r="B78" s="25" t="s">
        <v>328</v>
      </c>
      <c r="C78" s="26" t="s">
        <v>390</v>
      </c>
      <c r="D78" s="25" t="s">
        <v>25</v>
      </c>
      <c r="E78" s="32" t="s">
        <v>21</v>
      </c>
      <c r="F78" s="25" t="s">
        <v>27</v>
      </c>
      <c r="G78" s="25" t="s">
        <v>391</v>
      </c>
      <c r="H78" s="25">
        <v>0</v>
      </c>
      <c r="I78" s="25">
        <v>0</v>
      </c>
      <c r="J78" s="25">
        <v>0</v>
      </c>
      <c r="K78" s="25">
        <v>200</v>
      </c>
      <c r="L78" s="21">
        <f t="shared" si="16"/>
        <v>200</v>
      </c>
      <c r="M78" s="30">
        <v>35</v>
      </c>
      <c r="N78" s="30">
        <v>35</v>
      </c>
      <c r="O78" s="27">
        <f t="shared" si="0"/>
        <v>370</v>
      </c>
      <c r="P78" s="21">
        <f t="shared" si="1"/>
        <v>7.5800000000000006E-2</v>
      </c>
      <c r="Q78" s="21">
        <f t="shared" si="2"/>
        <v>13.095000000000001</v>
      </c>
      <c r="R78" s="28">
        <f t="shared" si="3"/>
        <v>41.1</v>
      </c>
      <c r="S78" s="29">
        <f t="shared" si="4"/>
        <v>0.85158150851581504</v>
      </c>
      <c r="T78" s="29">
        <f t="shared" si="5"/>
        <v>0.85158150851581504</v>
      </c>
      <c r="U78" s="29">
        <f t="shared" si="17"/>
        <v>0.59899999999999998</v>
      </c>
      <c r="V78" s="29">
        <f t="shared" si="6"/>
        <v>0.68400000000000005</v>
      </c>
      <c r="W78" s="29">
        <f t="shared" si="7"/>
        <v>0.77</v>
      </c>
      <c r="X78" s="29">
        <f t="shared" si="8"/>
        <v>0.85499999999999998</v>
      </c>
      <c r="Y78" s="29">
        <f t="shared" si="9"/>
        <v>0.93100000000000005</v>
      </c>
      <c r="Z78" s="29">
        <f t="shared" si="10"/>
        <v>0.97199999999999998</v>
      </c>
      <c r="AA78" s="21" t="str">
        <f t="shared" si="11"/>
        <v>A</v>
      </c>
      <c r="AB78" s="21" t="str">
        <f t="shared" si="12"/>
        <v>A</v>
      </c>
      <c r="AC78" s="21" t="str">
        <f t="shared" si="18"/>
        <v>A</v>
      </c>
      <c r="AD78" s="21" t="str">
        <f t="shared" si="13"/>
        <v>A</v>
      </c>
      <c r="AE78" s="47" t="str">
        <f t="shared" si="14"/>
        <v xml:space="preserve">Congelador horizontal </v>
      </c>
      <c r="AF78" s="47">
        <f t="shared" si="20"/>
        <v>0.85158150851581504</v>
      </c>
      <c r="AH78" s="97">
        <f t="shared" si="19"/>
        <v>0</v>
      </c>
    </row>
    <row r="79" spans="1:34" x14ac:dyDescent="0.25">
      <c r="A79" s="25" t="s">
        <v>406</v>
      </c>
      <c r="B79" s="32" t="s">
        <v>329</v>
      </c>
      <c r="C79" s="26" t="s">
        <v>392</v>
      </c>
      <c r="D79" s="25" t="s">
        <v>25</v>
      </c>
      <c r="E79" s="32" t="s">
        <v>21</v>
      </c>
      <c r="F79" s="25" t="s">
        <v>27</v>
      </c>
      <c r="G79" s="25" t="s">
        <v>391</v>
      </c>
      <c r="H79" s="25">
        <v>0</v>
      </c>
      <c r="I79" s="25">
        <v>0</v>
      </c>
      <c r="J79" s="25">
        <v>0</v>
      </c>
      <c r="K79" s="25">
        <v>200</v>
      </c>
      <c r="L79" s="21">
        <f t="shared" si="16"/>
        <v>200</v>
      </c>
      <c r="M79" s="30">
        <v>35</v>
      </c>
      <c r="N79" s="30">
        <v>35</v>
      </c>
      <c r="O79" s="27">
        <f t="shared" si="0"/>
        <v>370</v>
      </c>
      <c r="P79" s="21">
        <f t="shared" si="1"/>
        <v>7.5800000000000006E-2</v>
      </c>
      <c r="Q79" s="21">
        <f t="shared" si="2"/>
        <v>13.095000000000001</v>
      </c>
      <c r="R79" s="28">
        <f t="shared" si="3"/>
        <v>41.1</v>
      </c>
      <c r="S79" s="29">
        <f t="shared" si="4"/>
        <v>0.85158150851581504</v>
      </c>
      <c r="T79" s="29">
        <f t="shared" si="5"/>
        <v>0.85158150851581504</v>
      </c>
      <c r="U79" s="29">
        <f t="shared" si="17"/>
        <v>0.59899999999999998</v>
      </c>
      <c r="V79" s="29">
        <f t="shared" si="6"/>
        <v>0.68400000000000005</v>
      </c>
      <c r="W79" s="29">
        <f t="shared" si="7"/>
        <v>0.77</v>
      </c>
      <c r="X79" s="29">
        <f t="shared" si="8"/>
        <v>0.85499999999999998</v>
      </c>
      <c r="Y79" s="29">
        <f t="shared" si="9"/>
        <v>0.93100000000000005</v>
      </c>
      <c r="Z79" s="29">
        <f t="shared" si="10"/>
        <v>0.97199999999999998</v>
      </c>
      <c r="AA79" s="21" t="str">
        <f t="shared" si="11"/>
        <v>A</v>
      </c>
      <c r="AB79" s="21" t="str">
        <f t="shared" si="12"/>
        <v>A</v>
      </c>
      <c r="AC79" s="21" t="str">
        <f t="shared" si="18"/>
        <v>A</v>
      </c>
      <c r="AD79" s="21" t="str">
        <f t="shared" si="13"/>
        <v>A</v>
      </c>
      <c r="AE79" s="47" t="str">
        <f t="shared" si="14"/>
        <v xml:space="preserve">Congelador horizontal </v>
      </c>
      <c r="AF79" s="47">
        <f t="shared" si="20"/>
        <v>0.85158150851581504</v>
      </c>
      <c r="AH79" s="97">
        <f t="shared" si="19"/>
        <v>0</v>
      </c>
    </row>
    <row r="80" spans="1:34" x14ac:dyDescent="0.25">
      <c r="A80" s="25" t="s">
        <v>406</v>
      </c>
      <c r="B80" s="32" t="s">
        <v>329</v>
      </c>
      <c r="C80" s="26" t="s">
        <v>393</v>
      </c>
      <c r="D80" s="25" t="s">
        <v>25</v>
      </c>
      <c r="E80" s="32" t="s">
        <v>21</v>
      </c>
      <c r="F80" s="25" t="s">
        <v>27</v>
      </c>
      <c r="G80" s="25" t="s">
        <v>391</v>
      </c>
      <c r="H80" s="25">
        <v>0</v>
      </c>
      <c r="I80" s="25">
        <v>0</v>
      </c>
      <c r="J80" s="25">
        <v>0</v>
      </c>
      <c r="K80" s="25">
        <v>246</v>
      </c>
      <c r="L80" s="21">
        <f t="shared" si="16"/>
        <v>246</v>
      </c>
      <c r="M80" s="30">
        <v>38</v>
      </c>
      <c r="N80" s="30">
        <v>38</v>
      </c>
      <c r="O80" s="27">
        <f t="shared" si="0"/>
        <v>455.1</v>
      </c>
      <c r="P80" s="21">
        <f t="shared" si="1"/>
        <v>7.5800000000000006E-2</v>
      </c>
      <c r="Q80" s="21">
        <f t="shared" si="2"/>
        <v>13.095000000000001</v>
      </c>
      <c r="R80" s="28">
        <f t="shared" si="3"/>
        <v>47.6</v>
      </c>
      <c r="S80" s="29">
        <f t="shared" si="4"/>
        <v>0.79831932773109238</v>
      </c>
      <c r="T80" s="29">
        <f t="shared" si="5"/>
        <v>0.79831932773109238</v>
      </c>
      <c r="U80" s="29">
        <f t="shared" si="17"/>
        <v>0.59899999999999998</v>
      </c>
      <c r="V80" s="29">
        <f t="shared" si="6"/>
        <v>0.68400000000000005</v>
      </c>
      <c r="W80" s="29">
        <f t="shared" si="7"/>
        <v>0.77</v>
      </c>
      <c r="X80" s="29">
        <f t="shared" si="8"/>
        <v>0.85499999999999998</v>
      </c>
      <c r="Y80" s="29">
        <f t="shared" si="9"/>
        <v>0.93100000000000005</v>
      </c>
      <c r="Z80" s="29">
        <f t="shared" si="10"/>
        <v>0.97199999999999998</v>
      </c>
      <c r="AA80" s="21" t="str">
        <f t="shared" si="11"/>
        <v>A</v>
      </c>
      <c r="AB80" s="21" t="str">
        <f t="shared" si="12"/>
        <v>A</v>
      </c>
      <c r="AC80" s="21" t="str">
        <f t="shared" si="18"/>
        <v>A</v>
      </c>
      <c r="AD80" s="21" t="str">
        <f t="shared" si="13"/>
        <v>A</v>
      </c>
      <c r="AE80" s="47" t="str">
        <f t="shared" si="14"/>
        <v xml:space="preserve">Congelador horizontal </v>
      </c>
      <c r="AF80" s="47">
        <f t="shared" ref="AF80:AF106" si="21">IF(S80="-",T80, S80)</f>
        <v>0.79831932773109238</v>
      </c>
      <c r="AH80" s="97">
        <f t="shared" si="19"/>
        <v>0</v>
      </c>
    </row>
    <row r="81" spans="1:34" x14ac:dyDescent="0.25">
      <c r="A81" s="25" t="s">
        <v>406</v>
      </c>
      <c r="B81" s="32" t="s">
        <v>329</v>
      </c>
      <c r="C81" s="26" t="s">
        <v>394</v>
      </c>
      <c r="D81" s="25" t="s">
        <v>25</v>
      </c>
      <c r="E81" s="32" t="s">
        <v>21</v>
      </c>
      <c r="F81" s="25" t="s">
        <v>27</v>
      </c>
      <c r="G81" s="25" t="s">
        <v>391</v>
      </c>
      <c r="H81" s="25">
        <v>0</v>
      </c>
      <c r="I81" s="25">
        <v>0</v>
      </c>
      <c r="J81" s="25">
        <v>0</v>
      </c>
      <c r="K81" s="25">
        <v>492</v>
      </c>
      <c r="L81" s="21">
        <f t="shared" si="16"/>
        <v>492</v>
      </c>
      <c r="M81" s="30">
        <v>67</v>
      </c>
      <c r="N81" s="30">
        <v>67</v>
      </c>
      <c r="O81" s="27">
        <f t="shared" si="0"/>
        <v>910.2</v>
      </c>
      <c r="P81" s="21">
        <f t="shared" si="1"/>
        <v>7.5800000000000006E-2</v>
      </c>
      <c r="Q81" s="21">
        <f t="shared" si="2"/>
        <v>13.095000000000001</v>
      </c>
      <c r="R81" s="28">
        <f t="shared" si="3"/>
        <v>82.1</v>
      </c>
      <c r="S81" s="29">
        <f t="shared" si="4"/>
        <v>0.81607795371498182</v>
      </c>
      <c r="T81" s="29">
        <f t="shared" si="5"/>
        <v>0.81607795371498182</v>
      </c>
      <c r="U81" s="29">
        <f t="shared" si="17"/>
        <v>0.59899999999999998</v>
      </c>
      <c r="V81" s="29">
        <f t="shared" si="6"/>
        <v>0.68400000000000005</v>
      </c>
      <c r="W81" s="29">
        <f t="shared" si="7"/>
        <v>0.77</v>
      </c>
      <c r="X81" s="29">
        <f t="shared" si="8"/>
        <v>0.85499999999999998</v>
      </c>
      <c r="Y81" s="29">
        <f t="shared" si="9"/>
        <v>0.93100000000000005</v>
      </c>
      <c r="Z81" s="29">
        <f t="shared" si="10"/>
        <v>0.97199999999999998</v>
      </c>
      <c r="AA81" s="21" t="str">
        <f t="shared" si="11"/>
        <v>A</v>
      </c>
      <c r="AB81" s="21" t="str">
        <f t="shared" si="12"/>
        <v>A</v>
      </c>
      <c r="AC81" s="21" t="str">
        <f t="shared" si="18"/>
        <v>A</v>
      </c>
      <c r="AD81" s="21" t="str">
        <f t="shared" si="13"/>
        <v>A</v>
      </c>
      <c r="AE81" s="47" t="str">
        <f t="shared" si="14"/>
        <v xml:space="preserve">Congelador horizontal </v>
      </c>
      <c r="AF81" s="47">
        <f t="shared" si="21"/>
        <v>0.81607795371498182</v>
      </c>
      <c r="AH81" s="97">
        <f t="shared" si="19"/>
        <v>0</v>
      </c>
    </row>
    <row r="82" spans="1:34" x14ac:dyDescent="0.25">
      <c r="A82" s="25" t="s">
        <v>406</v>
      </c>
      <c r="B82" s="32" t="s">
        <v>329</v>
      </c>
      <c r="C82" s="26" t="s">
        <v>395</v>
      </c>
      <c r="D82" s="25" t="s">
        <v>61</v>
      </c>
      <c r="E82" s="32" t="s">
        <v>21</v>
      </c>
      <c r="F82" s="25" t="s">
        <v>27</v>
      </c>
      <c r="G82" s="25" t="s">
        <v>396</v>
      </c>
      <c r="H82" s="25">
        <v>0</v>
      </c>
      <c r="I82" s="25">
        <v>0</v>
      </c>
      <c r="J82" s="25">
        <v>0</v>
      </c>
      <c r="K82" s="25">
        <v>201</v>
      </c>
      <c r="L82" s="21">
        <f t="shared" si="16"/>
        <v>201</v>
      </c>
      <c r="M82" s="30">
        <v>32</v>
      </c>
      <c r="N82" s="30">
        <v>32</v>
      </c>
      <c r="O82" s="27">
        <f t="shared" si="0"/>
        <v>371.85</v>
      </c>
      <c r="P82" s="21">
        <f t="shared" si="1"/>
        <v>2.1100000000000001E-2</v>
      </c>
      <c r="Q82" s="21">
        <f t="shared" si="2"/>
        <v>39.228000000000002</v>
      </c>
      <c r="R82" s="28">
        <f t="shared" si="3"/>
        <v>47.1</v>
      </c>
      <c r="S82" s="29">
        <f t="shared" si="4"/>
        <v>0.67940552016985134</v>
      </c>
      <c r="T82" s="29">
        <f t="shared" si="5"/>
        <v>0.67940552016985134</v>
      </c>
      <c r="U82" s="29">
        <f t="shared" si="17"/>
        <v>0.59899999999999998</v>
      </c>
      <c r="V82" s="29">
        <f t="shared" si="6"/>
        <v>0.68400000000000005</v>
      </c>
      <c r="W82" s="29">
        <f t="shared" si="7"/>
        <v>0.77</v>
      </c>
      <c r="X82" s="29">
        <f t="shared" si="8"/>
        <v>0.85499999999999998</v>
      </c>
      <c r="Y82" s="29">
        <f t="shared" si="9"/>
        <v>0.93100000000000005</v>
      </c>
      <c r="Z82" s="29">
        <f t="shared" si="10"/>
        <v>0.97199999999999998</v>
      </c>
      <c r="AA82" s="21" t="str">
        <f t="shared" si="11"/>
        <v>A</v>
      </c>
      <c r="AB82" s="21" t="str">
        <f t="shared" si="12"/>
        <v>A</v>
      </c>
      <c r="AC82" s="21" t="str">
        <f t="shared" si="18"/>
        <v>A++</v>
      </c>
      <c r="AD82" s="21" t="str">
        <f t="shared" si="13"/>
        <v>A++</v>
      </c>
      <c r="AE82" s="47" t="str">
        <f t="shared" si="14"/>
        <v xml:space="preserve">Congelador vertical </v>
      </c>
      <c r="AF82" s="47">
        <f t="shared" si="21"/>
        <v>0.67940552016985134</v>
      </c>
      <c r="AH82" s="97">
        <f t="shared" si="19"/>
        <v>0</v>
      </c>
    </row>
    <row r="83" spans="1:34" x14ac:dyDescent="0.25">
      <c r="A83" s="25" t="s">
        <v>406</v>
      </c>
      <c r="B83" s="32" t="s">
        <v>329</v>
      </c>
      <c r="C83" s="26" t="s">
        <v>397</v>
      </c>
      <c r="D83" s="25" t="s">
        <v>61</v>
      </c>
      <c r="E83" s="32" t="s">
        <v>21</v>
      </c>
      <c r="F83" s="25" t="s">
        <v>27</v>
      </c>
      <c r="G83" s="25" t="s">
        <v>396</v>
      </c>
      <c r="H83" s="25">
        <v>0</v>
      </c>
      <c r="I83" s="25">
        <v>0</v>
      </c>
      <c r="J83" s="25">
        <v>0</v>
      </c>
      <c r="K83" s="25">
        <v>201</v>
      </c>
      <c r="L83" s="21">
        <f t="shared" si="16"/>
        <v>201</v>
      </c>
      <c r="M83" s="30">
        <v>32</v>
      </c>
      <c r="N83" s="30">
        <v>32</v>
      </c>
      <c r="O83" s="27">
        <f t="shared" si="0"/>
        <v>371.85</v>
      </c>
      <c r="P83" s="21">
        <f t="shared" si="1"/>
        <v>2.1100000000000001E-2</v>
      </c>
      <c r="Q83" s="21">
        <f t="shared" si="2"/>
        <v>39.228000000000002</v>
      </c>
      <c r="R83" s="28">
        <f t="shared" si="3"/>
        <v>47.1</v>
      </c>
      <c r="S83" s="29">
        <f t="shared" si="4"/>
        <v>0.67940552016985134</v>
      </c>
      <c r="T83" s="29">
        <f t="shared" si="5"/>
        <v>0.67940552016985134</v>
      </c>
      <c r="U83" s="29">
        <f t="shared" si="17"/>
        <v>0.59899999999999998</v>
      </c>
      <c r="V83" s="29">
        <f t="shared" si="6"/>
        <v>0.68400000000000005</v>
      </c>
      <c r="W83" s="29">
        <f t="shared" si="7"/>
        <v>0.77</v>
      </c>
      <c r="X83" s="29">
        <f t="shared" si="8"/>
        <v>0.85499999999999998</v>
      </c>
      <c r="Y83" s="29">
        <f t="shared" si="9"/>
        <v>0.93100000000000005</v>
      </c>
      <c r="Z83" s="29">
        <f t="shared" si="10"/>
        <v>0.97199999999999998</v>
      </c>
      <c r="AA83" s="21" t="str">
        <f t="shared" si="11"/>
        <v>A</v>
      </c>
      <c r="AB83" s="21" t="str">
        <f t="shared" si="12"/>
        <v>A</v>
      </c>
      <c r="AC83" s="21" t="str">
        <f t="shared" si="18"/>
        <v>A++</v>
      </c>
      <c r="AD83" s="21" t="str">
        <f t="shared" si="13"/>
        <v>A++</v>
      </c>
      <c r="AE83" s="47" t="str">
        <f t="shared" si="14"/>
        <v xml:space="preserve">Congelador vertical </v>
      </c>
      <c r="AF83" s="47">
        <f t="shared" si="21"/>
        <v>0.67940552016985134</v>
      </c>
      <c r="AH83" s="97">
        <f t="shared" si="19"/>
        <v>0</v>
      </c>
    </row>
    <row r="84" spans="1:34" x14ac:dyDescent="0.25">
      <c r="A84" s="25" t="s">
        <v>406</v>
      </c>
      <c r="B84" s="32" t="s">
        <v>329</v>
      </c>
      <c r="C84" s="26" t="s">
        <v>398</v>
      </c>
      <c r="D84" s="25" t="s">
        <v>61</v>
      </c>
      <c r="E84" s="32" t="s">
        <v>22</v>
      </c>
      <c r="F84" s="25" t="s">
        <v>27</v>
      </c>
      <c r="G84" s="25" t="s">
        <v>399</v>
      </c>
      <c r="H84" s="25">
        <v>0</v>
      </c>
      <c r="I84" s="25">
        <v>0</v>
      </c>
      <c r="J84" s="25">
        <v>0</v>
      </c>
      <c r="K84" s="25">
        <v>232</v>
      </c>
      <c r="L84" s="21">
        <f t="shared" si="16"/>
        <v>232</v>
      </c>
      <c r="M84" s="30">
        <v>36.5</v>
      </c>
      <c r="N84" s="30">
        <v>36.5</v>
      </c>
      <c r="O84" s="27">
        <f t="shared" si="0"/>
        <v>515.04000000000008</v>
      </c>
      <c r="P84" s="21">
        <f t="shared" si="1"/>
        <v>1.78E-2</v>
      </c>
      <c r="Q84" s="21">
        <f t="shared" si="2"/>
        <v>58.712000000000003</v>
      </c>
      <c r="R84" s="28">
        <f t="shared" si="3"/>
        <v>67.900000000000006</v>
      </c>
      <c r="S84" s="29">
        <f t="shared" si="4"/>
        <v>0.53755522827687774</v>
      </c>
      <c r="T84" s="29">
        <f t="shared" si="5"/>
        <v>0.53755522827687774</v>
      </c>
      <c r="U84" s="29">
        <f t="shared" si="17"/>
        <v>0.59899999999999998</v>
      </c>
      <c r="V84" s="29">
        <f t="shared" si="6"/>
        <v>0.68400000000000005</v>
      </c>
      <c r="W84" s="29">
        <f t="shared" si="7"/>
        <v>0.77</v>
      </c>
      <c r="X84" s="29">
        <f t="shared" si="8"/>
        <v>0.85499999999999998</v>
      </c>
      <c r="Y84" s="29">
        <f t="shared" si="9"/>
        <v>0.93100000000000005</v>
      </c>
      <c r="Z84" s="29">
        <f t="shared" si="10"/>
        <v>0.97199999999999998</v>
      </c>
      <c r="AA84" s="21" t="str">
        <f t="shared" si="11"/>
        <v>A</v>
      </c>
      <c r="AB84" s="21" t="str">
        <f t="shared" si="12"/>
        <v>A</v>
      </c>
      <c r="AC84" s="21" t="str">
        <f t="shared" si="18"/>
        <v>A+++</v>
      </c>
      <c r="AD84" s="21" t="str">
        <f t="shared" si="13"/>
        <v>A+++</v>
      </c>
      <c r="AE84" s="47" t="str">
        <f t="shared" si="14"/>
        <v>Congelador vertical frost-free</v>
      </c>
      <c r="AF84" s="47">
        <f t="shared" si="21"/>
        <v>0.53755522827687774</v>
      </c>
      <c r="AH84" s="97">
        <f t="shared" si="19"/>
        <v>0</v>
      </c>
    </row>
    <row r="85" spans="1:34" x14ac:dyDescent="0.25">
      <c r="A85" s="25" t="s">
        <v>406</v>
      </c>
      <c r="B85" s="32" t="s">
        <v>329</v>
      </c>
      <c r="C85" s="26" t="s">
        <v>400</v>
      </c>
      <c r="D85" s="25" t="s">
        <v>23</v>
      </c>
      <c r="E85" s="32" t="s">
        <v>21</v>
      </c>
      <c r="F85" s="25" t="s">
        <v>27</v>
      </c>
      <c r="G85" s="25" t="s">
        <v>401</v>
      </c>
      <c r="H85" s="25">
        <v>108</v>
      </c>
      <c r="I85" s="25">
        <v>0</v>
      </c>
      <c r="J85" s="25">
        <v>0</v>
      </c>
      <c r="K85" s="25">
        <v>13</v>
      </c>
      <c r="L85" s="21">
        <f t="shared" si="16"/>
        <v>121</v>
      </c>
      <c r="M85" s="30">
        <v>20</v>
      </c>
      <c r="N85" s="30">
        <v>19.600000000000001</v>
      </c>
      <c r="O85" s="27">
        <f t="shared" si="0"/>
        <v>132.05000000000001</v>
      </c>
      <c r="P85" s="21">
        <f t="shared" si="1"/>
        <v>9.1600000000000001E-2</v>
      </c>
      <c r="Q85" s="21">
        <f t="shared" si="2"/>
        <v>17.082999999999998</v>
      </c>
      <c r="R85" s="28">
        <f t="shared" si="3"/>
        <v>29.2</v>
      </c>
      <c r="S85" s="29">
        <f t="shared" si="4"/>
        <v>0.68493150684931503</v>
      </c>
      <c r="T85" s="29">
        <f t="shared" si="5"/>
        <v>0.67123287671232879</v>
      </c>
      <c r="U85" s="29">
        <f t="shared" si="17"/>
        <v>0.59199999999999997</v>
      </c>
      <c r="V85" s="29">
        <f t="shared" si="6"/>
        <v>0.67700000000000005</v>
      </c>
      <c r="W85" s="29">
        <f t="shared" si="7"/>
        <v>0.76100000000000001</v>
      </c>
      <c r="X85" s="29">
        <f t="shared" si="8"/>
        <v>0.85499999999999998</v>
      </c>
      <c r="Y85" s="29">
        <f t="shared" si="9"/>
        <v>0.93100000000000005</v>
      </c>
      <c r="Z85" s="29">
        <f t="shared" si="10"/>
        <v>0.97199999999999998</v>
      </c>
      <c r="AA85" s="21" t="str">
        <f t="shared" si="11"/>
        <v>A</v>
      </c>
      <c r="AB85" s="21" t="str">
        <f t="shared" si="12"/>
        <v>A</v>
      </c>
      <c r="AC85" s="21" t="str">
        <f t="shared" si="18"/>
        <v>A+</v>
      </c>
      <c r="AD85" s="21" t="str">
        <f t="shared" si="13"/>
        <v>A++</v>
      </c>
      <c r="AE85" s="47" t="str">
        <f t="shared" si="14"/>
        <v xml:space="preserve">Refrigerador-Congelador </v>
      </c>
      <c r="AF85" s="47">
        <f t="shared" si="21"/>
        <v>0.68493150684931503</v>
      </c>
      <c r="AH85" s="97">
        <f t="shared" si="19"/>
        <v>-1.3698630136986245E-2</v>
      </c>
    </row>
    <row r="86" spans="1:34" x14ac:dyDescent="0.25">
      <c r="A86" s="25" t="s">
        <v>406</v>
      </c>
      <c r="B86" s="32" t="s">
        <v>329</v>
      </c>
      <c r="C86" s="26" t="s">
        <v>402</v>
      </c>
      <c r="D86" s="25" t="s">
        <v>23</v>
      </c>
      <c r="E86" s="32" t="s">
        <v>21</v>
      </c>
      <c r="F86" s="25" t="s">
        <v>27</v>
      </c>
      <c r="G86" s="25" t="s">
        <v>403</v>
      </c>
      <c r="H86" s="25">
        <v>60</v>
      </c>
      <c r="I86" s="25">
        <v>0</v>
      </c>
      <c r="J86" s="25">
        <v>4</v>
      </c>
      <c r="K86" s="25">
        <v>23</v>
      </c>
      <c r="L86" s="21">
        <f t="shared" si="16"/>
        <v>87</v>
      </c>
      <c r="M86" s="30">
        <v>22.2</v>
      </c>
      <c r="N86" s="30">
        <v>22.2</v>
      </c>
      <c r="O86" s="27">
        <f t="shared" si="0"/>
        <v>109.07</v>
      </c>
      <c r="P86" s="21">
        <f t="shared" si="1"/>
        <v>9.1600000000000001E-2</v>
      </c>
      <c r="Q86" s="21">
        <f t="shared" si="2"/>
        <v>17.082999999999998</v>
      </c>
      <c r="R86" s="28">
        <f t="shared" si="3"/>
        <v>27.1</v>
      </c>
      <c r="S86" s="29">
        <f t="shared" si="4"/>
        <v>0.81918819188191871</v>
      </c>
      <c r="T86" s="29">
        <f t="shared" si="5"/>
        <v>0.81918819188191871</v>
      </c>
      <c r="U86" s="29">
        <f t="shared" si="17"/>
        <v>0.59199999999999997</v>
      </c>
      <c r="V86" s="29">
        <f t="shared" si="6"/>
        <v>0.67700000000000005</v>
      </c>
      <c r="W86" s="29">
        <f t="shared" si="7"/>
        <v>0.76100000000000001</v>
      </c>
      <c r="X86" s="29">
        <f t="shared" si="8"/>
        <v>0.85499999999999998</v>
      </c>
      <c r="Y86" s="29">
        <f t="shared" si="9"/>
        <v>0.93100000000000005</v>
      </c>
      <c r="Z86" s="29">
        <f t="shared" si="10"/>
        <v>0.97199999999999998</v>
      </c>
      <c r="AA86" s="21" t="str">
        <f t="shared" si="11"/>
        <v>A</v>
      </c>
      <c r="AB86" s="21" t="str">
        <f t="shared" si="12"/>
        <v>A</v>
      </c>
      <c r="AC86" s="21" t="str">
        <f t="shared" si="18"/>
        <v>A</v>
      </c>
      <c r="AD86" s="21" t="str">
        <f t="shared" si="13"/>
        <v>A</v>
      </c>
      <c r="AE86" s="47" t="str">
        <f t="shared" si="14"/>
        <v xml:space="preserve">Refrigerador-Congelador </v>
      </c>
      <c r="AF86" s="47">
        <f t="shared" si="21"/>
        <v>0.81918819188191871</v>
      </c>
      <c r="AH86" s="97">
        <f t="shared" si="19"/>
        <v>0</v>
      </c>
    </row>
    <row r="87" spans="1:34" x14ac:dyDescent="0.25">
      <c r="A87" s="25" t="s">
        <v>406</v>
      </c>
      <c r="B87" s="32" t="s">
        <v>329</v>
      </c>
      <c r="C87" s="26" t="s">
        <v>404</v>
      </c>
      <c r="D87" s="25" t="s">
        <v>23</v>
      </c>
      <c r="E87" s="32" t="s">
        <v>21</v>
      </c>
      <c r="F87" s="25" t="s">
        <v>27</v>
      </c>
      <c r="G87" s="25" t="s">
        <v>403</v>
      </c>
      <c r="H87" s="25">
        <v>60</v>
      </c>
      <c r="I87" s="25">
        <v>0</v>
      </c>
      <c r="J87" s="25">
        <v>4</v>
      </c>
      <c r="K87" s="25">
        <v>23</v>
      </c>
      <c r="L87" s="21">
        <f t="shared" si="16"/>
        <v>87</v>
      </c>
      <c r="M87" s="30">
        <v>22.2</v>
      </c>
      <c r="N87" s="30">
        <v>22.2</v>
      </c>
      <c r="O87" s="27">
        <f t="shared" si="0"/>
        <v>109.07</v>
      </c>
      <c r="P87" s="21">
        <f t="shared" si="1"/>
        <v>9.1600000000000001E-2</v>
      </c>
      <c r="Q87" s="21">
        <f t="shared" si="2"/>
        <v>17.082999999999998</v>
      </c>
      <c r="R87" s="28">
        <f t="shared" si="3"/>
        <v>27.1</v>
      </c>
      <c r="S87" s="29">
        <f t="shared" si="4"/>
        <v>0.81918819188191871</v>
      </c>
      <c r="T87" s="29">
        <f t="shared" si="5"/>
        <v>0.81918819188191871</v>
      </c>
      <c r="U87" s="29">
        <f t="shared" si="17"/>
        <v>0.59199999999999997</v>
      </c>
      <c r="V87" s="29">
        <f t="shared" si="6"/>
        <v>0.67700000000000005</v>
      </c>
      <c r="W87" s="29">
        <f t="shared" si="7"/>
        <v>0.76100000000000001</v>
      </c>
      <c r="X87" s="29">
        <f t="shared" si="8"/>
        <v>0.85499999999999998</v>
      </c>
      <c r="Y87" s="29">
        <f t="shared" si="9"/>
        <v>0.93100000000000005</v>
      </c>
      <c r="Z87" s="29">
        <f t="shared" si="10"/>
        <v>0.97199999999999998</v>
      </c>
      <c r="AA87" s="21" t="str">
        <f t="shared" si="11"/>
        <v>A</v>
      </c>
      <c r="AB87" s="21" t="str">
        <f t="shared" si="12"/>
        <v>A</v>
      </c>
      <c r="AC87" s="21" t="str">
        <f t="shared" si="18"/>
        <v>A</v>
      </c>
      <c r="AD87" s="21" t="str">
        <f t="shared" si="13"/>
        <v>A</v>
      </c>
      <c r="AE87" s="47" t="str">
        <f t="shared" si="14"/>
        <v xml:space="preserve">Refrigerador-Congelador </v>
      </c>
      <c r="AF87" s="47">
        <f t="shared" si="21"/>
        <v>0.81918819188191871</v>
      </c>
      <c r="AH87" s="97">
        <f t="shared" si="19"/>
        <v>0</v>
      </c>
    </row>
    <row r="88" spans="1:34" x14ac:dyDescent="0.25">
      <c r="A88" s="25" t="s">
        <v>406</v>
      </c>
      <c r="B88" s="32" t="s">
        <v>329</v>
      </c>
      <c r="C88" s="26" t="s">
        <v>405</v>
      </c>
      <c r="D88" s="25" t="s">
        <v>23</v>
      </c>
      <c r="E88" s="32" t="s">
        <v>21</v>
      </c>
      <c r="F88" s="25" t="s">
        <v>27</v>
      </c>
      <c r="G88" s="25" t="s">
        <v>403</v>
      </c>
      <c r="H88" s="25">
        <v>93</v>
      </c>
      <c r="I88" s="25">
        <v>0</v>
      </c>
      <c r="J88" s="25">
        <v>0</v>
      </c>
      <c r="K88" s="25">
        <v>18</v>
      </c>
      <c r="L88" s="21">
        <f t="shared" si="16"/>
        <v>111</v>
      </c>
      <c r="M88" s="30">
        <v>19.5</v>
      </c>
      <c r="N88" s="30">
        <v>19.5</v>
      </c>
      <c r="O88" s="27">
        <f t="shared" si="0"/>
        <v>126.30000000000001</v>
      </c>
      <c r="P88" s="21">
        <f t="shared" si="1"/>
        <v>9.1600000000000001E-2</v>
      </c>
      <c r="Q88" s="21">
        <f t="shared" si="2"/>
        <v>17.082999999999998</v>
      </c>
      <c r="R88" s="28">
        <f t="shared" si="3"/>
        <v>28.7</v>
      </c>
      <c r="S88" s="29">
        <f t="shared" si="4"/>
        <v>0.67944250871080136</v>
      </c>
      <c r="T88" s="29">
        <f t="shared" si="5"/>
        <v>0.67944250871080136</v>
      </c>
      <c r="U88" s="29">
        <f t="shared" si="17"/>
        <v>0.59199999999999997</v>
      </c>
      <c r="V88" s="29">
        <f t="shared" si="6"/>
        <v>0.67700000000000005</v>
      </c>
      <c r="W88" s="29">
        <f t="shared" si="7"/>
        <v>0.76100000000000001</v>
      </c>
      <c r="X88" s="29">
        <f t="shared" si="8"/>
        <v>0.85499999999999998</v>
      </c>
      <c r="Y88" s="29">
        <f t="shared" si="9"/>
        <v>0.93100000000000005</v>
      </c>
      <c r="Z88" s="29">
        <f t="shared" si="10"/>
        <v>0.97199999999999998</v>
      </c>
      <c r="AA88" s="21" t="str">
        <f t="shared" si="11"/>
        <v>A</v>
      </c>
      <c r="AB88" s="21" t="str">
        <f t="shared" si="12"/>
        <v>A</v>
      </c>
      <c r="AC88" s="21" t="str">
        <f t="shared" si="18"/>
        <v>A+</v>
      </c>
      <c r="AD88" s="21" t="str">
        <f t="shared" si="13"/>
        <v>A+</v>
      </c>
      <c r="AE88" s="47" t="str">
        <f t="shared" si="14"/>
        <v xml:space="preserve">Refrigerador-Congelador </v>
      </c>
      <c r="AF88" s="47">
        <f t="shared" si="21"/>
        <v>0.67944250871080136</v>
      </c>
      <c r="AH88" s="97">
        <f t="shared" si="19"/>
        <v>0</v>
      </c>
    </row>
    <row r="89" spans="1:34" x14ac:dyDescent="0.25">
      <c r="A89" s="25" t="s">
        <v>406</v>
      </c>
      <c r="B89" s="25" t="s">
        <v>328</v>
      </c>
      <c r="C89" s="26" t="s">
        <v>356</v>
      </c>
      <c r="D89" s="25" t="s">
        <v>19</v>
      </c>
      <c r="E89" s="32" t="s">
        <v>21</v>
      </c>
      <c r="F89" s="25" t="s">
        <v>27</v>
      </c>
      <c r="G89" s="25" t="s">
        <v>368</v>
      </c>
      <c r="H89" s="25">
        <v>47</v>
      </c>
      <c r="I89" s="25">
        <v>0</v>
      </c>
      <c r="J89" s="25">
        <v>0</v>
      </c>
      <c r="K89" s="25">
        <v>0</v>
      </c>
      <c r="L89" s="21">
        <v>47</v>
      </c>
      <c r="M89" s="56">
        <v>17</v>
      </c>
      <c r="N89" s="56">
        <v>17</v>
      </c>
      <c r="O89" s="27">
        <v>47</v>
      </c>
      <c r="P89" s="21">
        <v>3.4599999999999999E-2</v>
      </c>
      <c r="Q89" s="21">
        <v>19.117000000000001</v>
      </c>
      <c r="R89" s="28">
        <v>20.7</v>
      </c>
      <c r="S89" s="61">
        <v>0.82125603864734298</v>
      </c>
      <c r="T89" s="61">
        <v>0.82125603864734298</v>
      </c>
      <c r="U89" s="61">
        <v>0.59899999999999998</v>
      </c>
      <c r="V89" s="61">
        <v>0.68400000000000005</v>
      </c>
      <c r="W89" s="61">
        <v>0.77</v>
      </c>
      <c r="X89" s="61">
        <v>0.85499999999999998</v>
      </c>
      <c r="Y89" s="61">
        <v>0.93100000000000005</v>
      </c>
      <c r="Z89" s="61">
        <v>0.97199999999999998</v>
      </c>
      <c r="AA89" s="21" t="s">
        <v>12</v>
      </c>
      <c r="AB89" s="21" t="s">
        <v>12</v>
      </c>
      <c r="AC89" s="21" t="s">
        <v>12</v>
      </c>
      <c r="AD89" s="21" t="s">
        <v>12</v>
      </c>
      <c r="AE89" s="47" t="str">
        <f t="shared" ref="AE89:AE152" si="22">IF(D89=$D$18,$P$13,CONCATENATE(D89," ",IF(E89=$E$20,"frost-free","")))</f>
        <v xml:space="preserve">Refrigerador </v>
      </c>
      <c r="AF89" s="47">
        <f t="shared" si="21"/>
        <v>0.82125603864734298</v>
      </c>
      <c r="AH89" s="97">
        <f t="shared" si="19"/>
        <v>0</v>
      </c>
    </row>
    <row r="90" spans="1:34" x14ac:dyDescent="0.25">
      <c r="A90" s="25" t="s">
        <v>406</v>
      </c>
      <c r="B90" s="25" t="s">
        <v>329</v>
      </c>
      <c r="C90" s="26" t="s">
        <v>358</v>
      </c>
      <c r="D90" s="25" t="s">
        <v>19</v>
      </c>
      <c r="E90" s="32" t="s">
        <v>21</v>
      </c>
      <c r="F90" s="25" t="s">
        <v>27</v>
      </c>
      <c r="G90" s="25" t="s">
        <v>368</v>
      </c>
      <c r="H90" s="25">
        <v>47</v>
      </c>
      <c r="I90" s="25">
        <v>0</v>
      </c>
      <c r="J90" s="25">
        <v>0</v>
      </c>
      <c r="K90" s="25">
        <v>0</v>
      </c>
      <c r="L90" s="21">
        <v>47</v>
      </c>
      <c r="M90" s="56">
        <v>17</v>
      </c>
      <c r="N90" s="56">
        <v>17</v>
      </c>
      <c r="O90" s="27">
        <v>47</v>
      </c>
      <c r="P90" s="21">
        <v>3.4599999999999999E-2</v>
      </c>
      <c r="Q90" s="21">
        <v>19.117000000000001</v>
      </c>
      <c r="R90" s="28">
        <v>20.7</v>
      </c>
      <c r="S90" s="61">
        <v>0.82125603864734298</v>
      </c>
      <c r="T90" s="61">
        <v>0.82125603864734298</v>
      </c>
      <c r="U90" s="61">
        <v>0.59899999999999998</v>
      </c>
      <c r="V90" s="61">
        <v>0.68400000000000005</v>
      </c>
      <c r="W90" s="61">
        <v>0.77</v>
      </c>
      <c r="X90" s="61">
        <v>0.85499999999999998</v>
      </c>
      <c r="Y90" s="61">
        <v>0.93100000000000005</v>
      </c>
      <c r="Z90" s="61">
        <v>0.97199999999999998</v>
      </c>
      <c r="AA90" s="21" t="s">
        <v>12</v>
      </c>
      <c r="AB90" s="21" t="s">
        <v>12</v>
      </c>
      <c r="AC90" s="21" t="s">
        <v>12</v>
      </c>
      <c r="AD90" s="21" t="s">
        <v>12</v>
      </c>
      <c r="AE90" s="47" t="str">
        <f t="shared" si="22"/>
        <v xml:space="preserve">Refrigerador </v>
      </c>
      <c r="AF90" s="47">
        <f t="shared" si="21"/>
        <v>0.82125603864734298</v>
      </c>
      <c r="AH90" s="97">
        <f t="shared" ref="AH90:AH153" si="23">T90-S90</f>
        <v>0</v>
      </c>
    </row>
    <row r="91" spans="1:34" x14ac:dyDescent="0.25">
      <c r="A91" s="25" t="s">
        <v>406</v>
      </c>
      <c r="B91" s="25" t="s">
        <v>329</v>
      </c>
      <c r="C91" s="26" t="s">
        <v>369</v>
      </c>
      <c r="D91" s="25" t="s">
        <v>19</v>
      </c>
      <c r="E91" s="32" t="s">
        <v>21</v>
      </c>
      <c r="F91" s="25" t="s">
        <v>27</v>
      </c>
      <c r="G91" s="25" t="s">
        <v>368</v>
      </c>
      <c r="H91" s="25">
        <v>47</v>
      </c>
      <c r="I91" s="25">
        <v>0</v>
      </c>
      <c r="J91" s="25">
        <v>0</v>
      </c>
      <c r="K91" s="25">
        <v>0</v>
      </c>
      <c r="L91" s="21">
        <v>47</v>
      </c>
      <c r="M91" s="56">
        <v>17</v>
      </c>
      <c r="N91" s="56">
        <v>17</v>
      </c>
      <c r="O91" s="27">
        <v>47</v>
      </c>
      <c r="P91" s="21">
        <v>3.4599999999999999E-2</v>
      </c>
      <c r="Q91" s="21">
        <v>19.117000000000001</v>
      </c>
      <c r="R91" s="28">
        <v>20.7</v>
      </c>
      <c r="S91" s="61">
        <v>0.82125603864734298</v>
      </c>
      <c r="T91" s="61">
        <v>0.82125603864734298</v>
      </c>
      <c r="U91" s="61">
        <v>0.59899999999999998</v>
      </c>
      <c r="V91" s="61">
        <v>0.68400000000000005</v>
      </c>
      <c r="W91" s="61">
        <v>0.77</v>
      </c>
      <c r="X91" s="61">
        <v>0.85499999999999998</v>
      </c>
      <c r="Y91" s="61">
        <v>0.93100000000000005</v>
      </c>
      <c r="Z91" s="61">
        <v>0.97199999999999998</v>
      </c>
      <c r="AA91" s="21" t="s">
        <v>12</v>
      </c>
      <c r="AB91" s="21" t="s">
        <v>12</v>
      </c>
      <c r="AC91" s="21" t="s">
        <v>12</v>
      </c>
      <c r="AD91" s="21" t="s">
        <v>12</v>
      </c>
      <c r="AE91" s="47" t="str">
        <f t="shared" si="22"/>
        <v xml:space="preserve">Refrigerador </v>
      </c>
      <c r="AF91" s="47">
        <f t="shared" si="21"/>
        <v>0.82125603864734298</v>
      </c>
      <c r="AH91" s="97">
        <f t="shared" si="23"/>
        <v>0</v>
      </c>
    </row>
    <row r="92" spans="1:34" x14ac:dyDescent="0.25">
      <c r="A92" s="25" t="s">
        <v>406</v>
      </c>
      <c r="B92" s="25" t="s">
        <v>329</v>
      </c>
      <c r="C92" s="26" t="s">
        <v>361</v>
      </c>
      <c r="D92" s="25" t="s">
        <v>19</v>
      </c>
      <c r="E92" s="32" t="s">
        <v>21</v>
      </c>
      <c r="F92" s="25" t="s">
        <v>27</v>
      </c>
      <c r="G92" s="25" t="s">
        <v>368</v>
      </c>
      <c r="H92" s="25">
        <v>68</v>
      </c>
      <c r="I92" s="25">
        <v>0</v>
      </c>
      <c r="J92" s="25">
        <v>0</v>
      </c>
      <c r="K92" s="25">
        <v>0</v>
      </c>
      <c r="L92" s="21">
        <v>68</v>
      </c>
      <c r="M92" s="56">
        <v>17</v>
      </c>
      <c r="N92" s="56">
        <v>17</v>
      </c>
      <c r="O92" s="27">
        <v>68</v>
      </c>
      <c r="P92" s="21">
        <v>3.4599999999999999E-2</v>
      </c>
      <c r="Q92" s="21">
        <v>19.117000000000001</v>
      </c>
      <c r="R92" s="28">
        <v>21.5</v>
      </c>
      <c r="S92" s="61">
        <v>0.79069767441860461</v>
      </c>
      <c r="T92" s="61">
        <v>0.79069767441860461</v>
      </c>
      <c r="U92" s="61">
        <v>0.59899999999999998</v>
      </c>
      <c r="V92" s="61">
        <v>0.68400000000000005</v>
      </c>
      <c r="W92" s="61">
        <v>0.77</v>
      </c>
      <c r="X92" s="61">
        <v>0.85499999999999998</v>
      </c>
      <c r="Y92" s="61">
        <v>0.93100000000000005</v>
      </c>
      <c r="Z92" s="61">
        <v>0.97199999999999998</v>
      </c>
      <c r="AA92" s="21" t="s">
        <v>12</v>
      </c>
      <c r="AB92" s="21" t="s">
        <v>12</v>
      </c>
      <c r="AC92" s="21" t="s">
        <v>12</v>
      </c>
      <c r="AD92" s="21" t="s">
        <v>12</v>
      </c>
      <c r="AE92" s="47" t="str">
        <f t="shared" si="22"/>
        <v xml:space="preserve">Refrigerador </v>
      </c>
      <c r="AF92" s="47">
        <f t="shared" si="21"/>
        <v>0.79069767441860461</v>
      </c>
      <c r="AH92" s="97">
        <f t="shared" si="23"/>
        <v>0</v>
      </c>
    </row>
    <row r="93" spans="1:34" x14ac:dyDescent="0.25">
      <c r="A93" s="25" t="s">
        <v>406</v>
      </c>
      <c r="B93" s="25" t="s">
        <v>329</v>
      </c>
      <c r="C93" s="26" t="s">
        <v>371</v>
      </c>
      <c r="D93" s="25" t="s">
        <v>19</v>
      </c>
      <c r="E93" s="32" t="s">
        <v>21</v>
      </c>
      <c r="F93" s="25" t="s">
        <v>27</v>
      </c>
      <c r="G93" s="25" t="s">
        <v>368</v>
      </c>
      <c r="H93" s="25">
        <v>68</v>
      </c>
      <c r="I93" s="25">
        <v>0</v>
      </c>
      <c r="J93" s="25">
        <v>0</v>
      </c>
      <c r="K93" s="25">
        <v>0</v>
      </c>
      <c r="L93" s="21">
        <v>68</v>
      </c>
      <c r="M93" s="56">
        <v>17.5</v>
      </c>
      <c r="N93" s="56">
        <v>17.5</v>
      </c>
      <c r="O93" s="27">
        <v>68</v>
      </c>
      <c r="P93" s="21">
        <v>3.4599999999999999E-2</v>
      </c>
      <c r="Q93" s="21">
        <v>19.117000000000001</v>
      </c>
      <c r="R93" s="28">
        <v>21.5</v>
      </c>
      <c r="S93" s="61">
        <v>0.81395348837209303</v>
      </c>
      <c r="T93" s="61">
        <v>0.81395348837209303</v>
      </c>
      <c r="U93" s="61">
        <v>0.59899999999999998</v>
      </c>
      <c r="V93" s="61">
        <v>0.68400000000000005</v>
      </c>
      <c r="W93" s="61">
        <v>0.77</v>
      </c>
      <c r="X93" s="61">
        <v>0.85499999999999998</v>
      </c>
      <c r="Y93" s="61">
        <v>0.93100000000000005</v>
      </c>
      <c r="Z93" s="61">
        <v>0.97199999999999998</v>
      </c>
      <c r="AA93" s="21" t="s">
        <v>12</v>
      </c>
      <c r="AB93" s="21" t="s">
        <v>12</v>
      </c>
      <c r="AC93" s="21" t="s">
        <v>12</v>
      </c>
      <c r="AD93" s="21" t="s">
        <v>12</v>
      </c>
      <c r="AE93" s="47" t="str">
        <f t="shared" si="22"/>
        <v xml:space="preserve">Refrigerador </v>
      </c>
      <c r="AF93" s="47">
        <f t="shared" si="21"/>
        <v>0.81395348837209303</v>
      </c>
      <c r="AH93" s="97">
        <f t="shared" si="23"/>
        <v>0</v>
      </c>
    </row>
    <row r="94" spans="1:34" x14ac:dyDescent="0.25">
      <c r="A94" s="25" t="s">
        <v>406</v>
      </c>
      <c r="B94" s="25" t="s">
        <v>329</v>
      </c>
      <c r="C94" s="26" t="s">
        <v>372</v>
      </c>
      <c r="D94" s="25" t="s">
        <v>19</v>
      </c>
      <c r="E94" s="32" t="s">
        <v>21</v>
      </c>
      <c r="F94" s="25" t="s">
        <v>27</v>
      </c>
      <c r="G94" s="25" t="s">
        <v>368</v>
      </c>
      <c r="H94" s="25">
        <v>68</v>
      </c>
      <c r="I94" s="25">
        <v>0</v>
      </c>
      <c r="J94" s="25">
        <v>0</v>
      </c>
      <c r="K94" s="25">
        <v>0</v>
      </c>
      <c r="L94" s="21">
        <v>68</v>
      </c>
      <c r="M94" s="56">
        <v>17.5</v>
      </c>
      <c r="N94" s="56">
        <v>17.5</v>
      </c>
      <c r="O94" s="27">
        <v>68</v>
      </c>
      <c r="P94" s="21">
        <v>3.4599999999999999E-2</v>
      </c>
      <c r="Q94" s="21">
        <v>19.117000000000001</v>
      </c>
      <c r="R94" s="28">
        <v>21.5</v>
      </c>
      <c r="S94" s="61">
        <v>0.81395348837209303</v>
      </c>
      <c r="T94" s="61">
        <v>0.81395348837209303</v>
      </c>
      <c r="U94" s="61">
        <v>0.59899999999999998</v>
      </c>
      <c r="V94" s="61">
        <v>0.68400000000000005</v>
      </c>
      <c r="W94" s="61">
        <v>0.77</v>
      </c>
      <c r="X94" s="61">
        <v>0.85499999999999998</v>
      </c>
      <c r="Y94" s="61">
        <v>0.93100000000000005</v>
      </c>
      <c r="Z94" s="61">
        <v>0.97199999999999998</v>
      </c>
      <c r="AA94" s="21" t="s">
        <v>12</v>
      </c>
      <c r="AB94" s="21" t="s">
        <v>12</v>
      </c>
      <c r="AC94" s="21" t="s">
        <v>12</v>
      </c>
      <c r="AD94" s="21" t="s">
        <v>12</v>
      </c>
      <c r="AE94" s="47" t="str">
        <f t="shared" si="22"/>
        <v xml:space="preserve">Refrigerador </v>
      </c>
      <c r="AF94" s="47">
        <f t="shared" si="21"/>
        <v>0.81395348837209303</v>
      </c>
      <c r="AH94" s="97">
        <f t="shared" si="23"/>
        <v>0</v>
      </c>
    </row>
    <row r="95" spans="1:34" x14ac:dyDescent="0.25">
      <c r="A95" s="25" t="s">
        <v>406</v>
      </c>
      <c r="B95" s="25" t="s">
        <v>329</v>
      </c>
      <c r="C95" s="26" t="s">
        <v>373</v>
      </c>
      <c r="D95" s="25" t="s">
        <v>19</v>
      </c>
      <c r="E95" s="32" t="s">
        <v>21</v>
      </c>
      <c r="F95" s="25" t="s">
        <v>27</v>
      </c>
      <c r="G95" s="25" t="s">
        <v>368</v>
      </c>
      <c r="H95" s="25">
        <v>76</v>
      </c>
      <c r="I95" s="25">
        <v>0</v>
      </c>
      <c r="J95" s="25">
        <v>0</v>
      </c>
      <c r="K95" s="25">
        <v>0</v>
      </c>
      <c r="L95" s="21">
        <v>76</v>
      </c>
      <c r="M95" s="56">
        <v>18</v>
      </c>
      <c r="N95" s="56">
        <v>18</v>
      </c>
      <c r="O95" s="27">
        <v>76</v>
      </c>
      <c r="P95" s="21">
        <v>3.4599999999999999E-2</v>
      </c>
      <c r="Q95" s="21">
        <v>19.117000000000001</v>
      </c>
      <c r="R95" s="28">
        <v>21.7</v>
      </c>
      <c r="S95" s="61">
        <v>0.82949308755760376</v>
      </c>
      <c r="T95" s="61">
        <v>0.82949308755760376</v>
      </c>
      <c r="U95" s="61">
        <v>0.59899999999999998</v>
      </c>
      <c r="V95" s="61">
        <v>0.68400000000000005</v>
      </c>
      <c r="W95" s="61">
        <v>0.77</v>
      </c>
      <c r="X95" s="61">
        <v>0.85499999999999998</v>
      </c>
      <c r="Y95" s="61">
        <v>0.93100000000000005</v>
      </c>
      <c r="Z95" s="61">
        <v>0.97199999999999998</v>
      </c>
      <c r="AA95" s="21" t="s">
        <v>12</v>
      </c>
      <c r="AB95" s="21" t="s">
        <v>12</v>
      </c>
      <c r="AC95" s="21" t="s">
        <v>12</v>
      </c>
      <c r="AD95" s="21" t="s">
        <v>12</v>
      </c>
      <c r="AE95" s="47" t="str">
        <f t="shared" si="22"/>
        <v xml:space="preserve">Refrigerador </v>
      </c>
      <c r="AF95" s="47">
        <f t="shared" si="21"/>
        <v>0.82949308755760376</v>
      </c>
      <c r="AH95" s="97">
        <f t="shared" si="23"/>
        <v>0</v>
      </c>
    </row>
    <row r="96" spans="1:34" x14ac:dyDescent="0.25">
      <c r="A96" s="25" t="s">
        <v>406</v>
      </c>
      <c r="B96" s="25" t="s">
        <v>329</v>
      </c>
      <c r="C96" s="26" t="s">
        <v>374</v>
      </c>
      <c r="D96" s="25" t="s">
        <v>19</v>
      </c>
      <c r="E96" s="32" t="s">
        <v>21</v>
      </c>
      <c r="F96" s="25" t="s">
        <v>27</v>
      </c>
      <c r="G96" s="25" t="s">
        <v>368</v>
      </c>
      <c r="H96" s="25">
        <v>76</v>
      </c>
      <c r="I96" s="25">
        <v>0</v>
      </c>
      <c r="J96" s="25">
        <v>0</v>
      </c>
      <c r="K96" s="25">
        <v>0</v>
      </c>
      <c r="L96" s="21">
        <v>76</v>
      </c>
      <c r="M96" s="56">
        <v>18</v>
      </c>
      <c r="N96" s="56">
        <v>18</v>
      </c>
      <c r="O96" s="27">
        <v>76</v>
      </c>
      <c r="P96" s="21">
        <v>3.4599999999999999E-2</v>
      </c>
      <c r="Q96" s="21">
        <v>19.117000000000001</v>
      </c>
      <c r="R96" s="28">
        <v>21.7</v>
      </c>
      <c r="S96" s="61">
        <v>0.82949308755760376</v>
      </c>
      <c r="T96" s="61">
        <v>0.82949308755760376</v>
      </c>
      <c r="U96" s="61">
        <v>0.59899999999999998</v>
      </c>
      <c r="V96" s="61">
        <v>0.68400000000000005</v>
      </c>
      <c r="W96" s="61">
        <v>0.77</v>
      </c>
      <c r="X96" s="61">
        <v>0.85499999999999998</v>
      </c>
      <c r="Y96" s="61">
        <v>0.93100000000000005</v>
      </c>
      <c r="Z96" s="61">
        <v>0.97199999999999998</v>
      </c>
      <c r="AA96" s="21" t="s">
        <v>12</v>
      </c>
      <c r="AB96" s="21" t="s">
        <v>12</v>
      </c>
      <c r="AC96" s="21" t="s">
        <v>12</v>
      </c>
      <c r="AD96" s="21" t="s">
        <v>12</v>
      </c>
      <c r="AE96" s="47" t="str">
        <f t="shared" si="22"/>
        <v xml:space="preserve">Refrigerador </v>
      </c>
      <c r="AF96" s="47">
        <f t="shared" si="21"/>
        <v>0.82949308755760376</v>
      </c>
      <c r="AH96" s="97">
        <f t="shared" si="23"/>
        <v>0</v>
      </c>
    </row>
    <row r="97" spans="1:34" x14ac:dyDescent="0.25">
      <c r="A97" s="25" t="s">
        <v>406</v>
      </c>
      <c r="B97" s="25" t="s">
        <v>328</v>
      </c>
      <c r="C97" s="26" t="s">
        <v>375</v>
      </c>
      <c r="D97" s="25" t="s">
        <v>19</v>
      </c>
      <c r="E97" s="32" t="s">
        <v>21</v>
      </c>
      <c r="F97" s="25" t="s">
        <v>27</v>
      </c>
      <c r="G97" s="25" t="s">
        <v>368</v>
      </c>
      <c r="H97" s="25">
        <v>76</v>
      </c>
      <c r="I97" s="25">
        <v>0</v>
      </c>
      <c r="J97" s="25">
        <v>0</v>
      </c>
      <c r="K97" s="25">
        <v>0</v>
      </c>
      <c r="L97" s="21">
        <v>76</v>
      </c>
      <c r="M97" s="56">
        <v>18</v>
      </c>
      <c r="N97" s="56">
        <v>18</v>
      </c>
      <c r="O97" s="27">
        <v>76</v>
      </c>
      <c r="P97" s="21">
        <v>3.4599999999999999E-2</v>
      </c>
      <c r="Q97" s="21">
        <v>19.117000000000001</v>
      </c>
      <c r="R97" s="28">
        <v>21.7</v>
      </c>
      <c r="S97" s="61">
        <v>0.82949308755760376</v>
      </c>
      <c r="T97" s="61">
        <v>0.82949308755760376</v>
      </c>
      <c r="U97" s="61">
        <v>0.59899999999999998</v>
      </c>
      <c r="V97" s="61">
        <v>0.68400000000000005</v>
      </c>
      <c r="W97" s="61">
        <v>0.77</v>
      </c>
      <c r="X97" s="61">
        <v>0.85499999999999998</v>
      </c>
      <c r="Y97" s="61">
        <v>0.93100000000000005</v>
      </c>
      <c r="Z97" s="61">
        <v>0.97199999999999998</v>
      </c>
      <c r="AA97" s="21" t="s">
        <v>12</v>
      </c>
      <c r="AB97" s="21" t="s">
        <v>12</v>
      </c>
      <c r="AC97" s="21" t="s">
        <v>12</v>
      </c>
      <c r="AD97" s="21" t="s">
        <v>12</v>
      </c>
      <c r="AE97" s="47" t="str">
        <f t="shared" si="22"/>
        <v xml:space="preserve">Refrigerador </v>
      </c>
      <c r="AF97" s="47">
        <f t="shared" si="21"/>
        <v>0.82949308755760376</v>
      </c>
      <c r="AH97" s="97">
        <f t="shared" si="23"/>
        <v>0</v>
      </c>
    </row>
    <row r="98" spans="1:34" x14ac:dyDescent="0.25">
      <c r="A98" s="25" t="s">
        <v>406</v>
      </c>
      <c r="B98" s="25" t="s">
        <v>329</v>
      </c>
      <c r="C98" s="26" t="s">
        <v>526</v>
      </c>
      <c r="D98" s="25" t="s">
        <v>19</v>
      </c>
      <c r="E98" s="32" t="s">
        <v>21</v>
      </c>
      <c r="F98" s="25" t="s">
        <v>27</v>
      </c>
      <c r="G98" s="25" t="s">
        <v>368</v>
      </c>
      <c r="H98" s="25">
        <v>68</v>
      </c>
      <c r="I98" s="25">
        <v>0</v>
      </c>
      <c r="J98" s="25">
        <v>0</v>
      </c>
      <c r="K98" s="25">
        <v>0</v>
      </c>
      <c r="L98" s="21">
        <v>68</v>
      </c>
      <c r="M98" s="56">
        <v>17</v>
      </c>
      <c r="N98" s="56">
        <v>17</v>
      </c>
      <c r="O98" s="27">
        <v>68</v>
      </c>
      <c r="P98" s="21">
        <v>3.4599999999999999E-2</v>
      </c>
      <c r="Q98" s="21">
        <v>19.117000000000001</v>
      </c>
      <c r="R98" s="28">
        <v>21.5</v>
      </c>
      <c r="S98" s="61">
        <v>0.79069767441860461</v>
      </c>
      <c r="T98" s="61">
        <v>0.79069767441860461</v>
      </c>
      <c r="U98" s="61">
        <v>0.59899999999999998</v>
      </c>
      <c r="V98" s="61">
        <v>0.68400000000000005</v>
      </c>
      <c r="W98" s="61">
        <v>0.77</v>
      </c>
      <c r="X98" s="61">
        <v>0.85499999999999998</v>
      </c>
      <c r="Y98" s="61">
        <v>0.93100000000000005</v>
      </c>
      <c r="Z98" s="61">
        <v>0.97199999999999998</v>
      </c>
      <c r="AA98" s="21" t="s">
        <v>12</v>
      </c>
      <c r="AB98" s="21" t="s">
        <v>12</v>
      </c>
      <c r="AC98" s="21" t="s">
        <v>12</v>
      </c>
      <c r="AD98" s="21" t="s">
        <v>12</v>
      </c>
      <c r="AE98" s="47" t="str">
        <f t="shared" si="22"/>
        <v xml:space="preserve">Refrigerador </v>
      </c>
      <c r="AF98" s="47">
        <f t="shared" si="21"/>
        <v>0.79069767441860461</v>
      </c>
      <c r="AH98" s="97">
        <f t="shared" si="23"/>
        <v>0</v>
      </c>
    </row>
    <row r="99" spans="1:34" x14ac:dyDescent="0.25">
      <c r="A99" s="25" t="s">
        <v>409</v>
      </c>
      <c r="B99" s="25" t="s">
        <v>410</v>
      </c>
      <c r="C99" s="26" t="s">
        <v>300</v>
      </c>
      <c r="D99" s="25" t="s">
        <v>61</v>
      </c>
      <c r="E99" s="25" t="s">
        <v>22</v>
      </c>
      <c r="F99" s="25" t="s">
        <v>27</v>
      </c>
      <c r="G99" s="25" t="s">
        <v>297</v>
      </c>
      <c r="H99" s="25">
        <v>0</v>
      </c>
      <c r="I99" s="25">
        <v>0</v>
      </c>
      <c r="J99" s="25">
        <v>0</v>
      </c>
      <c r="K99" s="25">
        <v>260</v>
      </c>
      <c r="L99" s="21">
        <f t="shared" ref="L99:L179" si="24">SUM(H99:K99)</f>
        <v>260</v>
      </c>
      <c r="M99" s="25"/>
      <c r="N99" s="25">
        <v>32</v>
      </c>
      <c r="O99" s="27">
        <f t="shared" ref="O99:O179" si="25">(H99+I99*$O$15+J99*$O$17+K99*$O$19)*IF(E99=$E$20,$O$13,1)</f>
        <v>577.19999999999993</v>
      </c>
      <c r="P99" s="21">
        <f t="shared" ref="P99:P179" si="26">VLOOKUP(AE99,$P$13:$R$19,2,FALSE)</f>
        <v>1.78E-2</v>
      </c>
      <c r="Q99" s="21">
        <f t="shared" ref="Q99:Q179" si="27">VLOOKUP(AE99,$P$13:$R$19,3,FALSE)</f>
        <v>58.712000000000003</v>
      </c>
      <c r="R99" s="28">
        <f t="shared" ref="R99:R179" si="28">ROUND(P99*O99+Q99,1)</f>
        <v>69</v>
      </c>
      <c r="S99" s="29" t="str">
        <f t="shared" ref="S99:S179" si="29">IF(M99&gt;0,M99/R99,"-")</f>
        <v>-</v>
      </c>
      <c r="T99" s="29">
        <f t="shared" ref="T99:T179" si="30">IF(N99&gt;0,N99/R99,"-")</f>
        <v>0.46376811594202899</v>
      </c>
      <c r="U99" s="29">
        <f t="shared" ref="U99:U179" si="31">VLOOKUP($AE99,$P$13:$X$19,4,FALSE)</f>
        <v>0.59899999999999998</v>
      </c>
      <c r="V99" s="29">
        <f t="shared" ref="V99:V179" si="32">VLOOKUP($AE99,$P$13:$X$19,5,FALSE)</f>
        <v>0.68400000000000005</v>
      </c>
      <c r="W99" s="29">
        <f t="shared" ref="W99:W179" si="33">VLOOKUP($AE99,$P$13:$X$19,6,FALSE)</f>
        <v>0.77</v>
      </c>
      <c r="X99" s="29">
        <f t="shared" ref="X99:X179" si="34">VLOOKUP($AE99,$P$13:$X$19,7,FALSE)</f>
        <v>0.85499999999999998</v>
      </c>
      <c r="Y99" s="29">
        <f t="shared" ref="Y99:Y179" si="35">VLOOKUP($AE99,$P$13:$X$19,8,FALSE)</f>
        <v>0.93100000000000005</v>
      </c>
      <c r="Z99" s="29">
        <f t="shared" ref="Z99:Z179" si="36">VLOOKUP($AE99,$P$13:$X$19,9,FALSE)</f>
        <v>0.97199999999999998</v>
      </c>
      <c r="AA99" s="21" t="str">
        <f t="shared" ref="AA99:AA179" si="37">IF(S99&lt;&gt;"-",IF(S99&lt;X99,$X$24,IF(S99&lt;Y99,$Y$24,$Z$24)),"-")</f>
        <v>-</v>
      </c>
      <c r="AB99" s="21" t="str">
        <f t="shared" ref="AB99:AB179" si="38">IF(T99&lt;&gt;"-",IF(T99&lt;X99,$X$24,IF(T99&lt;Y99,$Y$24,$Z$24)),"-")</f>
        <v>A</v>
      </c>
      <c r="AC99" s="21" t="str">
        <f t="shared" ref="AC99:AC179" si="39">IF(S99&lt;&gt;"-",IF(S99&lt;U99,$U$24,IF(S99&lt;V99,$V$24,IF(S99&lt;W99,$W$24,IF(S99&lt;X99,$X$24,IF(S99&lt;Y99,$Y$24,$Z$24))))),"-")</f>
        <v>-</v>
      </c>
      <c r="AD99" s="21" t="str">
        <f t="shared" ref="AD99:AD179" si="40">IF(T99&lt;&gt;"-",IF(T99&lt;U99,$U$24,IF(T99&lt;V99,$V$24,IF(T99&lt;W99,$W$24,IF(T99&lt;X99,$X$24,IF(T99&lt;Y99,$Y$24,$Z$24))))),"-")</f>
        <v>A+++</v>
      </c>
      <c r="AE99" s="47" t="str">
        <f t="shared" si="22"/>
        <v>Congelador vertical frost-free</v>
      </c>
      <c r="AF99" s="47">
        <f t="shared" si="21"/>
        <v>0.46376811594202899</v>
      </c>
      <c r="AH99" s="97" t="e">
        <f t="shared" si="23"/>
        <v>#VALUE!</v>
      </c>
    </row>
    <row r="100" spans="1:34" x14ac:dyDescent="0.25">
      <c r="A100" s="25" t="s">
        <v>409</v>
      </c>
      <c r="B100" s="25" t="s">
        <v>410</v>
      </c>
      <c r="C100" s="26" t="s">
        <v>301</v>
      </c>
      <c r="D100" s="25" t="s">
        <v>24</v>
      </c>
      <c r="E100" s="25" t="s">
        <v>22</v>
      </c>
      <c r="F100" s="25" t="s">
        <v>27</v>
      </c>
      <c r="G100" s="25" t="s">
        <v>298</v>
      </c>
      <c r="H100" s="25">
        <v>350</v>
      </c>
      <c r="I100" s="25">
        <v>0</v>
      </c>
      <c r="J100" s="25">
        <v>0</v>
      </c>
      <c r="K100" s="25">
        <v>0</v>
      </c>
      <c r="L100" s="21">
        <f t="shared" si="24"/>
        <v>350</v>
      </c>
      <c r="M100" s="25"/>
      <c r="N100" s="25">
        <v>18.8</v>
      </c>
      <c r="O100" s="27">
        <f t="shared" si="25"/>
        <v>420</v>
      </c>
      <c r="P100" s="21">
        <f t="shared" si="26"/>
        <v>3.0499999999999999E-2</v>
      </c>
      <c r="Q100" s="21">
        <f t="shared" si="27"/>
        <v>33.683999999999997</v>
      </c>
      <c r="R100" s="28">
        <f t="shared" si="28"/>
        <v>46.5</v>
      </c>
      <c r="S100" s="29" t="str">
        <f t="shared" si="29"/>
        <v>-</v>
      </c>
      <c r="T100" s="29">
        <f t="shared" si="30"/>
        <v>0.4043010752688172</v>
      </c>
      <c r="U100" s="29">
        <f t="shared" si="31"/>
        <v>0.59899999999999998</v>
      </c>
      <c r="V100" s="29">
        <f t="shared" si="32"/>
        <v>0.68400000000000005</v>
      </c>
      <c r="W100" s="29">
        <f t="shared" si="33"/>
        <v>0.77</v>
      </c>
      <c r="X100" s="29">
        <f t="shared" si="34"/>
        <v>0.85499999999999998</v>
      </c>
      <c r="Y100" s="29">
        <f t="shared" si="35"/>
        <v>0.93100000000000005</v>
      </c>
      <c r="Z100" s="29">
        <f t="shared" si="36"/>
        <v>0.97199999999999998</v>
      </c>
      <c r="AA100" s="21" t="str">
        <f t="shared" si="37"/>
        <v>-</v>
      </c>
      <c r="AB100" s="21" t="str">
        <f t="shared" si="38"/>
        <v>A</v>
      </c>
      <c r="AC100" s="21" t="str">
        <f t="shared" si="39"/>
        <v>-</v>
      </c>
      <c r="AD100" s="21" t="str">
        <f t="shared" si="40"/>
        <v>A+++</v>
      </c>
      <c r="AE100" s="47" t="str">
        <f t="shared" si="22"/>
        <v>Refrigerador frost-free</v>
      </c>
      <c r="AF100" s="47">
        <f t="shared" si="21"/>
        <v>0.4043010752688172</v>
      </c>
      <c r="AH100" s="97" t="e">
        <f t="shared" si="23"/>
        <v>#VALUE!</v>
      </c>
    </row>
    <row r="101" spans="1:34" x14ac:dyDescent="0.25">
      <c r="A101" s="25" t="s">
        <v>409</v>
      </c>
      <c r="B101" s="25" t="s">
        <v>410</v>
      </c>
      <c r="C101" s="26" t="s">
        <v>302</v>
      </c>
      <c r="D101" s="25" t="s">
        <v>23</v>
      </c>
      <c r="E101" s="25" t="s">
        <v>22</v>
      </c>
      <c r="F101" s="25" t="s">
        <v>27</v>
      </c>
      <c r="G101" s="25" t="s">
        <v>299</v>
      </c>
      <c r="H101" s="25">
        <v>318</v>
      </c>
      <c r="I101" s="25">
        <v>0</v>
      </c>
      <c r="J101" s="25">
        <v>0</v>
      </c>
      <c r="K101" s="25">
        <v>86</v>
      </c>
      <c r="L101" s="21">
        <f t="shared" si="24"/>
        <v>404</v>
      </c>
      <c r="M101" s="25">
        <v>56.1</v>
      </c>
      <c r="N101" s="25"/>
      <c r="O101" s="27">
        <f t="shared" si="25"/>
        <v>572.52</v>
      </c>
      <c r="P101" s="21">
        <f t="shared" si="26"/>
        <v>0.10589999999999999</v>
      </c>
      <c r="Q101" s="21">
        <f t="shared" si="27"/>
        <v>7.4862000000000002</v>
      </c>
      <c r="R101" s="28">
        <f t="shared" si="28"/>
        <v>68.099999999999994</v>
      </c>
      <c r="S101" s="29">
        <f t="shared" si="29"/>
        <v>0.82378854625550668</v>
      </c>
      <c r="T101" s="29" t="str">
        <f t="shared" si="30"/>
        <v>-</v>
      </c>
      <c r="U101" s="29">
        <f t="shared" si="31"/>
        <v>0.59199999999999997</v>
      </c>
      <c r="V101" s="29">
        <f t="shared" si="32"/>
        <v>0.67700000000000005</v>
      </c>
      <c r="W101" s="29">
        <f t="shared" si="33"/>
        <v>0.76100000000000001</v>
      </c>
      <c r="X101" s="29">
        <f t="shared" si="34"/>
        <v>0.84599999999999997</v>
      </c>
      <c r="Y101" s="29">
        <f t="shared" si="35"/>
        <v>0.92100000000000004</v>
      </c>
      <c r="Z101" s="29">
        <f t="shared" si="36"/>
        <v>0.96299999999999997</v>
      </c>
      <c r="AA101" s="21" t="str">
        <f t="shared" si="37"/>
        <v>A</v>
      </c>
      <c r="AB101" s="21" t="str">
        <f t="shared" si="38"/>
        <v>-</v>
      </c>
      <c r="AC101" s="21" t="str">
        <f t="shared" si="39"/>
        <v>A</v>
      </c>
      <c r="AD101" s="21" t="str">
        <f t="shared" si="40"/>
        <v>-</v>
      </c>
      <c r="AE101" s="47" t="str">
        <f t="shared" si="22"/>
        <v>Refrigerador-Congelador frost-free</v>
      </c>
      <c r="AF101" s="47">
        <f t="shared" si="21"/>
        <v>0.82378854625550668</v>
      </c>
      <c r="AH101" s="97" t="e">
        <f t="shared" si="23"/>
        <v>#VALUE!</v>
      </c>
    </row>
    <row r="102" spans="1:34" x14ac:dyDescent="0.25">
      <c r="A102" s="25" t="s">
        <v>409</v>
      </c>
      <c r="B102" s="25" t="s">
        <v>410</v>
      </c>
      <c r="C102" s="26" t="s">
        <v>303</v>
      </c>
      <c r="D102" s="25" t="s">
        <v>23</v>
      </c>
      <c r="E102" s="25" t="s">
        <v>22</v>
      </c>
      <c r="F102" s="25" t="s">
        <v>27</v>
      </c>
      <c r="G102" s="25" t="s">
        <v>299</v>
      </c>
      <c r="H102" s="25">
        <v>420</v>
      </c>
      <c r="I102" s="25">
        <v>0</v>
      </c>
      <c r="J102" s="25">
        <v>0</v>
      </c>
      <c r="K102" s="25">
        <v>121</v>
      </c>
      <c r="L102" s="21">
        <f t="shared" si="24"/>
        <v>541</v>
      </c>
      <c r="M102" s="25"/>
      <c r="N102" s="25">
        <v>61.4</v>
      </c>
      <c r="O102" s="27">
        <f t="shared" si="25"/>
        <v>772.62</v>
      </c>
      <c r="P102" s="21">
        <f t="shared" si="26"/>
        <v>0.10589999999999999</v>
      </c>
      <c r="Q102" s="21">
        <f t="shared" si="27"/>
        <v>7.4862000000000002</v>
      </c>
      <c r="R102" s="28">
        <f t="shared" si="28"/>
        <v>89.3</v>
      </c>
      <c r="S102" s="29" t="str">
        <f t="shared" si="29"/>
        <v>-</v>
      </c>
      <c r="T102" s="29">
        <f t="shared" si="30"/>
        <v>0.68756998880179176</v>
      </c>
      <c r="U102" s="29">
        <f t="shared" si="31"/>
        <v>0.59199999999999997</v>
      </c>
      <c r="V102" s="29">
        <f t="shared" si="32"/>
        <v>0.67700000000000005</v>
      </c>
      <c r="W102" s="29">
        <f t="shared" si="33"/>
        <v>0.76100000000000001</v>
      </c>
      <c r="X102" s="29">
        <f t="shared" si="34"/>
        <v>0.84599999999999997</v>
      </c>
      <c r="Y102" s="29">
        <f t="shared" si="35"/>
        <v>0.92100000000000004</v>
      </c>
      <c r="Z102" s="29">
        <f t="shared" si="36"/>
        <v>0.96299999999999997</v>
      </c>
      <c r="AA102" s="21" t="str">
        <f t="shared" si="37"/>
        <v>-</v>
      </c>
      <c r="AB102" s="21" t="str">
        <f t="shared" si="38"/>
        <v>A</v>
      </c>
      <c r="AC102" s="21" t="str">
        <f t="shared" si="39"/>
        <v>-</v>
      </c>
      <c r="AD102" s="21" t="str">
        <f t="shared" si="40"/>
        <v>A+</v>
      </c>
      <c r="AE102" s="47" t="str">
        <f t="shared" si="22"/>
        <v>Refrigerador-Congelador frost-free</v>
      </c>
      <c r="AF102" s="47">
        <f t="shared" si="21"/>
        <v>0.68756998880179176</v>
      </c>
      <c r="AH102" s="97" t="e">
        <f t="shared" si="23"/>
        <v>#VALUE!</v>
      </c>
    </row>
    <row r="103" spans="1:34" s="60" customFormat="1" x14ac:dyDescent="0.25">
      <c r="A103" s="54" t="s">
        <v>96</v>
      </c>
      <c r="B103" s="54" t="s">
        <v>124</v>
      </c>
      <c r="C103" s="54" t="s">
        <v>125</v>
      </c>
      <c r="D103" s="37" t="s">
        <v>25</v>
      </c>
      <c r="E103" s="54" t="s">
        <v>21</v>
      </c>
      <c r="F103" s="37" t="s">
        <v>27</v>
      </c>
      <c r="G103" s="37" t="s">
        <v>126</v>
      </c>
      <c r="H103" s="37">
        <v>0</v>
      </c>
      <c r="I103" s="37">
        <v>0</v>
      </c>
      <c r="J103" s="37">
        <v>0</v>
      </c>
      <c r="K103" s="37">
        <v>149</v>
      </c>
      <c r="L103" s="55">
        <f t="shared" si="24"/>
        <v>149</v>
      </c>
      <c r="M103" s="56">
        <v>26.6</v>
      </c>
      <c r="N103" s="56">
        <v>26.6</v>
      </c>
      <c r="O103" s="57">
        <f t="shared" si="25"/>
        <v>275.65000000000003</v>
      </c>
      <c r="P103" s="55">
        <f t="shared" si="26"/>
        <v>7.5800000000000006E-2</v>
      </c>
      <c r="Q103" s="55">
        <f t="shared" si="27"/>
        <v>13.095000000000001</v>
      </c>
      <c r="R103" s="58">
        <f t="shared" si="28"/>
        <v>34</v>
      </c>
      <c r="S103" s="59">
        <f t="shared" si="29"/>
        <v>0.78235294117647058</v>
      </c>
      <c r="T103" s="59">
        <f t="shared" si="30"/>
        <v>0.78235294117647058</v>
      </c>
      <c r="U103" s="59">
        <f t="shared" si="31"/>
        <v>0.59899999999999998</v>
      </c>
      <c r="V103" s="59">
        <f t="shared" si="32"/>
        <v>0.68400000000000005</v>
      </c>
      <c r="W103" s="59">
        <f t="shared" si="33"/>
        <v>0.77</v>
      </c>
      <c r="X103" s="59">
        <f t="shared" si="34"/>
        <v>0.85499999999999998</v>
      </c>
      <c r="Y103" s="59">
        <f t="shared" si="35"/>
        <v>0.93100000000000005</v>
      </c>
      <c r="Z103" s="59">
        <f t="shared" si="36"/>
        <v>0.97199999999999998</v>
      </c>
      <c r="AA103" s="55" t="str">
        <f t="shared" si="37"/>
        <v>A</v>
      </c>
      <c r="AB103" s="55" t="str">
        <f t="shared" si="38"/>
        <v>A</v>
      </c>
      <c r="AC103" s="55" t="str">
        <f t="shared" si="39"/>
        <v>A</v>
      </c>
      <c r="AD103" s="55" t="str">
        <f t="shared" si="40"/>
        <v>A</v>
      </c>
      <c r="AE103" s="47" t="str">
        <f t="shared" si="22"/>
        <v xml:space="preserve">Congelador horizontal </v>
      </c>
      <c r="AF103" s="47">
        <f t="shared" si="21"/>
        <v>0.78235294117647058</v>
      </c>
      <c r="AG103" s="62"/>
      <c r="AH103" s="97">
        <f t="shared" si="23"/>
        <v>0</v>
      </c>
    </row>
    <row r="104" spans="1:34" s="60" customFormat="1" x14ac:dyDescent="0.25">
      <c r="A104" s="54" t="s">
        <v>96</v>
      </c>
      <c r="B104" s="54" t="s">
        <v>124</v>
      </c>
      <c r="C104" s="54" t="s">
        <v>127</v>
      </c>
      <c r="D104" s="37" t="s">
        <v>25</v>
      </c>
      <c r="E104" s="54" t="s">
        <v>21</v>
      </c>
      <c r="F104" s="37" t="s">
        <v>27</v>
      </c>
      <c r="G104" s="37" t="s">
        <v>126</v>
      </c>
      <c r="H104" s="37">
        <v>0</v>
      </c>
      <c r="I104" s="37">
        <v>0</v>
      </c>
      <c r="J104" s="37">
        <v>0</v>
      </c>
      <c r="K104" s="37">
        <v>222</v>
      </c>
      <c r="L104" s="55">
        <f t="shared" si="24"/>
        <v>222</v>
      </c>
      <c r="M104" s="56">
        <v>34</v>
      </c>
      <c r="N104" s="56">
        <v>34</v>
      </c>
      <c r="O104" s="57">
        <f t="shared" si="25"/>
        <v>410.70000000000005</v>
      </c>
      <c r="P104" s="55">
        <f t="shared" si="26"/>
        <v>7.5800000000000006E-2</v>
      </c>
      <c r="Q104" s="55">
        <f t="shared" si="27"/>
        <v>13.095000000000001</v>
      </c>
      <c r="R104" s="58">
        <f t="shared" si="28"/>
        <v>44.2</v>
      </c>
      <c r="S104" s="59">
        <f t="shared" si="29"/>
        <v>0.76923076923076916</v>
      </c>
      <c r="T104" s="59">
        <f t="shared" si="30"/>
        <v>0.76923076923076916</v>
      </c>
      <c r="U104" s="59">
        <f t="shared" si="31"/>
        <v>0.59899999999999998</v>
      </c>
      <c r="V104" s="59">
        <f t="shared" si="32"/>
        <v>0.68400000000000005</v>
      </c>
      <c r="W104" s="59">
        <f t="shared" si="33"/>
        <v>0.77</v>
      </c>
      <c r="X104" s="59">
        <f t="shared" si="34"/>
        <v>0.85499999999999998</v>
      </c>
      <c r="Y104" s="59">
        <f t="shared" si="35"/>
        <v>0.93100000000000005</v>
      </c>
      <c r="Z104" s="59">
        <f t="shared" si="36"/>
        <v>0.97199999999999998</v>
      </c>
      <c r="AA104" s="55" t="str">
        <f t="shared" si="37"/>
        <v>A</v>
      </c>
      <c r="AB104" s="55" t="str">
        <f t="shared" si="38"/>
        <v>A</v>
      </c>
      <c r="AC104" s="55" t="str">
        <f t="shared" si="39"/>
        <v>A+</v>
      </c>
      <c r="AD104" s="55" t="str">
        <f t="shared" si="40"/>
        <v>A+</v>
      </c>
      <c r="AE104" s="47" t="str">
        <f t="shared" si="22"/>
        <v xml:space="preserve">Congelador horizontal </v>
      </c>
      <c r="AF104" s="47">
        <f t="shared" si="21"/>
        <v>0.76923076923076916</v>
      </c>
      <c r="AG104" s="62"/>
      <c r="AH104" s="97">
        <f t="shared" si="23"/>
        <v>0</v>
      </c>
    </row>
    <row r="105" spans="1:34" s="60" customFormat="1" x14ac:dyDescent="0.25">
      <c r="A105" s="54" t="s">
        <v>96</v>
      </c>
      <c r="B105" s="54" t="s">
        <v>124</v>
      </c>
      <c r="C105" s="54" t="s">
        <v>128</v>
      </c>
      <c r="D105" s="37" t="s">
        <v>24</v>
      </c>
      <c r="E105" s="54" t="s">
        <v>22</v>
      </c>
      <c r="F105" s="37" t="s">
        <v>27</v>
      </c>
      <c r="G105" s="37" t="s">
        <v>129</v>
      </c>
      <c r="H105" s="37">
        <v>274</v>
      </c>
      <c r="I105" s="37">
        <v>48</v>
      </c>
      <c r="J105" s="37">
        <v>0</v>
      </c>
      <c r="K105" s="37">
        <v>0</v>
      </c>
      <c r="L105" s="55">
        <f t="shared" si="24"/>
        <v>322</v>
      </c>
      <c r="M105" s="56">
        <v>37.5</v>
      </c>
      <c r="N105" s="56">
        <v>37.5</v>
      </c>
      <c r="O105" s="57">
        <f t="shared" si="25"/>
        <v>410.01600000000002</v>
      </c>
      <c r="P105" s="55">
        <f t="shared" si="26"/>
        <v>3.0499999999999999E-2</v>
      </c>
      <c r="Q105" s="55">
        <f t="shared" si="27"/>
        <v>33.683999999999997</v>
      </c>
      <c r="R105" s="58">
        <f t="shared" si="28"/>
        <v>46.2</v>
      </c>
      <c r="S105" s="59">
        <f t="shared" si="29"/>
        <v>0.81168831168831168</v>
      </c>
      <c r="T105" s="59">
        <f t="shared" si="30"/>
        <v>0.81168831168831168</v>
      </c>
      <c r="U105" s="59">
        <f t="shared" si="31"/>
        <v>0.59899999999999998</v>
      </c>
      <c r="V105" s="59">
        <f t="shared" si="32"/>
        <v>0.68400000000000005</v>
      </c>
      <c r="W105" s="59">
        <f t="shared" si="33"/>
        <v>0.77</v>
      </c>
      <c r="X105" s="59">
        <f t="shared" si="34"/>
        <v>0.85499999999999998</v>
      </c>
      <c r="Y105" s="59">
        <f t="shared" si="35"/>
        <v>0.93100000000000005</v>
      </c>
      <c r="Z105" s="59">
        <f t="shared" si="36"/>
        <v>0.97199999999999998</v>
      </c>
      <c r="AA105" s="55" t="str">
        <f t="shared" si="37"/>
        <v>A</v>
      </c>
      <c r="AB105" s="55" t="str">
        <f t="shared" si="38"/>
        <v>A</v>
      </c>
      <c r="AC105" s="55" t="str">
        <f t="shared" si="39"/>
        <v>A</v>
      </c>
      <c r="AD105" s="55" t="str">
        <f t="shared" si="40"/>
        <v>A</v>
      </c>
      <c r="AE105" s="47" t="str">
        <f t="shared" si="22"/>
        <v>Refrigerador frost-free</v>
      </c>
      <c r="AF105" s="47">
        <f t="shared" si="21"/>
        <v>0.81168831168831168</v>
      </c>
      <c r="AG105" s="62"/>
      <c r="AH105" s="97">
        <f t="shared" si="23"/>
        <v>0</v>
      </c>
    </row>
    <row r="106" spans="1:34" s="60" customFormat="1" x14ac:dyDescent="0.25">
      <c r="A106" s="54" t="s">
        <v>96</v>
      </c>
      <c r="B106" s="54" t="s">
        <v>124</v>
      </c>
      <c r="C106" s="54" t="s">
        <v>130</v>
      </c>
      <c r="D106" s="37" t="s">
        <v>61</v>
      </c>
      <c r="E106" s="54" t="s">
        <v>21</v>
      </c>
      <c r="F106" s="37" t="s">
        <v>27</v>
      </c>
      <c r="G106" s="37" t="s">
        <v>131</v>
      </c>
      <c r="H106" s="37">
        <v>0</v>
      </c>
      <c r="I106" s="37">
        <v>0</v>
      </c>
      <c r="J106" s="37">
        <v>0</v>
      </c>
      <c r="K106" s="37">
        <v>145</v>
      </c>
      <c r="L106" s="55">
        <f t="shared" si="24"/>
        <v>145</v>
      </c>
      <c r="M106" s="56">
        <v>41.8</v>
      </c>
      <c r="N106" s="56">
        <v>41.8</v>
      </c>
      <c r="O106" s="57">
        <f t="shared" si="25"/>
        <v>268.25</v>
      </c>
      <c r="P106" s="55">
        <f t="shared" si="26"/>
        <v>2.1100000000000001E-2</v>
      </c>
      <c r="Q106" s="55">
        <f t="shared" si="27"/>
        <v>39.228000000000002</v>
      </c>
      <c r="R106" s="58">
        <f t="shared" si="28"/>
        <v>44.9</v>
      </c>
      <c r="S106" s="59">
        <f t="shared" si="29"/>
        <v>0.93095768374164811</v>
      </c>
      <c r="T106" s="59">
        <f t="shared" si="30"/>
        <v>0.93095768374164811</v>
      </c>
      <c r="U106" s="59">
        <f t="shared" si="31"/>
        <v>0.59899999999999998</v>
      </c>
      <c r="V106" s="59">
        <f t="shared" si="32"/>
        <v>0.68400000000000005</v>
      </c>
      <c r="W106" s="59">
        <f t="shared" si="33"/>
        <v>0.77</v>
      </c>
      <c r="X106" s="59">
        <f t="shared" si="34"/>
        <v>0.85499999999999998</v>
      </c>
      <c r="Y106" s="59">
        <f t="shared" si="35"/>
        <v>0.93100000000000005</v>
      </c>
      <c r="Z106" s="59">
        <f t="shared" si="36"/>
        <v>0.97199999999999998</v>
      </c>
      <c r="AA106" s="55" t="str">
        <f t="shared" si="37"/>
        <v>B</v>
      </c>
      <c r="AB106" s="55" t="str">
        <f t="shared" si="38"/>
        <v>B</v>
      </c>
      <c r="AC106" s="55" t="str">
        <f t="shared" si="39"/>
        <v>B</v>
      </c>
      <c r="AD106" s="55" t="str">
        <f t="shared" si="40"/>
        <v>B</v>
      </c>
      <c r="AE106" s="47" t="str">
        <f t="shared" si="22"/>
        <v xml:space="preserve">Congelador vertical </v>
      </c>
      <c r="AF106" s="47">
        <f t="shared" si="21"/>
        <v>0.93095768374164811</v>
      </c>
      <c r="AG106" s="62"/>
      <c r="AH106" s="97">
        <f t="shared" si="23"/>
        <v>0</v>
      </c>
    </row>
    <row r="107" spans="1:34" s="60" customFormat="1" x14ac:dyDescent="0.25">
      <c r="A107" s="54" t="s">
        <v>96</v>
      </c>
      <c r="B107" s="54" t="s">
        <v>124</v>
      </c>
      <c r="C107" s="54" t="s">
        <v>132</v>
      </c>
      <c r="D107" s="37" t="s">
        <v>61</v>
      </c>
      <c r="E107" s="54" t="s">
        <v>21</v>
      </c>
      <c r="F107" s="37" t="s">
        <v>27</v>
      </c>
      <c r="G107" s="37" t="s">
        <v>131</v>
      </c>
      <c r="H107" s="37">
        <v>0</v>
      </c>
      <c r="I107" s="37">
        <v>0</v>
      </c>
      <c r="J107" s="37">
        <v>30</v>
      </c>
      <c r="K107" s="37">
        <v>143</v>
      </c>
      <c r="L107" s="55">
        <f t="shared" si="24"/>
        <v>173</v>
      </c>
      <c r="M107" s="56">
        <v>42.6</v>
      </c>
      <c r="N107" s="56">
        <v>42.6</v>
      </c>
      <c r="O107" s="57">
        <f t="shared" si="25"/>
        <v>313.45</v>
      </c>
      <c r="P107" s="55">
        <f t="shared" si="26"/>
        <v>2.1100000000000001E-2</v>
      </c>
      <c r="Q107" s="55">
        <f t="shared" si="27"/>
        <v>39.228000000000002</v>
      </c>
      <c r="R107" s="58">
        <f t="shared" si="28"/>
        <v>45.8</v>
      </c>
      <c r="S107" s="59">
        <f t="shared" si="29"/>
        <v>0.93013100436681229</v>
      </c>
      <c r="T107" s="59">
        <f t="shared" si="30"/>
        <v>0.93013100436681229</v>
      </c>
      <c r="U107" s="59">
        <f t="shared" si="31"/>
        <v>0.59899999999999998</v>
      </c>
      <c r="V107" s="59">
        <f t="shared" si="32"/>
        <v>0.68400000000000005</v>
      </c>
      <c r="W107" s="59">
        <f t="shared" si="33"/>
        <v>0.77</v>
      </c>
      <c r="X107" s="59">
        <f t="shared" si="34"/>
        <v>0.85499999999999998</v>
      </c>
      <c r="Y107" s="59">
        <f t="shared" si="35"/>
        <v>0.93100000000000005</v>
      </c>
      <c r="Z107" s="59">
        <f t="shared" si="36"/>
        <v>0.97199999999999998</v>
      </c>
      <c r="AA107" s="55" t="str">
        <f t="shared" si="37"/>
        <v>B</v>
      </c>
      <c r="AB107" s="55" t="str">
        <f t="shared" si="38"/>
        <v>B</v>
      </c>
      <c r="AC107" s="55" t="str">
        <f t="shared" si="39"/>
        <v>B</v>
      </c>
      <c r="AD107" s="55" t="str">
        <f t="shared" si="40"/>
        <v>B</v>
      </c>
      <c r="AE107" s="47" t="str">
        <f t="shared" si="22"/>
        <v xml:space="preserve">Congelador vertical </v>
      </c>
      <c r="AF107" s="47">
        <f t="shared" si="20"/>
        <v>0.93013100436681229</v>
      </c>
      <c r="AG107" s="62"/>
      <c r="AH107" s="97">
        <f t="shared" si="23"/>
        <v>0</v>
      </c>
    </row>
    <row r="108" spans="1:34" s="60" customFormat="1" x14ac:dyDescent="0.25">
      <c r="A108" s="54" t="s">
        <v>96</v>
      </c>
      <c r="B108" s="54" t="s">
        <v>124</v>
      </c>
      <c r="C108" s="54" t="s">
        <v>133</v>
      </c>
      <c r="D108" s="37" t="s">
        <v>61</v>
      </c>
      <c r="E108" s="54" t="s">
        <v>21</v>
      </c>
      <c r="F108" s="37" t="s">
        <v>27</v>
      </c>
      <c r="G108" s="37" t="s">
        <v>131</v>
      </c>
      <c r="H108" s="37">
        <v>0</v>
      </c>
      <c r="I108" s="37">
        <v>0</v>
      </c>
      <c r="J108" s="37">
        <v>30</v>
      </c>
      <c r="K108" s="37">
        <v>173</v>
      </c>
      <c r="L108" s="55">
        <f t="shared" si="24"/>
        <v>203</v>
      </c>
      <c r="M108" s="56">
        <v>43.7</v>
      </c>
      <c r="N108" s="56">
        <v>43.7</v>
      </c>
      <c r="O108" s="57">
        <f t="shared" si="25"/>
        <v>368.95</v>
      </c>
      <c r="P108" s="55">
        <f t="shared" si="26"/>
        <v>2.1100000000000001E-2</v>
      </c>
      <c r="Q108" s="55">
        <f t="shared" si="27"/>
        <v>39.228000000000002</v>
      </c>
      <c r="R108" s="58">
        <f t="shared" si="28"/>
        <v>47</v>
      </c>
      <c r="S108" s="59">
        <f t="shared" si="29"/>
        <v>0.92978723404255326</v>
      </c>
      <c r="T108" s="59">
        <f t="shared" si="30"/>
        <v>0.92978723404255326</v>
      </c>
      <c r="U108" s="59">
        <f t="shared" si="31"/>
        <v>0.59899999999999998</v>
      </c>
      <c r="V108" s="59">
        <f t="shared" si="32"/>
        <v>0.68400000000000005</v>
      </c>
      <c r="W108" s="59">
        <f t="shared" si="33"/>
        <v>0.77</v>
      </c>
      <c r="X108" s="59">
        <f t="shared" si="34"/>
        <v>0.85499999999999998</v>
      </c>
      <c r="Y108" s="59">
        <f t="shared" si="35"/>
        <v>0.93100000000000005</v>
      </c>
      <c r="Z108" s="59">
        <f t="shared" si="36"/>
        <v>0.97199999999999998</v>
      </c>
      <c r="AA108" s="55" t="str">
        <f t="shared" si="37"/>
        <v>B</v>
      </c>
      <c r="AB108" s="55" t="str">
        <f t="shared" si="38"/>
        <v>B</v>
      </c>
      <c r="AC108" s="55" t="str">
        <f t="shared" si="39"/>
        <v>B</v>
      </c>
      <c r="AD108" s="55" t="str">
        <f t="shared" si="40"/>
        <v>B</v>
      </c>
      <c r="AE108" s="47" t="str">
        <f t="shared" si="22"/>
        <v xml:space="preserve">Congelador vertical </v>
      </c>
      <c r="AF108" s="47">
        <f t="shared" si="20"/>
        <v>0.92978723404255326</v>
      </c>
      <c r="AG108" s="62"/>
      <c r="AH108" s="97">
        <f t="shared" si="23"/>
        <v>0</v>
      </c>
    </row>
    <row r="109" spans="1:34" s="60" customFormat="1" x14ac:dyDescent="0.25">
      <c r="A109" s="54" t="s">
        <v>96</v>
      </c>
      <c r="B109" s="54" t="s">
        <v>124</v>
      </c>
      <c r="C109" s="54" t="s">
        <v>134</v>
      </c>
      <c r="D109" s="37" t="s">
        <v>19</v>
      </c>
      <c r="E109" s="54" t="s">
        <v>21</v>
      </c>
      <c r="F109" s="37" t="s">
        <v>27</v>
      </c>
      <c r="G109" s="37" t="s">
        <v>135</v>
      </c>
      <c r="H109" s="37">
        <v>79</v>
      </c>
      <c r="I109" s="37">
        <v>0</v>
      </c>
      <c r="J109" s="37">
        <v>0</v>
      </c>
      <c r="K109" s="37">
        <v>0</v>
      </c>
      <c r="L109" s="55">
        <f t="shared" si="24"/>
        <v>79</v>
      </c>
      <c r="M109" s="56">
        <v>17.399999999999999</v>
      </c>
      <c r="N109" s="56">
        <v>17.399999999999999</v>
      </c>
      <c r="O109" s="57">
        <f t="shared" si="25"/>
        <v>79</v>
      </c>
      <c r="P109" s="55">
        <f t="shared" si="26"/>
        <v>3.4599999999999999E-2</v>
      </c>
      <c r="Q109" s="55">
        <f t="shared" si="27"/>
        <v>19.117000000000001</v>
      </c>
      <c r="R109" s="58">
        <f t="shared" si="28"/>
        <v>21.9</v>
      </c>
      <c r="S109" s="59">
        <f t="shared" si="29"/>
        <v>0.79452054794520544</v>
      </c>
      <c r="T109" s="59">
        <f t="shared" si="30"/>
        <v>0.79452054794520544</v>
      </c>
      <c r="U109" s="59">
        <f t="shared" si="31"/>
        <v>0.59899999999999998</v>
      </c>
      <c r="V109" s="59">
        <f t="shared" si="32"/>
        <v>0.68400000000000005</v>
      </c>
      <c r="W109" s="59">
        <f t="shared" si="33"/>
        <v>0.77</v>
      </c>
      <c r="X109" s="59">
        <f t="shared" si="34"/>
        <v>0.85499999999999998</v>
      </c>
      <c r="Y109" s="59">
        <f t="shared" si="35"/>
        <v>0.93100000000000005</v>
      </c>
      <c r="Z109" s="59">
        <f t="shared" si="36"/>
        <v>0.97199999999999998</v>
      </c>
      <c r="AA109" s="55" t="str">
        <f t="shared" si="37"/>
        <v>A</v>
      </c>
      <c r="AB109" s="55" t="str">
        <f t="shared" si="38"/>
        <v>A</v>
      </c>
      <c r="AC109" s="55" t="str">
        <f t="shared" si="39"/>
        <v>A</v>
      </c>
      <c r="AD109" s="55" t="str">
        <f t="shared" si="40"/>
        <v>A</v>
      </c>
      <c r="AE109" s="47" t="str">
        <f t="shared" si="22"/>
        <v xml:space="preserve">Refrigerador </v>
      </c>
      <c r="AF109" s="47">
        <f t="shared" ref="AF109:AF172" si="41">IF(S109="-",T109, S109)</f>
        <v>0.79452054794520544</v>
      </c>
      <c r="AG109" s="62"/>
      <c r="AH109" s="97">
        <f t="shared" si="23"/>
        <v>0</v>
      </c>
    </row>
    <row r="110" spans="1:34" s="60" customFormat="1" x14ac:dyDescent="0.25">
      <c r="A110" s="54" t="s">
        <v>96</v>
      </c>
      <c r="B110" s="54" t="s">
        <v>124</v>
      </c>
      <c r="C110" s="54" t="s">
        <v>136</v>
      </c>
      <c r="D110" s="37" t="s">
        <v>19</v>
      </c>
      <c r="E110" s="54" t="s">
        <v>21</v>
      </c>
      <c r="F110" s="37" t="s">
        <v>27</v>
      </c>
      <c r="G110" s="37" t="s">
        <v>135</v>
      </c>
      <c r="H110" s="37">
        <v>122</v>
      </c>
      <c r="I110" s="37">
        <v>0</v>
      </c>
      <c r="J110" s="37">
        <v>0</v>
      </c>
      <c r="K110" s="37">
        <v>0</v>
      </c>
      <c r="L110" s="55">
        <f t="shared" si="24"/>
        <v>122</v>
      </c>
      <c r="M110" s="56">
        <v>19.899999999999999</v>
      </c>
      <c r="N110" s="56">
        <v>19.899999999999999</v>
      </c>
      <c r="O110" s="57">
        <f t="shared" si="25"/>
        <v>122</v>
      </c>
      <c r="P110" s="55">
        <f t="shared" si="26"/>
        <v>3.4599999999999999E-2</v>
      </c>
      <c r="Q110" s="55">
        <f t="shared" si="27"/>
        <v>19.117000000000001</v>
      </c>
      <c r="R110" s="58">
        <f t="shared" si="28"/>
        <v>23.3</v>
      </c>
      <c r="S110" s="59">
        <f t="shared" si="29"/>
        <v>0.85407725321888406</v>
      </c>
      <c r="T110" s="59">
        <f t="shared" si="30"/>
        <v>0.85407725321888406</v>
      </c>
      <c r="U110" s="59">
        <f t="shared" si="31"/>
        <v>0.59899999999999998</v>
      </c>
      <c r="V110" s="59">
        <f t="shared" si="32"/>
        <v>0.68400000000000005</v>
      </c>
      <c r="W110" s="59">
        <f t="shared" si="33"/>
        <v>0.77</v>
      </c>
      <c r="X110" s="59">
        <f t="shared" si="34"/>
        <v>0.85499999999999998</v>
      </c>
      <c r="Y110" s="59">
        <f t="shared" si="35"/>
        <v>0.93100000000000005</v>
      </c>
      <c r="Z110" s="59">
        <f t="shared" si="36"/>
        <v>0.97199999999999998</v>
      </c>
      <c r="AA110" s="55" t="str">
        <f t="shared" si="37"/>
        <v>A</v>
      </c>
      <c r="AB110" s="55" t="str">
        <f t="shared" si="38"/>
        <v>A</v>
      </c>
      <c r="AC110" s="55" t="str">
        <f t="shared" si="39"/>
        <v>A</v>
      </c>
      <c r="AD110" s="55" t="str">
        <f t="shared" si="40"/>
        <v>A</v>
      </c>
      <c r="AE110" s="47" t="str">
        <f t="shared" si="22"/>
        <v xml:space="preserve">Refrigerador </v>
      </c>
      <c r="AF110" s="47">
        <f t="shared" si="41"/>
        <v>0.85407725321888406</v>
      </c>
      <c r="AG110" s="62"/>
      <c r="AH110" s="97">
        <f t="shared" si="23"/>
        <v>0</v>
      </c>
    </row>
    <row r="111" spans="1:34" s="60" customFormat="1" x14ac:dyDescent="0.25">
      <c r="A111" s="54" t="s">
        <v>96</v>
      </c>
      <c r="B111" s="54" t="s">
        <v>124</v>
      </c>
      <c r="C111" s="54" t="s">
        <v>137</v>
      </c>
      <c r="D111" s="37" t="s">
        <v>24</v>
      </c>
      <c r="E111" s="54" t="s">
        <v>21</v>
      </c>
      <c r="F111" s="37" t="s">
        <v>27</v>
      </c>
      <c r="G111" s="37" t="s">
        <v>135</v>
      </c>
      <c r="H111" s="37">
        <v>214</v>
      </c>
      <c r="I111" s="37">
        <v>26</v>
      </c>
      <c r="J111" s="37">
        <v>0</v>
      </c>
      <c r="K111" s="37">
        <v>0</v>
      </c>
      <c r="L111" s="55">
        <f t="shared" si="24"/>
        <v>240</v>
      </c>
      <c r="M111" s="56">
        <v>23.3</v>
      </c>
      <c r="N111" s="56">
        <v>23.3</v>
      </c>
      <c r="O111" s="57">
        <f t="shared" si="25"/>
        <v>250.66</v>
      </c>
      <c r="P111" s="55">
        <f t="shared" si="26"/>
        <v>3.4599999999999999E-2</v>
      </c>
      <c r="Q111" s="55">
        <f t="shared" si="27"/>
        <v>19.117000000000001</v>
      </c>
      <c r="R111" s="58">
        <f t="shared" si="28"/>
        <v>27.8</v>
      </c>
      <c r="S111" s="59">
        <f t="shared" si="29"/>
        <v>0.83812949640287771</v>
      </c>
      <c r="T111" s="59">
        <f t="shared" si="30"/>
        <v>0.83812949640287771</v>
      </c>
      <c r="U111" s="59">
        <f t="shared" si="31"/>
        <v>0.59899999999999998</v>
      </c>
      <c r="V111" s="59">
        <f t="shared" si="32"/>
        <v>0.68400000000000005</v>
      </c>
      <c r="W111" s="59">
        <f t="shared" si="33"/>
        <v>0.77</v>
      </c>
      <c r="X111" s="59">
        <f t="shared" si="34"/>
        <v>0.85499999999999998</v>
      </c>
      <c r="Y111" s="59">
        <f t="shared" si="35"/>
        <v>0.93100000000000005</v>
      </c>
      <c r="Z111" s="59">
        <f t="shared" si="36"/>
        <v>0.97199999999999998</v>
      </c>
      <c r="AA111" s="55" t="str">
        <f t="shared" si="37"/>
        <v>A</v>
      </c>
      <c r="AB111" s="55" t="str">
        <f t="shared" si="38"/>
        <v>A</v>
      </c>
      <c r="AC111" s="55" t="str">
        <f t="shared" si="39"/>
        <v>A</v>
      </c>
      <c r="AD111" s="55" t="str">
        <f t="shared" si="40"/>
        <v>A</v>
      </c>
      <c r="AE111" s="47" t="str">
        <f t="shared" si="22"/>
        <v xml:space="preserve">Refrigerador </v>
      </c>
      <c r="AF111" s="47">
        <f t="shared" si="41"/>
        <v>0.83812949640287771</v>
      </c>
      <c r="AG111" s="62"/>
      <c r="AH111" s="97">
        <f t="shared" si="23"/>
        <v>0</v>
      </c>
    </row>
    <row r="112" spans="1:34" s="60" customFormat="1" x14ac:dyDescent="0.25">
      <c r="A112" s="54" t="s">
        <v>96</v>
      </c>
      <c r="B112" s="54" t="s">
        <v>124</v>
      </c>
      <c r="C112" s="54" t="s">
        <v>138</v>
      </c>
      <c r="D112" s="37" t="s">
        <v>23</v>
      </c>
      <c r="E112" s="54" t="s">
        <v>21</v>
      </c>
      <c r="F112" s="37" t="s">
        <v>27</v>
      </c>
      <c r="G112" s="37" t="s">
        <v>139</v>
      </c>
      <c r="H112" s="37">
        <v>207</v>
      </c>
      <c r="I112" s="37">
        <v>0</v>
      </c>
      <c r="J112" s="37">
        <v>0</v>
      </c>
      <c r="K112" s="37">
        <v>53</v>
      </c>
      <c r="L112" s="55">
        <f t="shared" si="24"/>
        <v>260</v>
      </c>
      <c r="M112" s="56">
        <v>38.4</v>
      </c>
      <c r="N112" s="56">
        <v>38.4</v>
      </c>
      <c r="O112" s="57">
        <f t="shared" si="25"/>
        <v>305.05</v>
      </c>
      <c r="P112" s="55">
        <f t="shared" si="26"/>
        <v>9.1600000000000001E-2</v>
      </c>
      <c r="Q112" s="55">
        <f t="shared" si="27"/>
        <v>17.082999999999998</v>
      </c>
      <c r="R112" s="58">
        <f t="shared" si="28"/>
        <v>45</v>
      </c>
      <c r="S112" s="59">
        <f t="shared" si="29"/>
        <v>0.85333333333333328</v>
      </c>
      <c r="T112" s="59">
        <f t="shared" si="30"/>
        <v>0.85333333333333328</v>
      </c>
      <c r="U112" s="59">
        <f t="shared" si="31"/>
        <v>0.59199999999999997</v>
      </c>
      <c r="V112" s="59">
        <f t="shared" si="32"/>
        <v>0.67700000000000005</v>
      </c>
      <c r="W112" s="59">
        <f t="shared" si="33"/>
        <v>0.76100000000000001</v>
      </c>
      <c r="X112" s="59">
        <f t="shared" si="34"/>
        <v>0.85499999999999998</v>
      </c>
      <c r="Y112" s="59">
        <f t="shared" si="35"/>
        <v>0.93100000000000005</v>
      </c>
      <c r="Z112" s="59">
        <f t="shared" si="36"/>
        <v>0.97199999999999998</v>
      </c>
      <c r="AA112" s="55" t="str">
        <f t="shared" si="37"/>
        <v>A</v>
      </c>
      <c r="AB112" s="55" t="str">
        <f t="shared" si="38"/>
        <v>A</v>
      </c>
      <c r="AC112" s="55" t="str">
        <f t="shared" si="39"/>
        <v>A</v>
      </c>
      <c r="AD112" s="55" t="str">
        <f t="shared" si="40"/>
        <v>A</v>
      </c>
      <c r="AE112" s="47" t="str">
        <f t="shared" si="22"/>
        <v xml:space="preserve">Refrigerador-Congelador </v>
      </c>
      <c r="AF112" s="47">
        <f t="shared" si="41"/>
        <v>0.85333333333333328</v>
      </c>
      <c r="AG112" s="62"/>
      <c r="AH112" s="97">
        <f t="shared" si="23"/>
        <v>0</v>
      </c>
    </row>
    <row r="113" spans="1:34" s="60" customFormat="1" x14ac:dyDescent="0.25">
      <c r="A113" s="54" t="s">
        <v>96</v>
      </c>
      <c r="B113" s="54" t="s">
        <v>124</v>
      </c>
      <c r="C113" s="54" t="s">
        <v>140</v>
      </c>
      <c r="D113" s="37" t="s">
        <v>23</v>
      </c>
      <c r="E113" s="54" t="s">
        <v>21</v>
      </c>
      <c r="F113" s="37" t="s">
        <v>27</v>
      </c>
      <c r="G113" s="37" t="s">
        <v>139</v>
      </c>
      <c r="H113" s="37">
        <v>347</v>
      </c>
      <c r="I113" s="37">
        <v>0</v>
      </c>
      <c r="J113" s="37">
        <v>17</v>
      </c>
      <c r="K113" s="37">
        <v>98</v>
      </c>
      <c r="L113" s="55">
        <f t="shared" si="24"/>
        <v>462</v>
      </c>
      <c r="M113" s="56">
        <v>58.1</v>
      </c>
      <c r="N113" s="56">
        <v>58.1</v>
      </c>
      <c r="O113" s="57">
        <f t="shared" si="25"/>
        <v>556.01</v>
      </c>
      <c r="P113" s="55">
        <f t="shared" si="26"/>
        <v>9.1600000000000001E-2</v>
      </c>
      <c r="Q113" s="55">
        <f t="shared" si="27"/>
        <v>17.082999999999998</v>
      </c>
      <c r="R113" s="58">
        <f t="shared" si="28"/>
        <v>68</v>
      </c>
      <c r="S113" s="59">
        <f t="shared" si="29"/>
        <v>0.85441176470588243</v>
      </c>
      <c r="T113" s="59">
        <f t="shared" si="30"/>
        <v>0.85441176470588243</v>
      </c>
      <c r="U113" s="59">
        <f t="shared" si="31"/>
        <v>0.59199999999999997</v>
      </c>
      <c r="V113" s="59">
        <f t="shared" si="32"/>
        <v>0.67700000000000005</v>
      </c>
      <c r="W113" s="59">
        <f t="shared" si="33"/>
        <v>0.76100000000000001</v>
      </c>
      <c r="X113" s="59">
        <f t="shared" si="34"/>
        <v>0.85499999999999998</v>
      </c>
      <c r="Y113" s="59">
        <f t="shared" si="35"/>
        <v>0.93100000000000005</v>
      </c>
      <c r="Z113" s="59">
        <f t="shared" si="36"/>
        <v>0.97199999999999998</v>
      </c>
      <c r="AA113" s="55" t="str">
        <f t="shared" si="37"/>
        <v>A</v>
      </c>
      <c r="AB113" s="55" t="str">
        <f t="shared" si="38"/>
        <v>A</v>
      </c>
      <c r="AC113" s="55" t="str">
        <f t="shared" si="39"/>
        <v>A</v>
      </c>
      <c r="AD113" s="55" t="str">
        <f t="shared" si="40"/>
        <v>A</v>
      </c>
      <c r="AE113" s="47" t="str">
        <f t="shared" si="22"/>
        <v xml:space="preserve">Refrigerador-Congelador </v>
      </c>
      <c r="AF113" s="47">
        <f t="shared" si="41"/>
        <v>0.85441176470588243</v>
      </c>
      <c r="AG113" s="62"/>
      <c r="AH113" s="97">
        <f t="shared" si="23"/>
        <v>0</v>
      </c>
    </row>
    <row r="114" spans="1:34" s="60" customFormat="1" x14ac:dyDescent="0.25">
      <c r="A114" s="54" t="s">
        <v>96</v>
      </c>
      <c r="B114" s="54" t="s">
        <v>124</v>
      </c>
      <c r="C114" s="54" t="s">
        <v>141</v>
      </c>
      <c r="D114" s="37" t="s">
        <v>23</v>
      </c>
      <c r="E114" s="54" t="s">
        <v>21</v>
      </c>
      <c r="F114" s="37" t="s">
        <v>27</v>
      </c>
      <c r="G114" s="37" t="s">
        <v>139</v>
      </c>
      <c r="H114" s="37">
        <v>276</v>
      </c>
      <c r="I114" s="37">
        <v>0</v>
      </c>
      <c r="J114" s="37">
        <v>9</v>
      </c>
      <c r="K114" s="37">
        <v>77</v>
      </c>
      <c r="L114" s="55">
        <f t="shared" si="24"/>
        <v>362</v>
      </c>
      <c r="M114" s="56">
        <v>46</v>
      </c>
      <c r="N114" s="56">
        <v>46</v>
      </c>
      <c r="O114" s="57">
        <f t="shared" si="25"/>
        <v>433.12</v>
      </c>
      <c r="P114" s="55">
        <f t="shared" si="26"/>
        <v>9.1600000000000001E-2</v>
      </c>
      <c r="Q114" s="55">
        <f t="shared" si="27"/>
        <v>17.082999999999998</v>
      </c>
      <c r="R114" s="58">
        <f t="shared" si="28"/>
        <v>56.8</v>
      </c>
      <c r="S114" s="59">
        <f t="shared" si="29"/>
        <v>0.8098591549295775</v>
      </c>
      <c r="T114" s="59">
        <f t="shared" si="30"/>
        <v>0.8098591549295775</v>
      </c>
      <c r="U114" s="59">
        <f t="shared" si="31"/>
        <v>0.59199999999999997</v>
      </c>
      <c r="V114" s="59">
        <f t="shared" si="32"/>
        <v>0.67700000000000005</v>
      </c>
      <c r="W114" s="59">
        <f t="shared" si="33"/>
        <v>0.76100000000000001</v>
      </c>
      <c r="X114" s="59">
        <f t="shared" si="34"/>
        <v>0.85499999999999998</v>
      </c>
      <c r="Y114" s="59">
        <f t="shared" si="35"/>
        <v>0.93100000000000005</v>
      </c>
      <c r="Z114" s="59">
        <f t="shared" si="36"/>
        <v>0.97199999999999998</v>
      </c>
      <c r="AA114" s="55" t="str">
        <f t="shared" si="37"/>
        <v>A</v>
      </c>
      <c r="AB114" s="55" t="str">
        <f t="shared" si="38"/>
        <v>A</v>
      </c>
      <c r="AC114" s="55" t="str">
        <f t="shared" si="39"/>
        <v>A</v>
      </c>
      <c r="AD114" s="55" t="str">
        <f t="shared" si="40"/>
        <v>A</v>
      </c>
      <c r="AE114" s="47" t="str">
        <f t="shared" si="22"/>
        <v xml:space="preserve">Refrigerador-Congelador </v>
      </c>
      <c r="AF114" s="47">
        <f t="shared" si="41"/>
        <v>0.8098591549295775</v>
      </c>
      <c r="AG114" s="62"/>
      <c r="AH114" s="97">
        <f t="shared" si="23"/>
        <v>0</v>
      </c>
    </row>
    <row r="115" spans="1:34" s="60" customFormat="1" x14ac:dyDescent="0.25">
      <c r="A115" s="54" t="s">
        <v>96</v>
      </c>
      <c r="B115" s="54" t="s">
        <v>124</v>
      </c>
      <c r="C115" s="54" t="s">
        <v>142</v>
      </c>
      <c r="D115" s="37" t="s">
        <v>23</v>
      </c>
      <c r="E115" s="54" t="s">
        <v>21</v>
      </c>
      <c r="F115" s="37" t="s">
        <v>27</v>
      </c>
      <c r="G115" s="37" t="s">
        <v>139</v>
      </c>
      <c r="H115" s="37">
        <v>320</v>
      </c>
      <c r="I115" s="37">
        <v>0</v>
      </c>
      <c r="J115" s="37">
        <v>28</v>
      </c>
      <c r="K115" s="37">
        <v>127</v>
      </c>
      <c r="L115" s="55">
        <f t="shared" si="24"/>
        <v>475</v>
      </c>
      <c r="M115" s="56">
        <v>58.8</v>
      </c>
      <c r="N115" s="56">
        <v>58.8</v>
      </c>
      <c r="O115" s="57">
        <f t="shared" si="25"/>
        <v>600.59</v>
      </c>
      <c r="P115" s="55">
        <f t="shared" si="26"/>
        <v>9.1600000000000001E-2</v>
      </c>
      <c r="Q115" s="55">
        <f t="shared" si="27"/>
        <v>17.082999999999998</v>
      </c>
      <c r="R115" s="58">
        <f t="shared" si="28"/>
        <v>72.099999999999994</v>
      </c>
      <c r="S115" s="59">
        <f t="shared" si="29"/>
        <v>0.81553398058252424</v>
      </c>
      <c r="T115" s="59">
        <f t="shared" si="30"/>
        <v>0.81553398058252424</v>
      </c>
      <c r="U115" s="59">
        <f t="shared" si="31"/>
        <v>0.59199999999999997</v>
      </c>
      <c r="V115" s="59">
        <f t="shared" si="32"/>
        <v>0.67700000000000005</v>
      </c>
      <c r="W115" s="59">
        <f t="shared" si="33"/>
        <v>0.76100000000000001</v>
      </c>
      <c r="X115" s="59">
        <f t="shared" si="34"/>
        <v>0.85499999999999998</v>
      </c>
      <c r="Y115" s="59">
        <f t="shared" si="35"/>
        <v>0.93100000000000005</v>
      </c>
      <c r="Z115" s="59">
        <f t="shared" si="36"/>
        <v>0.97199999999999998</v>
      </c>
      <c r="AA115" s="55" t="str">
        <f t="shared" si="37"/>
        <v>A</v>
      </c>
      <c r="AB115" s="55" t="str">
        <f t="shared" si="38"/>
        <v>A</v>
      </c>
      <c r="AC115" s="55" t="str">
        <f t="shared" si="39"/>
        <v>A</v>
      </c>
      <c r="AD115" s="55" t="str">
        <f t="shared" si="40"/>
        <v>A</v>
      </c>
      <c r="AE115" s="47" t="str">
        <f t="shared" si="22"/>
        <v xml:space="preserve">Refrigerador-Congelador </v>
      </c>
      <c r="AF115" s="47">
        <f t="shared" si="41"/>
        <v>0.81553398058252424</v>
      </c>
      <c r="AG115" s="62"/>
      <c r="AH115" s="97">
        <f t="shared" si="23"/>
        <v>0</v>
      </c>
    </row>
    <row r="116" spans="1:34" s="60" customFormat="1" x14ac:dyDescent="0.25">
      <c r="A116" s="54" t="s">
        <v>96</v>
      </c>
      <c r="B116" s="54" t="s">
        <v>124</v>
      </c>
      <c r="C116" s="54" t="s">
        <v>143</v>
      </c>
      <c r="D116" s="37" t="s">
        <v>23</v>
      </c>
      <c r="E116" s="54" t="s">
        <v>22</v>
      </c>
      <c r="F116" s="37" t="s">
        <v>27</v>
      </c>
      <c r="G116" s="37" t="s">
        <v>144</v>
      </c>
      <c r="H116" s="37">
        <v>334</v>
      </c>
      <c r="I116" s="37">
        <v>0</v>
      </c>
      <c r="J116" s="37">
        <v>10</v>
      </c>
      <c r="K116" s="37">
        <v>160</v>
      </c>
      <c r="L116" s="55">
        <f t="shared" si="24"/>
        <v>504</v>
      </c>
      <c r="M116" s="56">
        <v>64</v>
      </c>
      <c r="N116" s="56">
        <v>64</v>
      </c>
      <c r="O116" s="57">
        <f t="shared" si="25"/>
        <v>775.56</v>
      </c>
      <c r="P116" s="55">
        <f t="shared" si="26"/>
        <v>0.10589999999999999</v>
      </c>
      <c r="Q116" s="55">
        <f t="shared" si="27"/>
        <v>7.4862000000000002</v>
      </c>
      <c r="R116" s="58">
        <f t="shared" si="28"/>
        <v>89.6</v>
      </c>
      <c r="S116" s="59">
        <f t="shared" si="29"/>
        <v>0.7142857142857143</v>
      </c>
      <c r="T116" s="59">
        <f t="shared" si="30"/>
        <v>0.7142857142857143</v>
      </c>
      <c r="U116" s="59">
        <f t="shared" si="31"/>
        <v>0.59199999999999997</v>
      </c>
      <c r="V116" s="59">
        <f t="shared" si="32"/>
        <v>0.67700000000000005</v>
      </c>
      <c r="W116" s="59">
        <f t="shared" si="33"/>
        <v>0.76100000000000001</v>
      </c>
      <c r="X116" s="59">
        <f t="shared" si="34"/>
        <v>0.84599999999999997</v>
      </c>
      <c r="Y116" s="59">
        <f t="shared" si="35"/>
        <v>0.92100000000000004</v>
      </c>
      <c r="Z116" s="59">
        <f t="shared" si="36"/>
        <v>0.96299999999999997</v>
      </c>
      <c r="AA116" s="55" t="str">
        <f t="shared" si="37"/>
        <v>A</v>
      </c>
      <c r="AB116" s="55" t="str">
        <f t="shared" si="38"/>
        <v>A</v>
      </c>
      <c r="AC116" s="55" t="str">
        <f t="shared" si="39"/>
        <v>A+</v>
      </c>
      <c r="AD116" s="55" t="str">
        <f t="shared" si="40"/>
        <v>A+</v>
      </c>
      <c r="AE116" s="47" t="str">
        <f t="shared" si="22"/>
        <v>Refrigerador-Congelador frost-free</v>
      </c>
      <c r="AF116" s="47">
        <f t="shared" si="41"/>
        <v>0.7142857142857143</v>
      </c>
      <c r="AG116" s="62"/>
      <c r="AH116" s="97">
        <f t="shared" si="23"/>
        <v>0</v>
      </c>
    </row>
    <row r="117" spans="1:34" s="60" customFormat="1" x14ac:dyDescent="0.25">
      <c r="A117" s="54" t="s">
        <v>96</v>
      </c>
      <c r="B117" s="54" t="s">
        <v>124</v>
      </c>
      <c r="C117" s="54" t="s">
        <v>145</v>
      </c>
      <c r="D117" s="37" t="s">
        <v>23</v>
      </c>
      <c r="E117" s="54" t="s">
        <v>22</v>
      </c>
      <c r="F117" s="37" t="s">
        <v>27</v>
      </c>
      <c r="G117" s="37" t="s">
        <v>146</v>
      </c>
      <c r="H117" s="37">
        <v>421</v>
      </c>
      <c r="I117" s="37">
        <v>0</v>
      </c>
      <c r="J117" s="37">
        <v>10</v>
      </c>
      <c r="K117" s="37">
        <v>122</v>
      </c>
      <c r="L117" s="55">
        <f t="shared" si="24"/>
        <v>553</v>
      </c>
      <c r="M117" s="56">
        <v>71</v>
      </c>
      <c r="N117" s="56">
        <v>71</v>
      </c>
      <c r="O117" s="57">
        <f t="shared" si="25"/>
        <v>795.6</v>
      </c>
      <c r="P117" s="55">
        <f t="shared" si="26"/>
        <v>0.10589999999999999</v>
      </c>
      <c r="Q117" s="55">
        <f t="shared" si="27"/>
        <v>7.4862000000000002</v>
      </c>
      <c r="R117" s="58">
        <f t="shared" si="28"/>
        <v>91.7</v>
      </c>
      <c r="S117" s="59">
        <f t="shared" si="29"/>
        <v>0.77426390403489642</v>
      </c>
      <c r="T117" s="59">
        <f t="shared" si="30"/>
        <v>0.77426390403489642</v>
      </c>
      <c r="U117" s="59">
        <f t="shared" si="31"/>
        <v>0.59199999999999997</v>
      </c>
      <c r="V117" s="59">
        <f t="shared" si="32"/>
        <v>0.67700000000000005</v>
      </c>
      <c r="W117" s="59">
        <f t="shared" si="33"/>
        <v>0.76100000000000001</v>
      </c>
      <c r="X117" s="59">
        <f t="shared" si="34"/>
        <v>0.84599999999999997</v>
      </c>
      <c r="Y117" s="59">
        <f t="shared" si="35"/>
        <v>0.92100000000000004</v>
      </c>
      <c r="Z117" s="59">
        <f t="shared" si="36"/>
        <v>0.96299999999999997</v>
      </c>
      <c r="AA117" s="55" t="str">
        <f t="shared" si="37"/>
        <v>A</v>
      </c>
      <c r="AB117" s="55" t="str">
        <f t="shared" si="38"/>
        <v>A</v>
      </c>
      <c r="AC117" s="55" t="str">
        <f t="shared" si="39"/>
        <v>A</v>
      </c>
      <c r="AD117" s="55" t="str">
        <f t="shared" si="40"/>
        <v>A</v>
      </c>
      <c r="AE117" s="47" t="str">
        <f t="shared" si="22"/>
        <v>Refrigerador-Congelador frost-free</v>
      </c>
      <c r="AF117" s="47">
        <f t="shared" si="41"/>
        <v>0.77426390403489642</v>
      </c>
      <c r="AG117" s="62"/>
      <c r="AH117" s="97">
        <f t="shared" si="23"/>
        <v>0</v>
      </c>
    </row>
    <row r="118" spans="1:34" s="60" customFormat="1" x14ac:dyDescent="0.25">
      <c r="A118" s="54" t="s">
        <v>96</v>
      </c>
      <c r="B118" s="54" t="s">
        <v>124</v>
      </c>
      <c r="C118" s="54" t="s">
        <v>147</v>
      </c>
      <c r="D118" s="37" t="s">
        <v>23</v>
      </c>
      <c r="E118" s="54" t="s">
        <v>22</v>
      </c>
      <c r="F118" s="37" t="s">
        <v>27</v>
      </c>
      <c r="G118" s="37" t="s">
        <v>146</v>
      </c>
      <c r="H118" s="37">
        <v>310</v>
      </c>
      <c r="I118" s="37">
        <v>0</v>
      </c>
      <c r="J118" s="37">
        <v>0</v>
      </c>
      <c r="K118" s="37">
        <v>144</v>
      </c>
      <c r="L118" s="55">
        <f t="shared" si="24"/>
        <v>454</v>
      </c>
      <c r="M118" s="56">
        <v>59</v>
      </c>
      <c r="N118" s="56">
        <v>59</v>
      </c>
      <c r="O118" s="57">
        <f t="shared" si="25"/>
        <v>691.68000000000006</v>
      </c>
      <c r="P118" s="55">
        <f t="shared" si="26"/>
        <v>0.10589999999999999</v>
      </c>
      <c r="Q118" s="55">
        <f t="shared" si="27"/>
        <v>7.4862000000000002</v>
      </c>
      <c r="R118" s="58">
        <f t="shared" si="28"/>
        <v>80.7</v>
      </c>
      <c r="S118" s="59">
        <f t="shared" si="29"/>
        <v>0.73110285006195785</v>
      </c>
      <c r="T118" s="59">
        <f t="shared" si="30"/>
        <v>0.73110285006195785</v>
      </c>
      <c r="U118" s="59">
        <f t="shared" si="31"/>
        <v>0.59199999999999997</v>
      </c>
      <c r="V118" s="59">
        <f t="shared" si="32"/>
        <v>0.67700000000000005</v>
      </c>
      <c r="W118" s="59">
        <f t="shared" si="33"/>
        <v>0.76100000000000001</v>
      </c>
      <c r="X118" s="59">
        <f t="shared" si="34"/>
        <v>0.84599999999999997</v>
      </c>
      <c r="Y118" s="59">
        <f t="shared" si="35"/>
        <v>0.92100000000000004</v>
      </c>
      <c r="Z118" s="59">
        <f t="shared" si="36"/>
        <v>0.96299999999999997</v>
      </c>
      <c r="AA118" s="55" t="str">
        <f t="shared" si="37"/>
        <v>A</v>
      </c>
      <c r="AB118" s="55" t="str">
        <f t="shared" si="38"/>
        <v>A</v>
      </c>
      <c r="AC118" s="55" t="str">
        <f t="shared" si="39"/>
        <v>A+</v>
      </c>
      <c r="AD118" s="55" t="str">
        <f t="shared" si="40"/>
        <v>A+</v>
      </c>
      <c r="AE118" s="47" t="str">
        <f t="shared" si="22"/>
        <v>Refrigerador-Congelador frost-free</v>
      </c>
      <c r="AF118" s="47">
        <f t="shared" si="41"/>
        <v>0.73110285006195785</v>
      </c>
      <c r="AG118" s="62"/>
      <c r="AH118" s="97">
        <f t="shared" si="23"/>
        <v>0</v>
      </c>
    </row>
    <row r="119" spans="1:34" s="60" customFormat="1" x14ac:dyDescent="0.25">
      <c r="A119" s="54" t="s">
        <v>96</v>
      </c>
      <c r="B119" s="54" t="s">
        <v>124</v>
      </c>
      <c r="C119" s="54" t="s">
        <v>148</v>
      </c>
      <c r="D119" s="37" t="s">
        <v>23</v>
      </c>
      <c r="E119" s="54" t="s">
        <v>22</v>
      </c>
      <c r="F119" s="37" t="s">
        <v>27</v>
      </c>
      <c r="G119" s="37" t="s">
        <v>146</v>
      </c>
      <c r="H119" s="37">
        <v>402</v>
      </c>
      <c r="I119" s="37">
        <v>0</v>
      </c>
      <c r="J119" s="37">
        <v>0</v>
      </c>
      <c r="K119" s="37">
        <v>196</v>
      </c>
      <c r="L119" s="55">
        <f t="shared" si="24"/>
        <v>598</v>
      </c>
      <c r="M119" s="56">
        <v>68</v>
      </c>
      <c r="N119" s="56">
        <v>68</v>
      </c>
      <c r="O119" s="57">
        <f t="shared" si="25"/>
        <v>917.52</v>
      </c>
      <c r="P119" s="55">
        <f t="shared" si="26"/>
        <v>0.10589999999999999</v>
      </c>
      <c r="Q119" s="55">
        <f t="shared" si="27"/>
        <v>7.4862000000000002</v>
      </c>
      <c r="R119" s="58">
        <f t="shared" si="28"/>
        <v>104.7</v>
      </c>
      <c r="S119" s="59">
        <f t="shared" si="29"/>
        <v>0.64947468958930277</v>
      </c>
      <c r="T119" s="59">
        <f t="shared" si="30"/>
        <v>0.64947468958930277</v>
      </c>
      <c r="U119" s="59">
        <f t="shared" si="31"/>
        <v>0.59199999999999997</v>
      </c>
      <c r="V119" s="59">
        <f t="shared" si="32"/>
        <v>0.67700000000000005</v>
      </c>
      <c r="W119" s="59">
        <f t="shared" si="33"/>
        <v>0.76100000000000001</v>
      </c>
      <c r="X119" s="59">
        <f t="shared" si="34"/>
        <v>0.84599999999999997</v>
      </c>
      <c r="Y119" s="59">
        <f t="shared" si="35"/>
        <v>0.92100000000000004</v>
      </c>
      <c r="Z119" s="59">
        <f t="shared" si="36"/>
        <v>0.96299999999999997</v>
      </c>
      <c r="AA119" s="55" t="str">
        <f t="shared" si="37"/>
        <v>A</v>
      </c>
      <c r="AB119" s="55" t="str">
        <f t="shared" si="38"/>
        <v>A</v>
      </c>
      <c r="AC119" s="55" t="str">
        <f t="shared" si="39"/>
        <v>A++</v>
      </c>
      <c r="AD119" s="55" t="str">
        <f t="shared" si="40"/>
        <v>A++</v>
      </c>
      <c r="AE119" s="47" t="str">
        <f t="shared" si="22"/>
        <v>Refrigerador-Congelador frost-free</v>
      </c>
      <c r="AF119" s="47">
        <f t="shared" si="41"/>
        <v>0.64947468958930277</v>
      </c>
      <c r="AG119" s="62"/>
      <c r="AH119" s="97">
        <f t="shared" si="23"/>
        <v>0</v>
      </c>
    </row>
    <row r="120" spans="1:34" s="60" customFormat="1" x14ac:dyDescent="0.25">
      <c r="A120" s="54" t="s">
        <v>96</v>
      </c>
      <c r="B120" s="54" t="s">
        <v>124</v>
      </c>
      <c r="C120" s="54" t="s">
        <v>149</v>
      </c>
      <c r="D120" s="37" t="s">
        <v>23</v>
      </c>
      <c r="E120" s="54" t="s">
        <v>22</v>
      </c>
      <c r="F120" s="37" t="s">
        <v>27</v>
      </c>
      <c r="G120" s="37" t="s">
        <v>146</v>
      </c>
      <c r="H120" s="37">
        <v>391</v>
      </c>
      <c r="I120" s="37">
        <v>0</v>
      </c>
      <c r="J120" s="37">
        <v>0</v>
      </c>
      <c r="K120" s="37">
        <v>188</v>
      </c>
      <c r="L120" s="55">
        <f t="shared" si="24"/>
        <v>579</v>
      </c>
      <c r="M120" s="56">
        <v>75</v>
      </c>
      <c r="N120" s="56">
        <v>75</v>
      </c>
      <c r="O120" s="57">
        <f t="shared" si="25"/>
        <v>886.56</v>
      </c>
      <c r="P120" s="55">
        <f t="shared" si="26"/>
        <v>0.10589999999999999</v>
      </c>
      <c r="Q120" s="55">
        <f t="shared" si="27"/>
        <v>7.4862000000000002</v>
      </c>
      <c r="R120" s="58">
        <f t="shared" si="28"/>
        <v>101.4</v>
      </c>
      <c r="S120" s="59">
        <f t="shared" si="29"/>
        <v>0.73964497041420119</v>
      </c>
      <c r="T120" s="59">
        <f t="shared" si="30"/>
        <v>0.73964497041420119</v>
      </c>
      <c r="U120" s="59">
        <f t="shared" si="31"/>
        <v>0.59199999999999997</v>
      </c>
      <c r="V120" s="59">
        <f t="shared" si="32"/>
        <v>0.67700000000000005</v>
      </c>
      <c r="W120" s="59">
        <f t="shared" si="33"/>
        <v>0.76100000000000001</v>
      </c>
      <c r="X120" s="59">
        <f t="shared" si="34"/>
        <v>0.84599999999999997</v>
      </c>
      <c r="Y120" s="59">
        <f t="shared" si="35"/>
        <v>0.92100000000000004</v>
      </c>
      <c r="Z120" s="59">
        <f t="shared" si="36"/>
        <v>0.96299999999999997</v>
      </c>
      <c r="AA120" s="55" t="str">
        <f t="shared" si="37"/>
        <v>A</v>
      </c>
      <c r="AB120" s="55" t="str">
        <f t="shared" si="38"/>
        <v>A</v>
      </c>
      <c r="AC120" s="55" t="str">
        <f t="shared" si="39"/>
        <v>A+</v>
      </c>
      <c r="AD120" s="55" t="str">
        <f t="shared" si="40"/>
        <v>A+</v>
      </c>
      <c r="AE120" s="47" t="str">
        <f t="shared" si="22"/>
        <v>Refrigerador-Congelador frost-free</v>
      </c>
      <c r="AF120" s="47">
        <f t="shared" si="41"/>
        <v>0.73964497041420119</v>
      </c>
      <c r="AG120" s="62"/>
      <c r="AH120" s="97">
        <f t="shared" si="23"/>
        <v>0</v>
      </c>
    </row>
    <row r="121" spans="1:34" s="60" customFormat="1" x14ac:dyDescent="0.25">
      <c r="A121" s="54" t="s">
        <v>96</v>
      </c>
      <c r="B121" s="54" t="s">
        <v>124</v>
      </c>
      <c r="C121" s="54" t="s">
        <v>150</v>
      </c>
      <c r="D121" s="37" t="s">
        <v>23</v>
      </c>
      <c r="E121" s="54" t="s">
        <v>22</v>
      </c>
      <c r="F121" s="37" t="s">
        <v>27</v>
      </c>
      <c r="G121" s="37" t="s">
        <v>146</v>
      </c>
      <c r="H121" s="37">
        <v>310</v>
      </c>
      <c r="I121" s="37">
        <v>0</v>
      </c>
      <c r="J121" s="37">
        <v>0</v>
      </c>
      <c r="K121" s="37">
        <v>144</v>
      </c>
      <c r="L121" s="55">
        <f t="shared" si="24"/>
        <v>454</v>
      </c>
      <c r="M121" s="56">
        <v>45.7</v>
      </c>
      <c r="N121" s="56">
        <v>45.7</v>
      </c>
      <c r="O121" s="57">
        <f t="shared" si="25"/>
        <v>691.68000000000006</v>
      </c>
      <c r="P121" s="55">
        <f t="shared" si="26"/>
        <v>0.10589999999999999</v>
      </c>
      <c r="Q121" s="55">
        <f t="shared" si="27"/>
        <v>7.4862000000000002</v>
      </c>
      <c r="R121" s="58">
        <f t="shared" si="28"/>
        <v>80.7</v>
      </c>
      <c r="S121" s="59">
        <f t="shared" si="29"/>
        <v>0.56629491945477073</v>
      </c>
      <c r="T121" s="59">
        <f t="shared" si="30"/>
        <v>0.56629491945477073</v>
      </c>
      <c r="U121" s="59">
        <f t="shared" si="31"/>
        <v>0.59199999999999997</v>
      </c>
      <c r="V121" s="59">
        <f t="shared" si="32"/>
        <v>0.67700000000000005</v>
      </c>
      <c r="W121" s="59">
        <f t="shared" si="33"/>
        <v>0.76100000000000001</v>
      </c>
      <c r="X121" s="59">
        <f t="shared" si="34"/>
        <v>0.84599999999999997</v>
      </c>
      <c r="Y121" s="59">
        <f t="shared" si="35"/>
        <v>0.92100000000000004</v>
      </c>
      <c r="Z121" s="59">
        <f t="shared" si="36"/>
        <v>0.96299999999999997</v>
      </c>
      <c r="AA121" s="55" t="str">
        <f t="shared" si="37"/>
        <v>A</v>
      </c>
      <c r="AB121" s="55" t="str">
        <f t="shared" si="38"/>
        <v>A</v>
      </c>
      <c r="AC121" s="55" t="str">
        <f t="shared" si="39"/>
        <v>A+++</v>
      </c>
      <c r="AD121" s="55" t="str">
        <f t="shared" si="40"/>
        <v>A+++</v>
      </c>
      <c r="AE121" s="47" t="str">
        <f t="shared" si="22"/>
        <v>Refrigerador-Congelador frost-free</v>
      </c>
      <c r="AF121" s="47">
        <f t="shared" si="41"/>
        <v>0.56629491945477073</v>
      </c>
      <c r="AG121" s="62"/>
      <c r="AH121" s="97">
        <f t="shared" si="23"/>
        <v>0</v>
      </c>
    </row>
    <row r="122" spans="1:34" s="60" customFormat="1" x14ac:dyDescent="0.25">
      <c r="A122" s="54" t="s">
        <v>96</v>
      </c>
      <c r="B122" s="54" t="s">
        <v>124</v>
      </c>
      <c r="C122" s="54" t="s">
        <v>151</v>
      </c>
      <c r="D122" s="37" t="s">
        <v>23</v>
      </c>
      <c r="E122" s="54" t="s">
        <v>22</v>
      </c>
      <c r="F122" s="37" t="s">
        <v>27</v>
      </c>
      <c r="G122" s="37" t="s">
        <v>146</v>
      </c>
      <c r="H122" s="37">
        <v>342</v>
      </c>
      <c r="I122" s="37">
        <v>0</v>
      </c>
      <c r="J122" s="37">
        <v>0</v>
      </c>
      <c r="K122" s="37">
        <v>196</v>
      </c>
      <c r="L122" s="55">
        <f t="shared" si="24"/>
        <v>538</v>
      </c>
      <c r="M122" s="56">
        <v>69</v>
      </c>
      <c r="N122" s="56">
        <v>69</v>
      </c>
      <c r="O122" s="57">
        <f t="shared" si="25"/>
        <v>845.52</v>
      </c>
      <c r="P122" s="55">
        <f t="shared" si="26"/>
        <v>0.10589999999999999</v>
      </c>
      <c r="Q122" s="55">
        <f t="shared" si="27"/>
        <v>7.4862000000000002</v>
      </c>
      <c r="R122" s="58">
        <f t="shared" si="28"/>
        <v>97</v>
      </c>
      <c r="S122" s="59">
        <f t="shared" si="29"/>
        <v>0.71134020618556704</v>
      </c>
      <c r="T122" s="59">
        <f t="shared" si="30"/>
        <v>0.71134020618556704</v>
      </c>
      <c r="U122" s="59">
        <f t="shared" si="31"/>
        <v>0.59199999999999997</v>
      </c>
      <c r="V122" s="59">
        <f t="shared" si="32"/>
        <v>0.67700000000000005</v>
      </c>
      <c r="W122" s="59">
        <f t="shared" si="33"/>
        <v>0.76100000000000001</v>
      </c>
      <c r="X122" s="59">
        <f t="shared" si="34"/>
        <v>0.84599999999999997</v>
      </c>
      <c r="Y122" s="59">
        <f t="shared" si="35"/>
        <v>0.92100000000000004</v>
      </c>
      <c r="Z122" s="59">
        <f t="shared" si="36"/>
        <v>0.96299999999999997</v>
      </c>
      <c r="AA122" s="55" t="str">
        <f t="shared" si="37"/>
        <v>A</v>
      </c>
      <c r="AB122" s="55" t="str">
        <f t="shared" si="38"/>
        <v>A</v>
      </c>
      <c r="AC122" s="55" t="str">
        <f t="shared" si="39"/>
        <v>A+</v>
      </c>
      <c r="AD122" s="55" t="str">
        <f t="shared" si="40"/>
        <v>A+</v>
      </c>
      <c r="AE122" s="47" t="str">
        <f t="shared" si="22"/>
        <v>Refrigerador-Congelador frost-free</v>
      </c>
      <c r="AF122" s="47">
        <f t="shared" si="41"/>
        <v>0.71134020618556704</v>
      </c>
      <c r="AG122" s="62"/>
      <c r="AH122" s="97">
        <f t="shared" si="23"/>
        <v>0</v>
      </c>
    </row>
    <row r="123" spans="1:34" s="60" customFormat="1" x14ac:dyDescent="0.25">
      <c r="A123" s="54" t="s">
        <v>96</v>
      </c>
      <c r="B123" s="54" t="s">
        <v>124</v>
      </c>
      <c r="C123" s="54" t="s">
        <v>152</v>
      </c>
      <c r="D123" s="37" t="s">
        <v>23</v>
      </c>
      <c r="E123" s="54" t="s">
        <v>22</v>
      </c>
      <c r="F123" s="37" t="s">
        <v>27</v>
      </c>
      <c r="G123" s="37" t="s">
        <v>146</v>
      </c>
      <c r="H123" s="37">
        <v>346</v>
      </c>
      <c r="I123" s="37">
        <v>0</v>
      </c>
      <c r="J123" s="37">
        <v>20</v>
      </c>
      <c r="K123" s="37">
        <v>108</v>
      </c>
      <c r="L123" s="55">
        <f t="shared" si="24"/>
        <v>474</v>
      </c>
      <c r="M123" s="56">
        <v>54</v>
      </c>
      <c r="N123" s="56">
        <v>54</v>
      </c>
      <c r="O123" s="57">
        <f t="shared" si="25"/>
        <v>694.08</v>
      </c>
      <c r="P123" s="55">
        <f t="shared" si="26"/>
        <v>0.10589999999999999</v>
      </c>
      <c r="Q123" s="55">
        <f t="shared" si="27"/>
        <v>7.4862000000000002</v>
      </c>
      <c r="R123" s="58">
        <f t="shared" si="28"/>
        <v>81</v>
      </c>
      <c r="S123" s="59">
        <f t="shared" si="29"/>
        <v>0.66666666666666663</v>
      </c>
      <c r="T123" s="59">
        <f t="shared" si="30"/>
        <v>0.66666666666666663</v>
      </c>
      <c r="U123" s="59">
        <f t="shared" si="31"/>
        <v>0.59199999999999997</v>
      </c>
      <c r="V123" s="59">
        <f t="shared" si="32"/>
        <v>0.67700000000000005</v>
      </c>
      <c r="W123" s="59">
        <f t="shared" si="33"/>
        <v>0.76100000000000001</v>
      </c>
      <c r="X123" s="59">
        <f t="shared" si="34"/>
        <v>0.84599999999999997</v>
      </c>
      <c r="Y123" s="59">
        <f t="shared" si="35"/>
        <v>0.92100000000000004</v>
      </c>
      <c r="Z123" s="59">
        <f t="shared" si="36"/>
        <v>0.96299999999999997</v>
      </c>
      <c r="AA123" s="55" t="str">
        <f t="shared" si="37"/>
        <v>A</v>
      </c>
      <c r="AB123" s="55" t="str">
        <f t="shared" si="38"/>
        <v>A</v>
      </c>
      <c r="AC123" s="55" t="str">
        <f t="shared" si="39"/>
        <v>A++</v>
      </c>
      <c r="AD123" s="55" t="str">
        <f t="shared" si="40"/>
        <v>A++</v>
      </c>
      <c r="AE123" s="47" t="str">
        <f t="shared" si="22"/>
        <v>Refrigerador-Congelador frost-free</v>
      </c>
      <c r="AF123" s="47">
        <f t="shared" si="41"/>
        <v>0.66666666666666663</v>
      </c>
      <c r="AG123" s="62"/>
      <c r="AH123" s="97">
        <f t="shared" si="23"/>
        <v>0</v>
      </c>
    </row>
    <row r="124" spans="1:34" s="60" customFormat="1" x14ac:dyDescent="0.25">
      <c r="A124" s="54" t="s">
        <v>96</v>
      </c>
      <c r="B124" s="54" t="s">
        <v>124</v>
      </c>
      <c r="C124" s="54" t="s">
        <v>153</v>
      </c>
      <c r="D124" s="37" t="s">
        <v>23</v>
      </c>
      <c r="E124" s="54" t="s">
        <v>22</v>
      </c>
      <c r="F124" s="37" t="s">
        <v>27</v>
      </c>
      <c r="G124" s="37" t="s">
        <v>146</v>
      </c>
      <c r="H124" s="37">
        <v>303</v>
      </c>
      <c r="I124" s="37">
        <v>0</v>
      </c>
      <c r="J124" s="37">
        <v>20</v>
      </c>
      <c r="K124" s="37">
        <v>108</v>
      </c>
      <c r="L124" s="55">
        <f t="shared" si="24"/>
        <v>431</v>
      </c>
      <c r="M124" s="56">
        <v>35.299999999999997</v>
      </c>
      <c r="N124" s="56">
        <v>35.299999999999997</v>
      </c>
      <c r="O124" s="57">
        <f t="shared" si="25"/>
        <v>642.48000000000013</v>
      </c>
      <c r="P124" s="55">
        <f t="shared" si="26"/>
        <v>0.10589999999999999</v>
      </c>
      <c r="Q124" s="55">
        <f t="shared" si="27"/>
        <v>7.4862000000000002</v>
      </c>
      <c r="R124" s="58">
        <f t="shared" si="28"/>
        <v>75.5</v>
      </c>
      <c r="S124" s="59">
        <f t="shared" si="29"/>
        <v>0.46754966887417215</v>
      </c>
      <c r="T124" s="59">
        <f t="shared" si="30"/>
        <v>0.46754966887417215</v>
      </c>
      <c r="U124" s="59">
        <f t="shared" si="31"/>
        <v>0.59199999999999997</v>
      </c>
      <c r="V124" s="59">
        <f t="shared" si="32"/>
        <v>0.67700000000000005</v>
      </c>
      <c r="W124" s="59">
        <f t="shared" si="33"/>
        <v>0.76100000000000001</v>
      </c>
      <c r="X124" s="59">
        <f t="shared" si="34"/>
        <v>0.84599999999999997</v>
      </c>
      <c r="Y124" s="59">
        <f t="shared" si="35"/>
        <v>0.92100000000000004</v>
      </c>
      <c r="Z124" s="59">
        <f t="shared" si="36"/>
        <v>0.96299999999999997</v>
      </c>
      <c r="AA124" s="55" t="str">
        <f t="shared" si="37"/>
        <v>A</v>
      </c>
      <c r="AB124" s="55" t="str">
        <f t="shared" si="38"/>
        <v>A</v>
      </c>
      <c r="AC124" s="55" t="str">
        <f t="shared" si="39"/>
        <v>A+++</v>
      </c>
      <c r="AD124" s="55" t="str">
        <f t="shared" si="40"/>
        <v>A+++</v>
      </c>
      <c r="AE124" s="47" t="str">
        <f t="shared" si="22"/>
        <v>Refrigerador-Congelador frost-free</v>
      </c>
      <c r="AF124" s="47">
        <f t="shared" si="41"/>
        <v>0.46754966887417215</v>
      </c>
      <c r="AG124" s="62"/>
      <c r="AH124" s="97">
        <f t="shared" si="23"/>
        <v>0</v>
      </c>
    </row>
    <row r="125" spans="1:34" s="60" customFormat="1" x14ac:dyDescent="0.25">
      <c r="A125" s="54" t="s">
        <v>96</v>
      </c>
      <c r="B125" s="54" t="s">
        <v>124</v>
      </c>
      <c r="C125" s="54" t="s">
        <v>154</v>
      </c>
      <c r="D125" s="37" t="s">
        <v>23</v>
      </c>
      <c r="E125" s="54" t="s">
        <v>22</v>
      </c>
      <c r="F125" s="37" t="s">
        <v>27</v>
      </c>
      <c r="G125" s="37" t="s">
        <v>146</v>
      </c>
      <c r="H125" s="37">
        <v>303</v>
      </c>
      <c r="I125" s="37">
        <v>0</v>
      </c>
      <c r="J125" s="37">
        <v>20</v>
      </c>
      <c r="K125" s="37">
        <v>108</v>
      </c>
      <c r="L125" s="55">
        <f t="shared" si="24"/>
        <v>431</v>
      </c>
      <c r="M125" s="56">
        <v>49.8</v>
      </c>
      <c r="N125" s="56">
        <v>49.8</v>
      </c>
      <c r="O125" s="57">
        <f t="shared" si="25"/>
        <v>642.48000000000013</v>
      </c>
      <c r="P125" s="55">
        <f t="shared" si="26"/>
        <v>0.10589999999999999</v>
      </c>
      <c r="Q125" s="55">
        <f t="shared" si="27"/>
        <v>7.4862000000000002</v>
      </c>
      <c r="R125" s="58">
        <f t="shared" si="28"/>
        <v>75.5</v>
      </c>
      <c r="S125" s="59">
        <f t="shared" si="29"/>
        <v>0.65960264900662247</v>
      </c>
      <c r="T125" s="59">
        <f t="shared" si="30"/>
        <v>0.65960264900662247</v>
      </c>
      <c r="U125" s="59">
        <f t="shared" si="31"/>
        <v>0.59199999999999997</v>
      </c>
      <c r="V125" s="59">
        <f t="shared" si="32"/>
        <v>0.67700000000000005</v>
      </c>
      <c r="W125" s="59">
        <f t="shared" si="33"/>
        <v>0.76100000000000001</v>
      </c>
      <c r="X125" s="59">
        <f t="shared" si="34"/>
        <v>0.84599999999999997</v>
      </c>
      <c r="Y125" s="59">
        <f t="shared" si="35"/>
        <v>0.92100000000000004</v>
      </c>
      <c r="Z125" s="59">
        <f t="shared" si="36"/>
        <v>0.96299999999999997</v>
      </c>
      <c r="AA125" s="55" t="str">
        <f t="shared" si="37"/>
        <v>A</v>
      </c>
      <c r="AB125" s="55" t="str">
        <f t="shared" si="38"/>
        <v>A</v>
      </c>
      <c r="AC125" s="55" t="str">
        <f t="shared" si="39"/>
        <v>A++</v>
      </c>
      <c r="AD125" s="55" t="str">
        <f t="shared" si="40"/>
        <v>A++</v>
      </c>
      <c r="AE125" s="47" t="str">
        <f t="shared" si="22"/>
        <v>Refrigerador-Congelador frost-free</v>
      </c>
      <c r="AF125" s="47">
        <f t="shared" si="41"/>
        <v>0.65960264900662247</v>
      </c>
      <c r="AG125" s="62"/>
      <c r="AH125" s="97">
        <f t="shared" si="23"/>
        <v>0</v>
      </c>
    </row>
    <row r="126" spans="1:34" s="60" customFormat="1" x14ac:dyDescent="0.25">
      <c r="A126" s="54" t="s">
        <v>96</v>
      </c>
      <c r="B126" s="54" t="s">
        <v>124</v>
      </c>
      <c r="C126" s="54" t="s">
        <v>483</v>
      </c>
      <c r="D126" s="37" t="s">
        <v>23</v>
      </c>
      <c r="E126" s="54" t="s">
        <v>22</v>
      </c>
      <c r="F126" s="37" t="s">
        <v>27</v>
      </c>
      <c r="G126" s="37" t="s">
        <v>146</v>
      </c>
      <c r="H126" s="37">
        <v>346</v>
      </c>
      <c r="I126" s="37">
        <v>0</v>
      </c>
      <c r="J126" s="37">
        <v>20</v>
      </c>
      <c r="K126" s="37">
        <v>108</v>
      </c>
      <c r="L126" s="55">
        <f t="shared" si="24"/>
        <v>474</v>
      </c>
      <c r="M126" s="56">
        <v>36.4</v>
      </c>
      <c r="N126" s="56">
        <v>36.4</v>
      </c>
      <c r="O126" s="57">
        <f t="shared" si="25"/>
        <v>694.08</v>
      </c>
      <c r="P126" s="55">
        <f t="shared" si="26"/>
        <v>0.10589999999999999</v>
      </c>
      <c r="Q126" s="55">
        <f t="shared" si="27"/>
        <v>7.4862000000000002</v>
      </c>
      <c r="R126" s="58">
        <f t="shared" si="28"/>
        <v>81</v>
      </c>
      <c r="S126" s="59">
        <f t="shared" si="29"/>
        <v>0.44938271604938268</v>
      </c>
      <c r="T126" s="59">
        <f t="shared" si="30"/>
        <v>0.44938271604938268</v>
      </c>
      <c r="U126" s="59">
        <f t="shared" si="31"/>
        <v>0.59199999999999997</v>
      </c>
      <c r="V126" s="59">
        <f t="shared" si="32"/>
        <v>0.67700000000000005</v>
      </c>
      <c r="W126" s="59">
        <f t="shared" si="33"/>
        <v>0.76100000000000001</v>
      </c>
      <c r="X126" s="59">
        <f t="shared" si="34"/>
        <v>0.84599999999999997</v>
      </c>
      <c r="Y126" s="59">
        <f t="shared" si="35"/>
        <v>0.92100000000000004</v>
      </c>
      <c r="Z126" s="59">
        <f t="shared" si="36"/>
        <v>0.96299999999999997</v>
      </c>
      <c r="AA126" s="55" t="str">
        <f t="shared" si="37"/>
        <v>A</v>
      </c>
      <c r="AB126" s="55" t="str">
        <f t="shared" si="38"/>
        <v>A</v>
      </c>
      <c r="AC126" s="55" t="str">
        <f t="shared" si="39"/>
        <v>A+++</v>
      </c>
      <c r="AD126" s="55" t="str">
        <f t="shared" si="40"/>
        <v>A+++</v>
      </c>
      <c r="AE126" s="47" t="str">
        <f t="shared" si="22"/>
        <v>Refrigerador-Congelador frost-free</v>
      </c>
      <c r="AF126" s="47">
        <f t="shared" si="41"/>
        <v>0.44938271604938268</v>
      </c>
      <c r="AG126" s="62"/>
      <c r="AH126" s="97">
        <f t="shared" si="23"/>
        <v>0</v>
      </c>
    </row>
    <row r="127" spans="1:34" s="60" customFormat="1" x14ac:dyDescent="0.25">
      <c r="A127" s="54" t="s">
        <v>96</v>
      </c>
      <c r="B127" s="54" t="s">
        <v>124</v>
      </c>
      <c r="C127" s="54" t="s">
        <v>155</v>
      </c>
      <c r="D127" s="37" t="s">
        <v>23</v>
      </c>
      <c r="E127" s="54" t="s">
        <v>22</v>
      </c>
      <c r="F127" s="37" t="s">
        <v>27</v>
      </c>
      <c r="G127" s="37" t="s">
        <v>146</v>
      </c>
      <c r="H127" s="37">
        <v>247</v>
      </c>
      <c r="I127" s="37">
        <v>0</v>
      </c>
      <c r="J127" s="37">
        <v>7</v>
      </c>
      <c r="K127" s="37">
        <v>56</v>
      </c>
      <c r="L127" s="55">
        <f t="shared" si="24"/>
        <v>310</v>
      </c>
      <c r="M127" s="56">
        <v>43.6</v>
      </c>
      <c r="N127" s="56">
        <v>43.6</v>
      </c>
      <c r="O127" s="57">
        <f t="shared" si="25"/>
        <v>434.41200000000003</v>
      </c>
      <c r="P127" s="55">
        <f t="shared" si="26"/>
        <v>0.10589999999999999</v>
      </c>
      <c r="Q127" s="55">
        <f t="shared" si="27"/>
        <v>7.4862000000000002</v>
      </c>
      <c r="R127" s="58">
        <f t="shared" si="28"/>
        <v>53.5</v>
      </c>
      <c r="S127" s="59">
        <f t="shared" si="29"/>
        <v>0.81495327102803738</v>
      </c>
      <c r="T127" s="59">
        <f t="shared" si="30"/>
        <v>0.81495327102803738</v>
      </c>
      <c r="U127" s="59">
        <f t="shared" si="31"/>
        <v>0.59199999999999997</v>
      </c>
      <c r="V127" s="59">
        <f t="shared" si="32"/>
        <v>0.67700000000000005</v>
      </c>
      <c r="W127" s="59">
        <f t="shared" si="33"/>
        <v>0.76100000000000001</v>
      </c>
      <c r="X127" s="59">
        <f t="shared" si="34"/>
        <v>0.84599999999999997</v>
      </c>
      <c r="Y127" s="59">
        <f t="shared" si="35"/>
        <v>0.92100000000000004</v>
      </c>
      <c r="Z127" s="59">
        <f t="shared" si="36"/>
        <v>0.96299999999999997</v>
      </c>
      <c r="AA127" s="55" t="str">
        <f t="shared" si="37"/>
        <v>A</v>
      </c>
      <c r="AB127" s="55" t="str">
        <f t="shared" si="38"/>
        <v>A</v>
      </c>
      <c r="AC127" s="55" t="str">
        <f t="shared" si="39"/>
        <v>A</v>
      </c>
      <c r="AD127" s="55" t="str">
        <f t="shared" si="40"/>
        <v>A</v>
      </c>
      <c r="AE127" s="47" t="str">
        <f t="shared" si="22"/>
        <v>Refrigerador-Congelador frost-free</v>
      </c>
      <c r="AF127" s="47">
        <f t="shared" si="41"/>
        <v>0.81495327102803738</v>
      </c>
      <c r="AG127" s="62"/>
      <c r="AH127" s="97">
        <f t="shared" si="23"/>
        <v>0</v>
      </c>
    </row>
    <row r="128" spans="1:34" s="60" customFormat="1" x14ac:dyDescent="0.25">
      <c r="A128" s="54" t="s">
        <v>96</v>
      </c>
      <c r="B128" s="54" t="s">
        <v>124</v>
      </c>
      <c r="C128" s="54" t="s">
        <v>156</v>
      </c>
      <c r="D128" s="37" t="s">
        <v>23</v>
      </c>
      <c r="E128" s="54" t="s">
        <v>22</v>
      </c>
      <c r="F128" s="37" t="s">
        <v>27</v>
      </c>
      <c r="G128" s="37" t="s">
        <v>146</v>
      </c>
      <c r="H128" s="37">
        <v>209</v>
      </c>
      <c r="I128" s="37">
        <v>0</v>
      </c>
      <c r="J128" s="37">
        <v>0</v>
      </c>
      <c r="K128" s="37">
        <v>52</v>
      </c>
      <c r="L128" s="55">
        <f t="shared" si="24"/>
        <v>261</v>
      </c>
      <c r="M128" s="56">
        <v>39</v>
      </c>
      <c r="N128" s="56">
        <v>39</v>
      </c>
      <c r="O128" s="57">
        <f t="shared" si="25"/>
        <v>366.23999999999995</v>
      </c>
      <c r="P128" s="55">
        <f t="shared" si="26"/>
        <v>0.10589999999999999</v>
      </c>
      <c r="Q128" s="55">
        <f t="shared" si="27"/>
        <v>7.4862000000000002</v>
      </c>
      <c r="R128" s="58">
        <f t="shared" si="28"/>
        <v>46.3</v>
      </c>
      <c r="S128" s="59">
        <f t="shared" si="29"/>
        <v>0.8423326133909288</v>
      </c>
      <c r="T128" s="59">
        <f t="shared" si="30"/>
        <v>0.8423326133909288</v>
      </c>
      <c r="U128" s="59">
        <f t="shared" si="31"/>
        <v>0.59199999999999997</v>
      </c>
      <c r="V128" s="59">
        <f t="shared" si="32"/>
        <v>0.67700000000000005</v>
      </c>
      <c r="W128" s="59">
        <f t="shared" si="33"/>
        <v>0.76100000000000001</v>
      </c>
      <c r="X128" s="59">
        <f t="shared" si="34"/>
        <v>0.84599999999999997</v>
      </c>
      <c r="Y128" s="59">
        <f t="shared" si="35"/>
        <v>0.92100000000000004</v>
      </c>
      <c r="Z128" s="59">
        <f t="shared" si="36"/>
        <v>0.96299999999999997</v>
      </c>
      <c r="AA128" s="55" t="str">
        <f t="shared" si="37"/>
        <v>A</v>
      </c>
      <c r="AB128" s="55" t="str">
        <f t="shared" si="38"/>
        <v>A</v>
      </c>
      <c r="AC128" s="55" t="str">
        <f t="shared" si="39"/>
        <v>A</v>
      </c>
      <c r="AD128" s="55" t="str">
        <f t="shared" si="40"/>
        <v>A</v>
      </c>
      <c r="AE128" s="47" t="str">
        <f t="shared" si="22"/>
        <v>Refrigerador-Congelador frost-free</v>
      </c>
      <c r="AF128" s="47">
        <f t="shared" si="41"/>
        <v>0.8423326133909288</v>
      </c>
      <c r="AG128" s="62"/>
      <c r="AH128" s="97">
        <f t="shared" si="23"/>
        <v>0</v>
      </c>
    </row>
    <row r="129" spans="1:34" s="60" customFormat="1" x14ac:dyDescent="0.25">
      <c r="A129" s="54" t="s">
        <v>96</v>
      </c>
      <c r="B129" s="54" t="s">
        <v>124</v>
      </c>
      <c r="C129" s="54" t="s">
        <v>157</v>
      </c>
      <c r="D129" s="37" t="s">
        <v>23</v>
      </c>
      <c r="E129" s="54" t="s">
        <v>22</v>
      </c>
      <c r="F129" s="37" t="s">
        <v>27</v>
      </c>
      <c r="G129" s="37" t="s">
        <v>146</v>
      </c>
      <c r="H129" s="37">
        <v>288</v>
      </c>
      <c r="I129" s="37">
        <v>0</v>
      </c>
      <c r="J129" s="37">
        <v>0</v>
      </c>
      <c r="K129" s="37">
        <v>94</v>
      </c>
      <c r="L129" s="55">
        <f t="shared" si="24"/>
        <v>382</v>
      </c>
      <c r="M129" s="56">
        <v>53</v>
      </c>
      <c r="N129" s="56">
        <v>53</v>
      </c>
      <c r="O129" s="57">
        <f t="shared" si="25"/>
        <v>554.28</v>
      </c>
      <c r="P129" s="55">
        <f t="shared" si="26"/>
        <v>0.10589999999999999</v>
      </c>
      <c r="Q129" s="55">
        <f t="shared" si="27"/>
        <v>7.4862000000000002</v>
      </c>
      <c r="R129" s="58">
        <f t="shared" si="28"/>
        <v>66.2</v>
      </c>
      <c r="S129" s="59">
        <f t="shared" si="29"/>
        <v>0.80060422960725075</v>
      </c>
      <c r="T129" s="59">
        <f t="shared" si="30"/>
        <v>0.80060422960725075</v>
      </c>
      <c r="U129" s="59">
        <f t="shared" si="31"/>
        <v>0.59199999999999997</v>
      </c>
      <c r="V129" s="59">
        <f t="shared" si="32"/>
        <v>0.67700000000000005</v>
      </c>
      <c r="W129" s="59">
        <f t="shared" si="33"/>
        <v>0.76100000000000001</v>
      </c>
      <c r="X129" s="59">
        <f t="shared" si="34"/>
        <v>0.84599999999999997</v>
      </c>
      <c r="Y129" s="59">
        <f t="shared" si="35"/>
        <v>0.92100000000000004</v>
      </c>
      <c r="Z129" s="59">
        <f t="shared" si="36"/>
        <v>0.96299999999999997</v>
      </c>
      <c r="AA129" s="55" t="str">
        <f t="shared" si="37"/>
        <v>A</v>
      </c>
      <c r="AB129" s="55" t="str">
        <f t="shared" si="38"/>
        <v>A</v>
      </c>
      <c r="AC129" s="55" t="str">
        <f t="shared" si="39"/>
        <v>A</v>
      </c>
      <c r="AD129" s="55" t="str">
        <f t="shared" si="40"/>
        <v>A</v>
      </c>
      <c r="AE129" s="47" t="str">
        <f t="shared" si="22"/>
        <v>Refrigerador-Congelador frost-free</v>
      </c>
      <c r="AF129" s="47">
        <f t="shared" si="41"/>
        <v>0.80060422960725075</v>
      </c>
      <c r="AG129" s="62"/>
      <c r="AH129" s="97">
        <f t="shared" si="23"/>
        <v>0</v>
      </c>
    </row>
    <row r="130" spans="1:34" s="60" customFormat="1" x14ac:dyDescent="0.25">
      <c r="A130" s="54" t="s">
        <v>96</v>
      </c>
      <c r="B130" s="54" t="s">
        <v>124</v>
      </c>
      <c r="C130" s="54" t="s">
        <v>158</v>
      </c>
      <c r="D130" s="37" t="s">
        <v>23</v>
      </c>
      <c r="E130" s="54" t="s">
        <v>22</v>
      </c>
      <c r="F130" s="37" t="s">
        <v>27</v>
      </c>
      <c r="G130" s="37" t="s">
        <v>146</v>
      </c>
      <c r="H130" s="37">
        <v>280</v>
      </c>
      <c r="I130" s="37">
        <v>0</v>
      </c>
      <c r="J130" s="37">
        <v>0</v>
      </c>
      <c r="K130" s="37">
        <v>91</v>
      </c>
      <c r="L130" s="55">
        <f t="shared" si="24"/>
        <v>371</v>
      </c>
      <c r="M130" s="56">
        <v>54.3</v>
      </c>
      <c r="N130" s="56">
        <v>54.3</v>
      </c>
      <c r="O130" s="57">
        <f t="shared" si="25"/>
        <v>538.02</v>
      </c>
      <c r="P130" s="55">
        <f t="shared" si="26"/>
        <v>0.10589999999999999</v>
      </c>
      <c r="Q130" s="55">
        <f t="shared" si="27"/>
        <v>7.4862000000000002</v>
      </c>
      <c r="R130" s="58">
        <f t="shared" si="28"/>
        <v>64.5</v>
      </c>
      <c r="S130" s="59">
        <f t="shared" si="29"/>
        <v>0.84186046511627899</v>
      </c>
      <c r="T130" s="59">
        <f t="shared" si="30"/>
        <v>0.84186046511627899</v>
      </c>
      <c r="U130" s="59">
        <f t="shared" si="31"/>
        <v>0.59199999999999997</v>
      </c>
      <c r="V130" s="59">
        <f t="shared" si="32"/>
        <v>0.67700000000000005</v>
      </c>
      <c r="W130" s="59">
        <f t="shared" si="33"/>
        <v>0.76100000000000001</v>
      </c>
      <c r="X130" s="59">
        <f t="shared" si="34"/>
        <v>0.84599999999999997</v>
      </c>
      <c r="Y130" s="59">
        <f t="shared" si="35"/>
        <v>0.92100000000000004</v>
      </c>
      <c r="Z130" s="59">
        <f t="shared" si="36"/>
        <v>0.96299999999999997</v>
      </c>
      <c r="AA130" s="55" t="str">
        <f t="shared" si="37"/>
        <v>A</v>
      </c>
      <c r="AB130" s="55" t="str">
        <f t="shared" si="38"/>
        <v>A</v>
      </c>
      <c r="AC130" s="55" t="str">
        <f t="shared" si="39"/>
        <v>A</v>
      </c>
      <c r="AD130" s="55" t="str">
        <f t="shared" si="40"/>
        <v>A</v>
      </c>
      <c r="AE130" s="47" t="str">
        <f t="shared" si="22"/>
        <v>Refrigerador-Congelador frost-free</v>
      </c>
      <c r="AF130" s="47">
        <f t="shared" si="41"/>
        <v>0.84186046511627899</v>
      </c>
      <c r="AG130" s="62"/>
      <c r="AH130" s="97">
        <f t="shared" si="23"/>
        <v>0</v>
      </c>
    </row>
    <row r="131" spans="1:34" s="60" customFormat="1" x14ac:dyDescent="0.25">
      <c r="A131" s="54" t="s">
        <v>96</v>
      </c>
      <c r="B131" s="54" t="s">
        <v>124</v>
      </c>
      <c r="C131" s="54" t="s">
        <v>159</v>
      </c>
      <c r="D131" s="37" t="s">
        <v>23</v>
      </c>
      <c r="E131" s="54" t="s">
        <v>22</v>
      </c>
      <c r="F131" s="37" t="s">
        <v>27</v>
      </c>
      <c r="G131" s="37" t="s">
        <v>146</v>
      </c>
      <c r="H131" s="37">
        <v>290</v>
      </c>
      <c r="I131" s="37">
        <v>0</v>
      </c>
      <c r="J131" s="37">
        <v>0</v>
      </c>
      <c r="K131" s="37">
        <v>112</v>
      </c>
      <c r="L131" s="55">
        <f t="shared" si="24"/>
        <v>402</v>
      </c>
      <c r="M131" s="56">
        <v>56.3</v>
      </c>
      <c r="N131" s="56">
        <v>56.3</v>
      </c>
      <c r="O131" s="57">
        <f t="shared" si="25"/>
        <v>596.64</v>
      </c>
      <c r="P131" s="55">
        <f t="shared" si="26"/>
        <v>0.10589999999999999</v>
      </c>
      <c r="Q131" s="55">
        <f t="shared" si="27"/>
        <v>7.4862000000000002</v>
      </c>
      <c r="R131" s="58">
        <f t="shared" si="28"/>
        <v>70.7</v>
      </c>
      <c r="S131" s="59">
        <f t="shared" si="29"/>
        <v>0.79632248939179628</v>
      </c>
      <c r="T131" s="59">
        <f t="shared" si="30"/>
        <v>0.79632248939179628</v>
      </c>
      <c r="U131" s="59">
        <f t="shared" si="31"/>
        <v>0.59199999999999997</v>
      </c>
      <c r="V131" s="59">
        <f t="shared" si="32"/>
        <v>0.67700000000000005</v>
      </c>
      <c r="W131" s="59">
        <f t="shared" si="33"/>
        <v>0.76100000000000001</v>
      </c>
      <c r="X131" s="59">
        <f t="shared" si="34"/>
        <v>0.84599999999999997</v>
      </c>
      <c r="Y131" s="59">
        <f t="shared" si="35"/>
        <v>0.92100000000000004</v>
      </c>
      <c r="Z131" s="59">
        <f t="shared" si="36"/>
        <v>0.96299999999999997</v>
      </c>
      <c r="AA131" s="55" t="str">
        <f t="shared" si="37"/>
        <v>A</v>
      </c>
      <c r="AB131" s="55" t="str">
        <f t="shared" si="38"/>
        <v>A</v>
      </c>
      <c r="AC131" s="55" t="str">
        <f t="shared" si="39"/>
        <v>A</v>
      </c>
      <c r="AD131" s="55" t="str">
        <f t="shared" si="40"/>
        <v>A</v>
      </c>
      <c r="AE131" s="47" t="str">
        <f t="shared" si="22"/>
        <v>Refrigerador-Congelador frost-free</v>
      </c>
      <c r="AF131" s="47">
        <f t="shared" si="41"/>
        <v>0.79632248939179628</v>
      </c>
      <c r="AG131" s="62"/>
      <c r="AH131" s="97">
        <f t="shared" si="23"/>
        <v>0</v>
      </c>
    </row>
    <row r="132" spans="1:34" s="60" customFormat="1" x14ac:dyDescent="0.25">
      <c r="A132" s="54" t="s">
        <v>96</v>
      </c>
      <c r="B132" s="54" t="s">
        <v>124</v>
      </c>
      <c r="C132" s="54" t="s">
        <v>160</v>
      </c>
      <c r="D132" s="37" t="s">
        <v>23</v>
      </c>
      <c r="E132" s="54" t="s">
        <v>22</v>
      </c>
      <c r="F132" s="37" t="s">
        <v>27</v>
      </c>
      <c r="G132" s="37" t="s">
        <v>146</v>
      </c>
      <c r="H132" s="37">
        <v>288</v>
      </c>
      <c r="I132" s="37">
        <v>0</v>
      </c>
      <c r="J132" s="37">
        <v>0</v>
      </c>
      <c r="K132" s="37">
        <v>112</v>
      </c>
      <c r="L132" s="55">
        <f t="shared" si="24"/>
        <v>400</v>
      </c>
      <c r="M132" s="56">
        <v>56.3</v>
      </c>
      <c r="N132" s="56">
        <v>56.3</v>
      </c>
      <c r="O132" s="57">
        <f t="shared" si="25"/>
        <v>594.24</v>
      </c>
      <c r="P132" s="55">
        <f t="shared" si="26"/>
        <v>0.10589999999999999</v>
      </c>
      <c r="Q132" s="55">
        <f t="shared" si="27"/>
        <v>7.4862000000000002</v>
      </c>
      <c r="R132" s="58">
        <f t="shared" si="28"/>
        <v>70.400000000000006</v>
      </c>
      <c r="S132" s="59">
        <f t="shared" si="29"/>
        <v>0.79971590909090895</v>
      </c>
      <c r="T132" s="59">
        <f t="shared" si="30"/>
        <v>0.79971590909090895</v>
      </c>
      <c r="U132" s="59">
        <f t="shared" si="31"/>
        <v>0.59199999999999997</v>
      </c>
      <c r="V132" s="59">
        <f t="shared" si="32"/>
        <v>0.67700000000000005</v>
      </c>
      <c r="W132" s="59">
        <f t="shared" si="33"/>
        <v>0.76100000000000001</v>
      </c>
      <c r="X132" s="59">
        <f t="shared" si="34"/>
        <v>0.84599999999999997</v>
      </c>
      <c r="Y132" s="59">
        <f t="shared" si="35"/>
        <v>0.92100000000000004</v>
      </c>
      <c r="Z132" s="59">
        <f t="shared" si="36"/>
        <v>0.96299999999999997</v>
      </c>
      <c r="AA132" s="55" t="str">
        <f t="shared" si="37"/>
        <v>A</v>
      </c>
      <c r="AB132" s="55" t="str">
        <f t="shared" si="38"/>
        <v>A</v>
      </c>
      <c r="AC132" s="55" t="str">
        <f t="shared" si="39"/>
        <v>A</v>
      </c>
      <c r="AD132" s="55" t="str">
        <f t="shared" si="40"/>
        <v>A</v>
      </c>
      <c r="AE132" s="47" t="str">
        <f t="shared" si="22"/>
        <v>Refrigerador-Congelador frost-free</v>
      </c>
      <c r="AF132" s="47">
        <f t="shared" si="41"/>
        <v>0.79971590909090895</v>
      </c>
      <c r="AG132" s="62"/>
      <c r="AH132" s="97">
        <f t="shared" si="23"/>
        <v>0</v>
      </c>
    </row>
    <row r="133" spans="1:34" s="60" customFormat="1" x14ac:dyDescent="0.25">
      <c r="A133" s="54" t="s">
        <v>96</v>
      </c>
      <c r="B133" s="54" t="s">
        <v>124</v>
      </c>
      <c r="C133" s="54" t="s">
        <v>161</v>
      </c>
      <c r="D133" s="37" t="s">
        <v>23</v>
      </c>
      <c r="E133" s="54" t="s">
        <v>22</v>
      </c>
      <c r="F133" s="37" t="s">
        <v>27</v>
      </c>
      <c r="G133" s="37" t="s">
        <v>146</v>
      </c>
      <c r="H133" s="37">
        <v>287</v>
      </c>
      <c r="I133" s="37">
        <v>0</v>
      </c>
      <c r="J133" s="37">
        <v>0</v>
      </c>
      <c r="K133" s="37">
        <v>95</v>
      </c>
      <c r="L133" s="55">
        <f t="shared" si="24"/>
        <v>382</v>
      </c>
      <c r="M133" s="56">
        <v>53</v>
      </c>
      <c r="N133" s="56">
        <v>53</v>
      </c>
      <c r="O133" s="57">
        <f t="shared" si="25"/>
        <v>555.29999999999995</v>
      </c>
      <c r="P133" s="55">
        <f t="shared" si="26"/>
        <v>0.10589999999999999</v>
      </c>
      <c r="Q133" s="55">
        <f t="shared" si="27"/>
        <v>7.4862000000000002</v>
      </c>
      <c r="R133" s="58">
        <f t="shared" si="28"/>
        <v>66.3</v>
      </c>
      <c r="S133" s="59">
        <f t="shared" si="29"/>
        <v>0.79939668174962297</v>
      </c>
      <c r="T133" s="59">
        <f t="shared" si="30"/>
        <v>0.79939668174962297</v>
      </c>
      <c r="U133" s="59">
        <f t="shared" si="31"/>
        <v>0.59199999999999997</v>
      </c>
      <c r="V133" s="59">
        <f t="shared" si="32"/>
        <v>0.67700000000000005</v>
      </c>
      <c r="W133" s="59">
        <f t="shared" si="33"/>
        <v>0.76100000000000001</v>
      </c>
      <c r="X133" s="59">
        <f t="shared" si="34"/>
        <v>0.84599999999999997</v>
      </c>
      <c r="Y133" s="59">
        <f t="shared" si="35"/>
        <v>0.92100000000000004</v>
      </c>
      <c r="Z133" s="59">
        <f t="shared" si="36"/>
        <v>0.96299999999999997</v>
      </c>
      <c r="AA133" s="55" t="str">
        <f t="shared" si="37"/>
        <v>A</v>
      </c>
      <c r="AB133" s="55" t="str">
        <f t="shared" si="38"/>
        <v>A</v>
      </c>
      <c r="AC133" s="55" t="str">
        <f t="shared" si="39"/>
        <v>A</v>
      </c>
      <c r="AD133" s="55" t="str">
        <f t="shared" si="40"/>
        <v>A</v>
      </c>
      <c r="AE133" s="47" t="str">
        <f t="shared" si="22"/>
        <v>Refrigerador-Congelador frost-free</v>
      </c>
      <c r="AF133" s="47">
        <f t="shared" si="41"/>
        <v>0.79939668174962297</v>
      </c>
      <c r="AG133" s="62"/>
      <c r="AH133" s="97">
        <f t="shared" si="23"/>
        <v>0</v>
      </c>
    </row>
    <row r="134" spans="1:34" s="60" customFormat="1" x14ac:dyDescent="0.25">
      <c r="A134" s="54" t="s">
        <v>96</v>
      </c>
      <c r="B134" s="54" t="s">
        <v>162</v>
      </c>
      <c r="C134" s="54" t="s">
        <v>163</v>
      </c>
      <c r="D134" s="37" t="s">
        <v>23</v>
      </c>
      <c r="E134" s="54" t="s">
        <v>22</v>
      </c>
      <c r="F134" s="37" t="s">
        <v>27</v>
      </c>
      <c r="G134" s="37" t="s">
        <v>146</v>
      </c>
      <c r="H134" s="37">
        <v>285</v>
      </c>
      <c r="I134" s="37">
        <v>0</v>
      </c>
      <c r="J134" s="37">
        <v>0</v>
      </c>
      <c r="K134" s="37">
        <v>109</v>
      </c>
      <c r="L134" s="55">
        <f t="shared" si="24"/>
        <v>394</v>
      </c>
      <c r="M134" s="56">
        <v>55.3</v>
      </c>
      <c r="N134" s="56">
        <v>55.3</v>
      </c>
      <c r="O134" s="57">
        <f t="shared" si="25"/>
        <v>583.9799999999999</v>
      </c>
      <c r="P134" s="55">
        <f t="shared" si="26"/>
        <v>0.10589999999999999</v>
      </c>
      <c r="Q134" s="55">
        <f t="shared" si="27"/>
        <v>7.4862000000000002</v>
      </c>
      <c r="R134" s="58">
        <f t="shared" si="28"/>
        <v>69.3</v>
      </c>
      <c r="S134" s="59">
        <f t="shared" si="29"/>
        <v>0.79797979797979801</v>
      </c>
      <c r="T134" s="59">
        <f t="shared" si="30"/>
        <v>0.79797979797979801</v>
      </c>
      <c r="U134" s="59">
        <f t="shared" si="31"/>
        <v>0.59199999999999997</v>
      </c>
      <c r="V134" s="59">
        <f t="shared" si="32"/>
        <v>0.67700000000000005</v>
      </c>
      <c r="W134" s="59">
        <f t="shared" si="33"/>
        <v>0.76100000000000001</v>
      </c>
      <c r="X134" s="59">
        <f t="shared" si="34"/>
        <v>0.84599999999999997</v>
      </c>
      <c r="Y134" s="59">
        <f t="shared" si="35"/>
        <v>0.92100000000000004</v>
      </c>
      <c r="Z134" s="59">
        <f t="shared" si="36"/>
        <v>0.96299999999999997</v>
      </c>
      <c r="AA134" s="55" t="str">
        <f t="shared" si="37"/>
        <v>A</v>
      </c>
      <c r="AB134" s="55" t="str">
        <f t="shared" si="38"/>
        <v>A</v>
      </c>
      <c r="AC134" s="55" t="str">
        <f t="shared" si="39"/>
        <v>A</v>
      </c>
      <c r="AD134" s="55" t="str">
        <f t="shared" si="40"/>
        <v>A</v>
      </c>
      <c r="AE134" s="47" t="str">
        <f t="shared" si="22"/>
        <v>Refrigerador-Congelador frost-free</v>
      </c>
      <c r="AF134" s="47">
        <f t="shared" si="41"/>
        <v>0.79797979797979801</v>
      </c>
      <c r="AG134" s="62"/>
      <c r="AH134" s="97">
        <f t="shared" si="23"/>
        <v>0</v>
      </c>
    </row>
    <row r="135" spans="1:34" s="60" customFormat="1" x14ac:dyDescent="0.25">
      <c r="A135" s="54" t="s">
        <v>96</v>
      </c>
      <c r="B135" s="54" t="s">
        <v>162</v>
      </c>
      <c r="C135" s="54" t="s">
        <v>164</v>
      </c>
      <c r="D135" s="37" t="s">
        <v>23</v>
      </c>
      <c r="E135" s="54" t="s">
        <v>22</v>
      </c>
      <c r="F135" s="37" t="s">
        <v>27</v>
      </c>
      <c r="G135" s="37" t="s">
        <v>146</v>
      </c>
      <c r="H135" s="37">
        <v>279</v>
      </c>
      <c r="I135" s="37">
        <v>0</v>
      </c>
      <c r="J135" s="37">
        <v>0</v>
      </c>
      <c r="K135" s="37">
        <v>91</v>
      </c>
      <c r="L135" s="55">
        <f t="shared" si="24"/>
        <v>370</v>
      </c>
      <c r="M135" s="56">
        <v>51.3</v>
      </c>
      <c r="N135" s="56">
        <v>51.3</v>
      </c>
      <c r="O135" s="57">
        <f t="shared" si="25"/>
        <v>536.82000000000005</v>
      </c>
      <c r="P135" s="55">
        <f t="shared" si="26"/>
        <v>0.10589999999999999</v>
      </c>
      <c r="Q135" s="55">
        <f t="shared" si="27"/>
        <v>7.4862000000000002</v>
      </c>
      <c r="R135" s="58">
        <f t="shared" si="28"/>
        <v>64.3</v>
      </c>
      <c r="S135" s="59">
        <f t="shared" si="29"/>
        <v>0.7978227060653188</v>
      </c>
      <c r="T135" s="59">
        <f t="shared" si="30"/>
        <v>0.7978227060653188</v>
      </c>
      <c r="U135" s="59">
        <f t="shared" si="31"/>
        <v>0.59199999999999997</v>
      </c>
      <c r="V135" s="59">
        <f t="shared" si="32"/>
        <v>0.67700000000000005</v>
      </c>
      <c r="W135" s="59">
        <f t="shared" si="33"/>
        <v>0.76100000000000001</v>
      </c>
      <c r="X135" s="59">
        <f t="shared" si="34"/>
        <v>0.84599999999999997</v>
      </c>
      <c r="Y135" s="59">
        <f t="shared" si="35"/>
        <v>0.92100000000000004</v>
      </c>
      <c r="Z135" s="59">
        <f t="shared" si="36"/>
        <v>0.96299999999999997</v>
      </c>
      <c r="AA135" s="55" t="str">
        <f t="shared" si="37"/>
        <v>A</v>
      </c>
      <c r="AB135" s="55" t="str">
        <f t="shared" si="38"/>
        <v>A</v>
      </c>
      <c r="AC135" s="55" t="str">
        <f t="shared" si="39"/>
        <v>A</v>
      </c>
      <c r="AD135" s="55" t="str">
        <f t="shared" si="40"/>
        <v>A</v>
      </c>
      <c r="AE135" s="47" t="str">
        <f t="shared" si="22"/>
        <v>Refrigerador-Congelador frost-free</v>
      </c>
      <c r="AF135" s="47">
        <f t="shared" si="41"/>
        <v>0.7978227060653188</v>
      </c>
      <c r="AG135" s="62"/>
      <c r="AH135" s="97">
        <f t="shared" si="23"/>
        <v>0</v>
      </c>
    </row>
    <row r="136" spans="1:34" s="60" customFormat="1" x14ac:dyDescent="0.25">
      <c r="A136" s="54" t="s">
        <v>96</v>
      </c>
      <c r="B136" s="54" t="s">
        <v>124</v>
      </c>
      <c r="C136" s="54" t="s">
        <v>166</v>
      </c>
      <c r="D136" s="37" t="s">
        <v>23</v>
      </c>
      <c r="E136" s="54" t="s">
        <v>22</v>
      </c>
      <c r="F136" s="37" t="s">
        <v>27</v>
      </c>
      <c r="G136" s="37" t="s">
        <v>167</v>
      </c>
      <c r="H136" s="37">
        <v>363</v>
      </c>
      <c r="I136" s="37">
        <v>0</v>
      </c>
      <c r="J136" s="37">
        <v>0</v>
      </c>
      <c r="K136" s="37">
        <v>177</v>
      </c>
      <c r="L136" s="55">
        <f t="shared" si="24"/>
        <v>540</v>
      </c>
      <c r="M136" s="56">
        <v>56.3</v>
      </c>
      <c r="N136" s="56">
        <v>56.3</v>
      </c>
      <c r="O136" s="57">
        <f t="shared" si="25"/>
        <v>828.54000000000008</v>
      </c>
      <c r="P136" s="55">
        <f t="shared" si="26"/>
        <v>0.10589999999999999</v>
      </c>
      <c r="Q136" s="55">
        <f t="shared" si="27"/>
        <v>7.4862000000000002</v>
      </c>
      <c r="R136" s="58">
        <f t="shared" si="28"/>
        <v>95.2</v>
      </c>
      <c r="S136" s="59">
        <f t="shared" si="29"/>
        <v>0.59138655462184864</v>
      </c>
      <c r="T136" s="59">
        <f t="shared" si="30"/>
        <v>0.59138655462184864</v>
      </c>
      <c r="U136" s="59">
        <f t="shared" si="31"/>
        <v>0.59199999999999997</v>
      </c>
      <c r="V136" s="59">
        <f t="shared" si="32"/>
        <v>0.67700000000000005</v>
      </c>
      <c r="W136" s="59">
        <f t="shared" si="33"/>
        <v>0.76100000000000001</v>
      </c>
      <c r="X136" s="59">
        <f t="shared" si="34"/>
        <v>0.84599999999999997</v>
      </c>
      <c r="Y136" s="59">
        <f t="shared" si="35"/>
        <v>0.92100000000000004</v>
      </c>
      <c r="Z136" s="59">
        <f t="shared" si="36"/>
        <v>0.96299999999999997</v>
      </c>
      <c r="AA136" s="55" t="str">
        <f t="shared" si="37"/>
        <v>A</v>
      </c>
      <c r="AB136" s="55" t="str">
        <f t="shared" si="38"/>
        <v>A</v>
      </c>
      <c r="AC136" s="55" t="str">
        <f t="shared" si="39"/>
        <v>A+++</v>
      </c>
      <c r="AD136" s="55" t="str">
        <f t="shared" si="40"/>
        <v>A+++</v>
      </c>
      <c r="AE136" s="47" t="str">
        <f t="shared" si="22"/>
        <v>Refrigerador-Congelador frost-free</v>
      </c>
      <c r="AF136" s="47">
        <f t="shared" si="41"/>
        <v>0.59138655462184864</v>
      </c>
      <c r="AG136" s="62"/>
      <c r="AH136" s="97">
        <f t="shared" si="23"/>
        <v>0</v>
      </c>
    </row>
    <row r="137" spans="1:34" s="60" customFormat="1" x14ac:dyDescent="0.25">
      <c r="A137" s="54" t="s">
        <v>96</v>
      </c>
      <c r="B137" s="54" t="s">
        <v>124</v>
      </c>
      <c r="C137" s="54" t="s">
        <v>168</v>
      </c>
      <c r="D137" s="37" t="s">
        <v>23</v>
      </c>
      <c r="E137" s="54" t="s">
        <v>22</v>
      </c>
      <c r="F137" s="37" t="s">
        <v>27</v>
      </c>
      <c r="G137" s="37" t="s">
        <v>167</v>
      </c>
      <c r="H137" s="37">
        <v>363</v>
      </c>
      <c r="I137" s="37">
        <v>0</v>
      </c>
      <c r="J137" s="37">
        <v>7</v>
      </c>
      <c r="K137" s="37">
        <v>215</v>
      </c>
      <c r="L137" s="55">
        <f t="shared" si="24"/>
        <v>585</v>
      </c>
      <c r="M137" s="56">
        <v>62.5</v>
      </c>
      <c r="N137" s="56">
        <v>62.5</v>
      </c>
      <c r="O137" s="57">
        <f t="shared" si="25"/>
        <v>926.5920000000001</v>
      </c>
      <c r="P137" s="55">
        <f t="shared" si="26"/>
        <v>0.10589999999999999</v>
      </c>
      <c r="Q137" s="55">
        <f t="shared" si="27"/>
        <v>7.4862000000000002</v>
      </c>
      <c r="R137" s="58">
        <f t="shared" si="28"/>
        <v>105.6</v>
      </c>
      <c r="S137" s="59">
        <f t="shared" si="29"/>
        <v>0.59185606060606066</v>
      </c>
      <c r="T137" s="59">
        <f t="shared" si="30"/>
        <v>0.59185606060606066</v>
      </c>
      <c r="U137" s="59">
        <f t="shared" si="31"/>
        <v>0.59199999999999997</v>
      </c>
      <c r="V137" s="59">
        <f t="shared" si="32"/>
        <v>0.67700000000000005</v>
      </c>
      <c r="W137" s="59">
        <f t="shared" si="33"/>
        <v>0.76100000000000001</v>
      </c>
      <c r="X137" s="59">
        <f t="shared" si="34"/>
        <v>0.84599999999999997</v>
      </c>
      <c r="Y137" s="59">
        <f t="shared" si="35"/>
        <v>0.92100000000000004</v>
      </c>
      <c r="Z137" s="59">
        <f t="shared" si="36"/>
        <v>0.96299999999999997</v>
      </c>
      <c r="AA137" s="55" t="str">
        <f t="shared" si="37"/>
        <v>A</v>
      </c>
      <c r="AB137" s="55" t="str">
        <f t="shared" si="38"/>
        <v>A</v>
      </c>
      <c r="AC137" s="55" t="str">
        <f t="shared" si="39"/>
        <v>A+++</v>
      </c>
      <c r="AD137" s="55" t="str">
        <f t="shared" si="40"/>
        <v>A+++</v>
      </c>
      <c r="AE137" s="47" t="str">
        <f t="shared" si="22"/>
        <v>Refrigerador-Congelador frost-free</v>
      </c>
      <c r="AF137" s="47">
        <f t="shared" si="41"/>
        <v>0.59185606060606066</v>
      </c>
      <c r="AG137" s="62"/>
      <c r="AH137" s="97">
        <f t="shared" si="23"/>
        <v>0</v>
      </c>
    </row>
    <row r="138" spans="1:34" s="60" customFormat="1" x14ac:dyDescent="0.25">
      <c r="A138" s="54" t="s">
        <v>96</v>
      </c>
      <c r="B138" s="54" t="s">
        <v>124</v>
      </c>
      <c r="C138" s="54" t="s">
        <v>169</v>
      </c>
      <c r="D138" s="37" t="s">
        <v>19</v>
      </c>
      <c r="E138" s="54" t="s">
        <v>22</v>
      </c>
      <c r="F138" s="37" t="s">
        <v>27</v>
      </c>
      <c r="G138" s="37" t="s">
        <v>170</v>
      </c>
      <c r="H138" s="37">
        <v>38</v>
      </c>
      <c r="I138" s="37">
        <v>0</v>
      </c>
      <c r="J138" s="37">
        <v>0</v>
      </c>
      <c r="K138" s="37">
        <v>0</v>
      </c>
      <c r="L138" s="55">
        <f t="shared" si="24"/>
        <v>38</v>
      </c>
      <c r="M138" s="56">
        <v>17</v>
      </c>
      <c r="N138" s="56">
        <v>17</v>
      </c>
      <c r="O138" s="57">
        <f t="shared" si="25"/>
        <v>45.6</v>
      </c>
      <c r="P138" s="55">
        <f t="shared" si="26"/>
        <v>3.4599999999999999E-2</v>
      </c>
      <c r="Q138" s="55">
        <f t="shared" si="27"/>
        <v>19.117000000000001</v>
      </c>
      <c r="R138" s="58">
        <f t="shared" si="28"/>
        <v>20.7</v>
      </c>
      <c r="S138" s="59">
        <f t="shared" si="29"/>
        <v>0.82125603864734298</v>
      </c>
      <c r="T138" s="59">
        <f t="shared" si="30"/>
        <v>0.82125603864734298</v>
      </c>
      <c r="U138" s="59">
        <f t="shared" si="31"/>
        <v>0.59899999999999998</v>
      </c>
      <c r="V138" s="59">
        <f t="shared" si="32"/>
        <v>0.68400000000000005</v>
      </c>
      <c r="W138" s="59">
        <f t="shared" si="33"/>
        <v>0.77</v>
      </c>
      <c r="X138" s="59">
        <f t="shared" si="34"/>
        <v>0.85499999999999998</v>
      </c>
      <c r="Y138" s="59">
        <f t="shared" si="35"/>
        <v>0.93100000000000005</v>
      </c>
      <c r="Z138" s="59">
        <f t="shared" si="36"/>
        <v>0.97199999999999998</v>
      </c>
      <c r="AA138" s="55" t="str">
        <f t="shared" si="37"/>
        <v>A</v>
      </c>
      <c r="AB138" s="55" t="str">
        <f t="shared" si="38"/>
        <v>A</v>
      </c>
      <c r="AC138" s="55" t="str">
        <f t="shared" si="39"/>
        <v>A</v>
      </c>
      <c r="AD138" s="55" t="str">
        <f t="shared" si="40"/>
        <v>A</v>
      </c>
      <c r="AE138" s="47" t="str">
        <f t="shared" si="22"/>
        <v xml:space="preserve">Refrigerador </v>
      </c>
      <c r="AF138" s="47">
        <f t="shared" si="41"/>
        <v>0.82125603864734298</v>
      </c>
      <c r="AG138" s="62"/>
      <c r="AH138" s="97">
        <f t="shared" si="23"/>
        <v>0</v>
      </c>
    </row>
    <row r="139" spans="1:34" s="60" customFormat="1" x14ac:dyDescent="0.25">
      <c r="A139" s="54" t="s">
        <v>96</v>
      </c>
      <c r="B139" s="54" t="s">
        <v>124</v>
      </c>
      <c r="C139" s="54" t="s">
        <v>171</v>
      </c>
      <c r="D139" s="37" t="s">
        <v>25</v>
      </c>
      <c r="E139" s="54" t="s">
        <v>21</v>
      </c>
      <c r="F139" s="37" t="s">
        <v>27</v>
      </c>
      <c r="G139" s="37" t="s">
        <v>172</v>
      </c>
      <c r="H139" s="37">
        <v>0</v>
      </c>
      <c r="I139" s="37">
        <v>0</v>
      </c>
      <c r="J139" s="37">
        <v>0</v>
      </c>
      <c r="K139" s="37">
        <v>314</v>
      </c>
      <c r="L139" s="55">
        <f t="shared" si="24"/>
        <v>314</v>
      </c>
      <c r="M139" s="56">
        <v>46.3</v>
      </c>
      <c r="N139" s="56">
        <v>46.3</v>
      </c>
      <c r="O139" s="57">
        <f t="shared" si="25"/>
        <v>580.9</v>
      </c>
      <c r="P139" s="55">
        <f t="shared" si="26"/>
        <v>7.5800000000000006E-2</v>
      </c>
      <c r="Q139" s="55">
        <f t="shared" si="27"/>
        <v>13.095000000000001</v>
      </c>
      <c r="R139" s="58">
        <f t="shared" si="28"/>
        <v>57.1</v>
      </c>
      <c r="S139" s="59">
        <f t="shared" si="29"/>
        <v>0.81085814360770569</v>
      </c>
      <c r="T139" s="59">
        <f t="shared" si="30"/>
        <v>0.81085814360770569</v>
      </c>
      <c r="U139" s="59">
        <f t="shared" si="31"/>
        <v>0.59899999999999998</v>
      </c>
      <c r="V139" s="59">
        <f t="shared" si="32"/>
        <v>0.68400000000000005</v>
      </c>
      <c r="W139" s="59">
        <f t="shared" si="33"/>
        <v>0.77</v>
      </c>
      <c r="X139" s="59">
        <f t="shared" si="34"/>
        <v>0.85499999999999998</v>
      </c>
      <c r="Y139" s="59">
        <f t="shared" si="35"/>
        <v>0.93100000000000005</v>
      </c>
      <c r="Z139" s="59">
        <f t="shared" si="36"/>
        <v>0.97199999999999998</v>
      </c>
      <c r="AA139" s="55" t="str">
        <f t="shared" si="37"/>
        <v>A</v>
      </c>
      <c r="AB139" s="55" t="str">
        <f t="shared" si="38"/>
        <v>A</v>
      </c>
      <c r="AC139" s="55" t="str">
        <f t="shared" si="39"/>
        <v>A</v>
      </c>
      <c r="AD139" s="55" t="str">
        <f t="shared" si="40"/>
        <v>A</v>
      </c>
      <c r="AE139" s="47" t="str">
        <f t="shared" si="22"/>
        <v xml:space="preserve">Congelador horizontal </v>
      </c>
      <c r="AF139" s="47">
        <f t="shared" si="41"/>
        <v>0.81085814360770569</v>
      </c>
      <c r="AG139" s="62"/>
      <c r="AH139" s="97">
        <f t="shared" si="23"/>
        <v>0</v>
      </c>
    </row>
    <row r="140" spans="1:34" s="60" customFormat="1" x14ac:dyDescent="0.25">
      <c r="A140" s="54" t="s">
        <v>96</v>
      </c>
      <c r="B140" s="54" t="s">
        <v>124</v>
      </c>
      <c r="C140" s="54" t="s">
        <v>173</v>
      </c>
      <c r="D140" s="37" t="s">
        <v>25</v>
      </c>
      <c r="E140" s="54" t="s">
        <v>21</v>
      </c>
      <c r="F140" s="37" t="s">
        <v>27</v>
      </c>
      <c r="G140" s="37" t="s">
        <v>172</v>
      </c>
      <c r="H140" s="37">
        <v>0</v>
      </c>
      <c r="I140" s="37">
        <v>0</v>
      </c>
      <c r="J140" s="37">
        <v>0</v>
      </c>
      <c r="K140" s="37">
        <v>400</v>
      </c>
      <c r="L140" s="55">
        <f t="shared" si="24"/>
        <v>400</v>
      </c>
      <c r="M140" s="56">
        <v>59.15</v>
      </c>
      <c r="N140" s="56">
        <v>59.15</v>
      </c>
      <c r="O140" s="57">
        <f t="shared" si="25"/>
        <v>740</v>
      </c>
      <c r="P140" s="55">
        <f t="shared" si="26"/>
        <v>7.5800000000000006E-2</v>
      </c>
      <c r="Q140" s="55">
        <f t="shared" si="27"/>
        <v>13.095000000000001</v>
      </c>
      <c r="R140" s="58">
        <f t="shared" si="28"/>
        <v>69.2</v>
      </c>
      <c r="S140" s="59">
        <f t="shared" si="29"/>
        <v>0.85476878612716756</v>
      </c>
      <c r="T140" s="59">
        <f t="shared" si="30"/>
        <v>0.85476878612716756</v>
      </c>
      <c r="U140" s="59">
        <f t="shared" si="31"/>
        <v>0.59899999999999998</v>
      </c>
      <c r="V140" s="59">
        <f t="shared" si="32"/>
        <v>0.68400000000000005</v>
      </c>
      <c r="W140" s="59">
        <f t="shared" si="33"/>
        <v>0.77</v>
      </c>
      <c r="X140" s="59">
        <f t="shared" si="34"/>
        <v>0.85499999999999998</v>
      </c>
      <c r="Y140" s="59">
        <f t="shared" si="35"/>
        <v>0.93100000000000005</v>
      </c>
      <c r="Z140" s="59">
        <f t="shared" si="36"/>
        <v>0.97199999999999998</v>
      </c>
      <c r="AA140" s="55" t="str">
        <f t="shared" si="37"/>
        <v>A</v>
      </c>
      <c r="AB140" s="55" t="str">
        <f t="shared" si="38"/>
        <v>A</v>
      </c>
      <c r="AC140" s="55" t="str">
        <f t="shared" si="39"/>
        <v>A</v>
      </c>
      <c r="AD140" s="55" t="str">
        <f t="shared" si="40"/>
        <v>A</v>
      </c>
      <c r="AE140" s="47" t="str">
        <f t="shared" si="22"/>
        <v xml:space="preserve">Congelador horizontal </v>
      </c>
      <c r="AF140" s="47">
        <f t="shared" si="41"/>
        <v>0.85476878612716756</v>
      </c>
      <c r="AG140" s="62"/>
      <c r="AH140" s="97">
        <f t="shared" si="23"/>
        <v>0</v>
      </c>
    </row>
    <row r="141" spans="1:34" s="60" customFormat="1" x14ac:dyDescent="0.25">
      <c r="A141" s="54" t="s">
        <v>96</v>
      </c>
      <c r="B141" s="54" t="s">
        <v>124</v>
      </c>
      <c r="C141" s="54" t="s">
        <v>174</v>
      </c>
      <c r="D141" s="37" t="s">
        <v>25</v>
      </c>
      <c r="E141" s="54" t="s">
        <v>21</v>
      </c>
      <c r="F141" s="37" t="s">
        <v>27</v>
      </c>
      <c r="G141" s="37" t="s">
        <v>172</v>
      </c>
      <c r="H141" s="37">
        <v>0</v>
      </c>
      <c r="I141" s="37">
        <v>0</v>
      </c>
      <c r="J141" s="37">
        <v>0</v>
      </c>
      <c r="K141" s="37">
        <v>513</v>
      </c>
      <c r="L141" s="55">
        <f t="shared" si="24"/>
        <v>513</v>
      </c>
      <c r="M141" s="56">
        <v>72.5</v>
      </c>
      <c r="N141" s="56">
        <v>72.5</v>
      </c>
      <c r="O141" s="57">
        <f t="shared" si="25"/>
        <v>949.05000000000007</v>
      </c>
      <c r="P141" s="55">
        <f t="shared" si="26"/>
        <v>7.5800000000000006E-2</v>
      </c>
      <c r="Q141" s="55">
        <f t="shared" si="27"/>
        <v>13.095000000000001</v>
      </c>
      <c r="R141" s="58">
        <f t="shared" si="28"/>
        <v>85</v>
      </c>
      <c r="S141" s="59">
        <f t="shared" si="29"/>
        <v>0.8529411764705882</v>
      </c>
      <c r="T141" s="59">
        <f t="shared" si="30"/>
        <v>0.8529411764705882</v>
      </c>
      <c r="U141" s="59">
        <f t="shared" si="31"/>
        <v>0.59899999999999998</v>
      </c>
      <c r="V141" s="59">
        <f t="shared" si="32"/>
        <v>0.68400000000000005</v>
      </c>
      <c r="W141" s="59">
        <f t="shared" si="33"/>
        <v>0.77</v>
      </c>
      <c r="X141" s="59">
        <f t="shared" si="34"/>
        <v>0.85499999999999998</v>
      </c>
      <c r="Y141" s="59">
        <f t="shared" si="35"/>
        <v>0.93100000000000005</v>
      </c>
      <c r="Z141" s="59">
        <f t="shared" si="36"/>
        <v>0.97199999999999998</v>
      </c>
      <c r="AA141" s="55" t="str">
        <f t="shared" si="37"/>
        <v>A</v>
      </c>
      <c r="AB141" s="55" t="str">
        <f t="shared" si="38"/>
        <v>A</v>
      </c>
      <c r="AC141" s="55" t="str">
        <f t="shared" si="39"/>
        <v>A</v>
      </c>
      <c r="AD141" s="55" t="str">
        <f t="shared" si="40"/>
        <v>A</v>
      </c>
      <c r="AE141" s="47" t="str">
        <f t="shared" si="22"/>
        <v xml:space="preserve">Congelador horizontal </v>
      </c>
      <c r="AF141" s="47">
        <f t="shared" si="41"/>
        <v>0.8529411764705882</v>
      </c>
      <c r="AG141" s="62"/>
      <c r="AH141" s="97">
        <f t="shared" si="23"/>
        <v>0</v>
      </c>
    </row>
    <row r="142" spans="1:34" s="60" customFormat="1" x14ac:dyDescent="0.25">
      <c r="A142" s="54" t="s">
        <v>96</v>
      </c>
      <c r="B142" s="54" t="s">
        <v>124</v>
      </c>
      <c r="C142" s="54" t="s">
        <v>484</v>
      </c>
      <c r="D142" s="37" t="s">
        <v>61</v>
      </c>
      <c r="E142" s="54" t="s">
        <v>21</v>
      </c>
      <c r="F142" s="37" t="s">
        <v>27</v>
      </c>
      <c r="G142" s="37" t="s">
        <v>131</v>
      </c>
      <c r="H142" s="37">
        <v>0</v>
      </c>
      <c r="I142" s="37">
        <v>0</v>
      </c>
      <c r="J142" s="37">
        <v>0</v>
      </c>
      <c r="K142" s="37">
        <v>162</v>
      </c>
      <c r="L142" s="55">
        <f t="shared" si="24"/>
        <v>162</v>
      </c>
      <c r="M142" s="56">
        <v>38.9</v>
      </c>
      <c r="N142" s="56">
        <v>38.9</v>
      </c>
      <c r="O142" s="57">
        <f t="shared" si="25"/>
        <v>299.7</v>
      </c>
      <c r="P142" s="55">
        <f t="shared" si="26"/>
        <v>2.1100000000000001E-2</v>
      </c>
      <c r="Q142" s="55">
        <f t="shared" si="27"/>
        <v>39.228000000000002</v>
      </c>
      <c r="R142" s="58">
        <f t="shared" si="28"/>
        <v>45.6</v>
      </c>
      <c r="S142" s="59">
        <f t="shared" si="29"/>
        <v>0.85307017543859642</v>
      </c>
      <c r="T142" s="59">
        <f t="shared" si="30"/>
        <v>0.85307017543859642</v>
      </c>
      <c r="U142" s="59">
        <f t="shared" si="31"/>
        <v>0.59899999999999998</v>
      </c>
      <c r="V142" s="59">
        <f t="shared" si="32"/>
        <v>0.68400000000000005</v>
      </c>
      <c r="W142" s="59">
        <f t="shared" si="33"/>
        <v>0.77</v>
      </c>
      <c r="X142" s="59">
        <f t="shared" si="34"/>
        <v>0.85499999999999998</v>
      </c>
      <c r="Y142" s="59">
        <f t="shared" si="35"/>
        <v>0.93100000000000005</v>
      </c>
      <c r="Z142" s="59">
        <f t="shared" si="36"/>
        <v>0.97199999999999998</v>
      </c>
      <c r="AA142" s="55" t="str">
        <f t="shared" si="37"/>
        <v>A</v>
      </c>
      <c r="AB142" s="55" t="str">
        <f t="shared" si="38"/>
        <v>A</v>
      </c>
      <c r="AC142" s="55" t="str">
        <f t="shared" si="39"/>
        <v>A</v>
      </c>
      <c r="AD142" s="55" t="str">
        <f t="shared" si="40"/>
        <v>A</v>
      </c>
      <c r="AE142" s="47" t="str">
        <f t="shared" si="22"/>
        <v xml:space="preserve">Congelador vertical </v>
      </c>
      <c r="AF142" s="47">
        <f t="shared" si="41"/>
        <v>0.85307017543859642</v>
      </c>
      <c r="AG142" s="62"/>
      <c r="AH142" s="97">
        <f t="shared" si="23"/>
        <v>0</v>
      </c>
    </row>
    <row r="143" spans="1:34" s="60" customFormat="1" x14ac:dyDescent="0.25">
      <c r="A143" s="54" t="s">
        <v>96</v>
      </c>
      <c r="B143" s="54" t="s">
        <v>124</v>
      </c>
      <c r="C143" s="54" t="s">
        <v>485</v>
      </c>
      <c r="D143" s="37" t="s">
        <v>23</v>
      </c>
      <c r="E143" s="54" t="s">
        <v>22</v>
      </c>
      <c r="F143" s="37" t="s">
        <v>27</v>
      </c>
      <c r="G143" s="37" t="s">
        <v>146</v>
      </c>
      <c r="H143" s="37">
        <v>346</v>
      </c>
      <c r="I143" s="37">
        <v>0</v>
      </c>
      <c r="J143" s="37">
        <v>20</v>
      </c>
      <c r="K143" s="37">
        <v>108</v>
      </c>
      <c r="L143" s="55">
        <f t="shared" si="24"/>
        <v>474</v>
      </c>
      <c r="M143" s="56">
        <v>36.4</v>
      </c>
      <c r="N143" s="56">
        <v>36.4</v>
      </c>
      <c r="O143" s="57">
        <f t="shared" si="25"/>
        <v>694.08</v>
      </c>
      <c r="P143" s="55">
        <f t="shared" si="26"/>
        <v>0.10589999999999999</v>
      </c>
      <c r="Q143" s="55">
        <f t="shared" si="27"/>
        <v>7.4862000000000002</v>
      </c>
      <c r="R143" s="58">
        <f t="shared" si="28"/>
        <v>81</v>
      </c>
      <c r="S143" s="59">
        <f t="shared" si="29"/>
        <v>0.44938271604938268</v>
      </c>
      <c r="T143" s="59">
        <f t="shared" si="30"/>
        <v>0.44938271604938268</v>
      </c>
      <c r="U143" s="59">
        <f t="shared" si="31"/>
        <v>0.59199999999999997</v>
      </c>
      <c r="V143" s="59">
        <f t="shared" si="32"/>
        <v>0.67700000000000005</v>
      </c>
      <c r="W143" s="59">
        <f t="shared" si="33"/>
        <v>0.76100000000000001</v>
      </c>
      <c r="X143" s="59">
        <f t="shared" si="34"/>
        <v>0.84599999999999997</v>
      </c>
      <c r="Y143" s="59">
        <f t="shared" si="35"/>
        <v>0.92100000000000004</v>
      </c>
      <c r="Z143" s="59">
        <f t="shared" si="36"/>
        <v>0.96299999999999997</v>
      </c>
      <c r="AA143" s="55" t="str">
        <f t="shared" si="37"/>
        <v>A</v>
      </c>
      <c r="AB143" s="55" t="str">
        <f t="shared" si="38"/>
        <v>A</v>
      </c>
      <c r="AC143" s="55" t="str">
        <f t="shared" si="39"/>
        <v>A+++</v>
      </c>
      <c r="AD143" s="55" t="str">
        <f t="shared" si="40"/>
        <v>A+++</v>
      </c>
      <c r="AE143" s="47" t="str">
        <f t="shared" si="22"/>
        <v>Refrigerador-Congelador frost-free</v>
      </c>
      <c r="AF143" s="47">
        <f t="shared" si="41"/>
        <v>0.44938271604938268</v>
      </c>
      <c r="AG143" s="62"/>
      <c r="AH143" s="97">
        <f t="shared" si="23"/>
        <v>0</v>
      </c>
    </row>
    <row r="144" spans="1:34" s="60" customFormat="1" x14ac:dyDescent="0.25">
      <c r="A144" s="54" t="s">
        <v>96</v>
      </c>
      <c r="B144" s="54" t="s">
        <v>124</v>
      </c>
      <c r="C144" s="54" t="s">
        <v>486</v>
      </c>
      <c r="D144" s="37" t="s">
        <v>61</v>
      </c>
      <c r="E144" s="54" t="s">
        <v>21</v>
      </c>
      <c r="F144" s="37" t="s">
        <v>27</v>
      </c>
      <c r="G144" s="37" t="s">
        <v>131</v>
      </c>
      <c r="H144" s="37">
        <v>0</v>
      </c>
      <c r="I144" s="37">
        <v>0</v>
      </c>
      <c r="J144" s="37">
        <v>30</v>
      </c>
      <c r="K144" s="37">
        <v>167</v>
      </c>
      <c r="L144" s="55">
        <f t="shared" si="24"/>
        <v>197</v>
      </c>
      <c r="M144" s="56">
        <v>39.9</v>
      </c>
      <c r="N144" s="56">
        <v>39.9</v>
      </c>
      <c r="O144" s="57">
        <f t="shared" si="25"/>
        <v>357.84999999999997</v>
      </c>
      <c r="P144" s="55">
        <f t="shared" si="26"/>
        <v>2.1100000000000001E-2</v>
      </c>
      <c r="Q144" s="55">
        <f t="shared" si="27"/>
        <v>39.228000000000002</v>
      </c>
      <c r="R144" s="58">
        <f t="shared" si="28"/>
        <v>46.8</v>
      </c>
      <c r="S144" s="59">
        <f t="shared" si="29"/>
        <v>0.85256410256410253</v>
      </c>
      <c r="T144" s="59">
        <f t="shared" si="30"/>
        <v>0.85256410256410253</v>
      </c>
      <c r="U144" s="59">
        <f t="shared" si="31"/>
        <v>0.59899999999999998</v>
      </c>
      <c r="V144" s="59">
        <f t="shared" si="32"/>
        <v>0.68400000000000005</v>
      </c>
      <c r="W144" s="59">
        <f t="shared" si="33"/>
        <v>0.77</v>
      </c>
      <c r="X144" s="59">
        <f t="shared" si="34"/>
        <v>0.85499999999999998</v>
      </c>
      <c r="Y144" s="59">
        <f t="shared" si="35"/>
        <v>0.93100000000000005</v>
      </c>
      <c r="Z144" s="59">
        <f t="shared" si="36"/>
        <v>0.97199999999999998</v>
      </c>
      <c r="AA144" s="55" t="str">
        <f t="shared" si="37"/>
        <v>A</v>
      </c>
      <c r="AB144" s="55" t="str">
        <f t="shared" si="38"/>
        <v>A</v>
      </c>
      <c r="AC144" s="55" t="str">
        <f t="shared" si="39"/>
        <v>A</v>
      </c>
      <c r="AD144" s="55" t="str">
        <f t="shared" si="40"/>
        <v>A</v>
      </c>
      <c r="AE144" s="47" t="str">
        <f t="shared" si="22"/>
        <v xml:space="preserve">Congelador vertical </v>
      </c>
      <c r="AF144" s="47">
        <f t="shared" si="41"/>
        <v>0.85256410256410253</v>
      </c>
      <c r="AG144" s="62"/>
      <c r="AH144" s="97">
        <f t="shared" si="23"/>
        <v>0</v>
      </c>
    </row>
    <row r="145" spans="1:16374" s="60" customFormat="1" x14ac:dyDescent="0.25">
      <c r="A145" s="54" t="s">
        <v>96</v>
      </c>
      <c r="B145" s="54" t="s">
        <v>124</v>
      </c>
      <c r="C145" s="54" t="s">
        <v>487</v>
      </c>
      <c r="D145" s="37" t="s">
        <v>61</v>
      </c>
      <c r="E145" s="54" t="s">
        <v>21</v>
      </c>
      <c r="F145" s="37" t="s">
        <v>27</v>
      </c>
      <c r="G145" s="37" t="s">
        <v>131</v>
      </c>
      <c r="H145" s="37">
        <v>0</v>
      </c>
      <c r="I145" s="37">
        <v>0</v>
      </c>
      <c r="J145" s="37">
        <v>30</v>
      </c>
      <c r="K145" s="37">
        <v>204</v>
      </c>
      <c r="L145" s="55">
        <f t="shared" si="24"/>
        <v>234</v>
      </c>
      <c r="M145" s="56">
        <v>41.2</v>
      </c>
      <c r="N145" s="56">
        <v>41.2</v>
      </c>
      <c r="O145" s="57">
        <f t="shared" si="25"/>
        <v>426.3</v>
      </c>
      <c r="P145" s="55">
        <f t="shared" si="26"/>
        <v>2.1100000000000001E-2</v>
      </c>
      <c r="Q145" s="55">
        <f t="shared" si="27"/>
        <v>39.228000000000002</v>
      </c>
      <c r="R145" s="58">
        <f t="shared" si="28"/>
        <v>48.2</v>
      </c>
      <c r="S145" s="59">
        <f t="shared" si="29"/>
        <v>0.85477178423236511</v>
      </c>
      <c r="T145" s="59">
        <f t="shared" si="30"/>
        <v>0.85477178423236511</v>
      </c>
      <c r="U145" s="59">
        <f t="shared" si="31"/>
        <v>0.59899999999999998</v>
      </c>
      <c r="V145" s="59">
        <f t="shared" si="32"/>
        <v>0.68400000000000005</v>
      </c>
      <c r="W145" s="59">
        <f t="shared" si="33"/>
        <v>0.77</v>
      </c>
      <c r="X145" s="59">
        <f t="shared" si="34"/>
        <v>0.85499999999999998</v>
      </c>
      <c r="Y145" s="59">
        <f t="shared" si="35"/>
        <v>0.93100000000000005</v>
      </c>
      <c r="Z145" s="59">
        <f t="shared" si="36"/>
        <v>0.97199999999999998</v>
      </c>
      <c r="AA145" s="55" t="str">
        <f t="shared" si="37"/>
        <v>A</v>
      </c>
      <c r="AB145" s="55" t="str">
        <f t="shared" si="38"/>
        <v>A</v>
      </c>
      <c r="AC145" s="55" t="str">
        <f t="shared" si="39"/>
        <v>A</v>
      </c>
      <c r="AD145" s="55" t="str">
        <f t="shared" si="40"/>
        <v>A</v>
      </c>
      <c r="AE145" s="47" t="str">
        <f t="shared" si="22"/>
        <v xml:space="preserve">Congelador vertical </v>
      </c>
      <c r="AF145" s="47">
        <f t="shared" si="41"/>
        <v>0.85477178423236511</v>
      </c>
      <c r="AG145" s="62"/>
      <c r="AH145" s="97">
        <f t="shared" si="23"/>
        <v>0</v>
      </c>
    </row>
    <row r="146" spans="1:16374" s="60" customFormat="1" x14ac:dyDescent="0.25">
      <c r="A146" s="54" t="s">
        <v>96</v>
      </c>
      <c r="B146" s="54" t="s">
        <v>124</v>
      </c>
      <c r="C146" s="54" t="s">
        <v>488</v>
      </c>
      <c r="D146" s="37" t="s">
        <v>23</v>
      </c>
      <c r="E146" s="54" t="s">
        <v>22</v>
      </c>
      <c r="F146" s="37" t="s">
        <v>27</v>
      </c>
      <c r="G146" s="37" t="s">
        <v>146</v>
      </c>
      <c r="H146" s="37">
        <v>275</v>
      </c>
      <c r="I146" s="37">
        <v>0</v>
      </c>
      <c r="J146" s="37">
        <v>9</v>
      </c>
      <c r="K146" s="37">
        <v>116</v>
      </c>
      <c r="L146" s="55">
        <f t="shared" si="24"/>
        <v>400</v>
      </c>
      <c r="M146" s="56">
        <v>48.4</v>
      </c>
      <c r="N146" s="56">
        <v>48.4</v>
      </c>
      <c r="O146" s="57">
        <f t="shared" si="25"/>
        <v>605.12400000000002</v>
      </c>
      <c r="P146" s="55">
        <f t="shared" si="26"/>
        <v>0.10589999999999999</v>
      </c>
      <c r="Q146" s="55">
        <f t="shared" si="27"/>
        <v>7.4862000000000002</v>
      </c>
      <c r="R146" s="58">
        <f t="shared" si="28"/>
        <v>71.599999999999994</v>
      </c>
      <c r="S146" s="59">
        <f t="shared" si="29"/>
        <v>0.67597765363128492</v>
      </c>
      <c r="T146" s="59">
        <f t="shared" si="30"/>
        <v>0.67597765363128492</v>
      </c>
      <c r="U146" s="59">
        <f t="shared" si="31"/>
        <v>0.59199999999999997</v>
      </c>
      <c r="V146" s="59">
        <f t="shared" si="32"/>
        <v>0.67700000000000005</v>
      </c>
      <c r="W146" s="59">
        <f t="shared" si="33"/>
        <v>0.76100000000000001</v>
      </c>
      <c r="X146" s="59">
        <f t="shared" si="34"/>
        <v>0.84599999999999997</v>
      </c>
      <c r="Y146" s="59">
        <f t="shared" si="35"/>
        <v>0.92100000000000004</v>
      </c>
      <c r="Z146" s="59">
        <f t="shared" si="36"/>
        <v>0.96299999999999997</v>
      </c>
      <c r="AA146" s="55" t="str">
        <f t="shared" si="37"/>
        <v>A</v>
      </c>
      <c r="AB146" s="55" t="str">
        <f t="shared" si="38"/>
        <v>A</v>
      </c>
      <c r="AC146" s="55" t="str">
        <f t="shared" si="39"/>
        <v>A++</v>
      </c>
      <c r="AD146" s="55" t="str">
        <f t="shared" si="40"/>
        <v>A++</v>
      </c>
      <c r="AE146" s="47" t="str">
        <f t="shared" si="22"/>
        <v>Refrigerador-Congelador frost-free</v>
      </c>
      <c r="AF146" s="47">
        <f t="shared" si="41"/>
        <v>0.67597765363128492</v>
      </c>
      <c r="AG146" s="62"/>
      <c r="AH146" s="97">
        <f t="shared" si="23"/>
        <v>0</v>
      </c>
    </row>
    <row r="147" spans="1:16374" s="60" customFormat="1" x14ac:dyDescent="0.25">
      <c r="A147" s="54" t="s">
        <v>96</v>
      </c>
      <c r="B147" s="54" t="s">
        <v>124</v>
      </c>
      <c r="C147" s="54" t="s">
        <v>489</v>
      </c>
      <c r="D147" s="37" t="s">
        <v>23</v>
      </c>
      <c r="E147" s="54" t="s">
        <v>22</v>
      </c>
      <c r="F147" s="37" t="s">
        <v>27</v>
      </c>
      <c r="G147" s="37" t="s">
        <v>146</v>
      </c>
      <c r="H147" s="37">
        <v>275</v>
      </c>
      <c r="I147" s="37">
        <v>0</v>
      </c>
      <c r="J147" s="37">
        <v>9</v>
      </c>
      <c r="K147" s="37">
        <v>116</v>
      </c>
      <c r="L147" s="55">
        <f t="shared" si="24"/>
        <v>400</v>
      </c>
      <c r="M147" s="56">
        <v>36.299999999999997</v>
      </c>
      <c r="N147" s="56">
        <v>36.299999999999997</v>
      </c>
      <c r="O147" s="57">
        <f t="shared" si="25"/>
        <v>605.12400000000002</v>
      </c>
      <c r="P147" s="55">
        <f t="shared" si="26"/>
        <v>0.10589999999999999</v>
      </c>
      <c r="Q147" s="55">
        <f t="shared" si="27"/>
        <v>7.4862000000000002</v>
      </c>
      <c r="R147" s="58">
        <f t="shared" si="28"/>
        <v>71.599999999999994</v>
      </c>
      <c r="S147" s="59">
        <f t="shared" si="29"/>
        <v>0.50698324022346364</v>
      </c>
      <c r="T147" s="59">
        <f t="shared" si="30"/>
        <v>0.50698324022346364</v>
      </c>
      <c r="U147" s="59">
        <f t="shared" si="31"/>
        <v>0.59199999999999997</v>
      </c>
      <c r="V147" s="59">
        <f t="shared" si="32"/>
        <v>0.67700000000000005</v>
      </c>
      <c r="W147" s="59">
        <f t="shared" si="33"/>
        <v>0.76100000000000001</v>
      </c>
      <c r="X147" s="59">
        <f t="shared" si="34"/>
        <v>0.84599999999999997</v>
      </c>
      <c r="Y147" s="59">
        <f t="shared" si="35"/>
        <v>0.92100000000000004</v>
      </c>
      <c r="Z147" s="59">
        <f t="shared" si="36"/>
        <v>0.96299999999999997</v>
      </c>
      <c r="AA147" s="55" t="str">
        <f t="shared" si="37"/>
        <v>A</v>
      </c>
      <c r="AB147" s="55" t="str">
        <f t="shared" si="38"/>
        <v>A</v>
      </c>
      <c r="AC147" s="55" t="str">
        <f t="shared" si="39"/>
        <v>A+++</v>
      </c>
      <c r="AD147" s="55" t="str">
        <f t="shared" si="40"/>
        <v>A+++</v>
      </c>
      <c r="AE147" s="47" t="str">
        <f t="shared" si="22"/>
        <v>Refrigerador-Congelador frost-free</v>
      </c>
      <c r="AF147" s="47">
        <f t="shared" si="41"/>
        <v>0.50698324022346364</v>
      </c>
      <c r="AG147" s="62"/>
      <c r="AH147" s="97">
        <f t="shared" si="23"/>
        <v>0</v>
      </c>
    </row>
    <row r="148" spans="1:16374" s="60" customFormat="1" x14ac:dyDescent="0.25">
      <c r="A148" s="54" t="s">
        <v>96</v>
      </c>
      <c r="B148" s="54" t="s">
        <v>124</v>
      </c>
      <c r="C148" s="54" t="s">
        <v>490</v>
      </c>
      <c r="D148" s="37" t="s">
        <v>23</v>
      </c>
      <c r="E148" s="54" t="s">
        <v>22</v>
      </c>
      <c r="F148" s="37" t="s">
        <v>27</v>
      </c>
      <c r="G148" s="37" t="s">
        <v>146</v>
      </c>
      <c r="H148" s="37">
        <v>323</v>
      </c>
      <c r="I148" s="37">
        <v>0</v>
      </c>
      <c r="J148" s="37">
        <v>12</v>
      </c>
      <c r="K148" s="37">
        <v>155</v>
      </c>
      <c r="L148" s="55">
        <f t="shared" si="24"/>
        <v>490</v>
      </c>
      <c r="M148" s="56">
        <v>42.9</v>
      </c>
      <c r="N148" s="56">
        <v>42.9</v>
      </c>
      <c r="O148" s="57">
        <f t="shared" si="25"/>
        <v>755.17199999999991</v>
      </c>
      <c r="P148" s="55">
        <f t="shared" si="26"/>
        <v>0.10589999999999999</v>
      </c>
      <c r="Q148" s="55">
        <f t="shared" si="27"/>
        <v>7.4862000000000002</v>
      </c>
      <c r="R148" s="58">
        <f t="shared" si="28"/>
        <v>87.5</v>
      </c>
      <c r="S148" s="59">
        <f t="shared" si="29"/>
        <v>0.49028571428571427</v>
      </c>
      <c r="T148" s="59">
        <f t="shared" si="30"/>
        <v>0.49028571428571427</v>
      </c>
      <c r="U148" s="59">
        <f t="shared" si="31"/>
        <v>0.59199999999999997</v>
      </c>
      <c r="V148" s="59">
        <f t="shared" si="32"/>
        <v>0.67700000000000005</v>
      </c>
      <c r="W148" s="59">
        <f t="shared" si="33"/>
        <v>0.76100000000000001</v>
      </c>
      <c r="X148" s="59">
        <f t="shared" si="34"/>
        <v>0.84599999999999997</v>
      </c>
      <c r="Y148" s="59">
        <f t="shared" si="35"/>
        <v>0.92100000000000004</v>
      </c>
      <c r="Z148" s="59">
        <f t="shared" si="36"/>
        <v>0.96299999999999997</v>
      </c>
      <c r="AA148" s="55" t="str">
        <f t="shared" si="37"/>
        <v>A</v>
      </c>
      <c r="AB148" s="55" t="str">
        <f t="shared" si="38"/>
        <v>A</v>
      </c>
      <c r="AC148" s="55" t="str">
        <f t="shared" si="39"/>
        <v>A+++</v>
      </c>
      <c r="AD148" s="55" t="str">
        <f t="shared" si="40"/>
        <v>A+++</v>
      </c>
      <c r="AE148" s="47" t="str">
        <f t="shared" si="22"/>
        <v>Refrigerador-Congelador frost-free</v>
      </c>
      <c r="AF148" s="47">
        <f t="shared" si="41"/>
        <v>0.49028571428571427</v>
      </c>
      <c r="AG148" s="62"/>
      <c r="AH148" s="97">
        <f t="shared" si="23"/>
        <v>0</v>
      </c>
    </row>
    <row r="149" spans="1:16374" s="60" customFormat="1" x14ac:dyDescent="0.25">
      <c r="A149" s="54" t="s">
        <v>96</v>
      </c>
      <c r="B149" s="54" t="s">
        <v>124</v>
      </c>
      <c r="C149" s="54" t="s">
        <v>491</v>
      </c>
      <c r="D149" s="37" t="s">
        <v>23</v>
      </c>
      <c r="E149" s="54" t="s">
        <v>22</v>
      </c>
      <c r="F149" s="37" t="s">
        <v>27</v>
      </c>
      <c r="G149" s="37" t="s">
        <v>146</v>
      </c>
      <c r="H149" s="37">
        <v>321</v>
      </c>
      <c r="I149" s="37">
        <v>0</v>
      </c>
      <c r="J149" s="37">
        <v>12</v>
      </c>
      <c r="K149" s="37">
        <v>155</v>
      </c>
      <c r="L149" s="55">
        <f t="shared" si="24"/>
        <v>488</v>
      </c>
      <c r="M149" s="56">
        <v>42.7</v>
      </c>
      <c r="N149" s="56">
        <v>42.7</v>
      </c>
      <c r="O149" s="57">
        <f t="shared" si="25"/>
        <v>752.77199999999993</v>
      </c>
      <c r="P149" s="55">
        <f t="shared" si="26"/>
        <v>0.10589999999999999</v>
      </c>
      <c r="Q149" s="55">
        <f t="shared" si="27"/>
        <v>7.4862000000000002</v>
      </c>
      <c r="R149" s="58">
        <f t="shared" si="28"/>
        <v>87.2</v>
      </c>
      <c r="S149" s="59">
        <f t="shared" si="29"/>
        <v>0.48967889908256884</v>
      </c>
      <c r="T149" s="59">
        <f t="shared" si="30"/>
        <v>0.48967889908256884</v>
      </c>
      <c r="U149" s="59">
        <f t="shared" si="31"/>
        <v>0.59199999999999997</v>
      </c>
      <c r="V149" s="59">
        <f t="shared" si="32"/>
        <v>0.67700000000000005</v>
      </c>
      <c r="W149" s="59">
        <f t="shared" si="33"/>
        <v>0.76100000000000001</v>
      </c>
      <c r="X149" s="59">
        <f t="shared" si="34"/>
        <v>0.84599999999999997</v>
      </c>
      <c r="Y149" s="59">
        <f t="shared" si="35"/>
        <v>0.92100000000000004</v>
      </c>
      <c r="Z149" s="59">
        <f t="shared" si="36"/>
        <v>0.96299999999999997</v>
      </c>
      <c r="AA149" s="55" t="str">
        <f t="shared" si="37"/>
        <v>A</v>
      </c>
      <c r="AB149" s="55" t="str">
        <f t="shared" si="38"/>
        <v>A</v>
      </c>
      <c r="AC149" s="55" t="str">
        <f t="shared" si="39"/>
        <v>A+++</v>
      </c>
      <c r="AD149" s="55" t="str">
        <f t="shared" si="40"/>
        <v>A+++</v>
      </c>
      <c r="AE149" s="47" t="str">
        <f t="shared" si="22"/>
        <v>Refrigerador-Congelador frost-free</v>
      </c>
      <c r="AF149" s="47">
        <f t="shared" si="41"/>
        <v>0.48967889908256884</v>
      </c>
      <c r="AG149" s="62"/>
      <c r="AH149" s="97">
        <f t="shared" si="23"/>
        <v>0</v>
      </c>
    </row>
    <row r="150" spans="1:16374" s="60" customFormat="1" x14ac:dyDescent="0.25">
      <c r="A150" s="54" t="s">
        <v>96</v>
      </c>
      <c r="B150" s="54" t="s">
        <v>162</v>
      </c>
      <c r="C150" s="54" t="s">
        <v>165</v>
      </c>
      <c r="D150" s="37" t="s">
        <v>23</v>
      </c>
      <c r="E150" s="54" t="s">
        <v>22</v>
      </c>
      <c r="F150" s="37" t="s">
        <v>27</v>
      </c>
      <c r="G150" s="37" t="s">
        <v>146</v>
      </c>
      <c r="H150" s="37">
        <v>346</v>
      </c>
      <c r="I150" s="37">
        <v>0</v>
      </c>
      <c r="J150" s="37">
        <v>20</v>
      </c>
      <c r="K150" s="37">
        <v>106</v>
      </c>
      <c r="L150" s="55">
        <f t="shared" si="24"/>
        <v>472</v>
      </c>
      <c r="M150" s="56">
        <v>54</v>
      </c>
      <c r="N150" s="56">
        <v>54</v>
      </c>
      <c r="O150" s="57">
        <f t="shared" si="25"/>
        <v>689.64</v>
      </c>
      <c r="P150" s="55">
        <f t="shared" si="26"/>
        <v>0.10589999999999999</v>
      </c>
      <c r="Q150" s="55">
        <f t="shared" si="27"/>
        <v>7.4862000000000002</v>
      </c>
      <c r="R150" s="58">
        <f t="shared" si="28"/>
        <v>80.5</v>
      </c>
      <c r="S150" s="59">
        <f t="shared" si="29"/>
        <v>0.67080745341614911</v>
      </c>
      <c r="T150" s="59">
        <f t="shared" si="30"/>
        <v>0.67080745341614911</v>
      </c>
      <c r="U150" s="59">
        <f t="shared" si="31"/>
        <v>0.59199999999999997</v>
      </c>
      <c r="V150" s="59">
        <f t="shared" si="32"/>
        <v>0.67700000000000005</v>
      </c>
      <c r="W150" s="59">
        <f t="shared" si="33"/>
        <v>0.76100000000000001</v>
      </c>
      <c r="X150" s="59">
        <f t="shared" si="34"/>
        <v>0.84599999999999997</v>
      </c>
      <c r="Y150" s="59">
        <f t="shared" si="35"/>
        <v>0.92100000000000004</v>
      </c>
      <c r="Z150" s="59">
        <f t="shared" si="36"/>
        <v>0.96299999999999997</v>
      </c>
      <c r="AA150" s="55" t="str">
        <f t="shared" si="37"/>
        <v>A</v>
      </c>
      <c r="AB150" s="55" t="str">
        <f t="shared" si="38"/>
        <v>A</v>
      </c>
      <c r="AC150" s="55" t="str">
        <f t="shared" si="39"/>
        <v>A++</v>
      </c>
      <c r="AD150" s="55" t="str">
        <f t="shared" si="40"/>
        <v>A++</v>
      </c>
      <c r="AE150" s="47" t="str">
        <f t="shared" si="22"/>
        <v>Refrigerador-Congelador frost-free</v>
      </c>
      <c r="AF150" s="47">
        <f t="shared" si="41"/>
        <v>0.67080745341614911</v>
      </c>
      <c r="AG150" s="62"/>
      <c r="AH150" s="97">
        <f t="shared" si="23"/>
        <v>0</v>
      </c>
    </row>
    <row r="151" spans="1:16374" s="60" customFormat="1" x14ac:dyDescent="0.25">
      <c r="A151" s="54" t="s">
        <v>96</v>
      </c>
      <c r="B151" s="54" t="s">
        <v>124</v>
      </c>
      <c r="C151" s="54" t="s">
        <v>492</v>
      </c>
      <c r="D151" s="37" t="s">
        <v>25</v>
      </c>
      <c r="E151" s="54" t="s">
        <v>21</v>
      </c>
      <c r="F151" s="37" t="s">
        <v>27</v>
      </c>
      <c r="G151" s="37" t="s">
        <v>493</v>
      </c>
      <c r="H151" s="37">
        <v>0</v>
      </c>
      <c r="I151" s="37">
        <v>0</v>
      </c>
      <c r="J151" s="37">
        <v>0</v>
      </c>
      <c r="K151" s="37">
        <v>143</v>
      </c>
      <c r="L151" s="55">
        <f t="shared" si="24"/>
        <v>143</v>
      </c>
      <c r="M151" s="56">
        <v>28.2</v>
      </c>
      <c r="N151" s="56">
        <v>28.2</v>
      </c>
      <c r="O151" s="57">
        <f t="shared" si="25"/>
        <v>264.55</v>
      </c>
      <c r="P151" s="55">
        <f t="shared" si="26"/>
        <v>7.5800000000000006E-2</v>
      </c>
      <c r="Q151" s="55">
        <f t="shared" si="27"/>
        <v>13.095000000000001</v>
      </c>
      <c r="R151" s="58">
        <f t="shared" si="28"/>
        <v>33.1</v>
      </c>
      <c r="S151" s="59">
        <f t="shared" si="29"/>
        <v>0.85196374622356486</v>
      </c>
      <c r="T151" s="59">
        <f t="shared" si="30"/>
        <v>0.85196374622356486</v>
      </c>
      <c r="U151" s="59">
        <f t="shared" si="31"/>
        <v>0.59899999999999998</v>
      </c>
      <c r="V151" s="59">
        <f t="shared" si="32"/>
        <v>0.68400000000000005</v>
      </c>
      <c r="W151" s="59">
        <f t="shared" si="33"/>
        <v>0.77</v>
      </c>
      <c r="X151" s="59">
        <f t="shared" si="34"/>
        <v>0.85499999999999998</v>
      </c>
      <c r="Y151" s="59">
        <f t="shared" si="35"/>
        <v>0.93100000000000005</v>
      </c>
      <c r="Z151" s="59">
        <f t="shared" si="36"/>
        <v>0.97199999999999998</v>
      </c>
      <c r="AA151" s="55" t="str">
        <f t="shared" si="37"/>
        <v>A</v>
      </c>
      <c r="AB151" s="55" t="str">
        <f t="shared" si="38"/>
        <v>A</v>
      </c>
      <c r="AC151" s="55" t="str">
        <f t="shared" si="39"/>
        <v>A</v>
      </c>
      <c r="AD151" s="55" t="str">
        <f t="shared" si="40"/>
        <v>A</v>
      </c>
      <c r="AE151" s="47" t="str">
        <f t="shared" si="22"/>
        <v xml:space="preserve">Congelador horizontal </v>
      </c>
      <c r="AF151" s="47">
        <f t="shared" si="41"/>
        <v>0.85196374622356486</v>
      </c>
      <c r="AG151" s="62"/>
      <c r="AH151" s="97">
        <f t="shared" si="23"/>
        <v>0</v>
      </c>
    </row>
    <row r="152" spans="1:16374" s="60" customFormat="1" x14ac:dyDescent="0.25">
      <c r="A152" s="54" t="s">
        <v>96</v>
      </c>
      <c r="B152" s="54" t="s">
        <v>124</v>
      </c>
      <c r="C152" s="54" t="s">
        <v>494</v>
      </c>
      <c r="D152" s="37" t="s">
        <v>25</v>
      </c>
      <c r="E152" s="54" t="s">
        <v>21</v>
      </c>
      <c r="F152" s="37" t="s">
        <v>27</v>
      </c>
      <c r="G152" s="37" t="s">
        <v>493</v>
      </c>
      <c r="H152" s="37">
        <v>0</v>
      </c>
      <c r="I152" s="37">
        <v>0</v>
      </c>
      <c r="J152" s="37">
        <v>0</v>
      </c>
      <c r="K152" s="37">
        <v>199</v>
      </c>
      <c r="L152" s="55">
        <f t="shared" si="24"/>
        <v>199</v>
      </c>
      <c r="M152" s="56">
        <v>31.4</v>
      </c>
      <c r="N152" s="56">
        <v>31.4</v>
      </c>
      <c r="O152" s="57">
        <f t="shared" si="25"/>
        <v>368.15000000000003</v>
      </c>
      <c r="P152" s="55">
        <f t="shared" si="26"/>
        <v>7.5800000000000006E-2</v>
      </c>
      <c r="Q152" s="55">
        <f t="shared" si="27"/>
        <v>13.095000000000001</v>
      </c>
      <c r="R152" s="58">
        <f t="shared" si="28"/>
        <v>41</v>
      </c>
      <c r="S152" s="59">
        <f t="shared" si="29"/>
        <v>0.76585365853658538</v>
      </c>
      <c r="T152" s="59">
        <f t="shared" si="30"/>
        <v>0.76585365853658538</v>
      </c>
      <c r="U152" s="59">
        <f t="shared" si="31"/>
        <v>0.59899999999999998</v>
      </c>
      <c r="V152" s="59">
        <f t="shared" si="32"/>
        <v>0.68400000000000005</v>
      </c>
      <c r="W152" s="59">
        <f t="shared" si="33"/>
        <v>0.77</v>
      </c>
      <c r="X152" s="59">
        <f t="shared" si="34"/>
        <v>0.85499999999999998</v>
      </c>
      <c r="Y152" s="59">
        <f t="shared" si="35"/>
        <v>0.93100000000000005</v>
      </c>
      <c r="Z152" s="59">
        <f t="shared" si="36"/>
        <v>0.97199999999999998</v>
      </c>
      <c r="AA152" s="55" t="str">
        <f t="shared" si="37"/>
        <v>A</v>
      </c>
      <c r="AB152" s="55" t="str">
        <f t="shared" si="38"/>
        <v>A</v>
      </c>
      <c r="AC152" s="55" t="str">
        <f t="shared" si="39"/>
        <v>A+</v>
      </c>
      <c r="AD152" s="55" t="str">
        <f t="shared" si="40"/>
        <v>A+</v>
      </c>
      <c r="AE152" s="47" t="str">
        <f t="shared" si="22"/>
        <v xml:space="preserve">Congelador horizontal </v>
      </c>
      <c r="AF152" s="47">
        <f t="shared" si="41"/>
        <v>0.76585365853658538</v>
      </c>
      <c r="AG152" s="62"/>
      <c r="AH152" s="97">
        <f t="shared" si="23"/>
        <v>0</v>
      </c>
    </row>
    <row r="153" spans="1:16374" s="96" customFormat="1" x14ac:dyDescent="0.25">
      <c r="A153" s="54" t="s">
        <v>96</v>
      </c>
      <c r="B153" s="54" t="s">
        <v>124</v>
      </c>
      <c r="C153" s="54" t="s">
        <v>495</v>
      </c>
      <c r="D153" s="37" t="s">
        <v>23</v>
      </c>
      <c r="E153" s="54" t="s">
        <v>22</v>
      </c>
      <c r="F153" s="37" t="s">
        <v>27</v>
      </c>
      <c r="G153" s="37" t="s">
        <v>496</v>
      </c>
      <c r="H153" s="37">
        <v>342</v>
      </c>
      <c r="I153" s="37">
        <v>0</v>
      </c>
      <c r="J153" s="37">
        <v>19</v>
      </c>
      <c r="K153" s="37">
        <v>159</v>
      </c>
      <c r="L153" s="55">
        <f t="shared" si="24"/>
        <v>520</v>
      </c>
      <c r="M153" s="56">
        <v>61</v>
      </c>
      <c r="N153" s="56">
        <v>61</v>
      </c>
      <c r="O153" s="59">
        <f t="shared" si="25"/>
        <v>800.5440000000001</v>
      </c>
      <c r="P153" s="59">
        <f t="shared" si="26"/>
        <v>0.10589999999999999</v>
      </c>
      <c r="Q153" s="55">
        <f t="shared" si="27"/>
        <v>7.4862000000000002</v>
      </c>
      <c r="R153" s="55">
        <f t="shared" si="28"/>
        <v>92.3</v>
      </c>
      <c r="S153" s="59">
        <f t="shared" si="29"/>
        <v>0.66088840736728061</v>
      </c>
      <c r="T153" s="59">
        <f t="shared" si="30"/>
        <v>0.66088840736728061</v>
      </c>
      <c r="U153" s="47">
        <f t="shared" si="31"/>
        <v>0.59199999999999997</v>
      </c>
      <c r="V153" s="47">
        <f t="shared" si="32"/>
        <v>0.67700000000000005</v>
      </c>
      <c r="W153" s="62">
        <f t="shared" si="33"/>
        <v>0.76100000000000001</v>
      </c>
      <c r="X153" s="62">
        <f t="shared" si="34"/>
        <v>0.84599999999999997</v>
      </c>
      <c r="Y153" s="60">
        <f t="shared" si="35"/>
        <v>0.92100000000000004</v>
      </c>
      <c r="Z153" s="60">
        <f t="shared" si="36"/>
        <v>0.96299999999999997</v>
      </c>
      <c r="AA153" s="60" t="str">
        <f t="shared" si="37"/>
        <v>A</v>
      </c>
      <c r="AB153" s="60" t="str">
        <f t="shared" si="38"/>
        <v>A</v>
      </c>
      <c r="AC153" s="60" t="str">
        <f t="shared" si="39"/>
        <v>A++</v>
      </c>
      <c r="AD153" s="60" t="str">
        <f t="shared" si="40"/>
        <v>A++</v>
      </c>
      <c r="AE153" s="60" t="str">
        <f t="shared" ref="AE153:AE216" si="42">IF(D153=$D$18,$P$13,CONCATENATE(D153," ",IF(E153=$E$20,"frost-free","")))</f>
        <v>Refrigerador-Congelador frost-free</v>
      </c>
      <c r="AF153" s="60">
        <f t="shared" si="41"/>
        <v>0.66088840736728061</v>
      </c>
      <c r="AG153" s="60"/>
      <c r="AH153" s="97">
        <f t="shared" si="23"/>
        <v>0</v>
      </c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  <c r="DS153" s="60"/>
      <c r="DT153" s="60"/>
      <c r="DU153" s="60"/>
      <c r="DV153" s="60"/>
      <c r="DW153" s="60"/>
      <c r="DX153" s="60"/>
      <c r="DY153" s="60"/>
      <c r="DZ153" s="60"/>
      <c r="EA153" s="60"/>
      <c r="EB153" s="60"/>
      <c r="EC153" s="60"/>
      <c r="ED153" s="60"/>
      <c r="EE153" s="60"/>
      <c r="EF153" s="60"/>
      <c r="EG153" s="60"/>
      <c r="EH153" s="60"/>
      <c r="EI153" s="60"/>
      <c r="EJ153" s="60"/>
      <c r="EK153" s="60"/>
      <c r="EL153" s="60"/>
      <c r="EM153" s="60"/>
      <c r="EN153" s="60"/>
      <c r="EO153" s="60"/>
      <c r="EP153" s="60"/>
      <c r="EQ153" s="60"/>
      <c r="ER153" s="60"/>
      <c r="ES153" s="60"/>
      <c r="ET153" s="60"/>
      <c r="EU153" s="60"/>
      <c r="EV153" s="60"/>
      <c r="EW153" s="60"/>
      <c r="EX153" s="60"/>
      <c r="EY153" s="60"/>
      <c r="EZ153" s="60"/>
      <c r="FA153" s="60"/>
      <c r="FB153" s="60"/>
      <c r="FC153" s="60"/>
      <c r="FD153" s="60"/>
      <c r="FE153" s="60"/>
      <c r="FF153" s="60"/>
      <c r="FG153" s="60"/>
      <c r="FH153" s="60"/>
      <c r="FI153" s="60"/>
      <c r="FJ153" s="60"/>
      <c r="FK153" s="60"/>
      <c r="FL153" s="60"/>
      <c r="FM153" s="60"/>
      <c r="FN153" s="60"/>
      <c r="FO153" s="60"/>
      <c r="FP153" s="60"/>
      <c r="FQ153" s="60"/>
      <c r="FR153" s="60"/>
      <c r="FS153" s="60"/>
      <c r="FT153" s="60"/>
      <c r="FU153" s="60"/>
      <c r="FV153" s="60"/>
      <c r="FW153" s="60"/>
      <c r="FX153" s="60"/>
      <c r="FY153" s="60"/>
      <c r="FZ153" s="60"/>
      <c r="GA153" s="60"/>
      <c r="GB153" s="60"/>
      <c r="GC153" s="60"/>
      <c r="GD153" s="60"/>
      <c r="GE153" s="60"/>
      <c r="GF153" s="60"/>
      <c r="GG153" s="60"/>
      <c r="GH153" s="60"/>
      <c r="GI153" s="60"/>
      <c r="GJ153" s="60"/>
      <c r="GK153" s="60"/>
      <c r="GL153" s="60"/>
      <c r="GM153" s="60"/>
      <c r="GN153" s="60"/>
      <c r="GO153" s="60"/>
      <c r="GP153" s="60"/>
      <c r="GQ153" s="60"/>
      <c r="GR153" s="60"/>
      <c r="GS153" s="60"/>
      <c r="GT153" s="60"/>
      <c r="GU153" s="60"/>
      <c r="GV153" s="60"/>
      <c r="GW153" s="60"/>
      <c r="GX153" s="60"/>
      <c r="GY153" s="60"/>
      <c r="GZ153" s="60"/>
      <c r="HA153" s="60"/>
      <c r="HB153" s="60"/>
      <c r="HC153" s="60"/>
      <c r="HD153" s="60"/>
      <c r="HE153" s="60"/>
      <c r="HF153" s="60"/>
      <c r="HG153" s="60"/>
      <c r="HH153" s="60"/>
      <c r="HI153" s="60"/>
      <c r="HJ153" s="60"/>
      <c r="HK153" s="60"/>
      <c r="HL153" s="60"/>
      <c r="HM153" s="60"/>
      <c r="HN153" s="60"/>
      <c r="HO153" s="60"/>
      <c r="HP153" s="60"/>
      <c r="HQ153" s="60"/>
      <c r="HR153" s="60"/>
      <c r="HS153" s="60"/>
      <c r="HT153" s="60"/>
      <c r="HU153" s="60"/>
      <c r="HV153" s="60"/>
      <c r="HW153" s="60"/>
      <c r="HX153" s="60"/>
      <c r="HY153" s="60"/>
      <c r="HZ153" s="60"/>
      <c r="IA153" s="60"/>
      <c r="IB153" s="60"/>
      <c r="IC153" s="60"/>
      <c r="ID153" s="60"/>
      <c r="IE153" s="60"/>
      <c r="IF153" s="60"/>
      <c r="IG153" s="60"/>
      <c r="IH153" s="60"/>
      <c r="II153" s="60"/>
      <c r="IJ153" s="60"/>
      <c r="IK153" s="60"/>
      <c r="IL153" s="60"/>
      <c r="IM153" s="60"/>
      <c r="IN153" s="60"/>
      <c r="IO153" s="60"/>
      <c r="IP153" s="60"/>
      <c r="IQ153" s="60"/>
      <c r="IR153" s="60"/>
      <c r="IS153" s="60"/>
      <c r="IT153" s="60"/>
      <c r="IU153" s="60"/>
      <c r="IV153" s="60"/>
      <c r="IW153" s="60"/>
      <c r="IX153" s="60"/>
      <c r="IY153" s="60"/>
      <c r="IZ153" s="60"/>
      <c r="JA153" s="60"/>
      <c r="JB153" s="60"/>
      <c r="JC153" s="60"/>
      <c r="JD153" s="60"/>
      <c r="JE153" s="60"/>
      <c r="JF153" s="60"/>
      <c r="JG153" s="60"/>
      <c r="JH153" s="60"/>
      <c r="JI153" s="60"/>
      <c r="JJ153" s="60"/>
      <c r="JK153" s="60"/>
      <c r="JL153" s="60"/>
      <c r="JM153" s="60"/>
      <c r="JN153" s="60"/>
      <c r="JO153" s="60"/>
      <c r="JP153" s="60"/>
      <c r="JQ153" s="60"/>
      <c r="JR153" s="60"/>
      <c r="JS153" s="60"/>
      <c r="JT153" s="60"/>
      <c r="JU153" s="60"/>
      <c r="JV153" s="60"/>
      <c r="JW153" s="60"/>
      <c r="JX153" s="60"/>
      <c r="JY153" s="60"/>
      <c r="JZ153" s="60"/>
      <c r="KA153" s="60"/>
      <c r="KB153" s="60"/>
      <c r="KC153" s="60"/>
      <c r="KD153" s="60"/>
      <c r="KE153" s="60"/>
      <c r="KF153" s="60"/>
      <c r="KG153" s="60"/>
      <c r="KH153" s="60"/>
      <c r="KI153" s="60"/>
      <c r="KJ153" s="60"/>
      <c r="KK153" s="60"/>
      <c r="KL153" s="60"/>
      <c r="KM153" s="60"/>
      <c r="KN153" s="60"/>
      <c r="KO153" s="60"/>
      <c r="KP153" s="60"/>
      <c r="KQ153" s="60"/>
      <c r="KR153" s="60"/>
      <c r="KS153" s="60"/>
      <c r="KT153" s="60"/>
      <c r="KU153" s="60"/>
      <c r="KV153" s="60"/>
      <c r="KW153" s="60"/>
      <c r="KX153" s="60"/>
      <c r="KY153" s="60"/>
      <c r="KZ153" s="60"/>
      <c r="LA153" s="60"/>
      <c r="LB153" s="60"/>
      <c r="LC153" s="60"/>
      <c r="LD153" s="60"/>
      <c r="LE153" s="60"/>
      <c r="LF153" s="60"/>
      <c r="LG153" s="60"/>
      <c r="LH153" s="60"/>
      <c r="LI153" s="60"/>
      <c r="LJ153" s="60"/>
      <c r="LK153" s="60"/>
      <c r="LL153" s="60"/>
      <c r="LM153" s="60"/>
      <c r="LN153" s="60"/>
      <c r="LO153" s="60"/>
      <c r="LP153" s="60"/>
      <c r="LQ153" s="60"/>
      <c r="LR153" s="60"/>
      <c r="LS153" s="60"/>
      <c r="LT153" s="60"/>
      <c r="LU153" s="60"/>
      <c r="LV153" s="60"/>
      <c r="LW153" s="60"/>
      <c r="LX153" s="60"/>
      <c r="LY153" s="60"/>
      <c r="LZ153" s="60"/>
      <c r="MA153" s="60"/>
      <c r="MB153" s="60"/>
      <c r="MC153" s="60"/>
      <c r="MD153" s="60"/>
      <c r="ME153" s="60"/>
      <c r="MF153" s="60"/>
      <c r="MG153" s="60"/>
      <c r="MH153" s="60"/>
      <c r="MI153" s="60"/>
      <c r="MJ153" s="60"/>
      <c r="MK153" s="60"/>
      <c r="ML153" s="60"/>
      <c r="MM153" s="60"/>
      <c r="MN153" s="60"/>
      <c r="MO153" s="60"/>
      <c r="MP153" s="60"/>
      <c r="MQ153" s="60"/>
      <c r="MR153" s="60"/>
      <c r="MS153" s="60"/>
      <c r="MT153" s="60"/>
      <c r="MU153" s="60"/>
      <c r="MV153" s="60"/>
      <c r="MW153" s="60"/>
      <c r="MX153" s="60"/>
      <c r="MY153" s="60"/>
      <c r="MZ153" s="60"/>
      <c r="NA153" s="60"/>
      <c r="NB153" s="60"/>
      <c r="NC153" s="60"/>
      <c r="ND153" s="60"/>
      <c r="NE153" s="60"/>
      <c r="NF153" s="60"/>
      <c r="NG153" s="60"/>
      <c r="NH153" s="60"/>
      <c r="NI153" s="60"/>
      <c r="NJ153" s="60"/>
      <c r="NK153" s="60"/>
      <c r="NL153" s="60"/>
      <c r="NM153" s="60"/>
      <c r="NN153" s="60"/>
      <c r="NO153" s="60"/>
      <c r="NP153" s="60"/>
      <c r="NQ153" s="60"/>
      <c r="NR153" s="60"/>
      <c r="NS153" s="60"/>
      <c r="NT153" s="60"/>
      <c r="NU153" s="60"/>
      <c r="NV153" s="60"/>
      <c r="NW153" s="60"/>
      <c r="NX153" s="60"/>
      <c r="NY153" s="60"/>
      <c r="NZ153" s="60"/>
      <c r="OA153" s="60"/>
      <c r="OB153" s="60"/>
      <c r="OC153" s="60"/>
      <c r="OD153" s="60"/>
      <c r="OE153" s="60"/>
      <c r="OF153" s="60"/>
      <c r="OG153" s="60"/>
      <c r="OH153" s="60"/>
      <c r="OI153" s="60"/>
      <c r="OJ153" s="60"/>
      <c r="OK153" s="60"/>
      <c r="OL153" s="60"/>
      <c r="OM153" s="60"/>
      <c r="ON153" s="60"/>
      <c r="OO153" s="60"/>
      <c r="OP153" s="60"/>
      <c r="OQ153" s="60"/>
      <c r="OR153" s="60"/>
      <c r="OS153" s="60"/>
      <c r="OT153" s="60"/>
      <c r="OU153" s="60"/>
      <c r="OV153" s="60"/>
      <c r="OW153" s="60"/>
      <c r="OX153" s="60"/>
      <c r="OY153" s="60"/>
      <c r="OZ153" s="60"/>
      <c r="PA153" s="60"/>
      <c r="PB153" s="60"/>
      <c r="PC153" s="60"/>
      <c r="PD153" s="60"/>
      <c r="PE153" s="60"/>
      <c r="PF153" s="60"/>
      <c r="PG153" s="60"/>
      <c r="PH153" s="60"/>
      <c r="PI153" s="60"/>
      <c r="PJ153" s="60"/>
      <c r="PK153" s="60"/>
      <c r="PL153" s="60"/>
      <c r="PM153" s="60"/>
      <c r="PN153" s="60"/>
      <c r="PO153" s="60"/>
      <c r="PP153" s="60"/>
      <c r="PQ153" s="60"/>
      <c r="PR153" s="60"/>
      <c r="PS153" s="60"/>
      <c r="PT153" s="60"/>
      <c r="PU153" s="60"/>
      <c r="PV153" s="60"/>
      <c r="PW153" s="60"/>
      <c r="PX153" s="60"/>
      <c r="PY153" s="60"/>
      <c r="PZ153" s="60"/>
      <c r="QA153" s="60"/>
      <c r="QB153" s="60"/>
      <c r="QC153" s="60"/>
      <c r="QD153" s="60"/>
      <c r="QE153" s="60"/>
      <c r="QF153" s="60"/>
      <c r="QG153" s="60"/>
      <c r="QH153" s="60"/>
      <c r="QI153" s="60"/>
      <c r="QJ153" s="60"/>
      <c r="QK153" s="60"/>
      <c r="QL153" s="60"/>
      <c r="QM153" s="60"/>
      <c r="QN153" s="60"/>
      <c r="QO153" s="60"/>
      <c r="QP153" s="60"/>
      <c r="QQ153" s="60"/>
      <c r="QR153" s="60"/>
      <c r="QS153" s="60"/>
      <c r="QT153" s="60"/>
      <c r="QU153" s="60"/>
      <c r="QV153" s="60"/>
      <c r="QW153" s="60"/>
      <c r="QX153" s="60"/>
      <c r="QY153" s="60"/>
      <c r="QZ153" s="60"/>
      <c r="RA153" s="60"/>
      <c r="RB153" s="60"/>
      <c r="RC153" s="60"/>
      <c r="RD153" s="60"/>
      <c r="RE153" s="60"/>
      <c r="RF153" s="60"/>
      <c r="RG153" s="60"/>
      <c r="RH153" s="60"/>
      <c r="RI153" s="60"/>
      <c r="RJ153" s="60"/>
      <c r="RK153" s="60"/>
      <c r="RL153" s="60"/>
      <c r="RM153" s="60"/>
      <c r="RN153" s="60"/>
      <c r="RO153" s="60"/>
      <c r="RP153" s="60"/>
      <c r="RQ153" s="60"/>
      <c r="RR153" s="60"/>
      <c r="RS153" s="60"/>
      <c r="RT153" s="60"/>
      <c r="RU153" s="60"/>
      <c r="RV153" s="60"/>
      <c r="RW153" s="60"/>
      <c r="RX153" s="60"/>
      <c r="RY153" s="60"/>
      <c r="RZ153" s="60"/>
      <c r="SA153" s="60"/>
      <c r="SB153" s="60"/>
      <c r="SC153" s="60"/>
      <c r="SD153" s="60"/>
      <c r="SE153" s="60"/>
      <c r="SF153" s="60"/>
      <c r="SG153" s="60"/>
      <c r="SH153" s="60"/>
      <c r="SI153" s="60"/>
      <c r="SJ153" s="60"/>
      <c r="SK153" s="60"/>
      <c r="SL153" s="60"/>
      <c r="SM153" s="60"/>
      <c r="SN153" s="60"/>
      <c r="SO153" s="60"/>
      <c r="SP153" s="60"/>
      <c r="SQ153" s="60"/>
      <c r="SR153" s="60"/>
      <c r="SS153" s="60"/>
      <c r="ST153" s="60"/>
      <c r="SU153" s="60"/>
      <c r="SV153" s="60"/>
      <c r="SW153" s="60"/>
      <c r="SX153" s="60"/>
      <c r="SY153" s="60"/>
      <c r="SZ153" s="60"/>
      <c r="TA153" s="60"/>
      <c r="TB153" s="60"/>
      <c r="TC153" s="60"/>
      <c r="TD153" s="60"/>
      <c r="TE153" s="60"/>
      <c r="TF153" s="60"/>
      <c r="TG153" s="60"/>
      <c r="TH153" s="60"/>
      <c r="TI153" s="60"/>
      <c r="TJ153" s="60"/>
      <c r="TK153" s="60"/>
      <c r="TL153" s="60"/>
      <c r="TM153" s="60"/>
      <c r="TN153" s="60"/>
      <c r="TO153" s="60"/>
      <c r="TP153" s="60"/>
      <c r="TQ153" s="60"/>
      <c r="TR153" s="60"/>
      <c r="TS153" s="60"/>
      <c r="TT153" s="60"/>
      <c r="TU153" s="60"/>
      <c r="TV153" s="60"/>
      <c r="TW153" s="60"/>
      <c r="TX153" s="60"/>
      <c r="TY153" s="60"/>
      <c r="TZ153" s="60"/>
      <c r="UA153" s="60"/>
      <c r="UB153" s="60"/>
      <c r="UC153" s="60"/>
      <c r="UD153" s="60"/>
      <c r="UE153" s="60"/>
      <c r="UF153" s="60"/>
      <c r="UG153" s="60"/>
      <c r="UH153" s="60"/>
      <c r="UI153" s="60"/>
      <c r="UJ153" s="60"/>
      <c r="UK153" s="60"/>
      <c r="UL153" s="60"/>
      <c r="UM153" s="60"/>
      <c r="UN153" s="60"/>
      <c r="UO153" s="60"/>
      <c r="UP153" s="60"/>
      <c r="UQ153" s="60"/>
      <c r="UR153" s="60"/>
      <c r="US153" s="60"/>
      <c r="UT153" s="60"/>
      <c r="UU153" s="60"/>
      <c r="UV153" s="60"/>
      <c r="UW153" s="60"/>
      <c r="UX153" s="60"/>
      <c r="UY153" s="60"/>
      <c r="UZ153" s="60"/>
      <c r="VA153" s="60"/>
      <c r="VB153" s="60"/>
      <c r="VC153" s="60"/>
      <c r="VD153" s="60"/>
      <c r="VE153" s="60"/>
      <c r="VF153" s="60"/>
      <c r="VG153" s="60"/>
      <c r="VH153" s="60"/>
      <c r="VI153" s="60"/>
      <c r="VJ153" s="60"/>
      <c r="VK153" s="60"/>
      <c r="VL153" s="60"/>
      <c r="VM153" s="60"/>
      <c r="VN153" s="60"/>
      <c r="VO153" s="60"/>
      <c r="VP153" s="60"/>
      <c r="VQ153" s="60"/>
      <c r="VR153" s="60"/>
      <c r="VS153" s="60"/>
      <c r="VT153" s="60"/>
      <c r="VU153" s="60"/>
      <c r="VV153" s="60"/>
      <c r="VW153" s="60"/>
      <c r="VX153" s="60"/>
      <c r="VY153" s="60"/>
      <c r="VZ153" s="60"/>
      <c r="WA153" s="60"/>
      <c r="WB153" s="60"/>
      <c r="WC153" s="60"/>
      <c r="WD153" s="60"/>
      <c r="WE153" s="60"/>
      <c r="WF153" s="60"/>
      <c r="WG153" s="60"/>
      <c r="WH153" s="60"/>
      <c r="WI153" s="60"/>
      <c r="WJ153" s="60"/>
      <c r="WK153" s="60"/>
      <c r="WL153" s="60"/>
      <c r="WM153" s="60"/>
      <c r="WN153" s="60"/>
      <c r="WO153" s="60"/>
      <c r="WP153" s="60"/>
      <c r="WQ153" s="60"/>
      <c r="WR153" s="60"/>
      <c r="WS153" s="60"/>
      <c r="WT153" s="60"/>
      <c r="WU153" s="60"/>
      <c r="WV153" s="60"/>
      <c r="WW153" s="60"/>
      <c r="WX153" s="60"/>
      <c r="WY153" s="60"/>
      <c r="WZ153" s="60"/>
      <c r="XA153" s="60"/>
      <c r="XB153" s="60"/>
      <c r="XC153" s="60"/>
      <c r="XD153" s="60"/>
      <c r="XE153" s="60"/>
      <c r="XF153" s="60"/>
      <c r="XG153" s="60"/>
      <c r="XH153" s="60"/>
      <c r="XI153" s="60"/>
      <c r="XJ153" s="60"/>
      <c r="XK153" s="60"/>
      <c r="XL153" s="60"/>
      <c r="XM153" s="60"/>
      <c r="XN153" s="60"/>
      <c r="XO153" s="60"/>
      <c r="XP153" s="60"/>
      <c r="XQ153" s="60"/>
      <c r="XR153" s="60"/>
      <c r="XS153" s="60"/>
      <c r="XT153" s="60"/>
      <c r="XU153" s="60"/>
      <c r="XV153" s="60"/>
      <c r="XW153" s="60"/>
      <c r="XX153" s="60"/>
      <c r="XY153" s="60"/>
      <c r="XZ153" s="60"/>
      <c r="YA153" s="60"/>
      <c r="YB153" s="60"/>
      <c r="YC153" s="60"/>
      <c r="YD153" s="60"/>
      <c r="YE153" s="60"/>
      <c r="YF153" s="60"/>
      <c r="YG153" s="60"/>
      <c r="YH153" s="60"/>
      <c r="YI153" s="60"/>
      <c r="YJ153" s="60"/>
      <c r="YK153" s="60"/>
      <c r="YL153" s="60"/>
      <c r="YM153" s="60"/>
      <c r="YN153" s="60"/>
      <c r="YO153" s="60"/>
      <c r="YP153" s="60"/>
      <c r="YQ153" s="60"/>
      <c r="YR153" s="60"/>
      <c r="YS153" s="60"/>
      <c r="YT153" s="60"/>
      <c r="YU153" s="60"/>
      <c r="YV153" s="60"/>
      <c r="YW153" s="60"/>
      <c r="YX153" s="60"/>
      <c r="YY153" s="60"/>
      <c r="YZ153" s="60"/>
      <c r="ZA153" s="60"/>
      <c r="ZB153" s="60"/>
      <c r="ZC153" s="60"/>
      <c r="ZD153" s="60"/>
      <c r="ZE153" s="60"/>
      <c r="ZF153" s="60"/>
      <c r="ZG153" s="60"/>
      <c r="ZH153" s="60"/>
      <c r="ZI153" s="60"/>
      <c r="ZJ153" s="60"/>
      <c r="ZK153" s="60"/>
      <c r="ZL153" s="60"/>
      <c r="ZM153" s="60"/>
      <c r="ZN153" s="60"/>
      <c r="ZO153" s="60"/>
      <c r="ZP153" s="60"/>
      <c r="ZQ153" s="60"/>
      <c r="ZR153" s="60"/>
      <c r="ZS153" s="60"/>
      <c r="ZT153" s="60"/>
      <c r="ZU153" s="60"/>
      <c r="ZV153" s="60"/>
      <c r="ZW153" s="60"/>
      <c r="ZX153" s="60"/>
      <c r="ZY153" s="60"/>
      <c r="ZZ153" s="60"/>
      <c r="AAA153" s="60"/>
      <c r="AAB153" s="60"/>
      <c r="AAC153" s="60"/>
      <c r="AAD153" s="60"/>
      <c r="AAE153" s="60"/>
      <c r="AAF153" s="60"/>
      <c r="AAG153" s="60"/>
      <c r="AAH153" s="60"/>
      <c r="AAI153" s="60"/>
      <c r="AAJ153" s="60"/>
      <c r="AAK153" s="60"/>
      <c r="AAL153" s="60"/>
      <c r="AAM153" s="60"/>
      <c r="AAN153" s="60"/>
      <c r="AAO153" s="60"/>
      <c r="AAP153" s="60"/>
      <c r="AAQ153" s="60"/>
      <c r="AAR153" s="60"/>
      <c r="AAS153" s="60"/>
      <c r="AAT153" s="60"/>
      <c r="AAU153" s="60"/>
      <c r="AAV153" s="60"/>
      <c r="AAW153" s="60"/>
      <c r="AAX153" s="60"/>
      <c r="AAY153" s="60"/>
      <c r="AAZ153" s="60"/>
      <c r="ABA153" s="60"/>
      <c r="ABB153" s="60"/>
      <c r="ABC153" s="60"/>
      <c r="ABD153" s="60"/>
      <c r="ABE153" s="60"/>
      <c r="ABF153" s="60"/>
      <c r="ABG153" s="60"/>
      <c r="ABH153" s="60"/>
      <c r="ABI153" s="60"/>
      <c r="ABJ153" s="60"/>
      <c r="ABK153" s="60"/>
      <c r="ABL153" s="60"/>
      <c r="ABM153" s="60"/>
      <c r="ABN153" s="60"/>
      <c r="ABO153" s="60"/>
      <c r="ABP153" s="60"/>
      <c r="ABQ153" s="60"/>
      <c r="ABR153" s="60"/>
      <c r="ABS153" s="60"/>
      <c r="ABT153" s="60"/>
      <c r="ABU153" s="60"/>
      <c r="ABV153" s="60"/>
      <c r="ABW153" s="60"/>
      <c r="ABX153" s="60"/>
      <c r="ABY153" s="60"/>
      <c r="ABZ153" s="60"/>
      <c r="ACA153" s="60"/>
      <c r="ACB153" s="60"/>
      <c r="ACC153" s="60"/>
      <c r="ACD153" s="60"/>
      <c r="ACE153" s="60"/>
      <c r="ACF153" s="60"/>
      <c r="ACG153" s="60"/>
      <c r="ACH153" s="60"/>
      <c r="ACI153" s="60"/>
      <c r="ACJ153" s="60"/>
      <c r="ACK153" s="60"/>
      <c r="ACL153" s="60"/>
      <c r="ACM153" s="60"/>
      <c r="ACN153" s="60"/>
      <c r="ACO153" s="60"/>
      <c r="ACP153" s="60"/>
      <c r="ACQ153" s="60"/>
      <c r="ACR153" s="60"/>
      <c r="ACS153" s="60"/>
      <c r="ACT153" s="60"/>
      <c r="ACU153" s="60"/>
      <c r="ACV153" s="60"/>
      <c r="ACW153" s="60"/>
      <c r="ACX153" s="60"/>
      <c r="ACY153" s="60"/>
      <c r="ACZ153" s="60"/>
      <c r="ADA153" s="60"/>
      <c r="ADB153" s="60"/>
      <c r="ADC153" s="60"/>
      <c r="ADD153" s="60"/>
      <c r="ADE153" s="60"/>
      <c r="ADF153" s="60"/>
      <c r="ADG153" s="60"/>
      <c r="ADH153" s="60"/>
      <c r="ADI153" s="60"/>
      <c r="ADJ153" s="60"/>
      <c r="ADK153" s="60"/>
      <c r="ADL153" s="60"/>
      <c r="ADM153" s="60"/>
      <c r="ADN153" s="60"/>
      <c r="ADO153" s="60"/>
      <c r="ADP153" s="60"/>
      <c r="ADQ153" s="60"/>
      <c r="ADR153" s="60"/>
      <c r="ADS153" s="60"/>
      <c r="ADT153" s="60"/>
      <c r="ADU153" s="60"/>
      <c r="ADV153" s="60"/>
      <c r="ADW153" s="60"/>
      <c r="ADX153" s="60"/>
      <c r="ADY153" s="60"/>
      <c r="ADZ153" s="60"/>
      <c r="AEA153" s="60"/>
      <c r="AEB153" s="60"/>
      <c r="AEC153" s="60"/>
      <c r="AED153" s="60"/>
      <c r="AEE153" s="60"/>
      <c r="AEF153" s="60"/>
      <c r="AEG153" s="60"/>
      <c r="AEH153" s="60"/>
      <c r="AEI153" s="60"/>
      <c r="AEJ153" s="60"/>
      <c r="AEK153" s="60"/>
      <c r="AEL153" s="60"/>
      <c r="AEM153" s="60"/>
      <c r="AEN153" s="60"/>
      <c r="AEO153" s="60"/>
      <c r="AEP153" s="60"/>
      <c r="AEQ153" s="60"/>
      <c r="AER153" s="60"/>
      <c r="AES153" s="60"/>
      <c r="AET153" s="60"/>
      <c r="AEU153" s="60"/>
      <c r="AEV153" s="60"/>
      <c r="AEW153" s="60"/>
      <c r="AEX153" s="60"/>
      <c r="AEY153" s="60"/>
      <c r="AEZ153" s="60"/>
      <c r="AFA153" s="60"/>
      <c r="AFB153" s="60"/>
      <c r="AFC153" s="60"/>
      <c r="AFD153" s="60"/>
      <c r="AFE153" s="60"/>
      <c r="AFF153" s="60"/>
      <c r="AFG153" s="60"/>
      <c r="AFH153" s="60"/>
      <c r="AFI153" s="60"/>
      <c r="AFJ153" s="60"/>
      <c r="AFK153" s="60"/>
      <c r="AFL153" s="60"/>
      <c r="AFM153" s="60"/>
      <c r="AFN153" s="60"/>
      <c r="AFO153" s="60"/>
      <c r="AFP153" s="60"/>
      <c r="AFQ153" s="60"/>
      <c r="AFR153" s="60"/>
      <c r="AFS153" s="60"/>
      <c r="AFT153" s="60"/>
      <c r="AFU153" s="60"/>
      <c r="AFV153" s="60"/>
      <c r="AFW153" s="60"/>
      <c r="AFX153" s="60"/>
      <c r="AFY153" s="60"/>
      <c r="AFZ153" s="60"/>
      <c r="AGA153" s="60"/>
      <c r="AGB153" s="60"/>
      <c r="AGC153" s="60"/>
      <c r="AGD153" s="60"/>
      <c r="AGE153" s="60"/>
      <c r="AGF153" s="60"/>
      <c r="AGG153" s="60"/>
      <c r="AGH153" s="60"/>
      <c r="AGI153" s="60"/>
      <c r="AGJ153" s="60"/>
      <c r="AGK153" s="60"/>
      <c r="AGL153" s="60"/>
      <c r="AGM153" s="60"/>
      <c r="AGN153" s="60"/>
      <c r="AGO153" s="60"/>
      <c r="AGP153" s="60"/>
      <c r="AGQ153" s="60"/>
      <c r="AGR153" s="60"/>
      <c r="AGS153" s="60"/>
      <c r="AGT153" s="60"/>
      <c r="AGU153" s="60"/>
      <c r="AGV153" s="60"/>
      <c r="AGW153" s="60"/>
      <c r="AGX153" s="60"/>
      <c r="AGY153" s="60"/>
      <c r="AGZ153" s="60"/>
      <c r="AHA153" s="60"/>
      <c r="AHB153" s="60"/>
      <c r="AHC153" s="60"/>
      <c r="AHD153" s="60"/>
      <c r="AHE153" s="60"/>
      <c r="AHF153" s="60"/>
      <c r="AHG153" s="60"/>
      <c r="AHH153" s="60"/>
      <c r="AHI153" s="60"/>
      <c r="AHJ153" s="60"/>
      <c r="AHK153" s="60"/>
      <c r="AHL153" s="60"/>
      <c r="AHM153" s="60"/>
      <c r="AHN153" s="60"/>
      <c r="AHO153" s="60"/>
      <c r="AHP153" s="60"/>
      <c r="AHQ153" s="60"/>
      <c r="AHR153" s="60"/>
      <c r="AHS153" s="60"/>
      <c r="AHT153" s="60"/>
      <c r="AHU153" s="60"/>
      <c r="AHV153" s="60"/>
      <c r="AHW153" s="60"/>
      <c r="AHX153" s="60"/>
      <c r="AHY153" s="60"/>
      <c r="AHZ153" s="60"/>
      <c r="AIA153" s="60"/>
      <c r="AIB153" s="60"/>
      <c r="AIC153" s="60"/>
      <c r="AID153" s="60"/>
      <c r="AIE153" s="60"/>
      <c r="AIF153" s="60"/>
      <c r="AIG153" s="60"/>
      <c r="AIH153" s="60"/>
      <c r="AII153" s="60"/>
      <c r="AIJ153" s="60"/>
      <c r="AIK153" s="60"/>
      <c r="AIL153" s="60"/>
      <c r="AIM153" s="60"/>
      <c r="AIN153" s="60"/>
      <c r="AIO153" s="60"/>
      <c r="AIP153" s="60"/>
      <c r="AIQ153" s="60"/>
      <c r="AIR153" s="60"/>
      <c r="AIS153" s="60"/>
      <c r="AIT153" s="60"/>
      <c r="AIU153" s="60"/>
      <c r="AIV153" s="60"/>
      <c r="AIW153" s="60"/>
      <c r="AIX153" s="60"/>
      <c r="AIY153" s="60"/>
      <c r="AIZ153" s="60"/>
      <c r="AJA153" s="60"/>
      <c r="AJB153" s="60"/>
      <c r="AJC153" s="60"/>
      <c r="AJD153" s="60"/>
      <c r="AJE153" s="60"/>
      <c r="AJF153" s="60"/>
      <c r="AJG153" s="60"/>
      <c r="AJH153" s="60"/>
      <c r="AJI153" s="60"/>
      <c r="AJJ153" s="60"/>
      <c r="AJK153" s="60"/>
      <c r="AJL153" s="60"/>
      <c r="AJM153" s="60"/>
      <c r="AJN153" s="60"/>
      <c r="AJO153" s="60"/>
      <c r="AJP153" s="60"/>
      <c r="AJQ153" s="60"/>
      <c r="AJR153" s="60"/>
      <c r="AJS153" s="60"/>
      <c r="AJT153" s="60"/>
      <c r="AJU153" s="60"/>
      <c r="AJV153" s="60"/>
      <c r="AJW153" s="60"/>
      <c r="AJX153" s="60"/>
      <c r="AJY153" s="60"/>
      <c r="AJZ153" s="60"/>
      <c r="AKA153" s="60"/>
      <c r="AKB153" s="60"/>
      <c r="AKC153" s="60"/>
      <c r="AKD153" s="60"/>
      <c r="AKE153" s="60"/>
      <c r="AKF153" s="60"/>
      <c r="AKG153" s="60"/>
      <c r="AKH153" s="60"/>
      <c r="AKI153" s="60"/>
      <c r="AKJ153" s="60"/>
      <c r="AKK153" s="60"/>
      <c r="AKL153" s="60"/>
      <c r="AKM153" s="60"/>
      <c r="AKN153" s="60"/>
      <c r="AKO153" s="60"/>
      <c r="AKP153" s="60"/>
      <c r="AKQ153" s="60"/>
      <c r="AKR153" s="60"/>
      <c r="AKS153" s="60"/>
      <c r="AKT153" s="60"/>
      <c r="AKU153" s="60"/>
      <c r="AKV153" s="60"/>
      <c r="AKW153" s="60"/>
      <c r="AKX153" s="60"/>
      <c r="AKY153" s="60"/>
      <c r="AKZ153" s="60"/>
      <c r="ALA153" s="60"/>
      <c r="ALB153" s="60"/>
      <c r="ALC153" s="60"/>
      <c r="ALD153" s="60"/>
      <c r="ALE153" s="60"/>
      <c r="ALF153" s="60"/>
      <c r="ALG153" s="60"/>
      <c r="ALH153" s="60"/>
      <c r="ALI153" s="60"/>
      <c r="ALJ153" s="60"/>
      <c r="ALK153" s="60"/>
      <c r="ALL153" s="60"/>
      <c r="ALM153" s="60"/>
      <c r="ALN153" s="60"/>
      <c r="ALO153" s="60"/>
      <c r="ALP153" s="60"/>
      <c r="ALQ153" s="60"/>
      <c r="ALR153" s="60"/>
      <c r="ALS153" s="60"/>
      <c r="ALT153" s="60"/>
      <c r="ALU153" s="60"/>
      <c r="ALV153" s="60"/>
      <c r="ALW153" s="60"/>
      <c r="ALX153" s="60"/>
      <c r="ALY153" s="60"/>
      <c r="ALZ153" s="60"/>
      <c r="AMA153" s="60"/>
      <c r="AMB153" s="60"/>
      <c r="AMC153" s="60"/>
      <c r="AMD153" s="60"/>
      <c r="AME153" s="60"/>
      <c r="AMF153" s="60"/>
      <c r="AMG153" s="60"/>
      <c r="AMH153" s="60"/>
      <c r="AMI153" s="60"/>
      <c r="AMJ153" s="60"/>
      <c r="AMK153" s="60"/>
      <c r="AML153" s="60"/>
      <c r="AMM153" s="60"/>
      <c r="AMN153" s="60"/>
      <c r="AMO153" s="60"/>
      <c r="AMP153" s="60"/>
      <c r="AMQ153" s="60"/>
      <c r="AMR153" s="60"/>
      <c r="AMS153" s="60"/>
      <c r="AMT153" s="60"/>
      <c r="AMU153" s="60"/>
      <c r="AMV153" s="60"/>
      <c r="AMW153" s="60"/>
      <c r="AMX153" s="60"/>
      <c r="AMY153" s="60"/>
      <c r="AMZ153" s="60"/>
      <c r="ANA153" s="60"/>
      <c r="ANB153" s="60"/>
      <c r="ANC153" s="60"/>
      <c r="AND153" s="60"/>
      <c r="ANE153" s="60"/>
      <c r="ANF153" s="60"/>
      <c r="ANG153" s="60"/>
      <c r="ANH153" s="60"/>
      <c r="ANI153" s="60"/>
      <c r="ANJ153" s="60"/>
      <c r="ANK153" s="60"/>
      <c r="ANL153" s="60"/>
      <c r="ANM153" s="60"/>
      <c r="ANN153" s="60"/>
      <c r="ANO153" s="60"/>
      <c r="ANP153" s="60"/>
      <c r="ANQ153" s="60"/>
      <c r="ANR153" s="60"/>
      <c r="ANS153" s="60"/>
      <c r="ANT153" s="60"/>
      <c r="ANU153" s="60"/>
      <c r="ANV153" s="60"/>
      <c r="ANW153" s="60"/>
      <c r="ANX153" s="60"/>
      <c r="ANY153" s="60"/>
      <c r="ANZ153" s="60"/>
      <c r="AOA153" s="60"/>
      <c r="AOB153" s="60"/>
      <c r="AOC153" s="60"/>
      <c r="AOD153" s="60"/>
      <c r="AOE153" s="60"/>
      <c r="AOF153" s="60"/>
      <c r="AOG153" s="60"/>
      <c r="AOH153" s="60"/>
      <c r="AOI153" s="60"/>
      <c r="AOJ153" s="60"/>
      <c r="AOK153" s="60"/>
      <c r="AOL153" s="60"/>
      <c r="AOM153" s="60"/>
      <c r="AON153" s="60"/>
      <c r="AOO153" s="60"/>
      <c r="AOP153" s="60"/>
      <c r="AOQ153" s="60"/>
      <c r="AOR153" s="60"/>
      <c r="AOS153" s="60"/>
      <c r="AOT153" s="60"/>
      <c r="AOU153" s="60"/>
      <c r="AOV153" s="60"/>
      <c r="AOW153" s="60"/>
      <c r="AOX153" s="60"/>
      <c r="AOY153" s="60"/>
      <c r="AOZ153" s="60"/>
      <c r="APA153" s="60"/>
      <c r="APB153" s="60"/>
      <c r="APC153" s="60"/>
      <c r="APD153" s="60"/>
      <c r="APE153" s="60"/>
      <c r="APF153" s="60"/>
      <c r="APG153" s="60"/>
      <c r="APH153" s="60"/>
      <c r="API153" s="60"/>
      <c r="APJ153" s="60"/>
      <c r="APK153" s="60"/>
      <c r="APL153" s="60"/>
      <c r="APM153" s="60"/>
      <c r="APN153" s="60"/>
      <c r="APO153" s="60"/>
      <c r="APP153" s="60"/>
      <c r="APQ153" s="60"/>
      <c r="APR153" s="60"/>
      <c r="APS153" s="60"/>
      <c r="APT153" s="60"/>
      <c r="APU153" s="60"/>
      <c r="APV153" s="60"/>
      <c r="APW153" s="60"/>
      <c r="APX153" s="60"/>
      <c r="APY153" s="60"/>
      <c r="APZ153" s="60"/>
      <c r="AQA153" s="60"/>
      <c r="AQB153" s="60"/>
      <c r="AQC153" s="60"/>
      <c r="AQD153" s="60"/>
      <c r="AQE153" s="60"/>
      <c r="AQF153" s="60"/>
      <c r="AQG153" s="60"/>
      <c r="AQH153" s="60"/>
      <c r="AQI153" s="60"/>
      <c r="AQJ153" s="60"/>
      <c r="AQK153" s="60"/>
      <c r="AQL153" s="60"/>
      <c r="AQM153" s="60"/>
      <c r="AQN153" s="60"/>
      <c r="AQO153" s="60"/>
      <c r="AQP153" s="60"/>
      <c r="AQQ153" s="60"/>
      <c r="AQR153" s="60"/>
      <c r="AQS153" s="60"/>
      <c r="AQT153" s="60"/>
      <c r="AQU153" s="60"/>
      <c r="AQV153" s="60"/>
      <c r="AQW153" s="60"/>
      <c r="AQX153" s="60"/>
      <c r="AQY153" s="60"/>
      <c r="AQZ153" s="60"/>
      <c r="ARA153" s="60"/>
      <c r="ARB153" s="60"/>
      <c r="ARC153" s="60"/>
      <c r="ARD153" s="60"/>
      <c r="ARE153" s="60"/>
      <c r="ARF153" s="60"/>
      <c r="ARG153" s="60"/>
      <c r="ARH153" s="60"/>
      <c r="ARI153" s="60"/>
      <c r="ARJ153" s="60"/>
      <c r="ARK153" s="60"/>
      <c r="ARL153" s="60"/>
      <c r="ARM153" s="60"/>
      <c r="ARN153" s="60"/>
      <c r="ARO153" s="60"/>
      <c r="ARP153" s="60"/>
      <c r="ARQ153" s="60"/>
      <c r="ARR153" s="60"/>
      <c r="ARS153" s="60"/>
      <c r="ART153" s="60"/>
      <c r="ARU153" s="60"/>
      <c r="ARV153" s="60"/>
      <c r="ARW153" s="60"/>
      <c r="ARX153" s="60"/>
      <c r="ARY153" s="60"/>
      <c r="ARZ153" s="60"/>
      <c r="ASA153" s="60"/>
      <c r="ASB153" s="60"/>
      <c r="ASC153" s="60"/>
      <c r="ASD153" s="60"/>
      <c r="ASE153" s="60"/>
      <c r="ASF153" s="60"/>
      <c r="ASG153" s="60"/>
      <c r="ASH153" s="60"/>
      <c r="ASI153" s="60"/>
      <c r="ASJ153" s="60"/>
      <c r="ASK153" s="60"/>
      <c r="ASL153" s="60"/>
      <c r="ASM153" s="60"/>
      <c r="ASN153" s="60"/>
      <c r="ASO153" s="60"/>
      <c r="ASP153" s="60"/>
      <c r="ASQ153" s="60"/>
      <c r="ASR153" s="60"/>
      <c r="ASS153" s="60"/>
      <c r="AST153" s="60"/>
      <c r="ASU153" s="60"/>
      <c r="ASV153" s="60"/>
      <c r="ASW153" s="60"/>
      <c r="ASX153" s="60"/>
      <c r="ASY153" s="60"/>
      <c r="ASZ153" s="60"/>
      <c r="ATA153" s="60"/>
      <c r="ATB153" s="60"/>
      <c r="ATC153" s="60"/>
      <c r="ATD153" s="60"/>
      <c r="ATE153" s="60"/>
      <c r="ATF153" s="60"/>
      <c r="ATG153" s="60"/>
      <c r="ATH153" s="60"/>
      <c r="ATI153" s="60"/>
      <c r="ATJ153" s="60"/>
      <c r="ATK153" s="60"/>
      <c r="ATL153" s="60"/>
      <c r="ATM153" s="60"/>
      <c r="ATN153" s="60"/>
      <c r="ATO153" s="60"/>
      <c r="ATP153" s="60"/>
      <c r="ATQ153" s="60"/>
      <c r="ATR153" s="60"/>
      <c r="ATS153" s="60"/>
      <c r="ATT153" s="60"/>
      <c r="ATU153" s="60"/>
      <c r="ATV153" s="60"/>
      <c r="ATW153" s="60"/>
      <c r="ATX153" s="60"/>
      <c r="ATY153" s="60"/>
      <c r="ATZ153" s="60"/>
      <c r="AUA153" s="60"/>
      <c r="AUB153" s="60"/>
      <c r="AUC153" s="60"/>
      <c r="AUD153" s="60"/>
      <c r="AUE153" s="60"/>
      <c r="AUF153" s="60"/>
      <c r="AUG153" s="60"/>
      <c r="AUH153" s="60"/>
      <c r="AUI153" s="60"/>
      <c r="AUJ153" s="60"/>
      <c r="AUK153" s="60"/>
      <c r="AUL153" s="60"/>
      <c r="AUM153" s="60"/>
      <c r="AUN153" s="60"/>
      <c r="AUO153" s="60"/>
      <c r="AUP153" s="60"/>
      <c r="AUQ153" s="60"/>
      <c r="AUR153" s="60"/>
      <c r="AUS153" s="60"/>
      <c r="AUT153" s="60"/>
      <c r="AUU153" s="60"/>
      <c r="AUV153" s="60"/>
      <c r="AUW153" s="60"/>
      <c r="AUX153" s="60"/>
      <c r="AUY153" s="60"/>
      <c r="AUZ153" s="60"/>
      <c r="AVA153" s="60"/>
      <c r="AVB153" s="60"/>
      <c r="AVC153" s="60"/>
      <c r="AVD153" s="60"/>
      <c r="AVE153" s="60"/>
      <c r="AVF153" s="60"/>
      <c r="AVG153" s="60"/>
      <c r="AVH153" s="60"/>
      <c r="AVI153" s="60"/>
      <c r="AVJ153" s="60"/>
      <c r="AVK153" s="60"/>
      <c r="AVL153" s="60"/>
      <c r="AVM153" s="60"/>
      <c r="AVN153" s="60"/>
      <c r="AVO153" s="60"/>
      <c r="AVP153" s="60"/>
      <c r="AVQ153" s="60"/>
      <c r="AVR153" s="60"/>
      <c r="AVS153" s="60"/>
      <c r="AVT153" s="60"/>
      <c r="AVU153" s="60"/>
      <c r="AVV153" s="60"/>
      <c r="AVW153" s="60"/>
      <c r="AVX153" s="60"/>
      <c r="AVY153" s="60"/>
      <c r="AVZ153" s="60"/>
      <c r="AWA153" s="60"/>
      <c r="AWB153" s="60"/>
      <c r="AWC153" s="60"/>
      <c r="AWD153" s="60"/>
      <c r="AWE153" s="60"/>
      <c r="AWF153" s="60"/>
      <c r="AWG153" s="60"/>
      <c r="AWH153" s="60"/>
      <c r="AWI153" s="60"/>
      <c r="AWJ153" s="60"/>
      <c r="AWK153" s="60"/>
      <c r="AWL153" s="60"/>
      <c r="AWM153" s="60"/>
      <c r="AWN153" s="60"/>
      <c r="AWO153" s="60"/>
      <c r="AWP153" s="60"/>
      <c r="AWQ153" s="60"/>
      <c r="AWR153" s="60"/>
      <c r="AWS153" s="60"/>
      <c r="AWT153" s="60"/>
      <c r="AWU153" s="60"/>
      <c r="AWV153" s="60"/>
      <c r="AWW153" s="60"/>
      <c r="AWX153" s="60"/>
      <c r="AWY153" s="60"/>
      <c r="AWZ153" s="60"/>
      <c r="AXA153" s="60"/>
      <c r="AXB153" s="60"/>
      <c r="AXC153" s="60"/>
      <c r="AXD153" s="60"/>
      <c r="AXE153" s="60"/>
      <c r="AXF153" s="60"/>
      <c r="AXG153" s="60"/>
      <c r="AXH153" s="60"/>
      <c r="AXI153" s="60"/>
      <c r="AXJ153" s="60"/>
      <c r="AXK153" s="60"/>
      <c r="AXL153" s="60"/>
      <c r="AXM153" s="60"/>
      <c r="AXN153" s="60"/>
      <c r="AXO153" s="60"/>
      <c r="AXP153" s="60"/>
      <c r="AXQ153" s="60"/>
      <c r="AXR153" s="60"/>
      <c r="AXS153" s="60"/>
      <c r="AXT153" s="60"/>
      <c r="AXU153" s="60"/>
      <c r="AXV153" s="60"/>
      <c r="AXW153" s="60"/>
      <c r="AXX153" s="60"/>
      <c r="AXY153" s="60"/>
      <c r="AXZ153" s="60"/>
      <c r="AYA153" s="60"/>
      <c r="AYB153" s="60"/>
      <c r="AYC153" s="60"/>
      <c r="AYD153" s="60"/>
      <c r="AYE153" s="60"/>
      <c r="AYF153" s="60"/>
      <c r="AYG153" s="60"/>
      <c r="AYH153" s="60"/>
      <c r="AYI153" s="60"/>
      <c r="AYJ153" s="60"/>
      <c r="AYK153" s="60"/>
      <c r="AYL153" s="60"/>
      <c r="AYM153" s="60"/>
      <c r="AYN153" s="60"/>
      <c r="AYO153" s="60"/>
      <c r="AYP153" s="60"/>
      <c r="AYQ153" s="60"/>
      <c r="AYR153" s="60"/>
      <c r="AYS153" s="60"/>
      <c r="AYT153" s="60"/>
      <c r="AYU153" s="60"/>
      <c r="AYV153" s="60"/>
      <c r="AYW153" s="60"/>
      <c r="AYX153" s="60"/>
      <c r="AYY153" s="60"/>
      <c r="AYZ153" s="60"/>
      <c r="AZA153" s="60"/>
      <c r="AZB153" s="60"/>
      <c r="AZC153" s="60"/>
      <c r="AZD153" s="60"/>
      <c r="AZE153" s="60"/>
      <c r="AZF153" s="60"/>
      <c r="AZG153" s="60"/>
      <c r="AZH153" s="60"/>
      <c r="AZI153" s="60"/>
      <c r="AZJ153" s="60"/>
      <c r="AZK153" s="60"/>
      <c r="AZL153" s="60"/>
      <c r="AZM153" s="60"/>
      <c r="AZN153" s="60"/>
      <c r="AZO153" s="60"/>
      <c r="AZP153" s="60"/>
      <c r="AZQ153" s="60"/>
      <c r="AZR153" s="60"/>
      <c r="AZS153" s="60"/>
      <c r="AZT153" s="60"/>
      <c r="AZU153" s="60"/>
      <c r="AZV153" s="60"/>
      <c r="AZW153" s="60"/>
      <c r="AZX153" s="60"/>
      <c r="AZY153" s="60"/>
      <c r="AZZ153" s="60"/>
      <c r="BAA153" s="60"/>
      <c r="BAB153" s="60"/>
      <c r="BAC153" s="60"/>
      <c r="BAD153" s="60"/>
      <c r="BAE153" s="60"/>
      <c r="BAF153" s="60"/>
      <c r="BAG153" s="60"/>
      <c r="BAH153" s="60"/>
      <c r="BAI153" s="60"/>
      <c r="BAJ153" s="60"/>
      <c r="BAK153" s="60"/>
      <c r="BAL153" s="60"/>
      <c r="BAM153" s="60"/>
      <c r="BAN153" s="60"/>
      <c r="BAO153" s="60"/>
      <c r="BAP153" s="60"/>
      <c r="BAQ153" s="60"/>
      <c r="BAR153" s="60"/>
      <c r="BAS153" s="60"/>
      <c r="BAT153" s="60"/>
      <c r="BAU153" s="60"/>
      <c r="BAV153" s="60"/>
      <c r="BAW153" s="60"/>
      <c r="BAX153" s="60"/>
      <c r="BAY153" s="60"/>
      <c r="BAZ153" s="60"/>
      <c r="BBA153" s="60"/>
      <c r="BBB153" s="60"/>
      <c r="BBC153" s="60"/>
      <c r="BBD153" s="60"/>
      <c r="BBE153" s="60"/>
      <c r="BBF153" s="60"/>
      <c r="BBG153" s="60"/>
      <c r="BBH153" s="60"/>
      <c r="BBI153" s="60"/>
      <c r="BBJ153" s="60"/>
      <c r="BBK153" s="60"/>
      <c r="BBL153" s="60"/>
      <c r="BBM153" s="60"/>
      <c r="BBN153" s="60"/>
      <c r="BBO153" s="60"/>
      <c r="BBP153" s="60"/>
      <c r="BBQ153" s="60"/>
      <c r="BBR153" s="60"/>
      <c r="BBS153" s="60"/>
      <c r="BBT153" s="60"/>
      <c r="BBU153" s="60"/>
      <c r="BBV153" s="60"/>
      <c r="BBW153" s="60"/>
      <c r="BBX153" s="60"/>
      <c r="BBY153" s="60"/>
      <c r="BBZ153" s="60"/>
      <c r="BCA153" s="60"/>
      <c r="BCB153" s="60"/>
      <c r="BCC153" s="60"/>
      <c r="BCD153" s="60"/>
      <c r="BCE153" s="60"/>
      <c r="BCF153" s="60"/>
      <c r="BCG153" s="60"/>
      <c r="BCH153" s="60"/>
      <c r="BCI153" s="60"/>
      <c r="BCJ153" s="60"/>
      <c r="BCK153" s="60"/>
      <c r="BCL153" s="60"/>
      <c r="BCM153" s="60"/>
      <c r="BCN153" s="60"/>
      <c r="BCO153" s="60"/>
      <c r="BCP153" s="60"/>
      <c r="BCQ153" s="60"/>
      <c r="BCR153" s="60"/>
      <c r="BCS153" s="60"/>
      <c r="BCT153" s="60"/>
      <c r="BCU153" s="60"/>
      <c r="BCV153" s="60"/>
      <c r="BCW153" s="60"/>
      <c r="BCX153" s="60"/>
      <c r="BCY153" s="60"/>
      <c r="BCZ153" s="60"/>
      <c r="BDA153" s="60"/>
      <c r="BDB153" s="60"/>
      <c r="BDC153" s="60"/>
      <c r="BDD153" s="60"/>
      <c r="BDE153" s="60"/>
      <c r="BDF153" s="60"/>
      <c r="BDG153" s="60"/>
      <c r="BDH153" s="60"/>
      <c r="BDI153" s="60"/>
      <c r="BDJ153" s="60"/>
      <c r="BDK153" s="60"/>
      <c r="BDL153" s="60"/>
      <c r="BDM153" s="60"/>
      <c r="BDN153" s="60"/>
      <c r="BDO153" s="60"/>
      <c r="BDP153" s="60"/>
      <c r="BDQ153" s="60"/>
      <c r="BDR153" s="60"/>
      <c r="BDS153" s="60"/>
      <c r="BDT153" s="60"/>
      <c r="BDU153" s="60"/>
      <c r="BDV153" s="60"/>
      <c r="BDW153" s="60"/>
      <c r="BDX153" s="60"/>
      <c r="BDY153" s="60"/>
      <c r="BDZ153" s="60"/>
      <c r="BEA153" s="60"/>
      <c r="BEB153" s="60"/>
      <c r="BEC153" s="60"/>
      <c r="BED153" s="60"/>
      <c r="BEE153" s="60"/>
      <c r="BEF153" s="60"/>
      <c r="BEG153" s="60"/>
      <c r="BEH153" s="60"/>
      <c r="BEI153" s="60"/>
      <c r="BEJ153" s="60"/>
      <c r="BEK153" s="60"/>
      <c r="BEL153" s="60"/>
      <c r="BEM153" s="60"/>
      <c r="BEN153" s="60"/>
      <c r="BEO153" s="60"/>
      <c r="BEP153" s="60"/>
      <c r="BEQ153" s="60"/>
      <c r="BER153" s="60"/>
      <c r="BES153" s="60"/>
      <c r="BET153" s="60"/>
      <c r="BEU153" s="60"/>
      <c r="BEV153" s="60"/>
      <c r="BEW153" s="60"/>
      <c r="BEX153" s="60"/>
      <c r="BEY153" s="60"/>
      <c r="BEZ153" s="60"/>
      <c r="BFA153" s="60"/>
      <c r="BFB153" s="60"/>
      <c r="BFC153" s="60"/>
      <c r="BFD153" s="60"/>
      <c r="BFE153" s="60"/>
      <c r="BFF153" s="60"/>
      <c r="BFG153" s="60"/>
      <c r="BFH153" s="60"/>
      <c r="BFI153" s="60"/>
      <c r="BFJ153" s="60"/>
      <c r="BFK153" s="60"/>
      <c r="BFL153" s="60"/>
      <c r="BFM153" s="60"/>
      <c r="BFN153" s="60"/>
      <c r="BFO153" s="60"/>
      <c r="BFP153" s="60"/>
      <c r="BFQ153" s="60"/>
      <c r="BFR153" s="60"/>
      <c r="BFS153" s="60"/>
      <c r="BFT153" s="60"/>
      <c r="BFU153" s="60"/>
      <c r="BFV153" s="60"/>
      <c r="BFW153" s="60"/>
      <c r="BFX153" s="60"/>
      <c r="BFY153" s="60"/>
      <c r="BFZ153" s="60"/>
      <c r="BGA153" s="60"/>
      <c r="BGB153" s="60"/>
      <c r="BGC153" s="60"/>
      <c r="BGD153" s="60"/>
      <c r="BGE153" s="60"/>
      <c r="BGF153" s="60"/>
      <c r="BGG153" s="60"/>
      <c r="BGH153" s="60"/>
      <c r="BGI153" s="60"/>
      <c r="BGJ153" s="60"/>
      <c r="BGK153" s="60"/>
      <c r="BGL153" s="60"/>
      <c r="BGM153" s="60"/>
      <c r="BGN153" s="60"/>
      <c r="BGO153" s="60"/>
      <c r="BGP153" s="60"/>
      <c r="BGQ153" s="60"/>
      <c r="BGR153" s="60"/>
      <c r="BGS153" s="60"/>
      <c r="BGT153" s="60"/>
      <c r="BGU153" s="60"/>
      <c r="BGV153" s="60"/>
      <c r="BGW153" s="60"/>
      <c r="BGX153" s="60"/>
      <c r="BGY153" s="60"/>
      <c r="BGZ153" s="60"/>
      <c r="BHA153" s="60"/>
      <c r="BHB153" s="60"/>
      <c r="BHC153" s="60"/>
      <c r="BHD153" s="60"/>
      <c r="BHE153" s="60"/>
      <c r="BHF153" s="60"/>
      <c r="BHG153" s="60"/>
      <c r="BHH153" s="60"/>
      <c r="BHI153" s="60"/>
      <c r="BHJ153" s="60"/>
      <c r="BHK153" s="60"/>
      <c r="BHL153" s="60"/>
      <c r="BHM153" s="60"/>
      <c r="BHN153" s="60"/>
      <c r="BHO153" s="60"/>
      <c r="BHP153" s="60"/>
      <c r="BHQ153" s="60"/>
      <c r="BHR153" s="60"/>
      <c r="BHS153" s="60"/>
      <c r="BHT153" s="60"/>
      <c r="BHU153" s="60"/>
      <c r="BHV153" s="60"/>
      <c r="BHW153" s="60"/>
      <c r="BHX153" s="60"/>
      <c r="BHY153" s="60"/>
      <c r="BHZ153" s="60"/>
      <c r="BIA153" s="60"/>
      <c r="BIB153" s="60"/>
      <c r="BIC153" s="60"/>
      <c r="BID153" s="60"/>
      <c r="BIE153" s="60"/>
      <c r="BIF153" s="60"/>
      <c r="BIG153" s="60"/>
      <c r="BIH153" s="60"/>
      <c r="BII153" s="60"/>
      <c r="BIJ153" s="60"/>
      <c r="BIK153" s="60"/>
      <c r="BIL153" s="60"/>
      <c r="BIM153" s="60"/>
      <c r="BIN153" s="60"/>
      <c r="BIO153" s="60"/>
      <c r="BIP153" s="60"/>
      <c r="BIQ153" s="60"/>
      <c r="BIR153" s="60"/>
      <c r="BIS153" s="60"/>
      <c r="BIT153" s="60"/>
      <c r="BIU153" s="60"/>
      <c r="BIV153" s="60"/>
      <c r="BIW153" s="60"/>
      <c r="BIX153" s="60"/>
      <c r="BIY153" s="60"/>
      <c r="BIZ153" s="60"/>
      <c r="BJA153" s="60"/>
      <c r="BJB153" s="60"/>
      <c r="BJC153" s="60"/>
      <c r="BJD153" s="60"/>
      <c r="BJE153" s="60"/>
      <c r="BJF153" s="60"/>
      <c r="BJG153" s="60"/>
      <c r="BJH153" s="60"/>
      <c r="BJI153" s="60"/>
      <c r="BJJ153" s="60"/>
      <c r="BJK153" s="60"/>
      <c r="BJL153" s="60"/>
      <c r="BJM153" s="60"/>
      <c r="BJN153" s="60"/>
      <c r="BJO153" s="60"/>
      <c r="BJP153" s="60"/>
      <c r="BJQ153" s="60"/>
      <c r="BJR153" s="60"/>
      <c r="BJS153" s="60"/>
      <c r="BJT153" s="60"/>
      <c r="BJU153" s="60"/>
      <c r="BJV153" s="60"/>
      <c r="BJW153" s="60"/>
      <c r="BJX153" s="60"/>
      <c r="BJY153" s="60"/>
      <c r="BJZ153" s="60"/>
      <c r="BKA153" s="60"/>
      <c r="BKB153" s="60"/>
      <c r="BKC153" s="60"/>
      <c r="BKD153" s="60"/>
      <c r="BKE153" s="60"/>
      <c r="BKF153" s="60"/>
      <c r="BKG153" s="60"/>
      <c r="BKH153" s="60"/>
      <c r="BKI153" s="60"/>
      <c r="BKJ153" s="60"/>
      <c r="BKK153" s="60"/>
      <c r="BKL153" s="60"/>
      <c r="BKM153" s="60"/>
      <c r="BKN153" s="60"/>
      <c r="BKO153" s="60"/>
      <c r="BKP153" s="60"/>
      <c r="BKQ153" s="60"/>
      <c r="BKR153" s="60"/>
      <c r="BKS153" s="60"/>
      <c r="BKT153" s="60"/>
      <c r="BKU153" s="60"/>
      <c r="BKV153" s="60"/>
      <c r="BKW153" s="60"/>
      <c r="BKX153" s="60"/>
      <c r="BKY153" s="60"/>
      <c r="BKZ153" s="60"/>
      <c r="BLA153" s="60"/>
      <c r="BLB153" s="60"/>
      <c r="BLC153" s="60"/>
      <c r="BLD153" s="60"/>
      <c r="BLE153" s="60"/>
      <c r="BLF153" s="60"/>
      <c r="BLG153" s="60"/>
      <c r="BLH153" s="60"/>
      <c r="BLI153" s="60"/>
      <c r="BLJ153" s="60"/>
      <c r="BLK153" s="60"/>
      <c r="BLL153" s="60"/>
      <c r="BLM153" s="60"/>
      <c r="BLN153" s="60"/>
      <c r="BLO153" s="60"/>
      <c r="BLP153" s="60"/>
      <c r="BLQ153" s="60"/>
      <c r="BLR153" s="60"/>
      <c r="BLS153" s="60"/>
      <c r="BLT153" s="60"/>
      <c r="BLU153" s="60"/>
      <c r="BLV153" s="60"/>
      <c r="BLW153" s="60"/>
      <c r="BLX153" s="60"/>
      <c r="BLY153" s="60"/>
      <c r="BLZ153" s="60"/>
      <c r="BMA153" s="60"/>
      <c r="BMB153" s="60"/>
      <c r="BMC153" s="60"/>
      <c r="BMD153" s="60"/>
      <c r="BME153" s="60"/>
      <c r="BMF153" s="60"/>
      <c r="BMG153" s="60"/>
      <c r="BMH153" s="60"/>
      <c r="BMI153" s="60"/>
      <c r="BMJ153" s="60"/>
      <c r="BMK153" s="60"/>
      <c r="BML153" s="60"/>
      <c r="BMM153" s="60"/>
      <c r="BMN153" s="60"/>
      <c r="BMO153" s="60"/>
      <c r="BMP153" s="60"/>
      <c r="BMQ153" s="60"/>
      <c r="BMR153" s="60"/>
      <c r="BMS153" s="60"/>
      <c r="BMT153" s="60"/>
      <c r="BMU153" s="60"/>
      <c r="BMV153" s="60"/>
      <c r="BMW153" s="60"/>
      <c r="BMX153" s="60"/>
      <c r="BMY153" s="60"/>
      <c r="BMZ153" s="60"/>
      <c r="BNA153" s="60"/>
      <c r="BNB153" s="60"/>
      <c r="BNC153" s="60"/>
      <c r="BND153" s="60"/>
      <c r="BNE153" s="60"/>
      <c r="BNF153" s="60"/>
      <c r="BNG153" s="60"/>
      <c r="BNH153" s="60"/>
      <c r="BNI153" s="60"/>
      <c r="BNJ153" s="60"/>
      <c r="BNK153" s="60"/>
      <c r="BNL153" s="60"/>
      <c r="BNM153" s="60"/>
      <c r="BNN153" s="60"/>
      <c r="BNO153" s="60"/>
      <c r="BNP153" s="60"/>
      <c r="BNQ153" s="60"/>
      <c r="BNR153" s="60"/>
      <c r="BNS153" s="60"/>
      <c r="BNT153" s="60"/>
      <c r="BNU153" s="60"/>
      <c r="BNV153" s="60"/>
      <c r="BNW153" s="60"/>
      <c r="BNX153" s="60"/>
      <c r="BNY153" s="60"/>
      <c r="BNZ153" s="60"/>
      <c r="BOA153" s="60"/>
      <c r="BOB153" s="60"/>
      <c r="BOC153" s="60"/>
      <c r="BOD153" s="60"/>
      <c r="BOE153" s="60"/>
      <c r="BOF153" s="60"/>
      <c r="BOG153" s="60"/>
      <c r="BOH153" s="60"/>
      <c r="BOI153" s="60"/>
      <c r="BOJ153" s="60"/>
      <c r="BOK153" s="60"/>
      <c r="BOL153" s="60"/>
      <c r="BOM153" s="60"/>
      <c r="BON153" s="60"/>
      <c r="BOO153" s="60"/>
      <c r="BOP153" s="60"/>
      <c r="BOQ153" s="60"/>
      <c r="BOR153" s="60"/>
      <c r="BOS153" s="60"/>
      <c r="BOT153" s="60"/>
      <c r="BOU153" s="60"/>
      <c r="BOV153" s="60"/>
      <c r="BOW153" s="60"/>
      <c r="BOX153" s="60"/>
      <c r="BOY153" s="60"/>
      <c r="BOZ153" s="60"/>
      <c r="BPA153" s="60"/>
      <c r="BPB153" s="60"/>
      <c r="BPC153" s="60"/>
      <c r="BPD153" s="60"/>
      <c r="BPE153" s="60"/>
      <c r="BPF153" s="60"/>
      <c r="BPG153" s="60"/>
      <c r="BPH153" s="60"/>
      <c r="BPI153" s="60"/>
      <c r="BPJ153" s="60"/>
      <c r="BPK153" s="60"/>
      <c r="BPL153" s="60"/>
      <c r="BPM153" s="60"/>
      <c r="BPN153" s="60"/>
      <c r="BPO153" s="60"/>
      <c r="BPP153" s="60"/>
      <c r="BPQ153" s="60"/>
      <c r="BPR153" s="60"/>
      <c r="BPS153" s="60"/>
      <c r="BPT153" s="60"/>
      <c r="BPU153" s="60"/>
      <c r="BPV153" s="60"/>
      <c r="BPW153" s="60"/>
      <c r="BPX153" s="60"/>
      <c r="BPY153" s="60"/>
      <c r="BPZ153" s="60"/>
      <c r="BQA153" s="60"/>
      <c r="BQB153" s="60"/>
      <c r="BQC153" s="60"/>
      <c r="BQD153" s="60"/>
      <c r="BQE153" s="60"/>
      <c r="BQF153" s="60"/>
      <c r="BQG153" s="60"/>
      <c r="BQH153" s="60"/>
      <c r="BQI153" s="60"/>
      <c r="BQJ153" s="60"/>
      <c r="BQK153" s="60"/>
      <c r="BQL153" s="60"/>
      <c r="BQM153" s="60"/>
      <c r="BQN153" s="60"/>
      <c r="BQO153" s="60"/>
      <c r="BQP153" s="60"/>
      <c r="BQQ153" s="60"/>
      <c r="BQR153" s="60"/>
      <c r="BQS153" s="60"/>
      <c r="BQT153" s="60"/>
      <c r="BQU153" s="60"/>
      <c r="BQV153" s="60"/>
      <c r="BQW153" s="60"/>
      <c r="BQX153" s="60"/>
      <c r="BQY153" s="60"/>
      <c r="BQZ153" s="60"/>
      <c r="BRA153" s="60"/>
      <c r="BRB153" s="60"/>
      <c r="BRC153" s="60"/>
      <c r="BRD153" s="60"/>
      <c r="BRE153" s="60"/>
      <c r="BRF153" s="60"/>
      <c r="BRG153" s="60"/>
      <c r="BRH153" s="60"/>
      <c r="BRI153" s="60"/>
      <c r="BRJ153" s="60"/>
      <c r="BRK153" s="60"/>
      <c r="BRL153" s="60"/>
      <c r="BRM153" s="60"/>
      <c r="BRN153" s="60"/>
      <c r="BRO153" s="60"/>
      <c r="BRP153" s="60"/>
      <c r="BRQ153" s="60"/>
      <c r="BRR153" s="60"/>
      <c r="BRS153" s="60"/>
      <c r="BRT153" s="60"/>
      <c r="BRU153" s="60"/>
      <c r="BRV153" s="60"/>
      <c r="BRW153" s="60"/>
      <c r="BRX153" s="60"/>
      <c r="BRY153" s="60"/>
      <c r="BRZ153" s="60"/>
      <c r="BSA153" s="60"/>
      <c r="BSB153" s="60"/>
      <c r="BSC153" s="60"/>
      <c r="BSD153" s="60"/>
      <c r="BSE153" s="60"/>
      <c r="BSF153" s="60"/>
      <c r="BSG153" s="60"/>
      <c r="BSH153" s="60"/>
      <c r="BSI153" s="60"/>
      <c r="BSJ153" s="60"/>
      <c r="BSK153" s="60"/>
      <c r="BSL153" s="60"/>
      <c r="BSM153" s="60"/>
      <c r="BSN153" s="60"/>
      <c r="BSO153" s="60"/>
      <c r="BSP153" s="60"/>
      <c r="BSQ153" s="60"/>
      <c r="BSR153" s="60"/>
      <c r="BSS153" s="60"/>
      <c r="BST153" s="60"/>
      <c r="BSU153" s="60"/>
      <c r="BSV153" s="60"/>
      <c r="BSW153" s="60"/>
      <c r="BSX153" s="60"/>
      <c r="BSY153" s="60"/>
      <c r="BSZ153" s="60"/>
      <c r="BTA153" s="60"/>
      <c r="BTB153" s="60"/>
      <c r="BTC153" s="60"/>
      <c r="BTD153" s="60"/>
      <c r="BTE153" s="60"/>
      <c r="BTF153" s="60"/>
      <c r="BTG153" s="60"/>
      <c r="BTH153" s="60"/>
      <c r="BTI153" s="60"/>
      <c r="BTJ153" s="60"/>
      <c r="BTK153" s="60"/>
      <c r="BTL153" s="60"/>
      <c r="BTM153" s="60"/>
      <c r="BTN153" s="60"/>
      <c r="BTO153" s="60"/>
      <c r="BTP153" s="60"/>
      <c r="BTQ153" s="60"/>
      <c r="BTR153" s="60"/>
      <c r="BTS153" s="60"/>
      <c r="BTT153" s="60"/>
      <c r="BTU153" s="60"/>
      <c r="BTV153" s="60"/>
      <c r="BTW153" s="60"/>
      <c r="BTX153" s="60"/>
      <c r="BTY153" s="60"/>
      <c r="BTZ153" s="60"/>
      <c r="BUA153" s="60"/>
      <c r="BUB153" s="60"/>
      <c r="BUC153" s="60"/>
      <c r="BUD153" s="60"/>
      <c r="BUE153" s="60"/>
      <c r="BUF153" s="60"/>
      <c r="BUG153" s="60"/>
      <c r="BUH153" s="60"/>
      <c r="BUI153" s="60"/>
      <c r="BUJ153" s="60"/>
      <c r="BUK153" s="60"/>
      <c r="BUL153" s="60"/>
      <c r="BUM153" s="60"/>
      <c r="BUN153" s="60"/>
      <c r="BUO153" s="60"/>
      <c r="BUP153" s="60"/>
      <c r="BUQ153" s="60"/>
      <c r="BUR153" s="60"/>
      <c r="BUS153" s="60"/>
      <c r="BUT153" s="60"/>
      <c r="BUU153" s="60"/>
      <c r="BUV153" s="60"/>
      <c r="BUW153" s="60"/>
      <c r="BUX153" s="60"/>
      <c r="BUY153" s="60"/>
      <c r="BUZ153" s="60"/>
      <c r="BVA153" s="60"/>
      <c r="BVB153" s="60"/>
      <c r="BVC153" s="60"/>
      <c r="BVD153" s="60"/>
      <c r="BVE153" s="60"/>
      <c r="BVF153" s="60"/>
      <c r="BVG153" s="60"/>
      <c r="BVH153" s="60"/>
      <c r="BVI153" s="60"/>
      <c r="BVJ153" s="60"/>
      <c r="BVK153" s="60"/>
      <c r="BVL153" s="60"/>
      <c r="BVM153" s="60"/>
      <c r="BVN153" s="60"/>
      <c r="BVO153" s="60"/>
      <c r="BVP153" s="60"/>
      <c r="BVQ153" s="60"/>
      <c r="BVR153" s="60"/>
      <c r="BVS153" s="60"/>
      <c r="BVT153" s="60"/>
      <c r="BVU153" s="60"/>
      <c r="BVV153" s="60"/>
      <c r="BVW153" s="60"/>
      <c r="BVX153" s="60"/>
      <c r="BVY153" s="60"/>
      <c r="BVZ153" s="60"/>
      <c r="BWA153" s="60"/>
      <c r="BWB153" s="60"/>
      <c r="BWC153" s="60"/>
      <c r="BWD153" s="60"/>
      <c r="BWE153" s="60"/>
      <c r="BWF153" s="60"/>
      <c r="BWG153" s="60"/>
      <c r="BWH153" s="60"/>
      <c r="BWI153" s="60"/>
      <c r="BWJ153" s="60"/>
      <c r="BWK153" s="60"/>
      <c r="BWL153" s="60"/>
      <c r="BWM153" s="60"/>
      <c r="BWN153" s="60"/>
      <c r="BWO153" s="60"/>
      <c r="BWP153" s="60"/>
      <c r="BWQ153" s="60"/>
      <c r="BWR153" s="60"/>
      <c r="BWS153" s="60"/>
      <c r="BWT153" s="60"/>
      <c r="BWU153" s="60"/>
      <c r="BWV153" s="60"/>
      <c r="BWW153" s="60"/>
      <c r="BWX153" s="60"/>
      <c r="BWY153" s="60"/>
      <c r="BWZ153" s="60"/>
      <c r="BXA153" s="60"/>
      <c r="BXB153" s="60"/>
      <c r="BXC153" s="60"/>
      <c r="BXD153" s="60"/>
      <c r="BXE153" s="60"/>
      <c r="BXF153" s="60"/>
      <c r="BXG153" s="60"/>
      <c r="BXH153" s="60"/>
      <c r="BXI153" s="60"/>
      <c r="BXJ153" s="60"/>
      <c r="BXK153" s="60"/>
      <c r="BXL153" s="60"/>
      <c r="BXM153" s="60"/>
      <c r="BXN153" s="60"/>
      <c r="BXO153" s="60"/>
      <c r="BXP153" s="60"/>
      <c r="BXQ153" s="60"/>
      <c r="BXR153" s="60"/>
      <c r="BXS153" s="60"/>
      <c r="BXT153" s="60"/>
      <c r="BXU153" s="60"/>
      <c r="BXV153" s="60"/>
      <c r="BXW153" s="60"/>
      <c r="BXX153" s="60"/>
      <c r="BXY153" s="60"/>
      <c r="BXZ153" s="60"/>
      <c r="BYA153" s="60"/>
      <c r="BYB153" s="60"/>
      <c r="BYC153" s="60"/>
      <c r="BYD153" s="60"/>
      <c r="BYE153" s="60"/>
      <c r="BYF153" s="60"/>
      <c r="BYG153" s="60"/>
      <c r="BYH153" s="60"/>
      <c r="BYI153" s="60"/>
      <c r="BYJ153" s="60"/>
      <c r="BYK153" s="60"/>
      <c r="BYL153" s="60"/>
      <c r="BYM153" s="60"/>
      <c r="BYN153" s="60"/>
      <c r="BYO153" s="60"/>
      <c r="BYP153" s="60"/>
      <c r="BYQ153" s="60"/>
      <c r="BYR153" s="60"/>
      <c r="BYS153" s="60"/>
      <c r="BYT153" s="60"/>
      <c r="BYU153" s="60"/>
      <c r="BYV153" s="60"/>
      <c r="BYW153" s="60"/>
      <c r="BYX153" s="60"/>
      <c r="BYY153" s="60"/>
      <c r="BYZ153" s="60"/>
      <c r="BZA153" s="60"/>
      <c r="BZB153" s="60"/>
      <c r="BZC153" s="60"/>
      <c r="BZD153" s="60"/>
      <c r="BZE153" s="60"/>
      <c r="BZF153" s="60"/>
      <c r="BZG153" s="60"/>
      <c r="BZH153" s="60"/>
      <c r="BZI153" s="60"/>
      <c r="BZJ153" s="60"/>
      <c r="BZK153" s="60"/>
      <c r="BZL153" s="60"/>
      <c r="BZM153" s="60"/>
      <c r="BZN153" s="60"/>
      <c r="BZO153" s="60"/>
      <c r="BZP153" s="60"/>
      <c r="BZQ153" s="60"/>
      <c r="BZR153" s="60"/>
      <c r="BZS153" s="60"/>
      <c r="BZT153" s="60"/>
      <c r="BZU153" s="60"/>
      <c r="BZV153" s="60"/>
      <c r="BZW153" s="60"/>
      <c r="BZX153" s="60"/>
      <c r="BZY153" s="60"/>
      <c r="BZZ153" s="60"/>
      <c r="CAA153" s="60"/>
      <c r="CAB153" s="60"/>
      <c r="CAC153" s="60"/>
      <c r="CAD153" s="60"/>
      <c r="CAE153" s="60"/>
      <c r="CAF153" s="60"/>
      <c r="CAG153" s="60"/>
      <c r="CAH153" s="60"/>
      <c r="CAI153" s="60"/>
      <c r="CAJ153" s="60"/>
      <c r="CAK153" s="60"/>
      <c r="CAL153" s="60"/>
      <c r="CAM153" s="60"/>
      <c r="CAN153" s="60"/>
      <c r="CAO153" s="60"/>
      <c r="CAP153" s="60"/>
      <c r="CAQ153" s="60"/>
      <c r="CAR153" s="60"/>
      <c r="CAS153" s="60"/>
      <c r="CAT153" s="60"/>
      <c r="CAU153" s="60"/>
      <c r="CAV153" s="60"/>
      <c r="CAW153" s="60"/>
      <c r="CAX153" s="60"/>
      <c r="CAY153" s="60"/>
      <c r="CAZ153" s="60"/>
      <c r="CBA153" s="60"/>
      <c r="CBB153" s="60"/>
      <c r="CBC153" s="60"/>
      <c r="CBD153" s="60"/>
      <c r="CBE153" s="60"/>
      <c r="CBF153" s="60"/>
      <c r="CBG153" s="60"/>
      <c r="CBH153" s="60"/>
      <c r="CBI153" s="60"/>
      <c r="CBJ153" s="60"/>
      <c r="CBK153" s="60"/>
      <c r="CBL153" s="60"/>
      <c r="CBM153" s="60"/>
      <c r="CBN153" s="60"/>
      <c r="CBO153" s="60"/>
      <c r="CBP153" s="60"/>
      <c r="CBQ153" s="60"/>
      <c r="CBR153" s="60"/>
      <c r="CBS153" s="60"/>
      <c r="CBT153" s="60"/>
      <c r="CBU153" s="60"/>
      <c r="CBV153" s="60"/>
      <c r="CBW153" s="60"/>
      <c r="CBX153" s="60"/>
      <c r="CBY153" s="60"/>
      <c r="CBZ153" s="60"/>
      <c r="CCA153" s="60"/>
      <c r="CCB153" s="60"/>
      <c r="CCC153" s="60"/>
      <c r="CCD153" s="60"/>
      <c r="CCE153" s="60"/>
      <c r="CCF153" s="60"/>
      <c r="CCG153" s="60"/>
      <c r="CCH153" s="60"/>
      <c r="CCI153" s="60"/>
      <c r="CCJ153" s="60"/>
      <c r="CCK153" s="60"/>
      <c r="CCL153" s="60"/>
      <c r="CCM153" s="60"/>
      <c r="CCN153" s="60"/>
      <c r="CCO153" s="60"/>
      <c r="CCP153" s="60"/>
      <c r="CCQ153" s="60"/>
      <c r="CCR153" s="60"/>
      <c r="CCS153" s="60"/>
      <c r="CCT153" s="60"/>
      <c r="CCU153" s="60"/>
      <c r="CCV153" s="60"/>
      <c r="CCW153" s="60"/>
      <c r="CCX153" s="60"/>
      <c r="CCY153" s="60"/>
      <c r="CCZ153" s="60"/>
      <c r="CDA153" s="60"/>
      <c r="CDB153" s="60"/>
      <c r="CDC153" s="60"/>
      <c r="CDD153" s="60"/>
      <c r="CDE153" s="60"/>
      <c r="CDF153" s="60"/>
      <c r="CDG153" s="60"/>
      <c r="CDH153" s="60"/>
      <c r="CDI153" s="60"/>
      <c r="CDJ153" s="60"/>
      <c r="CDK153" s="60"/>
      <c r="CDL153" s="60"/>
      <c r="CDM153" s="60"/>
      <c r="CDN153" s="60"/>
      <c r="CDO153" s="60"/>
      <c r="CDP153" s="60"/>
      <c r="CDQ153" s="60"/>
      <c r="CDR153" s="60"/>
      <c r="CDS153" s="60"/>
      <c r="CDT153" s="60"/>
      <c r="CDU153" s="60"/>
      <c r="CDV153" s="60"/>
      <c r="CDW153" s="60"/>
      <c r="CDX153" s="60"/>
      <c r="CDY153" s="60"/>
      <c r="CDZ153" s="60"/>
      <c r="CEA153" s="60"/>
      <c r="CEB153" s="60"/>
      <c r="CEC153" s="60"/>
      <c r="CED153" s="60"/>
      <c r="CEE153" s="60"/>
      <c r="CEF153" s="60"/>
      <c r="CEG153" s="60"/>
      <c r="CEH153" s="60"/>
      <c r="CEI153" s="60"/>
      <c r="CEJ153" s="60"/>
      <c r="CEK153" s="60"/>
      <c r="CEL153" s="60"/>
      <c r="CEM153" s="60"/>
      <c r="CEN153" s="60"/>
      <c r="CEO153" s="60"/>
      <c r="CEP153" s="60"/>
      <c r="CEQ153" s="60"/>
      <c r="CER153" s="60"/>
      <c r="CES153" s="60"/>
      <c r="CET153" s="60"/>
      <c r="CEU153" s="60"/>
      <c r="CEV153" s="60"/>
      <c r="CEW153" s="60"/>
      <c r="CEX153" s="60"/>
      <c r="CEY153" s="60"/>
      <c r="CEZ153" s="60"/>
      <c r="CFA153" s="60"/>
      <c r="CFB153" s="60"/>
      <c r="CFC153" s="60"/>
      <c r="CFD153" s="60"/>
      <c r="CFE153" s="60"/>
      <c r="CFF153" s="60"/>
      <c r="CFG153" s="60"/>
      <c r="CFH153" s="60"/>
      <c r="CFI153" s="60"/>
      <c r="CFJ153" s="60"/>
      <c r="CFK153" s="60"/>
      <c r="CFL153" s="60"/>
      <c r="CFM153" s="60"/>
      <c r="CFN153" s="60"/>
      <c r="CFO153" s="60"/>
      <c r="CFP153" s="60"/>
      <c r="CFQ153" s="60"/>
      <c r="CFR153" s="60"/>
      <c r="CFS153" s="60"/>
      <c r="CFT153" s="60"/>
      <c r="CFU153" s="60"/>
      <c r="CFV153" s="60"/>
      <c r="CFW153" s="60"/>
      <c r="CFX153" s="60"/>
      <c r="CFY153" s="60"/>
      <c r="CFZ153" s="60"/>
      <c r="CGA153" s="60"/>
      <c r="CGB153" s="60"/>
      <c r="CGC153" s="60"/>
      <c r="CGD153" s="60"/>
      <c r="CGE153" s="60"/>
      <c r="CGF153" s="60"/>
      <c r="CGG153" s="60"/>
      <c r="CGH153" s="60"/>
      <c r="CGI153" s="60"/>
      <c r="CGJ153" s="60"/>
      <c r="CGK153" s="60"/>
      <c r="CGL153" s="60"/>
      <c r="CGM153" s="60"/>
      <c r="CGN153" s="60"/>
      <c r="CGO153" s="60"/>
      <c r="CGP153" s="60"/>
      <c r="CGQ153" s="60"/>
      <c r="CGR153" s="60"/>
      <c r="CGS153" s="60"/>
      <c r="CGT153" s="60"/>
      <c r="CGU153" s="60"/>
      <c r="CGV153" s="60"/>
      <c r="CGW153" s="60"/>
      <c r="CGX153" s="60"/>
      <c r="CGY153" s="60"/>
      <c r="CGZ153" s="60"/>
      <c r="CHA153" s="60"/>
      <c r="CHB153" s="60"/>
      <c r="CHC153" s="60"/>
      <c r="CHD153" s="60"/>
      <c r="CHE153" s="60"/>
      <c r="CHF153" s="60"/>
      <c r="CHG153" s="60"/>
      <c r="CHH153" s="60"/>
      <c r="CHI153" s="60"/>
      <c r="CHJ153" s="60"/>
      <c r="CHK153" s="60"/>
      <c r="CHL153" s="60"/>
      <c r="CHM153" s="60"/>
      <c r="CHN153" s="60"/>
      <c r="CHO153" s="60"/>
      <c r="CHP153" s="60"/>
      <c r="CHQ153" s="60"/>
      <c r="CHR153" s="60"/>
      <c r="CHS153" s="60"/>
      <c r="CHT153" s="60"/>
      <c r="CHU153" s="60"/>
      <c r="CHV153" s="60"/>
      <c r="CHW153" s="60"/>
      <c r="CHX153" s="60"/>
      <c r="CHY153" s="60"/>
      <c r="CHZ153" s="60"/>
      <c r="CIA153" s="60"/>
      <c r="CIB153" s="60"/>
      <c r="CIC153" s="60"/>
      <c r="CID153" s="60"/>
      <c r="CIE153" s="60"/>
      <c r="CIF153" s="60"/>
      <c r="CIG153" s="60"/>
      <c r="CIH153" s="60"/>
      <c r="CII153" s="60"/>
      <c r="CIJ153" s="60"/>
      <c r="CIK153" s="60"/>
      <c r="CIL153" s="60"/>
      <c r="CIM153" s="60"/>
      <c r="CIN153" s="60"/>
      <c r="CIO153" s="60"/>
      <c r="CIP153" s="60"/>
      <c r="CIQ153" s="60"/>
      <c r="CIR153" s="60"/>
      <c r="CIS153" s="60"/>
      <c r="CIT153" s="60"/>
      <c r="CIU153" s="60"/>
      <c r="CIV153" s="60"/>
      <c r="CIW153" s="60"/>
      <c r="CIX153" s="60"/>
      <c r="CIY153" s="60"/>
      <c r="CIZ153" s="60"/>
      <c r="CJA153" s="60"/>
      <c r="CJB153" s="60"/>
      <c r="CJC153" s="60"/>
      <c r="CJD153" s="60"/>
      <c r="CJE153" s="60"/>
      <c r="CJF153" s="60"/>
      <c r="CJG153" s="60"/>
      <c r="CJH153" s="60"/>
      <c r="CJI153" s="60"/>
      <c r="CJJ153" s="60"/>
      <c r="CJK153" s="60"/>
      <c r="CJL153" s="60"/>
      <c r="CJM153" s="60"/>
      <c r="CJN153" s="60"/>
      <c r="CJO153" s="60"/>
      <c r="CJP153" s="60"/>
      <c r="CJQ153" s="60"/>
      <c r="CJR153" s="60"/>
      <c r="CJS153" s="60"/>
      <c r="CJT153" s="60"/>
      <c r="CJU153" s="60"/>
      <c r="CJV153" s="60"/>
      <c r="CJW153" s="60"/>
      <c r="CJX153" s="60"/>
      <c r="CJY153" s="60"/>
      <c r="CJZ153" s="60"/>
      <c r="CKA153" s="60"/>
      <c r="CKB153" s="60"/>
      <c r="CKC153" s="60"/>
      <c r="CKD153" s="60"/>
      <c r="CKE153" s="60"/>
      <c r="CKF153" s="60"/>
      <c r="CKG153" s="60"/>
      <c r="CKH153" s="60"/>
      <c r="CKI153" s="60"/>
      <c r="CKJ153" s="60"/>
      <c r="CKK153" s="60"/>
      <c r="CKL153" s="60"/>
      <c r="CKM153" s="60"/>
      <c r="CKN153" s="60"/>
      <c r="CKO153" s="60"/>
      <c r="CKP153" s="60"/>
      <c r="CKQ153" s="60"/>
      <c r="CKR153" s="60"/>
      <c r="CKS153" s="60"/>
      <c r="CKT153" s="60"/>
      <c r="CKU153" s="60"/>
      <c r="CKV153" s="60"/>
      <c r="CKW153" s="60"/>
      <c r="CKX153" s="60"/>
      <c r="CKY153" s="60"/>
      <c r="CKZ153" s="60"/>
      <c r="CLA153" s="60"/>
      <c r="CLB153" s="60"/>
      <c r="CLC153" s="60"/>
      <c r="CLD153" s="60"/>
      <c r="CLE153" s="60"/>
      <c r="CLF153" s="60"/>
      <c r="CLG153" s="60"/>
      <c r="CLH153" s="60"/>
      <c r="CLI153" s="60"/>
      <c r="CLJ153" s="60"/>
      <c r="CLK153" s="60"/>
      <c r="CLL153" s="60"/>
      <c r="CLM153" s="60"/>
      <c r="CLN153" s="60"/>
      <c r="CLO153" s="60"/>
      <c r="CLP153" s="60"/>
      <c r="CLQ153" s="60"/>
      <c r="CLR153" s="60"/>
      <c r="CLS153" s="60"/>
      <c r="CLT153" s="60"/>
      <c r="CLU153" s="60"/>
      <c r="CLV153" s="60"/>
      <c r="CLW153" s="60"/>
      <c r="CLX153" s="60"/>
      <c r="CLY153" s="60"/>
      <c r="CLZ153" s="60"/>
      <c r="CMA153" s="60"/>
      <c r="CMB153" s="60"/>
      <c r="CMC153" s="60"/>
      <c r="CMD153" s="60"/>
      <c r="CME153" s="60"/>
      <c r="CMF153" s="60"/>
      <c r="CMG153" s="60"/>
      <c r="CMH153" s="60"/>
      <c r="CMI153" s="60"/>
      <c r="CMJ153" s="60"/>
      <c r="CMK153" s="60"/>
      <c r="CML153" s="60"/>
      <c r="CMM153" s="60"/>
      <c r="CMN153" s="60"/>
      <c r="CMO153" s="60"/>
      <c r="CMP153" s="60"/>
      <c r="CMQ153" s="60"/>
      <c r="CMR153" s="60"/>
      <c r="CMS153" s="60"/>
      <c r="CMT153" s="60"/>
      <c r="CMU153" s="60"/>
      <c r="CMV153" s="60"/>
      <c r="CMW153" s="60"/>
      <c r="CMX153" s="60"/>
      <c r="CMY153" s="60"/>
      <c r="CMZ153" s="60"/>
      <c r="CNA153" s="60"/>
      <c r="CNB153" s="60"/>
      <c r="CNC153" s="60"/>
      <c r="CND153" s="60"/>
      <c r="CNE153" s="60"/>
      <c r="CNF153" s="60"/>
      <c r="CNG153" s="60"/>
      <c r="CNH153" s="60"/>
      <c r="CNI153" s="60"/>
      <c r="CNJ153" s="60"/>
      <c r="CNK153" s="60"/>
      <c r="CNL153" s="60"/>
      <c r="CNM153" s="60"/>
      <c r="CNN153" s="60"/>
      <c r="CNO153" s="60"/>
      <c r="CNP153" s="60"/>
      <c r="CNQ153" s="60"/>
      <c r="CNR153" s="60"/>
      <c r="CNS153" s="60"/>
      <c r="CNT153" s="60"/>
      <c r="CNU153" s="60"/>
      <c r="CNV153" s="60"/>
      <c r="CNW153" s="60"/>
      <c r="CNX153" s="60"/>
      <c r="CNY153" s="60"/>
      <c r="CNZ153" s="60"/>
      <c r="COA153" s="60"/>
      <c r="COB153" s="60"/>
      <c r="COC153" s="60"/>
      <c r="COD153" s="60"/>
      <c r="COE153" s="60"/>
      <c r="COF153" s="60"/>
      <c r="COG153" s="60"/>
      <c r="COH153" s="60"/>
      <c r="COI153" s="60"/>
      <c r="COJ153" s="60"/>
      <c r="COK153" s="60"/>
      <c r="COL153" s="60"/>
      <c r="COM153" s="60"/>
      <c r="CON153" s="60"/>
      <c r="COO153" s="60"/>
      <c r="COP153" s="60"/>
      <c r="COQ153" s="60"/>
      <c r="COR153" s="60"/>
      <c r="COS153" s="60"/>
      <c r="COT153" s="60"/>
      <c r="COU153" s="60"/>
      <c r="COV153" s="60"/>
      <c r="COW153" s="60"/>
      <c r="COX153" s="60"/>
      <c r="COY153" s="60"/>
      <c r="COZ153" s="60"/>
      <c r="CPA153" s="60"/>
      <c r="CPB153" s="60"/>
      <c r="CPC153" s="60"/>
      <c r="CPD153" s="60"/>
      <c r="CPE153" s="60"/>
      <c r="CPF153" s="60"/>
      <c r="CPG153" s="60"/>
      <c r="CPH153" s="60"/>
      <c r="CPI153" s="60"/>
      <c r="CPJ153" s="60"/>
      <c r="CPK153" s="60"/>
      <c r="CPL153" s="60"/>
      <c r="CPM153" s="60"/>
      <c r="CPN153" s="60"/>
      <c r="CPO153" s="60"/>
      <c r="CPP153" s="60"/>
      <c r="CPQ153" s="60"/>
      <c r="CPR153" s="60"/>
      <c r="CPS153" s="60"/>
      <c r="CPT153" s="60"/>
      <c r="CPU153" s="60"/>
      <c r="CPV153" s="60"/>
      <c r="CPW153" s="60"/>
      <c r="CPX153" s="60"/>
      <c r="CPY153" s="60"/>
      <c r="CPZ153" s="60"/>
      <c r="CQA153" s="60"/>
      <c r="CQB153" s="60"/>
      <c r="CQC153" s="60"/>
      <c r="CQD153" s="60"/>
      <c r="CQE153" s="60"/>
      <c r="CQF153" s="60"/>
      <c r="CQG153" s="60"/>
      <c r="CQH153" s="60"/>
      <c r="CQI153" s="60"/>
      <c r="CQJ153" s="60"/>
      <c r="CQK153" s="60"/>
      <c r="CQL153" s="60"/>
      <c r="CQM153" s="60"/>
      <c r="CQN153" s="60"/>
      <c r="CQO153" s="60"/>
      <c r="CQP153" s="60"/>
      <c r="CQQ153" s="60"/>
      <c r="CQR153" s="60"/>
      <c r="CQS153" s="60"/>
      <c r="CQT153" s="60"/>
      <c r="CQU153" s="60"/>
      <c r="CQV153" s="60"/>
      <c r="CQW153" s="60"/>
      <c r="CQX153" s="60"/>
      <c r="CQY153" s="60"/>
      <c r="CQZ153" s="60"/>
      <c r="CRA153" s="60"/>
      <c r="CRB153" s="60"/>
      <c r="CRC153" s="60"/>
      <c r="CRD153" s="60"/>
      <c r="CRE153" s="60"/>
      <c r="CRF153" s="60"/>
      <c r="CRG153" s="60"/>
      <c r="CRH153" s="60"/>
      <c r="CRI153" s="60"/>
      <c r="CRJ153" s="60"/>
      <c r="CRK153" s="60"/>
      <c r="CRL153" s="60"/>
      <c r="CRM153" s="60"/>
      <c r="CRN153" s="60"/>
      <c r="CRO153" s="60"/>
      <c r="CRP153" s="60"/>
      <c r="CRQ153" s="60"/>
      <c r="CRR153" s="60"/>
      <c r="CRS153" s="60"/>
      <c r="CRT153" s="60"/>
      <c r="CRU153" s="60"/>
      <c r="CRV153" s="60"/>
      <c r="CRW153" s="60"/>
      <c r="CRX153" s="60"/>
      <c r="CRY153" s="60"/>
      <c r="CRZ153" s="60"/>
      <c r="CSA153" s="60"/>
      <c r="CSB153" s="60"/>
      <c r="CSC153" s="60"/>
      <c r="CSD153" s="60"/>
      <c r="CSE153" s="60"/>
      <c r="CSF153" s="60"/>
      <c r="CSG153" s="60"/>
      <c r="CSH153" s="60"/>
      <c r="CSI153" s="60"/>
      <c r="CSJ153" s="60"/>
      <c r="CSK153" s="60"/>
      <c r="CSL153" s="60"/>
      <c r="CSM153" s="60"/>
      <c r="CSN153" s="60"/>
      <c r="CSO153" s="60"/>
      <c r="CSP153" s="60"/>
      <c r="CSQ153" s="60"/>
      <c r="CSR153" s="60"/>
      <c r="CSS153" s="60"/>
      <c r="CST153" s="60"/>
      <c r="CSU153" s="60"/>
      <c r="CSV153" s="60"/>
      <c r="CSW153" s="60"/>
      <c r="CSX153" s="60"/>
      <c r="CSY153" s="60"/>
      <c r="CSZ153" s="60"/>
      <c r="CTA153" s="60"/>
      <c r="CTB153" s="60"/>
      <c r="CTC153" s="60"/>
      <c r="CTD153" s="60"/>
      <c r="CTE153" s="60"/>
      <c r="CTF153" s="60"/>
      <c r="CTG153" s="60"/>
      <c r="CTH153" s="60"/>
      <c r="CTI153" s="60"/>
      <c r="CTJ153" s="60"/>
      <c r="CTK153" s="60"/>
      <c r="CTL153" s="60"/>
      <c r="CTM153" s="60"/>
      <c r="CTN153" s="60"/>
      <c r="CTO153" s="60"/>
      <c r="CTP153" s="60"/>
      <c r="CTQ153" s="60"/>
      <c r="CTR153" s="60"/>
      <c r="CTS153" s="60"/>
      <c r="CTT153" s="60"/>
      <c r="CTU153" s="60"/>
      <c r="CTV153" s="60"/>
      <c r="CTW153" s="60"/>
      <c r="CTX153" s="60"/>
      <c r="CTY153" s="60"/>
      <c r="CTZ153" s="60"/>
      <c r="CUA153" s="60"/>
      <c r="CUB153" s="60"/>
      <c r="CUC153" s="60"/>
      <c r="CUD153" s="60"/>
      <c r="CUE153" s="60"/>
      <c r="CUF153" s="60"/>
      <c r="CUG153" s="60"/>
      <c r="CUH153" s="60"/>
      <c r="CUI153" s="60"/>
      <c r="CUJ153" s="60"/>
      <c r="CUK153" s="60"/>
      <c r="CUL153" s="60"/>
      <c r="CUM153" s="60"/>
      <c r="CUN153" s="60"/>
      <c r="CUO153" s="60"/>
      <c r="CUP153" s="60"/>
      <c r="CUQ153" s="60"/>
      <c r="CUR153" s="60"/>
      <c r="CUS153" s="60"/>
      <c r="CUT153" s="60"/>
      <c r="CUU153" s="60"/>
      <c r="CUV153" s="60"/>
      <c r="CUW153" s="60"/>
      <c r="CUX153" s="60"/>
      <c r="CUY153" s="60"/>
      <c r="CUZ153" s="60"/>
      <c r="CVA153" s="60"/>
      <c r="CVB153" s="60"/>
      <c r="CVC153" s="60"/>
      <c r="CVD153" s="60"/>
      <c r="CVE153" s="60"/>
      <c r="CVF153" s="60"/>
      <c r="CVG153" s="60"/>
      <c r="CVH153" s="60"/>
      <c r="CVI153" s="60"/>
      <c r="CVJ153" s="60"/>
      <c r="CVK153" s="60"/>
      <c r="CVL153" s="60"/>
      <c r="CVM153" s="60"/>
      <c r="CVN153" s="60"/>
      <c r="CVO153" s="60"/>
      <c r="CVP153" s="60"/>
      <c r="CVQ153" s="60"/>
      <c r="CVR153" s="60"/>
      <c r="CVS153" s="60"/>
      <c r="CVT153" s="60"/>
      <c r="CVU153" s="60"/>
      <c r="CVV153" s="60"/>
      <c r="CVW153" s="60"/>
      <c r="CVX153" s="60"/>
      <c r="CVY153" s="60"/>
      <c r="CVZ153" s="60"/>
      <c r="CWA153" s="60"/>
      <c r="CWB153" s="60"/>
      <c r="CWC153" s="60"/>
      <c r="CWD153" s="60"/>
      <c r="CWE153" s="60"/>
      <c r="CWF153" s="60"/>
      <c r="CWG153" s="60"/>
      <c r="CWH153" s="60"/>
      <c r="CWI153" s="60"/>
      <c r="CWJ153" s="60"/>
      <c r="CWK153" s="60"/>
      <c r="CWL153" s="60"/>
      <c r="CWM153" s="60"/>
      <c r="CWN153" s="60"/>
      <c r="CWO153" s="60"/>
      <c r="CWP153" s="60"/>
      <c r="CWQ153" s="60"/>
      <c r="CWR153" s="60"/>
      <c r="CWS153" s="60"/>
      <c r="CWT153" s="60"/>
      <c r="CWU153" s="60"/>
      <c r="CWV153" s="60"/>
      <c r="CWW153" s="60"/>
      <c r="CWX153" s="60"/>
      <c r="CWY153" s="60"/>
      <c r="CWZ153" s="60"/>
      <c r="CXA153" s="60"/>
      <c r="CXB153" s="60"/>
      <c r="CXC153" s="60"/>
      <c r="CXD153" s="60"/>
      <c r="CXE153" s="60"/>
      <c r="CXF153" s="60"/>
      <c r="CXG153" s="60"/>
      <c r="CXH153" s="60"/>
      <c r="CXI153" s="60"/>
      <c r="CXJ153" s="60"/>
      <c r="CXK153" s="60"/>
      <c r="CXL153" s="60"/>
      <c r="CXM153" s="60"/>
      <c r="CXN153" s="60"/>
      <c r="CXO153" s="60"/>
      <c r="CXP153" s="60"/>
      <c r="CXQ153" s="60"/>
      <c r="CXR153" s="60"/>
      <c r="CXS153" s="60"/>
      <c r="CXT153" s="60"/>
      <c r="CXU153" s="60"/>
      <c r="CXV153" s="60"/>
      <c r="CXW153" s="60"/>
      <c r="CXX153" s="60"/>
      <c r="CXY153" s="60"/>
      <c r="CXZ153" s="60"/>
      <c r="CYA153" s="60"/>
      <c r="CYB153" s="60"/>
      <c r="CYC153" s="60"/>
      <c r="CYD153" s="60"/>
      <c r="CYE153" s="60"/>
      <c r="CYF153" s="60"/>
      <c r="CYG153" s="60"/>
      <c r="CYH153" s="60"/>
      <c r="CYI153" s="60"/>
      <c r="CYJ153" s="60"/>
      <c r="CYK153" s="60"/>
      <c r="CYL153" s="60"/>
      <c r="CYM153" s="60"/>
      <c r="CYN153" s="60"/>
      <c r="CYO153" s="60"/>
      <c r="CYP153" s="60"/>
      <c r="CYQ153" s="60"/>
      <c r="CYR153" s="60"/>
      <c r="CYS153" s="60"/>
      <c r="CYT153" s="60"/>
      <c r="CYU153" s="60"/>
      <c r="CYV153" s="60"/>
      <c r="CYW153" s="60"/>
      <c r="CYX153" s="60"/>
      <c r="CYY153" s="60"/>
      <c r="CYZ153" s="60"/>
      <c r="CZA153" s="60"/>
      <c r="CZB153" s="60"/>
      <c r="CZC153" s="60"/>
      <c r="CZD153" s="60"/>
      <c r="CZE153" s="60"/>
      <c r="CZF153" s="60"/>
      <c r="CZG153" s="60"/>
      <c r="CZH153" s="60"/>
      <c r="CZI153" s="60"/>
      <c r="CZJ153" s="60"/>
      <c r="CZK153" s="60"/>
      <c r="CZL153" s="60"/>
      <c r="CZM153" s="60"/>
      <c r="CZN153" s="60"/>
      <c r="CZO153" s="60"/>
      <c r="CZP153" s="60"/>
      <c r="CZQ153" s="60"/>
      <c r="CZR153" s="60"/>
      <c r="CZS153" s="60"/>
      <c r="CZT153" s="60"/>
      <c r="CZU153" s="60"/>
      <c r="CZV153" s="60"/>
      <c r="CZW153" s="60"/>
      <c r="CZX153" s="60"/>
      <c r="CZY153" s="60"/>
      <c r="CZZ153" s="60"/>
      <c r="DAA153" s="60"/>
      <c r="DAB153" s="60"/>
      <c r="DAC153" s="60"/>
      <c r="DAD153" s="60"/>
      <c r="DAE153" s="60"/>
      <c r="DAF153" s="60"/>
      <c r="DAG153" s="60"/>
      <c r="DAH153" s="60"/>
      <c r="DAI153" s="60"/>
      <c r="DAJ153" s="60"/>
      <c r="DAK153" s="60"/>
      <c r="DAL153" s="60"/>
      <c r="DAM153" s="60"/>
      <c r="DAN153" s="60"/>
      <c r="DAO153" s="60"/>
      <c r="DAP153" s="60"/>
      <c r="DAQ153" s="60"/>
      <c r="DAR153" s="60"/>
      <c r="DAS153" s="60"/>
      <c r="DAT153" s="60"/>
      <c r="DAU153" s="60"/>
      <c r="DAV153" s="60"/>
      <c r="DAW153" s="60"/>
      <c r="DAX153" s="60"/>
      <c r="DAY153" s="60"/>
      <c r="DAZ153" s="60"/>
      <c r="DBA153" s="60"/>
      <c r="DBB153" s="60"/>
      <c r="DBC153" s="60"/>
      <c r="DBD153" s="60"/>
      <c r="DBE153" s="60"/>
      <c r="DBF153" s="60"/>
      <c r="DBG153" s="60"/>
      <c r="DBH153" s="60"/>
      <c r="DBI153" s="60"/>
      <c r="DBJ153" s="60"/>
      <c r="DBK153" s="60"/>
      <c r="DBL153" s="60"/>
      <c r="DBM153" s="60"/>
      <c r="DBN153" s="60"/>
      <c r="DBO153" s="60"/>
      <c r="DBP153" s="60"/>
      <c r="DBQ153" s="60"/>
      <c r="DBR153" s="60"/>
      <c r="DBS153" s="60"/>
      <c r="DBT153" s="60"/>
      <c r="DBU153" s="60"/>
      <c r="DBV153" s="60"/>
      <c r="DBW153" s="60"/>
      <c r="DBX153" s="60"/>
      <c r="DBY153" s="60"/>
      <c r="DBZ153" s="60"/>
      <c r="DCA153" s="60"/>
      <c r="DCB153" s="60"/>
      <c r="DCC153" s="60"/>
      <c r="DCD153" s="60"/>
      <c r="DCE153" s="60"/>
      <c r="DCF153" s="60"/>
      <c r="DCG153" s="60"/>
      <c r="DCH153" s="60"/>
      <c r="DCI153" s="60"/>
      <c r="DCJ153" s="60"/>
      <c r="DCK153" s="60"/>
      <c r="DCL153" s="60"/>
      <c r="DCM153" s="60"/>
      <c r="DCN153" s="60"/>
      <c r="DCO153" s="60"/>
      <c r="DCP153" s="60"/>
      <c r="DCQ153" s="60"/>
      <c r="DCR153" s="60"/>
      <c r="DCS153" s="60"/>
      <c r="DCT153" s="60"/>
      <c r="DCU153" s="60"/>
      <c r="DCV153" s="60"/>
      <c r="DCW153" s="60"/>
      <c r="DCX153" s="60"/>
      <c r="DCY153" s="60"/>
      <c r="DCZ153" s="60"/>
      <c r="DDA153" s="60"/>
      <c r="DDB153" s="60"/>
      <c r="DDC153" s="60"/>
      <c r="DDD153" s="60"/>
      <c r="DDE153" s="60"/>
      <c r="DDF153" s="60"/>
      <c r="DDG153" s="60"/>
      <c r="DDH153" s="60"/>
      <c r="DDI153" s="60"/>
      <c r="DDJ153" s="60"/>
      <c r="DDK153" s="60"/>
      <c r="DDL153" s="60"/>
      <c r="DDM153" s="60"/>
      <c r="DDN153" s="60"/>
      <c r="DDO153" s="60"/>
      <c r="DDP153" s="60"/>
      <c r="DDQ153" s="60"/>
      <c r="DDR153" s="60"/>
      <c r="DDS153" s="60"/>
      <c r="DDT153" s="60"/>
      <c r="DDU153" s="60"/>
      <c r="DDV153" s="60"/>
      <c r="DDW153" s="60"/>
      <c r="DDX153" s="60"/>
      <c r="DDY153" s="60"/>
      <c r="DDZ153" s="60"/>
      <c r="DEA153" s="60"/>
      <c r="DEB153" s="60"/>
      <c r="DEC153" s="60"/>
      <c r="DED153" s="60"/>
      <c r="DEE153" s="60"/>
      <c r="DEF153" s="60"/>
      <c r="DEG153" s="60"/>
      <c r="DEH153" s="60"/>
      <c r="DEI153" s="60"/>
      <c r="DEJ153" s="60"/>
      <c r="DEK153" s="60"/>
      <c r="DEL153" s="60"/>
      <c r="DEM153" s="60"/>
      <c r="DEN153" s="60"/>
      <c r="DEO153" s="60"/>
      <c r="DEP153" s="60"/>
      <c r="DEQ153" s="60"/>
      <c r="DER153" s="60"/>
      <c r="DES153" s="60"/>
      <c r="DET153" s="60"/>
      <c r="DEU153" s="60"/>
      <c r="DEV153" s="60"/>
      <c r="DEW153" s="60"/>
      <c r="DEX153" s="60"/>
      <c r="DEY153" s="60"/>
      <c r="DEZ153" s="60"/>
      <c r="DFA153" s="60"/>
      <c r="DFB153" s="60"/>
      <c r="DFC153" s="60"/>
      <c r="DFD153" s="60"/>
      <c r="DFE153" s="60"/>
      <c r="DFF153" s="60"/>
      <c r="DFG153" s="60"/>
      <c r="DFH153" s="60"/>
      <c r="DFI153" s="60"/>
      <c r="DFJ153" s="60"/>
      <c r="DFK153" s="60"/>
      <c r="DFL153" s="60"/>
      <c r="DFM153" s="60"/>
      <c r="DFN153" s="60"/>
      <c r="DFO153" s="60"/>
      <c r="DFP153" s="60"/>
      <c r="DFQ153" s="60"/>
      <c r="DFR153" s="60"/>
      <c r="DFS153" s="60"/>
      <c r="DFT153" s="60"/>
      <c r="DFU153" s="60"/>
      <c r="DFV153" s="60"/>
      <c r="DFW153" s="60"/>
      <c r="DFX153" s="60"/>
      <c r="DFY153" s="60"/>
      <c r="DFZ153" s="60"/>
      <c r="DGA153" s="60"/>
      <c r="DGB153" s="60"/>
      <c r="DGC153" s="60"/>
      <c r="DGD153" s="60"/>
      <c r="DGE153" s="60"/>
      <c r="DGF153" s="60"/>
      <c r="DGG153" s="60"/>
      <c r="DGH153" s="60"/>
      <c r="DGI153" s="60"/>
      <c r="DGJ153" s="60"/>
      <c r="DGK153" s="60"/>
      <c r="DGL153" s="60"/>
      <c r="DGM153" s="60"/>
      <c r="DGN153" s="60"/>
      <c r="DGO153" s="60"/>
      <c r="DGP153" s="60"/>
      <c r="DGQ153" s="60"/>
      <c r="DGR153" s="60"/>
      <c r="DGS153" s="60"/>
      <c r="DGT153" s="60"/>
      <c r="DGU153" s="60"/>
      <c r="DGV153" s="60"/>
      <c r="DGW153" s="60"/>
      <c r="DGX153" s="60"/>
      <c r="DGY153" s="60"/>
      <c r="DGZ153" s="60"/>
      <c r="DHA153" s="60"/>
      <c r="DHB153" s="60"/>
      <c r="DHC153" s="60"/>
      <c r="DHD153" s="60"/>
      <c r="DHE153" s="60"/>
      <c r="DHF153" s="60"/>
      <c r="DHG153" s="60"/>
      <c r="DHH153" s="60"/>
      <c r="DHI153" s="60"/>
      <c r="DHJ153" s="60"/>
      <c r="DHK153" s="60"/>
      <c r="DHL153" s="60"/>
      <c r="DHM153" s="60"/>
      <c r="DHN153" s="60"/>
      <c r="DHO153" s="60"/>
      <c r="DHP153" s="60"/>
      <c r="DHQ153" s="60"/>
      <c r="DHR153" s="60"/>
      <c r="DHS153" s="60"/>
      <c r="DHT153" s="60"/>
      <c r="DHU153" s="60"/>
      <c r="DHV153" s="60"/>
      <c r="DHW153" s="60"/>
      <c r="DHX153" s="60"/>
      <c r="DHY153" s="60"/>
      <c r="DHZ153" s="60"/>
      <c r="DIA153" s="60"/>
      <c r="DIB153" s="60"/>
      <c r="DIC153" s="60"/>
      <c r="DID153" s="60"/>
      <c r="DIE153" s="60"/>
      <c r="DIF153" s="60"/>
      <c r="DIG153" s="60"/>
      <c r="DIH153" s="60"/>
      <c r="DII153" s="60"/>
      <c r="DIJ153" s="60"/>
      <c r="DIK153" s="60"/>
      <c r="DIL153" s="60"/>
      <c r="DIM153" s="60"/>
      <c r="DIN153" s="60"/>
      <c r="DIO153" s="60"/>
      <c r="DIP153" s="60"/>
      <c r="DIQ153" s="60"/>
      <c r="DIR153" s="60"/>
      <c r="DIS153" s="60"/>
      <c r="DIT153" s="60"/>
      <c r="DIU153" s="60"/>
      <c r="DIV153" s="60"/>
      <c r="DIW153" s="60"/>
      <c r="DIX153" s="60"/>
      <c r="DIY153" s="60"/>
      <c r="DIZ153" s="60"/>
      <c r="DJA153" s="60"/>
      <c r="DJB153" s="60"/>
      <c r="DJC153" s="60"/>
      <c r="DJD153" s="60"/>
      <c r="DJE153" s="60"/>
      <c r="DJF153" s="60"/>
      <c r="DJG153" s="60"/>
      <c r="DJH153" s="60"/>
      <c r="DJI153" s="60"/>
      <c r="DJJ153" s="60"/>
      <c r="DJK153" s="60"/>
      <c r="DJL153" s="60"/>
      <c r="DJM153" s="60"/>
      <c r="DJN153" s="60"/>
      <c r="DJO153" s="60"/>
      <c r="DJP153" s="60"/>
      <c r="DJQ153" s="60"/>
      <c r="DJR153" s="60"/>
      <c r="DJS153" s="60"/>
      <c r="DJT153" s="60"/>
      <c r="DJU153" s="60"/>
      <c r="DJV153" s="60"/>
      <c r="DJW153" s="60"/>
      <c r="DJX153" s="60"/>
      <c r="DJY153" s="60"/>
      <c r="DJZ153" s="60"/>
      <c r="DKA153" s="60"/>
      <c r="DKB153" s="60"/>
      <c r="DKC153" s="60"/>
      <c r="DKD153" s="60"/>
      <c r="DKE153" s="60"/>
      <c r="DKF153" s="60"/>
      <c r="DKG153" s="60"/>
      <c r="DKH153" s="60"/>
      <c r="DKI153" s="60"/>
      <c r="DKJ153" s="60"/>
      <c r="DKK153" s="60"/>
      <c r="DKL153" s="60"/>
      <c r="DKM153" s="60"/>
      <c r="DKN153" s="60"/>
      <c r="DKO153" s="60"/>
      <c r="DKP153" s="60"/>
      <c r="DKQ153" s="60"/>
      <c r="DKR153" s="60"/>
      <c r="DKS153" s="60"/>
      <c r="DKT153" s="60"/>
      <c r="DKU153" s="60"/>
      <c r="DKV153" s="60"/>
      <c r="DKW153" s="60"/>
      <c r="DKX153" s="60"/>
      <c r="DKY153" s="60"/>
      <c r="DKZ153" s="60"/>
      <c r="DLA153" s="60"/>
      <c r="DLB153" s="60"/>
      <c r="DLC153" s="60"/>
      <c r="DLD153" s="60"/>
      <c r="DLE153" s="60"/>
      <c r="DLF153" s="60"/>
      <c r="DLG153" s="60"/>
      <c r="DLH153" s="60"/>
      <c r="DLI153" s="60"/>
      <c r="DLJ153" s="60"/>
      <c r="DLK153" s="60"/>
      <c r="DLL153" s="60"/>
      <c r="DLM153" s="60"/>
      <c r="DLN153" s="60"/>
      <c r="DLO153" s="60"/>
      <c r="DLP153" s="60"/>
      <c r="DLQ153" s="60"/>
      <c r="DLR153" s="60"/>
      <c r="DLS153" s="60"/>
      <c r="DLT153" s="60"/>
      <c r="DLU153" s="60"/>
      <c r="DLV153" s="60"/>
      <c r="DLW153" s="60"/>
      <c r="DLX153" s="60"/>
      <c r="DLY153" s="60"/>
      <c r="DLZ153" s="60"/>
      <c r="DMA153" s="60"/>
      <c r="DMB153" s="60"/>
      <c r="DMC153" s="60"/>
      <c r="DMD153" s="60"/>
      <c r="DME153" s="60"/>
      <c r="DMF153" s="60"/>
      <c r="DMG153" s="60"/>
      <c r="DMH153" s="60"/>
      <c r="DMI153" s="60"/>
      <c r="DMJ153" s="60"/>
      <c r="DMK153" s="60"/>
      <c r="DML153" s="60"/>
      <c r="DMM153" s="60"/>
      <c r="DMN153" s="60"/>
      <c r="DMO153" s="60"/>
      <c r="DMP153" s="60"/>
      <c r="DMQ153" s="60"/>
      <c r="DMR153" s="60"/>
      <c r="DMS153" s="60"/>
      <c r="DMT153" s="60"/>
      <c r="DMU153" s="60"/>
      <c r="DMV153" s="60"/>
      <c r="DMW153" s="60"/>
      <c r="DMX153" s="60"/>
      <c r="DMY153" s="60"/>
      <c r="DMZ153" s="60"/>
      <c r="DNA153" s="60"/>
      <c r="DNB153" s="60"/>
      <c r="DNC153" s="60"/>
      <c r="DND153" s="60"/>
      <c r="DNE153" s="60"/>
      <c r="DNF153" s="60"/>
      <c r="DNG153" s="60"/>
      <c r="DNH153" s="60"/>
      <c r="DNI153" s="60"/>
      <c r="DNJ153" s="60"/>
      <c r="DNK153" s="60"/>
      <c r="DNL153" s="60"/>
      <c r="DNM153" s="60"/>
      <c r="DNN153" s="60"/>
      <c r="DNO153" s="60"/>
      <c r="DNP153" s="60"/>
      <c r="DNQ153" s="60"/>
      <c r="DNR153" s="60"/>
      <c r="DNS153" s="60"/>
      <c r="DNT153" s="60"/>
      <c r="DNU153" s="60"/>
      <c r="DNV153" s="60"/>
      <c r="DNW153" s="60"/>
      <c r="DNX153" s="60"/>
      <c r="DNY153" s="60"/>
      <c r="DNZ153" s="60"/>
      <c r="DOA153" s="60"/>
      <c r="DOB153" s="60"/>
      <c r="DOC153" s="60"/>
      <c r="DOD153" s="60"/>
      <c r="DOE153" s="60"/>
      <c r="DOF153" s="60"/>
      <c r="DOG153" s="60"/>
      <c r="DOH153" s="60"/>
      <c r="DOI153" s="60"/>
      <c r="DOJ153" s="60"/>
      <c r="DOK153" s="60"/>
      <c r="DOL153" s="60"/>
      <c r="DOM153" s="60"/>
      <c r="DON153" s="60"/>
      <c r="DOO153" s="60"/>
      <c r="DOP153" s="60"/>
      <c r="DOQ153" s="60"/>
      <c r="DOR153" s="60"/>
      <c r="DOS153" s="60"/>
      <c r="DOT153" s="60"/>
      <c r="DOU153" s="60"/>
      <c r="DOV153" s="60"/>
      <c r="DOW153" s="60"/>
      <c r="DOX153" s="60"/>
      <c r="DOY153" s="60"/>
      <c r="DOZ153" s="60"/>
      <c r="DPA153" s="60"/>
      <c r="DPB153" s="60"/>
      <c r="DPC153" s="60"/>
      <c r="DPD153" s="60"/>
      <c r="DPE153" s="60"/>
      <c r="DPF153" s="60"/>
      <c r="DPG153" s="60"/>
      <c r="DPH153" s="60"/>
      <c r="DPI153" s="60"/>
      <c r="DPJ153" s="60"/>
      <c r="DPK153" s="60"/>
      <c r="DPL153" s="60"/>
      <c r="DPM153" s="60"/>
      <c r="DPN153" s="60"/>
      <c r="DPO153" s="60"/>
      <c r="DPP153" s="60"/>
      <c r="DPQ153" s="60"/>
      <c r="DPR153" s="60"/>
      <c r="DPS153" s="60"/>
      <c r="DPT153" s="60"/>
      <c r="DPU153" s="60"/>
      <c r="DPV153" s="60"/>
      <c r="DPW153" s="60"/>
      <c r="DPX153" s="60"/>
      <c r="DPY153" s="60"/>
      <c r="DPZ153" s="60"/>
      <c r="DQA153" s="60"/>
      <c r="DQB153" s="60"/>
      <c r="DQC153" s="60"/>
      <c r="DQD153" s="60"/>
      <c r="DQE153" s="60"/>
      <c r="DQF153" s="60"/>
      <c r="DQG153" s="60"/>
      <c r="DQH153" s="60"/>
      <c r="DQI153" s="60"/>
      <c r="DQJ153" s="60"/>
      <c r="DQK153" s="60"/>
      <c r="DQL153" s="60"/>
      <c r="DQM153" s="60"/>
      <c r="DQN153" s="60"/>
      <c r="DQO153" s="60"/>
      <c r="DQP153" s="60"/>
      <c r="DQQ153" s="60"/>
      <c r="DQR153" s="60"/>
      <c r="DQS153" s="60"/>
      <c r="DQT153" s="60"/>
      <c r="DQU153" s="60"/>
      <c r="DQV153" s="60"/>
      <c r="DQW153" s="60"/>
      <c r="DQX153" s="60"/>
      <c r="DQY153" s="60"/>
      <c r="DQZ153" s="60"/>
      <c r="DRA153" s="60"/>
      <c r="DRB153" s="60"/>
      <c r="DRC153" s="60"/>
      <c r="DRD153" s="60"/>
      <c r="DRE153" s="60"/>
      <c r="DRF153" s="60"/>
      <c r="DRG153" s="60"/>
      <c r="DRH153" s="60"/>
      <c r="DRI153" s="60"/>
      <c r="DRJ153" s="60"/>
      <c r="DRK153" s="60"/>
      <c r="DRL153" s="60"/>
      <c r="DRM153" s="60"/>
      <c r="DRN153" s="60"/>
      <c r="DRO153" s="60"/>
      <c r="DRP153" s="60"/>
      <c r="DRQ153" s="60"/>
      <c r="DRR153" s="60"/>
      <c r="DRS153" s="60"/>
      <c r="DRT153" s="60"/>
      <c r="DRU153" s="60"/>
      <c r="DRV153" s="60"/>
      <c r="DRW153" s="60"/>
      <c r="DRX153" s="60"/>
      <c r="DRY153" s="60"/>
      <c r="DRZ153" s="60"/>
      <c r="DSA153" s="60"/>
      <c r="DSB153" s="60"/>
      <c r="DSC153" s="60"/>
      <c r="DSD153" s="60"/>
      <c r="DSE153" s="60"/>
      <c r="DSF153" s="60"/>
      <c r="DSG153" s="60"/>
      <c r="DSH153" s="60"/>
      <c r="DSI153" s="60"/>
      <c r="DSJ153" s="60"/>
      <c r="DSK153" s="60"/>
      <c r="DSL153" s="60"/>
      <c r="DSM153" s="60"/>
      <c r="DSN153" s="60"/>
      <c r="DSO153" s="60"/>
      <c r="DSP153" s="60"/>
      <c r="DSQ153" s="60"/>
      <c r="DSR153" s="60"/>
      <c r="DSS153" s="60"/>
      <c r="DST153" s="60"/>
      <c r="DSU153" s="60"/>
      <c r="DSV153" s="60"/>
      <c r="DSW153" s="60"/>
      <c r="DSX153" s="60"/>
      <c r="DSY153" s="60"/>
      <c r="DSZ153" s="60"/>
      <c r="DTA153" s="60"/>
      <c r="DTB153" s="60"/>
      <c r="DTC153" s="60"/>
      <c r="DTD153" s="60"/>
      <c r="DTE153" s="60"/>
      <c r="DTF153" s="60"/>
      <c r="DTG153" s="60"/>
      <c r="DTH153" s="60"/>
      <c r="DTI153" s="60"/>
      <c r="DTJ153" s="60"/>
      <c r="DTK153" s="60"/>
      <c r="DTL153" s="60"/>
      <c r="DTM153" s="60"/>
      <c r="DTN153" s="60"/>
      <c r="DTO153" s="60"/>
      <c r="DTP153" s="60"/>
      <c r="DTQ153" s="60"/>
      <c r="DTR153" s="60"/>
      <c r="DTS153" s="60"/>
      <c r="DTT153" s="60"/>
      <c r="DTU153" s="60"/>
      <c r="DTV153" s="60"/>
      <c r="DTW153" s="60"/>
      <c r="DTX153" s="60"/>
      <c r="DTY153" s="60"/>
      <c r="DTZ153" s="60"/>
      <c r="DUA153" s="60"/>
      <c r="DUB153" s="60"/>
      <c r="DUC153" s="60"/>
      <c r="DUD153" s="60"/>
      <c r="DUE153" s="60"/>
      <c r="DUF153" s="60"/>
      <c r="DUG153" s="60"/>
      <c r="DUH153" s="60"/>
      <c r="DUI153" s="60"/>
      <c r="DUJ153" s="60"/>
      <c r="DUK153" s="60"/>
      <c r="DUL153" s="60"/>
      <c r="DUM153" s="60"/>
      <c r="DUN153" s="60"/>
      <c r="DUO153" s="60"/>
      <c r="DUP153" s="60"/>
      <c r="DUQ153" s="60"/>
      <c r="DUR153" s="60"/>
      <c r="DUS153" s="60"/>
      <c r="DUT153" s="60"/>
      <c r="DUU153" s="60"/>
      <c r="DUV153" s="60"/>
      <c r="DUW153" s="60"/>
      <c r="DUX153" s="60"/>
      <c r="DUY153" s="60"/>
      <c r="DUZ153" s="60"/>
      <c r="DVA153" s="60"/>
      <c r="DVB153" s="60"/>
      <c r="DVC153" s="60"/>
      <c r="DVD153" s="60"/>
      <c r="DVE153" s="60"/>
      <c r="DVF153" s="60"/>
      <c r="DVG153" s="60"/>
      <c r="DVH153" s="60"/>
      <c r="DVI153" s="60"/>
      <c r="DVJ153" s="60"/>
      <c r="DVK153" s="60"/>
      <c r="DVL153" s="60"/>
      <c r="DVM153" s="60"/>
      <c r="DVN153" s="60"/>
      <c r="DVO153" s="60"/>
      <c r="DVP153" s="60"/>
      <c r="DVQ153" s="60"/>
      <c r="DVR153" s="60"/>
      <c r="DVS153" s="60"/>
      <c r="DVT153" s="60"/>
      <c r="DVU153" s="60"/>
      <c r="DVV153" s="60"/>
      <c r="DVW153" s="60"/>
      <c r="DVX153" s="60"/>
      <c r="DVY153" s="60"/>
      <c r="DVZ153" s="60"/>
      <c r="DWA153" s="60"/>
      <c r="DWB153" s="60"/>
      <c r="DWC153" s="60"/>
      <c r="DWD153" s="60"/>
      <c r="DWE153" s="60"/>
      <c r="DWF153" s="60"/>
      <c r="DWG153" s="60"/>
      <c r="DWH153" s="60"/>
      <c r="DWI153" s="60"/>
      <c r="DWJ153" s="60"/>
      <c r="DWK153" s="60"/>
      <c r="DWL153" s="60"/>
      <c r="DWM153" s="60"/>
      <c r="DWN153" s="60"/>
      <c r="DWO153" s="60"/>
      <c r="DWP153" s="60"/>
      <c r="DWQ153" s="60"/>
      <c r="DWR153" s="60"/>
      <c r="DWS153" s="60"/>
      <c r="DWT153" s="60"/>
      <c r="DWU153" s="60"/>
      <c r="DWV153" s="60"/>
      <c r="DWW153" s="60"/>
      <c r="DWX153" s="60"/>
      <c r="DWY153" s="60"/>
      <c r="DWZ153" s="60"/>
      <c r="DXA153" s="60"/>
      <c r="DXB153" s="60"/>
      <c r="DXC153" s="60"/>
      <c r="DXD153" s="60"/>
      <c r="DXE153" s="60"/>
      <c r="DXF153" s="60"/>
      <c r="DXG153" s="60"/>
      <c r="DXH153" s="60"/>
      <c r="DXI153" s="60"/>
      <c r="DXJ153" s="60"/>
      <c r="DXK153" s="60"/>
      <c r="DXL153" s="60"/>
      <c r="DXM153" s="60"/>
      <c r="DXN153" s="60"/>
      <c r="DXO153" s="60"/>
      <c r="DXP153" s="60"/>
      <c r="DXQ153" s="60"/>
      <c r="DXR153" s="60"/>
      <c r="DXS153" s="60"/>
      <c r="DXT153" s="60"/>
      <c r="DXU153" s="60"/>
      <c r="DXV153" s="60"/>
      <c r="DXW153" s="60"/>
      <c r="DXX153" s="60"/>
      <c r="DXY153" s="60"/>
      <c r="DXZ153" s="60"/>
      <c r="DYA153" s="60"/>
      <c r="DYB153" s="60"/>
      <c r="DYC153" s="60"/>
      <c r="DYD153" s="60"/>
      <c r="DYE153" s="60"/>
      <c r="DYF153" s="60"/>
      <c r="DYG153" s="60"/>
      <c r="DYH153" s="60"/>
      <c r="DYI153" s="60"/>
      <c r="DYJ153" s="60"/>
      <c r="DYK153" s="60"/>
      <c r="DYL153" s="60"/>
      <c r="DYM153" s="60"/>
      <c r="DYN153" s="60"/>
      <c r="DYO153" s="60"/>
      <c r="DYP153" s="60"/>
      <c r="DYQ153" s="60"/>
      <c r="DYR153" s="60"/>
      <c r="DYS153" s="60"/>
      <c r="DYT153" s="60"/>
      <c r="DYU153" s="60"/>
      <c r="DYV153" s="60"/>
      <c r="DYW153" s="60"/>
      <c r="DYX153" s="60"/>
      <c r="DYY153" s="60"/>
      <c r="DYZ153" s="60"/>
      <c r="DZA153" s="60"/>
      <c r="DZB153" s="60"/>
      <c r="DZC153" s="60"/>
      <c r="DZD153" s="60"/>
      <c r="DZE153" s="60"/>
      <c r="DZF153" s="60"/>
      <c r="DZG153" s="60"/>
      <c r="DZH153" s="60"/>
      <c r="DZI153" s="60"/>
      <c r="DZJ153" s="60"/>
      <c r="DZK153" s="60"/>
      <c r="DZL153" s="60"/>
      <c r="DZM153" s="60"/>
      <c r="DZN153" s="60"/>
      <c r="DZO153" s="60"/>
      <c r="DZP153" s="60"/>
      <c r="DZQ153" s="60"/>
      <c r="DZR153" s="60"/>
      <c r="DZS153" s="60"/>
      <c r="DZT153" s="60"/>
      <c r="DZU153" s="60"/>
      <c r="DZV153" s="60"/>
      <c r="DZW153" s="60"/>
      <c r="DZX153" s="60"/>
      <c r="DZY153" s="60"/>
      <c r="DZZ153" s="60"/>
      <c r="EAA153" s="60"/>
      <c r="EAB153" s="60"/>
      <c r="EAC153" s="60"/>
      <c r="EAD153" s="60"/>
      <c r="EAE153" s="60"/>
      <c r="EAF153" s="60"/>
      <c r="EAG153" s="60"/>
      <c r="EAH153" s="60"/>
      <c r="EAI153" s="60"/>
      <c r="EAJ153" s="60"/>
      <c r="EAK153" s="60"/>
      <c r="EAL153" s="60"/>
      <c r="EAM153" s="60"/>
      <c r="EAN153" s="60"/>
      <c r="EAO153" s="60"/>
      <c r="EAP153" s="60"/>
      <c r="EAQ153" s="60"/>
      <c r="EAR153" s="60"/>
      <c r="EAS153" s="60"/>
      <c r="EAT153" s="60"/>
      <c r="EAU153" s="60"/>
      <c r="EAV153" s="60"/>
      <c r="EAW153" s="60"/>
      <c r="EAX153" s="60"/>
      <c r="EAY153" s="60"/>
      <c r="EAZ153" s="60"/>
      <c r="EBA153" s="60"/>
      <c r="EBB153" s="60"/>
      <c r="EBC153" s="60"/>
      <c r="EBD153" s="60"/>
      <c r="EBE153" s="60"/>
      <c r="EBF153" s="60"/>
      <c r="EBG153" s="60"/>
      <c r="EBH153" s="60"/>
      <c r="EBI153" s="60"/>
      <c r="EBJ153" s="60"/>
      <c r="EBK153" s="60"/>
      <c r="EBL153" s="60"/>
      <c r="EBM153" s="60"/>
      <c r="EBN153" s="60"/>
      <c r="EBO153" s="60"/>
      <c r="EBP153" s="60"/>
      <c r="EBQ153" s="60"/>
      <c r="EBR153" s="60"/>
      <c r="EBS153" s="60"/>
      <c r="EBT153" s="60"/>
      <c r="EBU153" s="60"/>
      <c r="EBV153" s="60"/>
      <c r="EBW153" s="60"/>
      <c r="EBX153" s="60"/>
      <c r="EBY153" s="60"/>
      <c r="EBZ153" s="60"/>
      <c r="ECA153" s="60"/>
      <c r="ECB153" s="60"/>
      <c r="ECC153" s="60"/>
      <c r="ECD153" s="60"/>
      <c r="ECE153" s="60"/>
      <c r="ECF153" s="60"/>
      <c r="ECG153" s="60"/>
      <c r="ECH153" s="60"/>
      <c r="ECI153" s="60"/>
      <c r="ECJ153" s="60"/>
      <c r="ECK153" s="60"/>
      <c r="ECL153" s="60"/>
      <c r="ECM153" s="60"/>
      <c r="ECN153" s="60"/>
      <c r="ECO153" s="60"/>
      <c r="ECP153" s="60"/>
      <c r="ECQ153" s="60"/>
      <c r="ECR153" s="60"/>
      <c r="ECS153" s="60"/>
      <c r="ECT153" s="60"/>
      <c r="ECU153" s="60"/>
      <c r="ECV153" s="60"/>
      <c r="ECW153" s="60"/>
      <c r="ECX153" s="60"/>
      <c r="ECY153" s="60"/>
      <c r="ECZ153" s="60"/>
      <c r="EDA153" s="60"/>
      <c r="EDB153" s="60"/>
      <c r="EDC153" s="60"/>
      <c r="EDD153" s="60"/>
      <c r="EDE153" s="60"/>
      <c r="EDF153" s="60"/>
      <c r="EDG153" s="60"/>
      <c r="EDH153" s="60"/>
      <c r="EDI153" s="60"/>
      <c r="EDJ153" s="60"/>
      <c r="EDK153" s="60"/>
      <c r="EDL153" s="60"/>
      <c r="EDM153" s="60"/>
      <c r="EDN153" s="60"/>
      <c r="EDO153" s="60"/>
      <c r="EDP153" s="60"/>
      <c r="EDQ153" s="60"/>
      <c r="EDR153" s="60"/>
      <c r="EDS153" s="60"/>
      <c r="EDT153" s="60"/>
      <c r="EDU153" s="60"/>
      <c r="EDV153" s="60"/>
      <c r="EDW153" s="60"/>
      <c r="EDX153" s="60"/>
      <c r="EDY153" s="60"/>
      <c r="EDZ153" s="60"/>
      <c r="EEA153" s="60"/>
      <c r="EEB153" s="60"/>
      <c r="EEC153" s="60"/>
      <c r="EED153" s="60"/>
      <c r="EEE153" s="60"/>
      <c r="EEF153" s="60"/>
      <c r="EEG153" s="60"/>
      <c r="EEH153" s="60"/>
      <c r="EEI153" s="60"/>
      <c r="EEJ153" s="60"/>
      <c r="EEK153" s="60"/>
      <c r="EEL153" s="60"/>
      <c r="EEM153" s="60"/>
      <c r="EEN153" s="60"/>
      <c r="EEO153" s="60"/>
      <c r="EEP153" s="60"/>
      <c r="EEQ153" s="60"/>
      <c r="EER153" s="60"/>
      <c r="EES153" s="60"/>
      <c r="EET153" s="60"/>
      <c r="EEU153" s="60"/>
      <c r="EEV153" s="60"/>
      <c r="EEW153" s="60"/>
      <c r="EEX153" s="60"/>
      <c r="EEY153" s="60"/>
      <c r="EEZ153" s="60"/>
      <c r="EFA153" s="60"/>
      <c r="EFB153" s="60"/>
      <c r="EFC153" s="60"/>
      <c r="EFD153" s="60"/>
      <c r="EFE153" s="60"/>
      <c r="EFF153" s="60"/>
      <c r="EFG153" s="60"/>
      <c r="EFH153" s="60"/>
      <c r="EFI153" s="60"/>
      <c r="EFJ153" s="60"/>
      <c r="EFK153" s="60"/>
      <c r="EFL153" s="60"/>
      <c r="EFM153" s="60"/>
      <c r="EFN153" s="60"/>
      <c r="EFO153" s="60"/>
      <c r="EFP153" s="60"/>
      <c r="EFQ153" s="60"/>
      <c r="EFR153" s="60"/>
      <c r="EFS153" s="60"/>
      <c r="EFT153" s="60"/>
      <c r="EFU153" s="60"/>
      <c r="EFV153" s="60"/>
      <c r="EFW153" s="60"/>
      <c r="EFX153" s="60"/>
      <c r="EFY153" s="60"/>
      <c r="EFZ153" s="60"/>
      <c r="EGA153" s="60"/>
      <c r="EGB153" s="60"/>
      <c r="EGC153" s="60"/>
      <c r="EGD153" s="60"/>
      <c r="EGE153" s="60"/>
      <c r="EGF153" s="60"/>
      <c r="EGG153" s="60"/>
      <c r="EGH153" s="60"/>
      <c r="EGI153" s="60"/>
      <c r="EGJ153" s="60"/>
      <c r="EGK153" s="60"/>
      <c r="EGL153" s="60"/>
      <c r="EGM153" s="60"/>
      <c r="EGN153" s="60"/>
      <c r="EGO153" s="60"/>
      <c r="EGP153" s="60"/>
      <c r="EGQ153" s="60"/>
      <c r="EGR153" s="60"/>
      <c r="EGS153" s="60"/>
      <c r="EGT153" s="60"/>
      <c r="EGU153" s="60"/>
      <c r="EGV153" s="60"/>
      <c r="EGW153" s="60"/>
      <c r="EGX153" s="60"/>
      <c r="EGY153" s="60"/>
      <c r="EGZ153" s="60"/>
      <c r="EHA153" s="60"/>
      <c r="EHB153" s="60"/>
      <c r="EHC153" s="60"/>
      <c r="EHD153" s="60"/>
      <c r="EHE153" s="60"/>
      <c r="EHF153" s="60"/>
      <c r="EHG153" s="60"/>
      <c r="EHH153" s="60"/>
      <c r="EHI153" s="60"/>
      <c r="EHJ153" s="60"/>
      <c r="EHK153" s="60"/>
      <c r="EHL153" s="60"/>
      <c r="EHM153" s="60"/>
      <c r="EHN153" s="60"/>
      <c r="EHO153" s="60"/>
      <c r="EHP153" s="60"/>
      <c r="EHQ153" s="60"/>
      <c r="EHR153" s="60"/>
      <c r="EHS153" s="60"/>
      <c r="EHT153" s="60"/>
      <c r="EHU153" s="60"/>
      <c r="EHV153" s="60"/>
      <c r="EHW153" s="60"/>
      <c r="EHX153" s="60"/>
      <c r="EHY153" s="60"/>
      <c r="EHZ153" s="60"/>
      <c r="EIA153" s="60"/>
      <c r="EIB153" s="60"/>
      <c r="EIC153" s="60"/>
      <c r="EID153" s="60"/>
      <c r="EIE153" s="60"/>
      <c r="EIF153" s="60"/>
      <c r="EIG153" s="60"/>
      <c r="EIH153" s="60"/>
      <c r="EII153" s="60"/>
      <c r="EIJ153" s="60"/>
      <c r="EIK153" s="60"/>
      <c r="EIL153" s="60"/>
      <c r="EIM153" s="60"/>
      <c r="EIN153" s="60"/>
      <c r="EIO153" s="60"/>
      <c r="EIP153" s="60"/>
      <c r="EIQ153" s="60"/>
      <c r="EIR153" s="60"/>
      <c r="EIS153" s="60"/>
      <c r="EIT153" s="60"/>
      <c r="EIU153" s="60"/>
      <c r="EIV153" s="60"/>
      <c r="EIW153" s="60"/>
      <c r="EIX153" s="60"/>
      <c r="EIY153" s="60"/>
      <c r="EIZ153" s="60"/>
      <c r="EJA153" s="60"/>
      <c r="EJB153" s="60"/>
      <c r="EJC153" s="60"/>
      <c r="EJD153" s="60"/>
      <c r="EJE153" s="60"/>
      <c r="EJF153" s="60"/>
      <c r="EJG153" s="60"/>
      <c r="EJH153" s="60"/>
      <c r="EJI153" s="60"/>
      <c r="EJJ153" s="60"/>
      <c r="EJK153" s="60"/>
      <c r="EJL153" s="60"/>
      <c r="EJM153" s="60"/>
      <c r="EJN153" s="60"/>
      <c r="EJO153" s="60"/>
      <c r="EJP153" s="60"/>
      <c r="EJQ153" s="60"/>
      <c r="EJR153" s="60"/>
      <c r="EJS153" s="60"/>
      <c r="EJT153" s="60"/>
      <c r="EJU153" s="60"/>
      <c r="EJV153" s="60"/>
      <c r="EJW153" s="60"/>
      <c r="EJX153" s="60"/>
      <c r="EJY153" s="60"/>
      <c r="EJZ153" s="60"/>
      <c r="EKA153" s="60"/>
      <c r="EKB153" s="60"/>
      <c r="EKC153" s="60"/>
      <c r="EKD153" s="60"/>
      <c r="EKE153" s="60"/>
      <c r="EKF153" s="60"/>
      <c r="EKG153" s="60"/>
      <c r="EKH153" s="60"/>
      <c r="EKI153" s="60"/>
      <c r="EKJ153" s="60"/>
      <c r="EKK153" s="60"/>
      <c r="EKL153" s="60"/>
      <c r="EKM153" s="60"/>
      <c r="EKN153" s="60"/>
      <c r="EKO153" s="60"/>
      <c r="EKP153" s="60"/>
      <c r="EKQ153" s="60"/>
      <c r="EKR153" s="60"/>
      <c r="EKS153" s="60"/>
      <c r="EKT153" s="60"/>
      <c r="EKU153" s="60"/>
      <c r="EKV153" s="60"/>
      <c r="EKW153" s="60"/>
      <c r="EKX153" s="60"/>
      <c r="EKY153" s="60"/>
      <c r="EKZ153" s="60"/>
      <c r="ELA153" s="60"/>
      <c r="ELB153" s="60"/>
      <c r="ELC153" s="60"/>
      <c r="ELD153" s="60"/>
      <c r="ELE153" s="60"/>
      <c r="ELF153" s="60"/>
      <c r="ELG153" s="60"/>
      <c r="ELH153" s="60"/>
      <c r="ELI153" s="60"/>
      <c r="ELJ153" s="60"/>
      <c r="ELK153" s="60"/>
      <c r="ELL153" s="60"/>
      <c r="ELM153" s="60"/>
      <c r="ELN153" s="60"/>
      <c r="ELO153" s="60"/>
      <c r="ELP153" s="60"/>
      <c r="ELQ153" s="60"/>
      <c r="ELR153" s="60"/>
      <c r="ELS153" s="60"/>
      <c r="ELT153" s="60"/>
      <c r="ELU153" s="60"/>
      <c r="ELV153" s="60"/>
      <c r="ELW153" s="60"/>
      <c r="ELX153" s="60"/>
      <c r="ELY153" s="60"/>
      <c r="ELZ153" s="60"/>
      <c r="EMA153" s="60"/>
      <c r="EMB153" s="60"/>
      <c r="EMC153" s="60"/>
      <c r="EMD153" s="60"/>
      <c r="EME153" s="60"/>
      <c r="EMF153" s="60"/>
      <c r="EMG153" s="60"/>
      <c r="EMH153" s="60"/>
      <c r="EMI153" s="60"/>
      <c r="EMJ153" s="60"/>
      <c r="EMK153" s="60"/>
      <c r="EML153" s="60"/>
      <c r="EMM153" s="60"/>
      <c r="EMN153" s="60"/>
      <c r="EMO153" s="60"/>
      <c r="EMP153" s="60"/>
      <c r="EMQ153" s="60"/>
      <c r="EMR153" s="60"/>
      <c r="EMS153" s="60"/>
      <c r="EMT153" s="60"/>
      <c r="EMU153" s="60"/>
      <c r="EMV153" s="60"/>
      <c r="EMW153" s="60"/>
      <c r="EMX153" s="60"/>
      <c r="EMY153" s="60"/>
      <c r="EMZ153" s="60"/>
      <c r="ENA153" s="60"/>
      <c r="ENB153" s="60"/>
      <c r="ENC153" s="60"/>
      <c r="END153" s="60"/>
      <c r="ENE153" s="60"/>
      <c r="ENF153" s="60"/>
      <c r="ENG153" s="60"/>
      <c r="ENH153" s="60"/>
      <c r="ENI153" s="60"/>
      <c r="ENJ153" s="60"/>
      <c r="ENK153" s="60"/>
      <c r="ENL153" s="60"/>
      <c r="ENM153" s="60"/>
      <c r="ENN153" s="60"/>
      <c r="ENO153" s="60"/>
      <c r="ENP153" s="60"/>
      <c r="ENQ153" s="60"/>
      <c r="ENR153" s="60"/>
      <c r="ENS153" s="60"/>
      <c r="ENT153" s="60"/>
      <c r="ENU153" s="60"/>
      <c r="ENV153" s="60"/>
      <c r="ENW153" s="60"/>
      <c r="ENX153" s="60"/>
      <c r="ENY153" s="60"/>
      <c r="ENZ153" s="60"/>
      <c r="EOA153" s="60"/>
      <c r="EOB153" s="60"/>
      <c r="EOC153" s="60"/>
      <c r="EOD153" s="60"/>
      <c r="EOE153" s="60"/>
      <c r="EOF153" s="60"/>
      <c r="EOG153" s="60"/>
      <c r="EOH153" s="60"/>
      <c r="EOI153" s="60"/>
      <c r="EOJ153" s="60"/>
      <c r="EOK153" s="60"/>
      <c r="EOL153" s="60"/>
      <c r="EOM153" s="60"/>
      <c r="EON153" s="60"/>
      <c r="EOO153" s="60"/>
      <c r="EOP153" s="60"/>
      <c r="EOQ153" s="60"/>
      <c r="EOR153" s="60"/>
      <c r="EOS153" s="60"/>
      <c r="EOT153" s="60"/>
      <c r="EOU153" s="60"/>
      <c r="EOV153" s="60"/>
      <c r="EOW153" s="60"/>
      <c r="EOX153" s="60"/>
      <c r="EOY153" s="60"/>
      <c r="EOZ153" s="60"/>
      <c r="EPA153" s="60"/>
      <c r="EPB153" s="60"/>
      <c r="EPC153" s="60"/>
      <c r="EPD153" s="60"/>
      <c r="EPE153" s="60"/>
      <c r="EPF153" s="60"/>
      <c r="EPG153" s="60"/>
      <c r="EPH153" s="60"/>
      <c r="EPI153" s="60"/>
      <c r="EPJ153" s="60"/>
      <c r="EPK153" s="60"/>
      <c r="EPL153" s="60"/>
      <c r="EPM153" s="60"/>
      <c r="EPN153" s="60"/>
      <c r="EPO153" s="60"/>
      <c r="EPP153" s="60"/>
      <c r="EPQ153" s="60"/>
      <c r="EPR153" s="60"/>
      <c r="EPS153" s="60"/>
      <c r="EPT153" s="60"/>
      <c r="EPU153" s="60"/>
      <c r="EPV153" s="60"/>
      <c r="EPW153" s="60"/>
      <c r="EPX153" s="60"/>
      <c r="EPY153" s="60"/>
      <c r="EPZ153" s="60"/>
      <c r="EQA153" s="60"/>
      <c r="EQB153" s="60"/>
      <c r="EQC153" s="60"/>
      <c r="EQD153" s="60"/>
      <c r="EQE153" s="60"/>
      <c r="EQF153" s="60"/>
      <c r="EQG153" s="60"/>
      <c r="EQH153" s="60"/>
      <c r="EQI153" s="60"/>
      <c r="EQJ153" s="60"/>
      <c r="EQK153" s="60"/>
      <c r="EQL153" s="60"/>
      <c r="EQM153" s="60"/>
      <c r="EQN153" s="60"/>
      <c r="EQO153" s="60"/>
      <c r="EQP153" s="60"/>
      <c r="EQQ153" s="60"/>
      <c r="EQR153" s="60"/>
      <c r="EQS153" s="60"/>
      <c r="EQT153" s="60"/>
      <c r="EQU153" s="60"/>
      <c r="EQV153" s="60"/>
      <c r="EQW153" s="60"/>
      <c r="EQX153" s="60"/>
      <c r="EQY153" s="60"/>
      <c r="EQZ153" s="60"/>
      <c r="ERA153" s="60"/>
      <c r="ERB153" s="60"/>
      <c r="ERC153" s="60"/>
      <c r="ERD153" s="60"/>
      <c r="ERE153" s="60"/>
      <c r="ERF153" s="60"/>
      <c r="ERG153" s="60"/>
      <c r="ERH153" s="60"/>
      <c r="ERI153" s="60"/>
      <c r="ERJ153" s="60"/>
      <c r="ERK153" s="60"/>
      <c r="ERL153" s="60"/>
      <c r="ERM153" s="60"/>
      <c r="ERN153" s="60"/>
      <c r="ERO153" s="60"/>
      <c r="ERP153" s="60"/>
      <c r="ERQ153" s="60"/>
      <c r="ERR153" s="60"/>
      <c r="ERS153" s="60"/>
      <c r="ERT153" s="60"/>
      <c r="ERU153" s="60"/>
      <c r="ERV153" s="60"/>
      <c r="ERW153" s="60"/>
      <c r="ERX153" s="60"/>
      <c r="ERY153" s="60"/>
      <c r="ERZ153" s="60"/>
      <c r="ESA153" s="60"/>
      <c r="ESB153" s="60"/>
      <c r="ESC153" s="60"/>
      <c r="ESD153" s="60"/>
      <c r="ESE153" s="60"/>
      <c r="ESF153" s="60"/>
      <c r="ESG153" s="60"/>
      <c r="ESH153" s="60"/>
      <c r="ESI153" s="60"/>
      <c r="ESJ153" s="60"/>
      <c r="ESK153" s="60"/>
      <c r="ESL153" s="60"/>
      <c r="ESM153" s="60"/>
      <c r="ESN153" s="60"/>
      <c r="ESO153" s="60"/>
      <c r="ESP153" s="60"/>
      <c r="ESQ153" s="60"/>
      <c r="ESR153" s="60"/>
      <c r="ESS153" s="60"/>
      <c r="EST153" s="60"/>
      <c r="ESU153" s="60"/>
      <c r="ESV153" s="60"/>
      <c r="ESW153" s="60"/>
      <c r="ESX153" s="60"/>
      <c r="ESY153" s="60"/>
      <c r="ESZ153" s="60"/>
      <c r="ETA153" s="60"/>
      <c r="ETB153" s="60"/>
      <c r="ETC153" s="60"/>
      <c r="ETD153" s="60"/>
      <c r="ETE153" s="60"/>
      <c r="ETF153" s="60"/>
      <c r="ETG153" s="60"/>
      <c r="ETH153" s="60"/>
      <c r="ETI153" s="60"/>
      <c r="ETJ153" s="60"/>
      <c r="ETK153" s="60"/>
      <c r="ETL153" s="60"/>
      <c r="ETM153" s="60"/>
      <c r="ETN153" s="60"/>
      <c r="ETO153" s="60"/>
      <c r="ETP153" s="60"/>
      <c r="ETQ153" s="60"/>
      <c r="ETR153" s="60"/>
      <c r="ETS153" s="60"/>
      <c r="ETT153" s="60"/>
      <c r="ETU153" s="60"/>
      <c r="ETV153" s="60"/>
      <c r="ETW153" s="60"/>
      <c r="ETX153" s="60"/>
      <c r="ETY153" s="60"/>
      <c r="ETZ153" s="60"/>
      <c r="EUA153" s="60"/>
      <c r="EUB153" s="60"/>
      <c r="EUC153" s="60"/>
      <c r="EUD153" s="60"/>
      <c r="EUE153" s="60"/>
      <c r="EUF153" s="60"/>
      <c r="EUG153" s="60"/>
      <c r="EUH153" s="60"/>
      <c r="EUI153" s="60"/>
      <c r="EUJ153" s="60"/>
      <c r="EUK153" s="60"/>
      <c r="EUL153" s="60"/>
      <c r="EUM153" s="60"/>
      <c r="EUN153" s="60"/>
      <c r="EUO153" s="60"/>
      <c r="EUP153" s="60"/>
      <c r="EUQ153" s="60"/>
      <c r="EUR153" s="60"/>
      <c r="EUS153" s="60"/>
      <c r="EUT153" s="60"/>
      <c r="EUU153" s="60"/>
      <c r="EUV153" s="60"/>
      <c r="EUW153" s="60"/>
      <c r="EUX153" s="60"/>
      <c r="EUY153" s="60"/>
      <c r="EUZ153" s="60"/>
      <c r="EVA153" s="60"/>
      <c r="EVB153" s="60"/>
      <c r="EVC153" s="60"/>
      <c r="EVD153" s="60"/>
      <c r="EVE153" s="60"/>
      <c r="EVF153" s="60"/>
      <c r="EVG153" s="60"/>
      <c r="EVH153" s="60"/>
      <c r="EVI153" s="60"/>
      <c r="EVJ153" s="60"/>
      <c r="EVK153" s="60"/>
      <c r="EVL153" s="60"/>
      <c r="EVM153" s="60"/>
      <c r="EVN153" s="60"/>
      <c r="EVO153" s="60"/>
      <c r="EVP153" s="60"/>
      <c r="EVQ153" s="60"/>
      <c r="EVR153" s="60"/>
      <c r="EVS153" s="60"/>
      <c r="EVT153" s="60"/>
      <c r="EVU153" s="60"/>
      <c r="EVV153" s="60"/>
      <c r="EVW153" s="60"/>
      <c r="EVX153" s="60"/>
      <c r="EVY153" s="60"/>
      <c r="EVZ153" s="60"/>
      <c r="EWA153" s="60"/>
      <c r="EWB153" s="60"/>
      <c r="EWC153" s="60"/>
      <c r="EWD153" s="60"/>
      <c r="EWE153" s="60"/>
      <c r="EWF153" s="60"/>
      <c r="EWG153" s="60"/>
      <c r="EWH153" s="60"/>
      <c r="EWI153" s="60"/>
      <c r="EWJ153" s="60"/>
      <c r="EWK153" s="60"/>
      <c r="EWL153" s="60"/>
      <c r="EWM153" s="60"/>
      <c r="EWN153" s="60"/>
      <c r="EWO153" s="60"/>
      <c r="EWP153" s="60"/>
      <c r="EWQ153" s="60"/>
      <c r="EWR153" s="60"/>
      <c r="EWS153" s="60"/>
      <c r="EWT153" s="60"/>
      <c r="EWU153" s="60"/>
      <c r="EWV153" s="60"/>
      <c r="EWW153" s="60"/>
      <c r="EWX153" s="60"/>
      <c r="EWY153" s="60"/>
      <c r="EWZ153" s="60"/>
      <c r="EXA153" s="60"/>
      <c r="EXB153" s="60"/>
      <c r="EXC153" s="60"/>
      <c r="EXD153" s="60"/>
      <c r="EXE153" s="60"/>
      <c r="EXF153" s="60"/>
      <c r="EXG153" s="60"/>
      <c r="EXH153" s="60"/>
      <c r="EXI153" s="60"/>
      <c r="EXJ153" s="60"/>
      <c r="EXK153" s="60"/>
      <c r="EXL153" s="60"/>
      <c r="EXM153" s="60"/>
      <c r="EXN153" s="60"/>
      <c r="EXO153" s="60"/>
      <c r="EXP153" s="60"/>
      <c r="EXQ153" s="60"/>
      <c r="EXR153" s="60"/>
      <c r="EXS153" s="60"/>
      <c r="EXT153" s="60"/>
      <c r="EXU153" s="60"/>
      <c r="EXV153" s="60"/>
      <c r="EXW153" s="60"/>
      <c r="EXX153" s="60"/>
      <c r="EXY153" s="60"/>
      <c r="EXZ153" s="60"/>
      <c r="EYA153" s="60"/>
      <c r="EYB153" s="60"/>
      <c r="EYC153" s="60"/>
      <c r="EYD153" s="60"/>
      <c r="EYE153" s="60"/>
      <c r="EYF153" s="60"/>
      <c r="EYG153" s="60"/>
      <c r="EYH153" s="60"/>
      <c r="EYI153" s="60"/>
      <c r="EYJ153" s="60"/>
      <c r="EYK153" s="60"/>
      <c r="EYL153" s="60"/>
      <c r="EYM153" s="60"/>
      <c r="EYN153" s="60"/>
      <c r="EYO153" s="60"/>
      <c r="EYP153" s="60"/>
      <c r="EYQ153" s="60"/>
      <c r="EYR153" s="60"/>
      <c r="EYS153" s="60"/>
      <c r="EYT153" s="60"/>
      <c r="EYU153" s="60"/>
      <c r="EYV153" s="60"/>
      <c r="EYW153" s="60"/>
      <c r="EYX153" s="60"/>
      <c r="EYY153" s="60"/>
      <c r="EYZ153" s="60"/>
      <c r="EZA153" s="60"/>
      <c r="EZB153" s="60"/>
      <c r="EZC153" s="60"/>
      <c r="EZD153" s="60"/>
      <c r="EZE153" s="60"/>
      <c r="EZF153" s="60"/>
      <c r="EZG153" s="60"/>
      <c r="EZH153" s="60"/>
      <c r="EZI153" s="60"/>
      <c r="EZJ153" s="60"/>
      <c r="EZK153" s="60"/>
      <c r="EZL153" s="60"/>
      <c r="EZM153" s="60"/>
      <c r="EZN153" s="60"/>
      <c r="EZO153" s="60"/>
      <c r="EZP153" s="60"/>
      <c r="EZQ153" s="60"/>
      <c r="EZR153" s="60"/>
      <c r="EZS153" s="60"/>
      <c r="EZT153" s="60"/>
      <c r="EZU153" s="60"/>
      <c r="EZV153" s="60"/>
      <c r="EZW153" s="60"/>
      <c r="EZX153" s="60"/>
      <c r="EZY153" s="60"/>
      <c r="EZZ153" s="60"/>
      <c r="FAA153" s="60"/>
      <c r="FAB153" s="60"/>
      <c r="FAC153" s="60"/>
      <c r="FAD153" s="60"/>
      <c r="FAE153" s="60"/>
      <c r="FAF153" s="60"/>
      <c r="FAG153" s="60"/>
      <c r="FAH153" s="60"/>
      <c r="FAI153" s="60"/>
      <c r="FAJ153" s="60"/>
      <c r="FAK153" s="60"/>
      <c r="FAL153" s="60"/>
      <c r="FAM153" s="60"/>
      <c r="FAN153" s="60"/>
      <c r="FAO153" s="60"/>
      <c r="FAP153" s="60"/>
      <c r="FAQ153" s="60"/>
      <c r="FAR153" s="60"/>
      <c r="FAS153" s="60"/>
      <c r="FAT153" s="60"/>
      <c r="FAU153" s="60"/>
      <c r="FAV153" s="60"/>
      <c r="FAW153" s="60"/>
      <c r="FAX153" s="60"/>
      <c r="FAY153" s="60"/>
      <c r="FAZ153" s="60"/>
      <c r="FBA153" s="60"/>
      <c r="FBB153" s="60"/>
      <c r="FBC153" s="60"/>
      <c r="FBD153" s="60"/>
      <c r="FBE153" s="60"/>
      <c r="FBF153" s="60"/>
      <c r="FBG153" s="60"/>
      <c r="FBH153" s="60"/>
      <c r="FBI153" s="60"/>
      <c r="FBJ153" s="60"/>
      <c r="FBK153" s="60"/>
      <c r="FBL153" s="60"/>
      <c r="FBM153" s="60"/>
      <c r="FBN153" s="60"/>
      <c r="FBO153" s="60"/>
      <c r="FBP153" s="60"/>
      <c r="FBQ153" s="60"/>
      <c r="FBR153" s="60"/>
      <c r="FBS153" s="60"/>
      <c r="FBT153" s="60"/>
      <c r="FBU153" s="60"/>
      <c r="FBV153" s="60"/>
      <c r="FBW153" s="60"/>
      <c r="FBX153" s="60"/>
      <c r="FBY153" s="60"/>
      <c r="FBZ153" s="60"/>
      <c r="FCA153" s="60"/>
      <c r="FCB153" s="60"/>
      <c r="FCC153" s="60"/>
      <c r="FCD153" s="60"/>
      <c r="FCE153" s="60"/>
      <c r="FCF153" s="60"/>
      <c r="FCG153" s="60"/>
      <c r="FCH153" s="60"/>
      <c r="FCI153" s="60"/>
      <c r="FCJ153" s="60"/>
      <c r="FCK153" s="60"/>
      <c r="FCL153" s="60"/>
      <c r="FCM153" s="60"/>
      <c r="FCN153" s="60"/>
      <c r="FCO153" s="60"/>
      <c r="FCP153" s="60"/>
      <c r="FCQ153" s="60"/>
      <c r="FCR153" s="60"/>
      <c r="FCS153" s="60"/>
      <c r="FCT153" s="60"/>
      <c r="FCU153" s="60"/>
      <c r="FCV153" s="60"/>
      <c r="FCW153" s="60"/>
      <c r="FCX153" s="60"/>
      <c r="FCY153" s="60"/>
      <c r="FCZ153" s="60"/>
      <c r="FDA153" s="60"/>
      <c r="FDB153" s="60"/>
      <c r="FDC153" s="60"/>
      <c r="FDD153" s="60"/>
      <c r="FDE153" s="60"/>
      <c r="FDF153" s="60"/>
      <c r="FDG153" s="60"/>
      <c r="FDH153" s="60"/>
      <c r="FDI153" s="60"/>
      <c r="FDJ153" s="60"/>
      <c r="FDK153" s="60"/>
      <c r="FDL153" s="60"/>
      <c r="FDM153" s="60"/>
      <c r="FDN153" s="60"/>
      <c r="FDO153" s="60"/>
      <c r="FDP153" s="60"/>
      <c r="FDQ153" s="60"/>
      <c r="FDR153" s="60"/>
      <c r="FDS153" s="60"/>
      <c r="FDT153" s="60"/>
      <c r="FDU153" s="60"/>
      <c r="FDV153" s="60"/>
      <c r="FDW153" s="60"/>
      <c r="FDX153" s="60"/>
      <c r="FDY153" s="60"/>
      <c r="FDZ153" s="60"/>
      <c r="FEA153" s="60"/>
      <c r="FEB153" s="60"/>
      <c r="FEC153" s="60"/>
      <c r="FED153" s="60"/>
      <c r="FEE153" s="60"/>
      <c r="FEF153" s="60"/>
      <c r="FEG153" s="60"/>
      <c r="FEH153" s="60"/>
      <c r="FEI153" s="60"/>
      <c r="FEJ153" s="60"/>
      <c r="FEK153" s="60"/>
      <c r="FEL153" s="60"/>
      <c r="FEM153" s="60"/>
      <c r="FEN153" s="60"/>
      <c r="FEO153" s="60"/>
      <c r="FEP153" s="60"/>
      <c r="FEQ153" s="60"/>
      <c r="FER153" s="60"/>
      <c r="FES153" s="60"/>
      <c r="FET153" s="60"/>
      <c r="FEU153" s="60"/>
      <c r="FEV153" s="60"/>
      <c r="FEW153" s="60"/>
      <c r="FEX153" s="60"/>
      <c r="FEY153" s="60"/>
      <c r="FEZ153" s="60"/>
      <c r="FFA153" s="60"/>
      <c r="FFB153" s="60"/>
      <c r="FFC153" s="60"/>
      <c r="FFD153" s="60"/>
      <c r="FFE153" s="60"/>
      <c r="FFF153" s="60"/>
      <c r="FFG153" s="60"/>
      <c r="FFH153" s="60"/>
      <c r="FFI153" s="60"/>
      <c r="FFJ153" s="60"/>
      <c r="FFK153" s="60"/>
      <c r="FFL153" s="60"/>
      <c r="FFM153" s="60"/>
      <c r="FFN153" s="60"/>
      <c r="FFO153" s="60"/>
      <c r="FFP153" s="60"/>
      <c r="FFQ153" s="60"/>
      <c r="FFR153" s="60"/>
      <c r="FFS153" s="60"/>
      <c r="FFT153" s="60"/>
      <c r="FFU153" s="60"/>
      <c r="FFV153" s="60"/>
      <c r="FFW153" s="60"/>
      <c r="FFX153" s="60"/>
      <c r="FFY153" s="60"/>
      <c r="FFZ153" s="60"/>
      <c r="FGA153" s="60"/>
      <c r="FGB153" s="60"/>
      <c r="FGC153" s="60"/>
      <c r="FGD153" s="60"/>
      <c r="FGE153" s="60"/>
      <c r="FGF153" s="60"/>
      <c r="FGG153" s="60"/>
      <c r="FGH153" s="60"/>
      <c r="FGI153" s="60"/>
      <c r="FGJ153" s="60"/>
      <c r="FGK153" s="60"/>
      <c r="FGL153" s="60"/>
      <c r="FGM153" s="60"/>
      <c r="FGN153" s="60"/>
      <c r="FGO153" s="60"/>
      <c r="FGP153" s="60"/>
      <c r="FGQ153" s="60"/>
      <c r="FGR153" s="60"/>
      <c r="FGS153" s="60"/>
      <c r="FGT153" s="60"/>
      <c r="FGU153" s="60"/>
      <c r="FGV153" s="60"/>
      <c r="FGW153" s="60"/>
      <c r="FGX153" s="60"/>
      <c r="FGY153" s="60"/>
      <c r="FGZ153" s="60"/>
      <c r="FHA153" s="60"/>
      <c r="FHB153" s="60"/>
      <c r="FHC153" s="60"/>
      <c r="FHD153" s="60"/>
      <c r="FHE153" s="60"/>
      <c r="FHF153" s="60"/>
      <c r="FHG153" s="60"/>
      <c r="FHH153" s="60"/>
      <c r="FHI153" s="60"/>
      <c r="FHJ153" s="60"/>
      <c r="FHK153" s="60"/>
      <c r="FHL153" s="60"/>
      <c r="FHM153" s="60"/>
      <c r="FHN153" s="60"/>
      <c r="FHO153" s="60"/>
      <c r="FHP153" s="60"/>
      <c r="FHQ153" s="60"/>
      <c r="FHR153" s="60"/>
      <c r="FHS153" s="60"/>
      <c r="FHT153" s="60"/>
      <c r="FHU153" s="60"/>
      <c r="FHV153" s="60"/>
      <c r="FHW153" s="60"/>
      <c r="FHX153" s="60"/>
      <c r="FHY153" s="60"/>
      <c r="FHZ153" s="60"/>
      <c r="FIA153" s="60"/>
      <c r="FIB153" s="60"/>
      <c r="FIC153" s="60"/>
      <c r="FID153" s="60"/>
      <c r="FIE153" s="60"/>
      <c r="FIF153" s="60"/>
      <c r="FIG153" s="60"/>
      <c r="FIH153" s="60"/>
      <c r="FII153" s="60"/>
      <c r="FIJ153" s="60"/>
      <c r="FIK153" s="60"/>
      <c r="FIL153" s="60"/>
      <c r="FIM153" s="60"/>
      <c r="FIN153" s="60"/>
      <c r="FIO153" s="60"/>
      <c r="FIP153" s="60"/>
      <c r="FIQ153" s="60"/>
      <c r="FIR153" s="60"/>
      <c r="FIS153" s="60"/>
      <c r="FIT153" s="60"/>
      <c r="FIU153" s="60"/>
      <c r="FIV153" s="60"/>
      <c r="FIW153" s="60"/>
      <c r="FIX153" s="60"/>
      <c r="FIY153" s="60"/>
      <c r="FIZ153" s="60"/>
      <c r="FJA153" s="60"/>
      <c r="FJB153" s="60"/>
      <c r="FJC153" s="60"/>
      <c r="FJD153" s="60"/>
      <c r="FJE153" s="60"/>
      <c r="FJF153" s="60"/>
      <c r="FJG153" s="60"/>
      <c r="FJH153" s="60"/>
      <c r="FJI153" s="60"/>
      <c r="FJJ153" s="60"/>
      <c r="FJK153" s="60"/>
      <c r="FJL153" s="60"/>
      <c r="FJM153" s="60"/>
      <c r="FJN153" s="60"/>
      <c r="FJO153" s="60"/>
      <c r="FJP153" s="60"/>
      <c r="FJQ153" s="60"/>
      <c r="FJR153" s="60"/>
      <c r="FJS153" s="60"/>
      <c r="FJT153" s="60"/>
      <c r="FJU153" s="60"/>
      <c r="FJV153" s="60"/>
      <c r="FJW153" s="60"/>
      <c r="FJX153" s="60"/>
      <c r="FJY153" s="60"/>
      <c r="FJZ153" s="60"/>
      <c r="FKA153" s="60"/>
      <c r="FKB153" s="60"/>
      <c r="FKC153" s="60"/>
      <c r="FKD153" s="60"/>
      <c r="FKE153" s="60"/>
      <c r="FKF153" s="60"/>
      <c r="FKG153" s="60"/>
      <c r="FKH153" s="60"/>
      <c r="FKI153" s="60"/>
      <c r="FKJ153" s="60"/>
      <c r="FKK153" s="60"/>
      <c r="FKL153" s="60"/>
      <c r="FKM153" s="60"/>
      <c r="FKN153" s="60"/>
      <c r="FKO153" s="60"/>
      <c r="FKP153" s="60"/>
      <c r="FKQ153" s="60"/>
      <c r="FKR153" s="60"/>
      <c r="FKS153" s="60"/>
      <c r="FKT153" s="60"/>
      <c r="FKU153" s="60"/>
      <c r="FKV153" s="60"/>
      <c r="FKW153" s="60"/>
      <c r="FKX153" s="60"/>
      <c r="FKY153" s="60"/>
      <c r="FKZ153" s="60"/>
      <c r="FLA153" s="60"/>
      <c r="FLB153" s="60"/>
      <c r="FLC153" s="60"/>
      <c r="FLD153" s="60"/>
      <c r="FLE153" s="60"/>
      <c r="FLF153" s="60"/>
      <c r="FLG153" s="60"/>
      <c r="FLH153" s="60"/>
      <c r="FLI153" s="60"/>
      <c r="FLJ153" s="60"/>
      <c r="FLK153" s="60"/>
      <c r="FLL153" s="60"/>
      <c r="FLM153" s="60"/>
      <c r="FLN153" s="60"/>
      <c r="FLO153" s="60"/>
      <c r="FLP153" s="60"/>
      <c r="FLQ153" s="60"/>
      <c r="FLR153" s="60"/>
      <c r="FLS153" s="60"/>
      <c r="FLT153" s="60"/>
      <c r="FLU153" s="60"/>
      <c r="FLV153" s="60"/>
      <c r="FLW153" s="60"/>
      <c r="FLX153" s="60"/>
      <c r="FLY153" s="60"/>
      <c r="FLZ153" s="60"/>
      <c r="FMA153" s="60"/>
      <c r="FMB153" s="60"/>
      <c r="FMC153" s="60"/>
      <c r="FMD153" s="60"/>
      <c r="FME153" s="60"/>
      <c r="FMF153" s="60"/>
      <c r="FMG153" s="60"/>
      <c r="FMH153" s="60"/>
      <c r="FMI153" s="60"/>
      <c r="FMJ153" s="60"/>
      <c r="FMK153" s="60"/>
      <c r="FML153" s="60"/>
      <c r="FMM153" s="60"/>
      <c r="FMN153" s="60"/>
      <c r="FMO153" s="60"/>
      <c r="FMP153" s="60"/>
      <c r="FMQ153" s="60"/>
      <c r="FMR153" s="60"/>
      <c r="FMS153" s="60"/>
      <c r="FMT153" s="60"/>
      <c r="FMU153" s="60"/>
      <c r="FMV153" s="60"/>
      <c r="FMW153" s="60"/>
      <c r="FMX153" s="60"/>
      <c r="FMY153" s="60"/>
      <c r="FMZ153" s="60"/>
      <c r="FNA153" s="60"/>
      <c r="FNB153" s="60"/>
      <c r="FNC153" s="60"/>
      <c r="FND153" s="60"/>
      <c r="FNE153" s="60"/>
      <c r="FNF153" s="60"/>
      <c r="FNG153" s="60"/>
      <c r="FNH153" s="60"/>
      <c r="FNI153" s="60"/>
      <c r="FNJ153" s="60"/>
      <c r="FNK153" s="60"/>
      <c r="FNL153" s="60"/>
      <c r="FNM153" s="60"/>
      <c r="FNN153" s="60"/>
      <c r="FNO153" s="60"/>
      <c r="FNP153" s="60"/>
      <c r="FNQ153" s="60"/>
      <c r="FNR153" s="60"/>
      <c r="FNS153" s="60"/>
      <c r="FNT153" s="60"/>
      <c r="FNU153" s="60"/>
      <c r="FNV153" s="60"/>
      <c r="FNW153" s="60"/>
      <c r="FNX153" s="60"/>
      <c r="FNY153" s="60"/>
      <c r="FNZ153" s="60"/>
      <c r="FOA153" s="60"/>
      <c r="FOB153" s="60"/>
      <c r="FOC153" s="60"/>
      <c r="FOD153" s="60"/>
      <c r="FOE153" s="60"/>
      <c r="FOF153" s="60"/>
      <c r="FOG153" s="60"/>
      <c r="FOH153" s="60"/>
      <c r="FOI153" s="60"/>
      <c r="FOJ153" s="60"/>
      <c r="FOK153" s="60"/>
      <c r="FOL153" s="60"/>
      <c r="FOM153" s="60"/>
      <c r="FON153" s="60"/>
      <c r="FOO153" s="60"/>
      <c r="FOP153" s="60"/>
      <c r="FOQ153" s="60"/>
      <c r="FOR153" s="60"/>
      <c r="FOS153" s="60"/>
      <c r="FOT153" s="60"/>
      <c r="FOU153" s="60"/>
      <c r="FOV153" s="60"/>
      <c r="FOW153" s="60"/>
      <c r="FOX153" s="60"/>
      <c r="FOY153" s="60"/>
      <c r="FOZ153" s="60"/>
      <c r="FPA153" s="60"/>
      <c r="FPB153" s="60"/>
      <c r="FPC153" s="60"/>
      <c r="FPD153" s="60"/>
      <c r="FPE153" s="60"/>
      <c r="FPF153" s="60"/>
      <c r="FPG153" s="60"/>
      <c r="FPH153" s="60"/>
      <c r="FPI153" s="60"/>
      <c r="FPJ153" s="60"/>
      <c r="FPK153" s="60"/>
      <c r="FPL153" s="60"/>
      <c r="FPM153" s="60"/>
      <c r="FPN153" s="60"/>
      <c r="FPO153" s="60"/>
      <c r="FPP153" s="60"/>
      <c r="FPQ153" s="60"/>
      <c r="FPR153" s="60"/>
      <c r="FPS153" s="60"/>
      <c r="FPT153" s="60"/>
      <c r="FPU153" s="60"/>
      <c r="FPV153" s="60"/>
      <c r="FPW153" s="60"/>
      <c r="FPX153" s="60"/>
      <c r="FPY153" s="60"/>
      <c r="FPZ153" s="60"/>
      <c r="FQA153" s="60"/>
      <c r="FQB153" s="60"/>
      <c r="FQC153" s="60"/>
      <c r="FQD153" s="60"/>
      <c r="FQE153" s="60"/>
      <c r="FQF153" s="60"/>
      <c r="FQG153" s="60"/>
      <c r="FQH153" s="60"/>
      <c r="FQI153" s="60"/>
      <c r="FQJ153" s="60"/>
      <c r="FQK153" s="60"/>
      <c r="FQL153" s="60"/>
      <c r="FQM153" s="60"/>
      <c r="FQN153" s="60"/>
      <c r="FQO153" s="60"/>
      <c r="FQP153" s="60"/>
      <c r="FQQ153" s="60"/>
      <c r="FQR153" s="60"/>
      <c r="FQS153" s="60"/>
      <c r="FQT153" s="60"/>
      <c r="FQU153" s="60"/>
      <c r="FQV153" s="60"/>
      <c r="FQW153" s="60"/>
      <c r="FQX153" s="60"/>
      <c r="FQY153" s="60"/>
      <c r="FQZ153" s="60"/>
      <c r="FRA153" s="60"/>
      <c r="FRB153" s="60"/>
      <c r="FRC153" s="60"/>
      <c r="FRD153" s="60"/>
      <c r="FRE153" s="60"/>
      <c r="FRF153" s="60"/>
      <c r="FRG153" s="60"/>
      <c r="FRH153" s="60"/>
      <c r="FRI153" s="60"/>
      <c r="FRJ153" s="60"/>
      <c r="FRK153" s="60"/>
      <c r="FRL153" s="60"/>
      <c r="FRM153" s="60"/>
      <c r="FRN153" s="60"/>
      <c r="FRO153" s="60"/>
      <c r="FRP153" s="60"/>
      <c r="FRQ153" s="60"/>
      <c r="FRR153" s="60"/>
      <c r="FRS153" s="60"/>
      <c r="FRT153" s="60"/>
      <c r="FRU153" s="60"/>
      <c r="FRV153" s="60"/>
      <c r="FRW153" s="60"/>
      <c r="FRX153" s="60"/>
      <c r="FRY153" s="60"/>
      <c r="FRZ153" s="60"/>
      <c r="FSA153" s="60"/>
      <c r="FSB153" s="60"/>
      <c r="FSC153" s="60"/>
      <c r="FSD153" s="60"/>
      <c r="FSE153" s="60"/>
      <c r="FSF153" s="60"/>
      <c r="FSG153" s="60"/>
      <c r="FSH153" s="60"/>
      <c r="FSI153" s="60"/>
      <c r="FSJ153" s="60"/>
      <c r="FSK153" s="60"/>
      <c r="FSL153" s="60"/>
      <c r="FSM153" s="60"/>
      <c r="FSN153" s="60"/>
      <c r="FSO153" s="60"/>
      <c r="FSP153" s="60"/>
      <c r="FSQ153" s="60"/>
      <c r="FSR153" s="60"/>
      <c r="FSS153" s="60"/>
      <c r="FST153" s="60"/>
      <c r="FSU153" s="60"/>
      <c r="FSV153" s="60"/>
      <c r="FSW153" s="60"/>
      <c r="FSX153" s="60"/>
      <c r="FSY153" s="60"/>
      <c r="FSZ153" s="60"/>
      <c r="FTA153" s="60"/>
      <c r="FTB153" s="60"/>
      <c r="FTC153" s="60"/>
      <c r="FTD153" s="60"/>
      <c r="FTE153" s="60"/>
      <c r="FTF153" s="60"/>
      <c r="FTG153" s="60"/>
      <c r="FTH153" s="60"/>
      <c r="FTI153" s="60"/>
      <c r="FTJ153" s="60"/>
      <c r="FTK153" s="60"/>
      <c r="FTL153" s="60"/>
      <c r="FTM153" s="60"/>
      <c r="FTN153" s="60"/>
      <c r="FTO153" s="60"/>
      <c r="FTP153" s="60"/>
      <c r="FTQ153" s="60"/>
      <c r="FTR153" s="60"/>
      <c r="FTS153" s="60"/>
      <c r="FTT153" s="60"/>
      <c r="FTU153" s="60"/>
      <c r="FTV153" s="60"/>
      <c r="FTW153" s="60"/>
      <c r="FTX153" s="60"/>
      <c r="FTY153" s="60"/>
      <c r="FTZ153" s="60"/>
      <c r="FUA153" s="60"/>
      <c r="FUB153" s="60"/>
      <c r="FUC153" s="60"/>
      <c r="FUD153" s="60"/>
      <c r="FUE153" s="60"/>
      <c r="FUF153" s="60"/>
      <c r="FUG153" s="60"/>
      <c r="FUH153" s="60"/>
      <c r="FUI153" s="60"/>
      <c r="FUJ153" s="60"/>
      <c r="FUK153" s="60"/>
      <c r="FUL153" s="60"/>
      <c r="FUM153" s="60"/>
      <c r="FUN153" s="60"/>
      <c r="FUO153" s="60"/>
      <c r="FUP153" s="60"/>
      <c r="FUQ153" s="60"/>
      <c r="FUR153" s="60"/>
      <c r="FUS153" s="60"/>
      <c r="FUT153" s="60"/>
      <c r="FUU153" s="60"/>
      <c r="FUV153" s="60"/>
      <c r="FUW153" s="60"/>
      <c r="FUX153" s="60"/>
      <c r="FUY153" s="60"/>
      <c r="FUZ153" s="60"/>
      <c r="FVA153" s="60"/>
      <c r="FVB153" s="60"/>
      <c r="FVC153" s="60"/>
      <c r="FVD153" s="60"/>
      <c r="FVE153" s="60"/>
      <c r="FVF153" s="60"/>
      <c r="FVG153" s="60"/>
      <c r="FVH153" s="60"/>
      <c r="FVI153" s="60"/>
      <c r="FVJ153" s="60"/>
      <c r="FVK153" s="60"/>
      <c r="FVL153" s="60"/>
      <c r="FVM153" s="60"/>
      <c r="FVN153" s="60"/>
      <c r="FVO153" s="60"/>
      <c r="FVP153" s="60"/>
      <c r="FVQ153" s="60"/>
      <c r="FVR153" s="60"/>
      <c r="FVS153" s="60"/>
      <c r="FVT153" s="60"/>
      <c r="FVU153" s="60"/>
      <c r="FVV153" s="60"/>
      <c r="FVW153" s="60"/>
      <c r="FVX153" s="60"/>
      <c r="FVY153" s="60"/>
      <c r="FVZ153" s="60"/>
      <c r="FWA153" s="60"/>
      <c r="FWB153" s="60"/>
      <c r="FWC153" s="60"/>
      <c r="FWD153" s="60"/>
      <c r="FWE153" s="60"/>
      <c r="FWF153" s="60"/>
      <c r="FWG153" s="60"/>
      <c r="FWH153" s="60"/>
      <c r="FWI153" s="60"/>
      <c r="FWJ153" s="60"/>
      <c r="FWK153" s="60"/>
      <c r="FWL153" s="60"/>
      <c r="FWM153" s="60"/>
      <c r="FWN153" s="60"/>
      <c r="FWO153" s="60"/>
      <c r="FWP153" s="60"/>
      <c r="FWQ153" s="60"/>
      <c r="FWR153" s="60"/>
      <c r="FWS153" s="60"/>
      <c r="FWT153" s="60"/>
      <c r="FWU153" s="60"/>
      <c r="FWV153" s="60"/>
      <c r="FWW153" s="60"/>
      <c r="FWX153" s="60"/>
      <c r="FWY153" s="60"/>
      <c r="FWZ153" s="60"/>
      <c r="FXA153" s="60"/>
      <c r="FXB153" s="60"/>
      <c r="FXC153" s="60"/>
      <c r="FXD153" s="60"/>
      <c r="FXE153" s="60"/>
      <c r="FXF153" s="60"/>
      <c r="FXG153" s="60"/>
      <c r="FXH153" s="60"/>
      <c r="FXI153" s="60"/>
      <c r="FXJ153" s="60"/>
      <c r="FXK153" s="60"/>
      <c r="FXL153" s="60"/>
      <c r="FXM153" s="60"/>
      <c r="FXN153" s="60"/>
      <c r="FXO153" s="60"/>
      <c r="FXP153" s="60"/>
      <c r="FXQ153" s="60"/>
      <c r="FXR153" s="60"/>
      <c r="FXS153" s="60"/>
      <c r="FXT153" s="60"/>
      <c r="FXU153" s="60"/>
      <c r="FXV153" s="60"/>
      <c r="FXW153" s="60"/>
      <c r="FXX153" s="60"/>
      <c r="FXY153" s="60"/>
      <c r="FXZ153" s="60"/>
      <c r="FYA153" s="60"/>
      <c r="FYB153" s="60"/>
      <c r="FYC153" s="60"/>
      <c r="FYD153" s="60"/>
      <c r="FYE153" s="60"/>
      <c r="FYF153" s="60"/>
      <c r="FYG153" s="60"/>
      <c r="FYH153" s="60"/>
      <c r="FYI153" s="60"/>
      <c r="FYJ153" s="60"/>
      <c r="FYK153" s="60"/>
      <c r="FYL153" s="60"/>
      <c r="FYM153" s="60"/>
      <c r="FYN153" s="60"/>
      <c r="FYO153" s="60"/>
      <c r="FYP153" s="60"/>
      <c r="FYQ153" s="60"/>
      <c r="FYR153" s="60"/>
      <c r="FYS153" s="60"/>
      <c r="FYT153" s="60"/>
      <c r="FYU153" s="60"/>
      <c r="FYV153" s="60"/>
      <c r="FYW153" s="60"/>
      <c r="FYX153" s="60"/>
      <c r="FYY153" s="60"/>
      <c r="FYZ153" s="60"/>
      <c r="FZA153" s="60"/>
      <c r="FZB153" s="60"/>
      <c r="FZC153" s="60"/>
      <c r="FZD153" s="60"/>
      <c r="FZE153" s="60"/>
      <c r="FZF153" s="60"/>
      <c r="FZG153" s="60"/>
      <c r="FZH153" s="60"/>
      <c r="FZI153" s="60"/>
      <c r="FZJ153" s="60"/>
      <c r="FZK153" s="60"/>
      <c r="FZL153" s="60"/>
      <c r="FZM153" s="60"/>
      <c r="FZN153" s="60"/>
      <c r="FZO153" s="60"/>
      <c r="FZP153" s="60"/>
      <c r="FZQ153" s="60"/>
      <c r="FZR153" s="60"/>
      <c r="FZS153" s="60"/>
      <c r="FZT153" s="60"/>
      <c r="FZU153" s="60"/>
      <c r="FZV153" s="60"/>
      <c r="FZW153" s="60"/>
      <c r="FZX153" s="60"/>
      <c r="FZY153" s="60"/>
      <c r="FZZ153" s="60"/>
      <c r="GAA153" s="60"/>
      <c r="GAB153" s="60"/>
      <c r="GAC153" s="60"/>
      <c r="GAD153" s="60"/>
      <c r="GAE153" s="60"/>
      <c r="GAF153" s="60"/>
      <c r="GAG153" s="60"/>
      <c r="GAH153" s="60"/>
      <c r="GAI153" s="60"/>
      <c r="GAJ153" s="60"/>
      <c r="GAK153" s="60"/>
      <c r="GAL153" s="60"/>
      <c r="GAM153" s="60"/>
      <c r="GAN153" s="60"/>
      <c r="GAO153" s="60"/>
      <c r="GAP153" s="60"/>
      <c r="GAQ153" s="60"/>
      <c r="GAR153" s="60"/>
      <c r="GAS153" s="60"/>
      <c r="GAT153" s="60"/>
      <c r="GAU153" s="60"/>
      <c r="GAV153" s="60"/>
      <c r="GAW153" s="60"/>
      <c r="GAX153" s="60"/>
      <c r="GAY153" s="60"/>
      <c r="GAZ153" s="60"/>
      <c r="GBA153" s="60"/>
      <c r="GBB153" s="60"/>
      <c r="GBC153" s="60"/>
      <c r="GBD153" s="60"/>
      <c r="GBE153" s="60"/>
      <c r="GBF153" s="60"/>
      <c r="GBG153" s="60"/>
      <c r="GBH153" s="60"/>
      <c r="GBI153" s="60"/>
      <c r="GBJ153" s="60"/>
      <c r="GBK153" s="60"/>
      <c r="GBL153" s="60"/>
      <c r="GBM153" s="60"/>
      <c r="GBN153" s="60"/>
      <c r="GBO153" s="60"/>
      <c r="GBP153" s="60"/>
      <c r="GBQ153" s="60"/>
      <c r="GBR153" s="60"/>
      <c r="GBS153" s="60"/>
      <c r="GBT153" s="60"/>
      <c r="GBU153" s="60"/>
      <c r="GBV153" s="60"/>
      <c r="GBW153" s="60"/>
      <c r="GBX153" s="60"/>
      <c r="GBY153" s="60"/>
      <c r="GBZ153" s="60"/>
      <c r="GCA153" s="60"/>
      <c r="GCB153" s="60"/>
      <c r="GCC153" s="60"/>
      <c r="GCD153" s="60"/>
      <c r="GCE153" s="60"/>
      <c r="GCF153" s="60"/>
      <c r="GCG153" s="60"/>
      <c r="GCH153" s="60"/>
      <c r="GCI153" s="60"/>
      <c r="GCJ153" s="60"/>
      <c r="GCK153" s="60"/>
      <c r="GCL153" s="60"/>
      <c r="GCM153" s="60"/>
      <c r="GCN153" s="60"/>
      <c r="GCO153" s="60"/>
      <c r="GCP153" s="60"/>
      <c r="GCQ153" s="60"/>
      <c r="GCR153" s="60"/>
      <c r="GCS153" s="60"/>
      <c r="GCT153" s="60"/>
      <c r="GCU153" s="60"/>
      <c r="GCV153" s="60"/>
      <c r="GCW153" s="60"/>
      <c r="GCX153" s="60"/>
      <c r="GCY153" s="60"/>
      <c r="GCZ153" s="60"/>
      <c r="GDA153" s="60"/>
      <c r="GDB153" s="60"/>
      <c r="GDC153" s="60"/>
      <c r="GDD153" s="60"/>
      <c r="GDE153" s="60"/>
      <c r="GDF153" s="60"/>
      <c r="GDG153" s="60"/>
      <c r="GDH153" s="60"/>
      <c r="GDI153" s="60"/>
      <c r="GDJ153" s="60"/>
      <c r="GDK153" s="60"/>
      <c r="GDL153" s="60"/>
      <c r="GDM153" s="60"/>
      <c r="GDN153" s="60"/>
      <c r="GDO153" s="60"/>
      <c r="GDP153" s="60"/>
      <c r="GDQ153" s="60"/>
      <c r="GDR153" s="60"/>
      <c r="GDS153" s="60"/>
      <c r="GDT153" s="60"/>
      <c r="GDU153" s="60"/>
      <c r="GDV153" s="60"/>
      <c r="GDW153" s="60"/>
      <c r="GDX153" s="60"/>
      <c r="GDY153" s="60"/>
      <c r="GDZ153" s="60"/>
      <c r="GEA153" s="60"/>
      <c r="GEB153" s="60"/>
      <c r="GEC153" s="60"/>
      <c r="GED153" s="60"/>
      <c r="GEE153" s="60"/>
      <c r="GEF153" s="60"/>
      <c r="GEG153" s="60"/>
      <c r="GEH153" s="60"/>
      <c r="GEI153" s="60"/>
      <c r="GEJ153" s="60"/>
      <c r="GEK153" s="60"/>
      <c r="GEL153" s="60"/>
      <c r="GEM153" s="60"/>
      <c r="GEN153" s="60"/>
      <c r="GEO153" s="60"/>
      <c r="GEP153" s="60"/>
      <c r="GEQ153" s="60"/>
      <c r="GER153" s="60"/>
      <c r="GES153" s="60"/>
      <c r="GET153" s="60"/>
      <c r="GEU153" s="60"/>
      <c r="GEV153" s="60"/>
      <c r="GEW153" s="60"/>
      <c r="GEX153" s="60"/>
      <c r="GEY153" s="60"/>
      <c r="GEZ153" s="60"/>
      <c r="GFA153" s="60"/>
      <c r="GFB153" s="60"/>
      <c r="GFC153" s="60"/>
      <c r="GFD153" s="60"/>
      <c r="GFE153" s="60"/>
      <c r="GFF153" s="60"/>
      <c r="GFG153" s="60"/>
      <c r="GFH153" s="60"/>
      <c r="GFI153" s="60"/>
      <c r="GFJ153" s="60"/>
      <c r="GFK153" s="60"/>
      <c r="GFL153" s="60"/>
      <c r="GFM153" s="60"/>
      <c r="GFN153" s="60"/>
      <c r="GFO153" s="60"/>
      <c r="GFP153" s="60"/>
      <c r="GFQ153" s="60"/>
      <c r="GFR153" s="60"/>
      <c r="GFS153" s="60"/>
      <c r="GFT153" s="60"/>
      <c r="GFU153" s="60"/>
      <c r="GFV153" s="60"/>
      <c r="GFW153" s="60"/>
      <c r="GFX153" s="60"/>
      <c r="GFY153" s="60"/>
      <c r="GFZ153" s="60"/>
      <c r="GGA153" s="60"/>
      <c r="GGB153" s="60"/>
      <c r="GGC153" s="60"/>
      <c r="GGD153" s="60"/>
      <c r="GGE153" s="60"/>
      <c r="GGF153" s="60"/>
      <c r="GGG153" s="60"/>
      <c r="GGH153" s="60"/>
      <c r="GGI153" s="60"/>
      <c r="GGJ153" s="60"/>
      <c r="GGK153" s="60"/>
      <c r="GGL153" s="60"/>
      <c r="GGM153" s="60"/>
      <c r="GGN153" s="60"/>
      <c r="GGO153" s="60"/>
      <c r="GGP153" s="60"/>
      <c r="GGQ153" s="60"/>
      <c r="GGR153" s="60"/>
      <c r="GGS153" s="60"/>
      <c r="GGT153" s="60"/>
      <c r="GGU153" s="60"/>
      <c r="GGV153" s="60"/>
      <c r="GGW153" s="60"/>
      <c r="GGX153" s="60"/>
      <c r="GGY153" s="60"/>
      <c r="GGZ153" s="60"/>
      <c r="GHA153" s="60"/>
      <c r="GHB153" s="60"/>
      <c r="GHC153" s="60"/>
      <c r="GHD153" s="60"/>
      <c r="GHE153" s="60"/>
      <c r="GHF153" s="60"/>
      <c r="GHG153" s="60"/>
      <c r="GHH153" s="60"/>
      <c r="GHI153" s="60"/>
      <c r="GHJ153" s="60"/>
      <c r="GHK153" s="60"/>
      <c r="GHL153" s="60"/>
      <c r="GHM153" s="60"/>
      <c r="GHN153" s="60"/>
      <c r="GHO153" s="60"/>
      <c r="GHP153" s="60"/>
      <c r="GHQ153" s="60"/>
      <c r="GHR153" s="60"/>
      <c r="GHS153" s="60"/>
      <c r="GHT153" s="60"/>
      <c r="GHU153" s="60"/>
      <c r="GHV153" s="60"/>
      <c r="GHW153" s="60"/>
      <c r="GHX153" s="60"/>
      <c r="GHY153" s="60"/>
      <c r="GHZ153" s="60"/>
      <c r="GIA153" s="60"/>
      <c r="GIB153" s="60"/>
      <c r="GIC153" s="60"/>
      <c r="GID153" s="60"/>
      <c r="GIE153" s="60"/>
      <c r="GIF153" s="60"/>
      <c r="GIG153" s="60"/>
      <c r="GIH153" s="60"/>
      <c r="GII153" s="60"/>
      <c r="GIJ153" s="60"/>
      <c r="GIK153" s="60"/>
      <c r="GIL153" s="60"/>
      <c r="GIM153" s="60"/>
      <c r="GIN153" s="60"/>
      <c r="GIO153" s="60"/>
      <c r="GIP153" s="60"/>
      <c r="GIQ153" s="60"/>
      <c r="GIR153" s="60"/>
      <c r="GIS153" s="60"/>
      <c r="GIT153" s="60"/>
      <c r="GIU153" s="60"/>
      <c r="GIV153" s="60"/>
      <c r="GIW153" s="60"/>
      <c r="GIX153" s="60"/>
      <c r="GIY153" s="60"/>
      <c r="GIZ153" s="60"/>
      <c r="GJA153" s="60"/>
      <c r="GJB153" s="60"/>
      <c r="GJC153" s="60"/>
      <c r="GJD153" s="60"/>
      <c r="GJE153" s="60"/>
      <c r="GJF153" s="60"/>
      <c r="GJG153" s="60"/>
      <c r="GJH153" s="60"/>
      <c r="GJI153" s="60"/>
      <c r="GJJ153" s="60"/>
      <c r="GJK153" s="60"/>
      <c r="GJL153" s="60"/>
      <c r="GJM153" s="60"/>
      <c r="GJN153" s="60"/>
      <c r="GJO153" s="60"/>
      <c r="GJP153" s="60"/>
      <c r="GJQ153" s="60"/>
      <c r="GJR153" s="60"/>
      <c r="GJS153" s="60"/>
      <c r="GJT153" s="60"/>
      <c r="GJU153" s="60"/>
      <c r="GJV153" s="60"/>
      <c r="GJW153" s="60"/>
      <c r="GJX153" s="60"/>
      <c r="GJY153" s="60"/>
      <c r="GJZ153" s="60"/>
      <c r="GKA153" s="60"/>
      <c r="GKB153" s="60"/>
      <c r="GKC153" s="60"/>
      <c r="GKD153" s="60"/>
      <c r="GKE153" s="60"/>
      <c r="GKF153" s="60"/>
      <c r="GKG153" s="60"/>
      <c r="GKH153" s="60"/>
      <c r="GKI153" s="60"/>
      <c r="GKJ153" s="60"/>
      <c r="GKK153" s="60"/>
      <c r="GKL153" s="60"/>
      <c r="GKM153" s="60"/>
      <c r="GKN153" s="60"/>
      <c r="GKO153" s="60"/>
      <c r="GKP153" s="60"/>
      <c r="GKQ153" s="60"/>
      <c r="GKR153" s="60"/>
      <c r="GKS153" s="60"/>
      <c r="GKT153" s="60"/>
      <c r="GKU153" s="60"/>
      <c r="GKV153" s="60"/>
      <c r="GKW153" s="60"/>
      <c r="GKX153" s="60"/>
      <c r="GKY153" s="60"/>
      <c r="GKZ153" s="60"/>
      <c r="GLA153" s="60"/>
      <c r="GLB153" s="60"/>
      <c r="GLC153" s="60"/>
      <c r="GLD153" s="60"/>
      <c r="GLE153" s="60"/>
      <c r="GLF153" s="60"/>
      <c r="GLG153" s="60"/>
      <c r="GLH153" s="60"/>
      <c r="GLI153" s="60"/>
      <c r="GLJ153" s="60"/>
      <c r="GLK153" s="60"/>
      <c r="GLL153" s="60"/>
      <c r="GLM153" s="60"/>
      <c r="GLN153" s="60"/>
      <c r="GLO153" s="60"/>
      <c r="GLP153" s="60"/>
      <c r="GLQ153" s="60"/>
      <c r="GLR153" s="60"/>
      <c r="GLS153" s="60"/>
      <c r="GLT153" s="60"/>
      <c r="GLU153" s="60"/>
      <c r="GLV153" s="60"/>
      <c r="GLW153" s="60"/>
      <c r="GLX153" s="60"/>
      <c r="GLY153" s="60"/>
      <c r="GLZ153" s="60"/>
      <c r="GMA153" s="60"/>
      <c r="GMB153" s="60"/>
      <c r="GMC153" s="60"/>
      <c r="GMD153" s="60"/>
      <c r="GME153" s="60"/>
      <c r="GMF153" s="60"/>
      <c r="GMG153" s="60"/>
      <c r="GMH153" s="60"/>
      <c r="GMI153" s="60"/>
      <c r="GMJ153" s="60"/>
      <c r="GMK153" s="60"/>
      <c r="GML153" s="60"/>
      <c r="GMM153" s="60"/>
      <c r="GMN153" s="60"/>
      <c r="GMO153" s="60"/>
      <c r="GMP153" s="60"/>
      <c r="GMQ153" s="60"/>
      <c r="GMR153" s="60"/>
      <c r="GMS153" s="60"/>
      <c r="GMT153" s="60"/>
      <c r="GMU153" s="60"/>
      <c r="GMV153" s="60"/>
      <c r="GMW153" s="60"/>
      <c r="GMX153" s="60"/>
      <c r="GMY153" s="60"/>
      <c r="GMZ153" s="60"/>
      <c r="GNA153" s="60"/>
      <c r="GNB153" s="60"/>
      <c r="GNC153" s="60"/>
      <c r="GND153" s="60"/>
      <c r="GNE153" s="60"/>
      <c r="GNF153" s="60"/>
      <c r="GNG153" s="60"/>
      <c r="GNH153" s="60"/>
      <c r="GNI153" s="60"/>
      <c r="GNJ153" s="60"/>
      <c r="GNK153" s="60"/>
      <c r="GNL153" s="60"/>
      <c r="GNM153" s="60"/>
      <c r="GNN153" s="60"/>
      <c r="GNO153" s="60"/>
      <c r="GNP153" s="60"/>
      <c r="GNQ153" s="60"/>
      <c r="GNR153" s="60"/>
      <c r="GNS153" s="60"/>
      <c r="GNT153" s="60"/>
      <c r="GNU153" s="60"/>
      <c r="GNV153" s="60"/>
      <c r="GNW153" s="60"/>
      <c r="GNX153" s="60"/>
      <c r="GNY153" s="60"/>
      <c r="GNZ153" s="60"/>
      <c r="GOA153" s="60"/>
      <c r="GOB153" s="60"/>
      <c r="GOC153" s="60"/>
      <c r="GOD153" s="60"/>
      <c r="GOE153" s="60"/>
      <c r="GOF153" s="60"/>
      <c r="GOG153" s="60"/>
      <c r="GOH153" s="60"/>
      <c r="GOI153" s="60"/>
      <c r="GOJ153" s="60"/>
      <c r="GOK153" s="60"/>
      <c r="GOL153" s="60"/>
      <c r="GOM153" s="60"/>
      <c r="GON153" s="60"/>
      <c r="GOO153" s="60"/>
      <c r="GOP153" s="60"/>
      <c r="GOQ153" s="60"/>
      <c r="GOR153" s="60"/>
      <c r="GOS153" s="60"/>
      <c r="GOT153" s="60"/>
      <c r="GOU153" s="60"/>
      <c r="GOV153" s="60"/>
      <c r="GOW153" s="60"/>
      <c r="GOX153" s="60"/>
      <c r="GOY153" s="60"/>
      <c r="GOZ153" s="60"/>
      <c r="GPA153" s="60"/>
      <c r="GPB153" s="60"/>
      <c r="GPC153" s="60"/>
      <c r="GPD153" s="60"/>
      <c r="GPE153" s="60"/>
      <c r="GPF153" s="60"/>
      <c r="GPG153" s="60"/>
      <c r="GPH153" s="60"/>
      <c r="GPI153" s="60"/>
      <c r="GPJ153" s="60"/>
      <c r="GPK153" s="60"/>
      <c r="GPL153" s="60"/>
      <c r="GPM153" s="60"/>
      <c r="GPN153" s="60"/>
      <c r="GPO153" s="60"/>
      <c r="GPP153" s="60"/>
      <c r="GPQ153" s="60"/>
      <c r="GPR153" s="60"/>
      <c r="GPS153" s="60"/>
      <c r="GPT153" s="60"/>
      <c r="GPU153" s="60"/>
      <c r="GPV153" s="60"/>
      <c r="GPW153" s="60"/>
      <c r="GPX153" s="60"/>
      <c r="GPY153" s="60"/>
      <c r="GPZ153" s="60"/>
      <c r="GQA153" s="60"/>
      <c r="GQB153" s="60"/>
      <c r="GQC153" s="60"/>
      <c r="GQD153" s="60"/>
      <c r="GQE153" s="60"/>
      <c r="GQF153" s="60"/>
      <c r="GQG153" s="60"/>
      <c r="GQH153" s="60"/>
      <c r="GQI153" s="60"/>
      <c r="GQJ153" s="60"/>
      <c r="GQK153" s="60"/>
      <c r="GQL153" s="60"/>
      <c r="GQM153" s="60"/>
      <c r="GQN153" s="60"/>
      <c r="GQO153" s="60"/>
      <c r="GQP153" s="60"/>
      <c r="GQQ153" s="60"/>
      <c r="GQR153" s="60"/>
      <c r="GQS153" s="60"/>
      <c r="GQT153" s="60"/>
      <c r="GQU153" s="60"/>
      <c r="GQV153" s="60"/>
      <c r="GQW153" s="60"/>
      <c r="GQX153" s="60"/>
      <c r="GQY153" s="60"/>
      <c r="GQZ153" s="60"/>
      <c r="GRA153" s="60"/>
      <c r="GRB153" s="60"/>
      <c r="GRC153" s="60"/>
      <c r="GRD153" s="60"/>
      <c r="GRE153" s="60"/>
      <c r="GRF153" s="60"/>
      <c r="GRG153" s="60"/>
      <c r="GRH153" s="60"/>
      <c r="GRI153" s="60"/>
      <c r="GRJ153" s="60"/>
      <c r="GRK153" s="60"/>
      <c r="GRL153" s="60"/>
      <c r="GRM153" s="60"/>
      <c r="GRN153" s="60"/>
      <c r="GRO153" s="60"/>
      <c r="GRP153" s="60"/>
      <c r="GRQ153" s="60"/>
      <c r="GRR153" s="60"/>
      <c r="GRS153" s="60"/>
      <c r="GRT153" s="60"/>
      <c r="GRU153" s="60"/>
      <c r="GRV153" s="60"/>
      <c r="GRW153" s="60"/>
      <c r="GRX153" s="60"/>
      <c r="GRY153" s="60"/>
      <c r="GRZ153" s="60"/>
      <c r="GSA153" s="60"/>
      <c r="GSB153" s="60"/>
      <c r="GSC153" s="60"/>
      <c r="GSD153" s="60"/>
      <c r="GSE153" s="60"/>
      <c r="GSF153" s="60"/>
      <c r="GSG153" s="60"/>
      <c r="GSH153" s="60"/>
      <c r="GSI153" s="60"/>
      <c r="GSJ153" s="60"/>
      <c r="GSK153" s="60"/>
      <c r="GSL153" s="60"/>
      <c r="GSM153" s="60"/>
      <c r="GSN153" s="60"/>
      <c r="GSO153" s="60"/>
      <c r="GSP153" s="60"/>
      <c r="GSQ153" s="60"/>
      <c r="GSR153" s="60"/>
      <c r="GSS153" s="60"/>
      <c r="GST153" s="60"/>
      <c r="GSU153" s="60"/>
      <c r="GSV153" s="60"/>
      <c r="GSW153" s="60"/>
      <c r="GSX153" s="60"/>
      <c r="GSY153" s="60"/>
      <c r="GSZ153" s="60"/>
      <c r="GTA153" s="60"/>
      <c r="GTB153" s="60"/>
      <c r="GTC153" s="60"/>
      <c r="GTD153" s="60"/>
      <c r="GTE153" s="60"/>
      <c r="GTF153" s="60"/>
      <c r="GTG153" s="60"/>
      <c r="GTH153" s="60"/>
      <c r="GTI153" s="60"/>
      <c r="GTJ153" s="60"/>
      <c r="GTK153" s="60"/>
      <c r="GTL153" s="60"/>
      <c r="GTM153" s="60"/>
      <c r="GTN153" s="60"/>
      <c r="GTO153" s="60"/>
      <c r="GTP153" s="60"/>
      <c r="GTQ153" s="60"/>
      <c r="GTR153" s="60"/>
      <c r="GTS153" s="60"/>
      <c r="GTT153" s="60"/>
      <c r="GTU153" s="60"/>
      <c r="GTV153" s="60"/>
      <c r="GTW153" s="60"/>
      <c r="GTX153" s="60"/>
      <c r="GTY153" s="60"/>
      <c r="GTZ153" s="60"/>
      <c r="GUA153" s="60"/>
      <c r="GUB153" s="60"/>
      <c r="GUC153" s="60"/>
      <c r="GUD153" s="60"/>
      <c r="GUE153" s="60"/>
      <c r="GUF153" s="60"/>
      <c r="GUG153" s="60"/>
      <c r="GUH153" s="60"/>
      <c r="GUI153" s="60"/>
      <c r="GUJ153" s="60"/>
      <c r="GUK153" s="60"/>
      <c r="GUL153" s="60"/>
      <c r="GUM153" s="60"/>
      <c r="GUN153" s="60"/>
      <c r="GUO153" s="60"/>
      <c r="GUP153" s="60"/>
      <c r="GUQ153" s="60"/>
      <c r="GUR153" s="60"/>
      <c r="GUS153" s="60"/>
      <c r="GUT153" s="60"/>
      <c r="GUU153" s="60"/>
      <c r="GUV153" s="60"/>
      <c r="GUW153" s="60"/>
      <c r="GUX153" s="60"/>
      <c r="GUY153" s="60"/>
      <c r="GUZ153" s="60"/>
      <c r="GVA153" s="60"/>
      <c r="GVB153" s="60"/>
      <c r="GVC153" s="60"/>
      <c r="GVD153" s="60"/>
      <c r="GVE153" s="60"/>
      <c r="GVF153" s="60"/>
      <c r="GVG153" s="60"/>
      <c r="GVH153" s="60"/>
      <c r="GVI153" s="60"/>
      <c r="GVJ153" s="60"/>
      <c r="GVK153" s="60"/>
      <c r="GVL153" s="60"/>
      <c r="GVM153" s="60"/>
      <c r="GVN153" s="60"/>
      <c r="GVO153" s="60"/>
      <c r="GVP153" s="60"/>
      <c r="GVQ153" s="60"/>
      <c r="GVR153" s="60"/>
      <c r="GVS153" s="60"/>
      <c r="GVT153" s="60"/>
      <c r="GVU153" s="60"/>
      <c r="GVV153" s="60"/>
      <c r="GVW153" s="60"/>
      <c r="GVX153" s="60"/>
      <c r="GVY153" s="60"/>
      <c r="GVZ153" s="60"/>
      <c r="GWA153" s="60"/>
      <c r="GWB153" s="60"/>
      <c r="GWC153" s="60"/>
      <c r="GWD153" s="60"/>
      <c r="GWE153" s="60"/>
      <c r="GWF153" s="60"/>
      <c r="GWG153" s="60"/>
      <c r="GWH153" s="60"/>
      <c r="GWI153" s="60"/>
      <c r="GWJ153" s="60"/>
      <c r="GWK153" s="60"/>
      <c r="GWL153" s="60"/>
      <c r="GWM153" s="60"/>
      <c r="GWN153" s="60"/>
      <c r="GWO153" s="60"/>
      <c r="GWP153" s="60"/>
      <c r="GWQ153" s="60"/>
      <c r="GWR153" s="60"/>
      <c r="GWS153" s="60"/>
      <c r="GWT153" s="60"/>
      <c r="GWU153" s="60"/>
      <c r="GWV153" s="60"/>
      <c r="GWW153" s="60"/>
      <c r="GWX153" s="60"/>
      <c r="GWY153" s="60"/>
      <c r="GWZ153" s="60"/>
      <c r="GXA153" s="60"/>
      <c r="GXB153" s="60"/>
      <c r="GXC153" s="60"/>
      <c r="GXD153" s="60"/>
      <c r="GXE153" s="60"/>
      <c r="GXF153" s="60"/>
      <c r="GXG153" s="60"/>
      <c r="GXH153" s="60"/>
      <c r="GXI153" s="60"/>
      <c r="GXJ153" s="60"/>
      <c r="GXK153" s="60"/>
      <c r="GXL153" s="60"/>
      <c r="GXM153" s="60"/>
      <c r="GXN153" s="60"/>
      <c r="GXO153" s="60"/>
      <c r="GXP153" s="60"/>
      <c r="GXQ153" s="60"/>
      <c r="GXR153" s="60"/>
      <c r="GXS153" s="60"/>
      <c r="GXT153" s="60"/>
      <c r="GXU153" s="60"/>
      <c r="GXV153" s="60"/>
      <c r="GXW153" s="60"/>
      <c r="GXX153" s="60"/>
      <c r="GXY153" s="60"/>
      <c r="GXZ153" s="60"/>
      <c r="GYA153" s="60"/>
      <c r="GYB153" s="60"/>
      <c r="GYC153" s="60"/>
      <c r="GYD153" s="60"/>
      <c r="GYE153" s="60"/>
      <c r="GYF153" s="60"/>
      <c r="GYG153" s="60"/>
      <c r="GYH153" s="60"/>
      <c r="GYI153" s="60"/>
      <c r="GYJ153" s="60"/>
      <c r="GYK153" s="60"/>
      <c r="GYL153" s="60"/>
      <c r="GYM153" s="60"/>
      <c r="GYN153" s="60"/>
      <c r="GYO153" s="60"/>
      <c r="GYP153" s="60"/>
      <c r="GYQ153" s="60"/>
      <c r="GYR153" s="60"/>
      <c r="GYS153" s="60"/>
      <c r="GYT153" s="60"/>
      <c r="GYU153" s="60"/>
      <c r="GYV153" s="60"/>
      <c r="GYW153" s="60"/>
      <c r="GYX153" s="60"/>
      <c r="GYY153" s="60"/>
      <c r="GYZ153" s="60"/>
      <c r="GZA153" s="60"/>
      <c r="GZB153" s="60"/>
      <c r="GZC153" s="60"/>
      <c r="GZD153" s="60"/>
      <c r="GZE153" s="60"/>
      <c r="GZF153" s="60"/>
      <c r="GZG153" s="60"/>
      <c r="GZH153" s="60"/>
      <c r="GZI153" s="60"/>
      <c r="GZJ153" s="60"/>
      <c r="GZK153" s="60"/>
      <c r="GZL153" s="60"/>
      <c r="GZM153" s="60"/>
      <c r="GZN153" s="60"/>
      <c r="GZO153" s="60"/>
      <c r="GZP153" s="60"/>
      <c r="GZQ153" s="60"/>
      <c r="GZR153" s="60"/>
      <c r="GZS153" s="60"/>
      <c r="GZT153" s="60"/>
      <c r="GZU153" s="60"/>
      <c r="GZV153" s="60"/>
      <c r="GZW153" s="60"/>
      <c r="GZX153" s="60"/>
      <c r="GZY153" s="60"/>
      <c r="GZZ153" s="60"/>
      <c r="HAA153" s="60"/>
      <c r="HAB153" s="60"/>
      <c r="HAC153" s="60"/>
      <c r="HAD153" s="60"/>
      <c r="HAE153" s="60"/>
      <c r="HAF153" s="60"/>
      <c r="HAG153" s="60"/>
      <c r="HAH153" s="60"/>
      <c r="HAI153" s="60"/>
      <c r="HAJ153" s="60"/>
      <c r="HAK153" s="60"/>
      <c r="HAL153" s="60"/>
      <c r="HAM153" s="60"/>
      <c r="HAN153" s="60"/>
      <c r="HAO153" s="60"/>
      <c r="HAP153" s="60"/>
      <c r="HAQ153" s="60"/>
      <c r="HAR153" s="60"/>
      <c r="HAS153" s="60"/>
      <c r="HAT153" s="60"/>
      <c r="HAU153" s="60"/>
      <c r="HAV153" s="60"/>
      <c r="HAW153" s="60"/>
      <c r="HAX153" s="60"/>
      <c r="HAY153" s="60"/>
      <c r="HAZ153" s="60"/>
      <c r="HBA153" s="60"/>
      <c r="HBB153" s="60"/>
      <c r="HBC153" s="60"/>
      <c r="HBD153" s="60"/>
      <c r="HBE153" s="60"/>
      <c r="HBF153" s="60"/>
      <c r="HBG153" s="60"/>
      <c r="HBH153" s="60"/>
      <c r="HBI153" s="60"/>
      <c r="HBJ153" s="60"/>
      <c r="HBK153" s="60"/>
      <c r="HBL153" s="60"/>
      <c r="HBM153" s="60"/>
      <c r="HBN153" s="60"/>
      <c r="HBO153" s="60"/>
      <c r="HBP153" s="60"/>
      <c r="HBQ153" s="60"/>
      <c r="HBR153" s="60"/>
      <c r="HBS153" s="60"/>
      <c r="HBT153" s="60"/>
      <c r="HBU153" s="60"/>
      <c r="HBV153" s="60"/>
      <c r="HBW153" s="60"/>
      <c r="HBX153" s="60"/>
      <c r="HBY153" s="60"/>
      <c r="HBZ153" s="60"/>
      <c r="HCA153" s="60"/>
      <c r="HCB153" s="60"/>
      <c r="HCC153" s="60"/>
      <c r="HCD153" s="60"/>
      <c r="HCE153" s="60"/>
      <c r="HCF153" s="60"/>
      <c r="HCG153" s="60"/>
      <c r="HCH153" s="60"/>
      <c r="HCI153" s="60"/>
      <c r="HCJ153" s="60"/>
      <c r="HCK153" s="60"/>
      <c r="HCL153" s="60"/>
      <c r="HCM153" s="60"/>
      <c r="HCN153" s="60"/>
      <c r="HCO153" s="60"/>
      <c r="HCP153" s="60"/>
      <c r="HCQ153" s="60"/>
      <c r="HCR153" s="60"/>
      <c r="HCS153" s="60"/>
      <c r="HCT153" s="60"/>
      <c r="HCU153" s="60"/>
      <c r="HCV153" s="60"/>
      <c r="HCW153" s="60"/>
      <c r="HCX153" s="60"/>
      <c r="HCY153" s="60"/>
      <c r="HCZ153" s="60"/>
      <c r="HDA153" s="60"/>
      <c r="HDB153" s="60"/>
      <c r="HDC153" s="60"/>
      <c r="HDD153" s="60"/>
      <c r="HDE153" s="60"/>
      <c r="HDF153" s="60"/>
      <c r="HDG153" s="60"/>
      <c r="HDH153" s="60"/>
      <c r="HDI153" s="60"/>
      <c r="HDJ153" s="60"/>
      <c r="HDK153" s="60"/>
      <c r="HDL153" s="60"/>
      <c r="HDM153" s="60"/>
      <c r="HDN153" s="60"/>
      <c r="HDO153" s="60"/>
      <c r="HDP153" s="60"/>
      <c r="HDQ153" s="60"/>
      <c r="HDR153" s="60"/>
      <c r="HDS153" s="60"/>
      <c r="HDT153" s="60"/>
      <c r="HDU153" s="60"/>
      <c r="HDV153" s="60"/>
      <c r="HDW153" s="60"/>
      <c r="HDX153" s="60"/>
      <c r="HDY153" s="60"/>
      <c r="HDZ153" s="60"/>
      <c r="HEA153" s="60"/>
      <c r="HEB153" s="60"/>
      <c r="HEC153" s="60"/>
      <c r="HED153" s="60"/>
      <c r="HEE153" s="60"/>
      <c r="HEF153" s="60"/>
      <c r="HEG153" s="60"/>
      <c r="HEH153" s="60"/>
      <c r="HEI153" s="60"/>
      <c r="HEJ153" s="60"/>
      <c r="HEK153" s="60"/>
      <c r="HEL153" s="60"/>
      <c r="HEM153" s="60"/>
      <c r="HEN153" s="60"/>
      <c r="HEO153" s="60"/>
      <c r="HEP153" s="60"/>
      <c r="HEQ153" s="60"/>
      <c r="HER153" s="60"/>
      <c r="HES153" s="60"/>
      <c r="HET153" s="60"/>
      <c r="HEU153" s="60"/>
      <c r="HEV153" s="60"/>
      <c r="HEW153" s="60"/>
      <c r="HEX153" s="60"/>
      <c r="HEY153" s="60"/>
      <c r="HEZ153" s="60"/>
      <c r="HFA153" s="60"/>
      <c r="HFB153" s="60"/>
      <c r="HFC153" s="60"/>
      <c r="HFD153" s="60"/>
      <c r="HFE153" s="60"/>
      <c r="HFF153" s="60"/>
      <c r="HFG153" s="60"/>
      <c r="HFH153" s="60"/>
      <c r="HFI153" s="60"/>
      <c r="HFJ153" s="60"/>
      <c r="HFK153" s="60"/>
      <c r="HFL153" s="60"/>
      <c r="HFM153" s="60"/>
      <c r="HFN153" s="60"/>
      <c r="HFO153" s="60"/>
      <c r="HFP153" s="60"/>
      <c r="HFQ153" s="60"/>
      <c r="HFR153" s="60"/>
      <c r="HFS153" s="60"/>
      <c r="HFT153" s="60"/>
      <c r="HFU153" s="60"/>
      <c r="HFV153" s="60"/>
      <c r="HFW153" s="60"/>
      <c r="HFX153" s="60"/>
      <c r="HFY153" s="60"/>
      <c r="HFZ153" s="60"/>
      <c r="HGA153" s="60"/>
      <c r="HGB153" s="60"/>
      <c r="HGC153" s="60"/>
      <c r="HGD153" s="60"/>
      <c r="HGE153" s="60"/>
      <c r="HGF153" s="60"/>
      <c r="HGG153" s="60"/>
      <c r="HGH153" s="60"/>
      <c r="HGI153" s="60"/>
      <c r="HGJ153" s="60"/>
      <c r="HGK153" s="60"/>
      <c r="HGL153" s="60"/>
      <c r="HGM153" s="60"/>
      <c r="HGN153" s="60"/>
      <c r="HGO153" s="60"/>
      <c r="HGP153" s="60"/>
      <c r="HGQ153" s="60"/>
      <c r="HGR153" s="60"/>
      <c r="HGS153" s="60"/>
      <c r="HGT153" s="60"/>
      <c r="HGU153" s="60"/>
      <c r="HGV153" s="60"/>
      <c r="HGW153" s="60"/>
      <c r="HGX153" s="60"/>
      <c r="HGY153" s="60"/>
      <c r="HGZ153" s="60"/>
      <c r="HHA153" s="60"/>
      <c r="HHB153" s="60"/>
      <c r="HHC153" s="60"/>
      <c r="HHD153" s="60"/>
      <c r="HHE153" s="60"/>
      <c r="HHF153" s="60"/>
      <c r="HHG153" s="60"/>
      <c r="HHH153" s="60"/>
      <c r="HHI153" s="60"/>
      <c r="HHJ153" s="60"/>
      <c r="HHK153" s="60"/>
      <c r="HHL153" s="60"/>
      <c r="HHM153" s="60"/>
      <c r="HHN153" s="60"/>
      <c r="HHO153" s="60"/>
      <c r="HHP153" s="60"/>
      <c r="HHQ153" s="60"/>
      <c r="HHR153" s="60"/>
      <c r="HHS153" s="60"/>
      <c r="HHT153" s="60"/>
      <c r="HHU153" s="60"/>
      <c r="HHV153" s="60"/>
      <c r="HHW153" s="60"/>
      <c r="HHX153" s="60"/>
      <c r="HHY153" s="60"/>
      <c r="HHZ153" s="60"/>
      <c r="HIA153" s="60"/>
      <c r="HIB153" s="60"/>
      <c r="HIC153" s="60"/>
      <c r="HID153" s="60"/>
      <c r="HIE153" s="60"/>
      <c r="HIF153" s="60"/>
      <c r="HIG153" s="60"/>
      <c r="HIH153" s="60"/>
      <c r="HII153" s="60"/>
      <c r="HIJ153" s="60"/>
      <c r="HIK153" s="60"/>
      <c r="HIL153" s="60"/>
      <c r="HIM153" s="60"/>
      <c r="HIN153" s="60"/>
      <c r="HIO153" s="60"/>
      <c r="HIP153" s="60"/>
      <c r="HIQ153" s="60"/>
      <c r="HIR153" s="60"/>
      <c r="HIS153" s="60"/>
      <c r="HIT153" s="60"/>
      <c r="HIU153" s="60"/>
      <c r="HIV153" s="60"/>
      <c r="HIW153" s="60"/>
      <c r="HIX153" s="60"/>
      <c r="HIY153" s="60"/>
      <c r="HIZ153" s="60"/>
      <c r="HJA153" s="60"/>
      <c r="HJB153" s="60"/>
      <c r="HJC153" s="60"/>
      <c r="HJD153" s="60"/>
      <c r="HJE153" s="60"/>
      <c r="HJF153" s="60"/>
      <c r="HJG153" s="60"/>
      <c r="HJH153" s="60"/>
      <c r="HJI153" s="60"/>
      <c r="HJJ153" s="60"/>
      <c r="HJK153" s="60"/>
      <c r="HJL153" s="60"/>
      <c r="HJM153" s="60"/>
      <c r="HJN153" s="60"/>
      <c r="HJO153" s="60"/>
      <c r="HJP153" s="60"/>
      <c r="HJQ153" s="60"/>
      <c r="HJR153" s="60"/>
      <c r="HJS153" s="60"/>
      <c r="HJT153" s="60"/>
      <c r="HJU153" s="60"/>
      <c r="HJV153" s="60"/>
      <c r="HJW153" s="60"/>
      <c r="HJX153" s="60"/>
      <c r="HJY153" s="60"/>
      <c r="HJZ153" s="60"/>
      <c r="HKA153" s="60"/>
      <c r="HKB153" s="60"/>
      <c r="HKC153" s="60"/>
      <c r="HKD153" s="60"/>
      <c r="HKE153" s="60"/>
      <c r="HKF153" s="60"/>
      <c r="HKG153" s="60"/>
      <c r="HKH153" s="60"/>
      <c r="HKI153" s="60"/>
      <c r="HKJ153" s="60"/>
      <c r="HKK153" s="60"/>
      <c r="HKL153" s="60"/>
      <c r="HKM153" s="60"/>
      <c r="HKN153" s="60"/>
      <c r="HKO153" s="60"/>
      <c r="HKP153" s="60"/>
      <c r="HKQ153" s="60"/>
      <c r="HKR153" s="60"/>
      <c r="HKS153" s="60"/>
      <c r="HKT153" s="60"/>
      <c r="HKU153" s="60"/>
      <c r="HKV153" s="60"/>
      <c r="HKW153" s="60"/>
      <c r="HKX153" s="60"/>
      <c r="HKY153" s="60"/>
      <c r="HKZ153" s="60"/>
      <c r="HLA153" s="60"/>
      <c r="HLB153" s="60"/>
      <c r="HLC153" s="60"/>
      <c r="HLD153" s="60"/>
      <c r="HLE153" s="60"/>
      <c r="HLF153" s="60"/>
      <c r="HLG153" s="60"/>
      <c r="HLH153" s="60"/>
      <c r="HLI153" s="60"/>
      <c r="HLJ153" s="60"/>
      <c r="HLK153" s="60"/>
      <c r="HLL153" s="60"/>
      <c r="HLM153" s="60"/>
      <c r="HLN153" s="60"/>
      <c r="HLO153" s="60"/>
      <c r="HLP153" s="60"/>
      <c r="HLQ153" s="60"/>
      <c r="HLR153" s="60"/>
      <c r="HLS153" s="60"/>
      <c r="HLT153" s="60"/>
      <c r="HLU153" s="60"/>
      <c r="HLV153" s="60"/>
      <c r="HLW153" s="60"/>
      <c r="HLX153" s="60"/>
      <c r="HLY153" s="60"/>
      <c r="HLZ153" s="60"/>
      <c r="HMA153" s="60"/>
      <c r="HMB153" s="60"/>
      <c r="HMC153" s="60"/>
      <c r="HMD153" s="60"/>
      <c r="HME153" s="60"/>
      <c r="HMF153" s="60"/>
      <c r="HMG153" s="60"/>
      <c r="HMH153" s="60"/>
      <c r="HMI153" s="60"/>
      <c r="HMJ153" s="60"/>
      <c r="HMK153" s="60"/>
      <c r="HML153" s="60"/>
      <c r="HMM153" s="60"/>
      <c r="HMN153" s="60"/>
      <c r="HMO153" s="60"/>
      <c r="HMP153" s="60"/>
      <c r="HMQ153" s="60"/>
      <c r="HMR153" s="60"/>
      <c r="HMS153" s="60"/>
      <c r="HMT153" s="60"/>
      <c r="HMU153" s="60"/>
      <c r="HMV153" s="60"/>
      <c r="HMW153" s="60"/>
      <c r="HMX153" s="60"/>
      <c r="HMY153" s="60"/>
      <c r="HMZ153" s="60"/>
      <c r="HNA153" s="60"/>
      <c r="HNB153" s="60"/>
      <c r="HNC153" s="60"/>
      <c r="HND153" s="60"/>
      <c r="HNE153" s="60"/>
      <c r="HNF153" s="60"/>
      <c r="HNG153" s="60"/>
      <c r="HNH153" s="60"/>
      <c r="HNI153" s="60"/>
      <c r="HNJ153" s="60"/>
      <c r="HNK153" s="60"/>
      <c r="HNL153" s="60"/>
      <c r="HNM153" s="60"/>
      <c r="HNN153" s="60"/>
      <c r="HNO153" s="60"/>
      <c r="HNP153" s="60"/>
      <c r="HNQ153" s="60"/>
      <c r="HNR153" s="60"/>
      <c r="HNS153" s="60"/>
      <c r="HNT153" s="60"/>
      <c r="HNU153" s="60"/>
      <c r="HNV153" s="60"/>
      <c r="HNW153" s="60"/>
      <c r="HNX153" s="60"/>
      <c r="HNY153" s="60"/>
      <c r="HNZ153" s="60"/>
      <c r="HOA153" s="60"/>
      <c r="HOB153" s="60"/>
      <c r="HOC153" s="60"/>
      <c r="HOD153" s="60"/>
      <c r="HOE153" s="60"/>
      <c r="HOF153" s="60"/>
      <c r="HOG153" s="60"/>
      <c r="HOH153" s="60"/>
      <c r="HOI153" s="60"/>
      <c r="HOJ153" s="60"/>
      <c r="HOK153" s="60"/>
      <c r="HOL153" s="60"/>
      <c r="HOM153" s="60"/>
      <c r="HON153" s="60"/>
      <c r="HOO153" s="60"/>
      <c r="HOP153" s="60"/>
      <c r="HOQ153" s="60"/>
      <c r="HOR153" s="60"/>
      <c r="HOS153" s="60"/>
      <c r="HOT153" s="60"/>
      <c r="HOU153" s="60"/>
      <c r="HOV153" s="60"/>
      <c r="HOW153" s="60"/>
      <c r="HOX153" s="60"/>
      <c r="HOY153" s="60"/>
      <c r="HOZ153" s="60"/>
      <c r="HPA153" s="60"/>
      <c r="HPB153" s="60"/>
      <c r="HPC153" s="60"/>
      <c r="HPD153" s="60"/>
      <c r="HPE153" s="60"/>
      <c r="HPF153" s="60"/>
      <c r="HPG153" s="60"/>
      <c r="HPH153" s="60"/>
      <c r="HPI153" s="60"/>
      <c r="HPJ153" s="60"/>
      <c r="HPK153" s="60"/>
      <c r="HPL153" s="60"/>
      <c r="HPM153" s="60"/>
      <c r="HPN153" s="60"/>
      <c r="HPO153" s="60"/>
      <c r="HPP153" s="60"/>
      <c r="HPQ153" s="60"/>
      <c r="HPR153" s="60"/>
      <c r="HPS153" s="60"/>
      <c r="HPT153" s="60"/>
      <c r="HPU153" s="60"/>
      <c r="HPV153" s="60"/>
      <c r="HPW153" s="60"/>
      <c r="HPX153" s="60"/>
      <c r="HPY153" s="60"/>
      <c r="HPZ153" s="60"/>
      <c r="HQA153" s="60"/>
      <c r="HQB153" s="60"/>
      <c r="HQC153" s="60"/>
      <c r="HQD153" s="60"/>
      <c r="HQE153" s="60"/>
      <c r="HQF153" s="60"/>
      <c r="HQG153" s="60"/>
      <c r="HQH153" s="60"/>
      <c r="HQI153" s="60"/>
      <c r="HQJ153" s="60"/>
      <c r="HQK153" s="60"/>
      <c r="HQL153" s="60"/>
      <c r="HQM153" s="60"/>
      <c r="HQN153" s="60"/>
      <c r="HQO153" s="60"/>
      <c r="HQP153" s="60"/>
      <c r="HQQ153" s="60"/>
      <c r="HQR153" s="60"/>
      <c r="HQS153" s="60"/>
      <c r="HQT153" s="60"/>
      <c r="HQU153" s="60"/>
      <c r="HQV153" s="60"/>
      <c r="HQW153" s="60"/>
      <c r="HQX153" s="60"/>
      <c r="HQY153" s="60"/>
      <c r="HQZ153" s="60"/>
      <c r="HRA153" s="60"/>
      <c r="HRB153" s="60"/>
      <c r="HRC153" s="60"/>
      <c r="HRD153" s="60"/>
      <c r="HRE153" s="60"/>
      <c r="HRF153" s="60"/>
      <c r="HRG153" s="60"/>
      <c r="HRH153" s="60"/>
      <c r="HRI153" s="60"/>
      <c r="HRJ153" s="60"/>
      <c r="HRK153" s="60"/>
      <c r="HRL153" s="60"/>
      <c r="HRM153" s="60"/>
      <c r="HRN153" s="60"/>
      <c r="HRO153" s="60"/>
      <c r="HRP153" s="60"/>
      <c r="HRQ153" s="60"/>
      <c r="HRR153" s="60"/>
      <c r="HRS153" s="60"/>
      <c r="HRT153" s="60"/>
      <c r="HRU153" s="60"/>
      <c r="HRV153" s="60"/>
      <c r="HRW153" s="60"/>
      <c r="HRX153" s="60"/>
      <c r="HRY153" s="60"/>
      <c r="HRZ153" s="60"/>
      <c r="HSA153" s="60"/>
      <c r="HSB153" s="60"/>
      <c r="HSC153" s="60"/>
      <c r="HSD153" s="60"/>
      <c r="HSE153" s="60"/>
      <c r="HSF153" s="60"/>
      <c r="HSG153" s="60"/>
      <c r="HSH153" s="60"/>
      <c r="HSI153" s="60"/>
      <c r="HSJ153" s="60"/>
      <c r="HSK153" s="60"/>
      <c r="HSL153" s="60"/>
      <c r="HSM153" s="60"/>
      <c r="HSN153" s="60"/>
      <c r="HSO153" s="60"/>
      <c r="HSP153" s="60"/>
      <c r="HSQ153" s="60"/>
      <c r="HSR153" s="60"/>
      <c r="HSS153" s="60"/>
      <c r="HST153" s="60"/>
      <c r="HSU153" s="60"/>
      <c r="HSV153" s="60"/>
      <c r="HSW153" s="60"/>
      <c r="HSX153" s="60"/>
      <c r="HSY153" s="60"/>
      <c r="HSZ153" s="60"/>
      <c r="HTA153" s="60"/>
      <c r="HTB153" s="60"/>
      <c r="HTC153" s="60"/>
      <c r="HTD153" s="60"/>
      <c r="HTE153" s="60"/>
      <c r="HTF153" s="60"/>
      <c r="HTG153" s="60"/>
      <c r="HTH153" s="60"/>
      <c r="HTI153" s="60"/>
      <c r="HTJ153" s="60"/>
      <c r="HTK153" s="60"/>
      <c r="HTL153" s="60"/>
      <c r="HTM153" s="60"/>
      <c r="HTN153" s="60"/>
      <c r="HTO153" s="60"/>
      <c r="HTP153" s="60"/>
      <c r="HTQ153" s="60"/>
      <c r="HTR153" s="60"/>
      <c r="HTS153" s="60"/>
      <c r="HTT153" s="60"/>
      <c r="HTU153" s="60"/>
      <c r="HTV153" s="60"/>
      <c r="HTW153" s="60"/>
      <c r="HTX153" s="60"/>
      <c r="HTY153" s="60"/>
      <c r="HTZ153" s="60"/>
      <c r="HUA153" s="60"/>
      <c r="HUB153" s="60"/>
      <c r="HUC153" s="60"/>
      <c r="HUD153" s="60"/>
      <c r="HUE153" s="60"/>
      <c r="HUF153" s="60"/>
      <c r="HUG153" s="60"/>
      <c r="HUH153" s="60"/>
      <c r="HUI153" s="60"/>
      <c r="HUJ153" s="60"/>
      <c r="HUK153" s="60"/>
      <c r="HUL153" s="60"/>
      <c r="HUM153" s="60"/>
      <c r="HUN153" s="60"/>
      <c r="HUO153" s="60"/>
      <c r="HUP153" s="60"/>
      <c r="HUQ153" s="60"/>
      <c r="HUR153" s="60"/>
      <c r="HUS153" s="60"/>
      <c r="HUT153" s="60"/>
      <c r="HUU153" s="60"/>
      <c r="HUV153" s="60"/>
      <c r="HUW153" s="60"/>
      <c r="HUX153" s="60"/>
      <c r="HUY153" s="60"/>
      <c r="HUZ153" s="60"/>
      <c r="HVA153" s="60"/>
      <c r="HVB153" s="60"/>
      <c r="HVC153" s="60"/>
      <c r="HVD153" s="60"/>
      <c r="HVE153" s="60"/>
      <c r="HVF153" s="60"/>
      <c r="HVG153" s="60"/>
      <c r="HVH153" s="60"/>
      <c r="HVI153" s="60"/>
      <c r="HVJ153" s="60"/>
      <c r="HVK153" s="60"/>
      <c r="HVL153" s="60"/>
      <c r="HVM153" s="60"/>
      <c r="HVN153" s="60"/>
      <c r="HVO153" s="60"/>
      <c r="HVP153" s="60"/>
      <c r="HVQ153" s="60"/>
      <c r="HVR153" s="60"/>
      <c r="HVS153" s="60"/>
      <c r="HVT153" s="60"/>
      <c r="HVU153" s="60"/>
      <c r="HVV153" s="60"/>
      <c r="HVW153" s="60"/>
      <c r="HVX153" s="60"/>
      <c r="HVY153" s="60"/>
      <c r="HVZ153" s="60"/>
      <c r="HWA153" s="60"/>
      <c r="HWB153" s="60"/>
      <c r="HWC153" s="60"/>
      <c r="HWD153" s="60"/>
      <c r="HWE153" s="60"/>
      <c r="HWF153" s="60"/>
      <c r="HWG153" s="60"/>
      <c r="HWH153" s="60"/>
      <c r="HWI153" s="60"/>
      <c r="HWJ153" s="60"/>
      <c r="HWK153" s="60"/>
      <c r="HWL153" s="60"/>
      <c r="HWM153" s="60"/>
      <c r="HWN153" s="60"/>
      <c r="HWO153" s="60"/>
      <c r="HWP153" s="60"/>
      <c r="HWQ153" s="60"/>
      <c r="HWR153" s="60"/>
      <c r="HWS153" s="60"/>
      <c r="HWT153" s="60"/>
      <c r="HWU153" s="60"/>
      <c r="HWV153" s="60"/>
      <c r="HWW153" s="60"/>
      <c r="HWX153" s="60"/>
      <c r="HWY153" s="60"/>
      <c r="HWZ153" s="60"/>
      <c r="HXA153" s="60"/>
      <c r="HXB153" s="60"/>
      <c r="HXC153" s="60"/>
      <c r="HXD153" s="60"/>
      <c r="HXE153" s="60"/>
      <c r="HXF153" s="60"/>
      <c r="HXG153" s="60"/>
      <c r="HXH153" s="60"/>
      <c r="HXI153" s="60"/>
      <c r="HXJ153" s="60"/>
      <c r="HXK153" s="60"/>
      <c r="HXL153" s="60"/>
      <c r="HXM153" s="60"/>
      <c r="HXN153" s="60"/>
      <c r="HXO153" s="60"/>
      <c r="HXP153" s="60"/>
      <c r="HXQ153" s="60"/>
      <c r="HXR153" s="60"/>
      <c r="HXS153" s="60"/>
      <c r="HXT153" s="60"/>
      <c r="HXU153" s="60"/>
      <c r="HXV153" s="60"/>
      <c r="HXW153" s="60"/>
      <c r="HXX153" s="60"/>
      <c r="HXY153" s="60"/>
      <c r="HXZ153" s="60"/>
      <c r="HYA153" s="60"/>
      <c r="HYB153" s="60"/>
      <c r="HYC153" s="60"/>
      <c r="HYD153" s="60"/>
      <c r="HYE153" s="60"/>
      <c r="HYF153" s="60"/>
      <c r="HYG153" s="60"/>
      <c r="HYH153" s="60"/>
      <c r="HYI153" s="60"/>
      <c r="HYJ153" s="60"/>
      <c r="HYK153" s="60"/>
      <c r="HYL153" s="60"/>
      <c r="HYM153" s="60"/>
      <c r="HYN153" s="60"/>
      <c r="HYO153" s="60"/>
      <c r="HYP153" s="60"/>
      <c r="HYQ153" s="60"/>
      <c r="HYR153" s="60"/>
      <c r="HYS153" s="60"/>
      <c r="HYT153" s="60"/>
      <c r="HYU153" s="60"/>
      <c r="HYV153" s="60"/>
      <c r="HYW153" s="60"/>
      <c r="HYX153" s="60"/>
      <c r="HYY153" s="60"/>
      <c r="HYZ153" s="60"/>
      <c r="HZA153" s="60"/>
      <c r="HZB153" s="60"/>
      <c r="HZC153" s="60"/>
      <c r="HZD153" s="60"/>
      <c r="HZE153" s="60"/>
      <c r="HZF153" s="60"/>
      <c r="HZG153" s="60"/>
      <c r="HZH153" s="60"/>
      <c r="HZI153" s="60"/>
      <c r="HZJ153" s="60"/>
      <c r="HZK153" s="60"/>
      <c r="HZL153" s="60"/>
      <c r="HZM153" s="60"/>
      <c r="HZN153" s="60"/>
      <c r="HZO153" s="60"/>
      <c r="HZP153" s="60"/>
      <c r="HZQ153" s="60"/>
      <c r="HZR153" s="60"/>
      <c r="HZS153" s="60"/>
      <c r="HZT153" s="60"/>
      <c r="HZU153" s="60"/>
      <c r="HZV153" s="60"/>
      <c r="HZW153" s="60"/>
      <c r="HZX153" s="60"/>
      <c r="HZY153" s="60"/>
      <c r="HZZ153" s="60"/>
      <c r="IAA153" s="60"/>
      <c r="IAB153" s="60"/>
      <c r="IAC153" s="60"/>
      <c r="IAD153" s="60"/>
      <c r="IAE153" s="60"/>
      <c r="IAF153" s="60"/>
      <c r="IAG153" s="60"/>
      <c r="IAH153" s="60"/>
      <c r="IAI153" s="60"/>
      <c r="IAJ153" s="60"/>
      <c r="IAK153" s="60"/>
      <c r="IAL153" s="60"/>
      <c r="IAM153" s="60"/>
      <c r="IAN153" s="60"/>
      <c r="IAO153" s="60"/>
      <c r="IAP153" s="60"/>
      <c r="IAQ153" s="60"/>
      <c r="IAR153" s="60"/>
      <c r="IAS153" s="60"/>
      <c r="IAT153" s="60"/>
      <c r="IAU153" s="60"/>
      <c r="IAV153" s="60"/>
      <c r="IAW153" s="60"/>
      <c r="IAX153" s="60"/>
      <c r="IAY153" s="60"/>
      <c r="IAZ153" s="60"/>
      <c r="IBA153" s="60"/>
      <c r="IBB153" s="60"/>
      <c r="IBC153" s="60"/>
      <c r="IBD153" s="60"/>
      <c r="IBE153" s="60"/>
      <c r="IBF153" s="60"/>
      <c r="IBG153" s="60"/>
      <c r="IBH153" s="60"/>
      <c r="IBI153" s="60"/>
      <c r="IBJ153" s="60"/>
      <c r="IBK153" s="60"/>
      <c r="IBL153" s="60"/>
      <c r="IBM153" s="60"/>
      <c r="IBN153" s="60"/>
      <c r="IBO153" s="60"/>
      <c r="IBP153" s="60"/>
      <c r="IBQ153" s="60"/>
      <c r="IBR153" s="60"/>
      <c r="IBS153" s="60"/>
      <c r="IBT153" s="60"/>
      <c r="IBU153" s="60"/>
      <c r="IBV153" s="60"/>
      <c r="IBW153" s="60"/>
      <c r="IBX153" s="60"/>
      <c r="IBY153" s="60"/>
      <c r="IBZ153" s="60"/>
      <c r="ICA153" s="60"/>
      <c r="ICB153" s="60"/>
      <c r="ICC153" s="60"/>
      <c r="ICD153" s="60"/>
      <c r="ICE153" s="60"/>
      <c r="ICF153" s="60"/>
      <c r="ICG153" s="60"/>
      <c r="ICH153" s="60"/>
      <c r="ICI153" s="60"/>
      <c r="ICJ153" s="60"/>
      <c r="ICK153" s="60"/>
      <c r="ICL153" s="60"/>
      <c r="ICM153" s="60"/>
      <c r="ICN153" s="60"/>
      <c r="ICO153" s="60"/>
      <c r="ICP153" s="60"/>
      <c r="ICQ153" s="60"/>
      <c r="ICR153" s="60"/>
      <c r="ICS153" s="60"/>
      <c r="ICT153" s="60"/>
      <c r="ICU153" s="60"/>
      <c r="ICV153" s="60"/>
      <c r="ICW153" s="60"/>
      <c r="ICX153" s="60"/>
      <c r="ICY153" s="60"/>
      <c r="ICZ153" s="60"/>
      <c r="IDA153" s="60"/>
      <c r="IDB153" s="60"/>
      <c r="IDC153" s="60"/>
      <c r="IDD153" s="60"/>
      <c r="IDE153" s="60"/>
      <c r="IDF153" s="60"/>
      <c r="IDG153" s="60"/>
      <c r="IDH153" s="60"/>
      <c r="IDI153" s="60"/>
      <c r="IDJ153" s="60"/>
      <c r="IDK153" s="60"/>
      <c r="IDL153" s="60"/>
      <c r="IDM153" s="60"/>
      <c r="IDN153" s="60"/>
      <c r="IDO153" s="60"/>
      <c r="IDP153" s="60"/>
      <c r="IDQ153" s="60"/>
      <c r="IDR153" s="60"/>
      <c r="IDS153" s="60"/>
      <c r="IDT153" s="60"/>
      <c r="IDU153" s="60"/>
      <c r="IDV153" s="60"/>
      <c r="IDW153" s="60"/>
      <c r="IDX153" s="60"/>
      <c r="IDY153" s="60"/>
      <c r="IDZ153" s="60"/>
      <c r="IEA153" s="60"/>
      <c r="IEB153" s="60"/>
      <c r="IEC153" s="60"/>
      <c r="IED153" s="60"/>
      <c r="IEE153" s="60"/>
      <c r="IEF153" s="60"/>
      <c r="IEG153" s="60"/>
      <c r="IEH153" s="60"/>
      <c r="IEI153" s="60"/>
      <c r="IEJ153" s="60"/>
      <c r="IEK153" s="60"/>
      <c r="IEL153" s="60"/>
      <c r="IEM153" s="60"/>
      <c r="IEN153" s="60"/>
      <c r="IEO153" s="60"/>
      <c r="IEP153" s="60"/>
      <c r="IEQ153" s="60"/>
      <c r="IER153" s="60"/>
      <c r="IES153" s="60"/>
      <c r="IET153" s="60"/>
      <c r="IEU153" s="60"/>
      <c r="IEV153" s="60"/>
      <c r="IEW153" s="60"/>
      <c r="IEX153" s="60"/>
      <c r="IEY153" s="60"/>
      <c r="IEZ153" s="60"/>
      <c r="IFA153" s="60"/>
      <c r="IFB153" s="60"/>
      <c r="IFC153" s="60"/>
      <c r="IFD153" s="60"/>
      <c r="IFE153" s="60"/>
      <c r="IFF153" s="60"/>
      <c r="IFG153" s="60"/>
      <c r="IFH153" s="60"/>
      <c r="IFI153" s="60"/>
      <c r="IFJ153" s="60"/>
      <c r="IFK153" s="60"/>
      <c r="IFL153" s="60"/>
      <c r="IFM153" s="60"/>
      <c r="IFN153" s="60"/>
      <c r="IFO153" s="60"/>
      <c r="IFP153" s="60"/>
      <c r="IFQ153" s="60"/>
      <c r="IFR153" s="60"/>
      <c r="IFS153" s="60"/>
      <c r="IFT153" s="60"/>
      <c r="IFU153" s="60"/>
      <c r="IFV153" s="60"/>
      <c r="IFW153" s="60"/>
      <c r="IFX153" s="60"/>
      <c r="IFY153" s="60"/>
      <c r="IFZ153" s="60"/>
      <c r="IGA153" s="60"/>
      <c r="IGB153" s="60"/>
      <c r="IGC153" s="60"/>
      <c r="IGD153" s="60"/>
      <c r="IGE153" s="60"/>
      <c r="IGF153" s="60"/>
      <c r="IGG153" s="60"/>
      <c r="IGH153" s="60"/>
      <c r="IGI153" s="60"/>
      <c r="IGJ153" s="60"/>
      <c r="IGK153" s="60"/>
      <c r="IGL153" s="60"/>
      <c r="IGM153" s="60"/>
      <c r="IGN153" s="60"/>
      <c r="IGO153" s="60"/>
      <c r="IGP153" s="60"/>
      <c r="IGQ153" s="60"/>
      <c r="IGR153" s="60"/>
      <c r="IGS153" s="60"/>
      <c r="IGT153" s="60"/>
      <c r="IGU153" s="60"/>
      <c r="IGV153" s="60"/>
      <c r="IGW153" s="60"/>
      <c r="IGX153" s="60"/>
      <c r="IGY153" s="60"/>
      <c r="IGZ153" s="60"/>
      <c r="IHA153" s="60"/>
      <c r="IHB153" s="60"/>
      <c r="IHC153" s="60"/>
      <c r="IHD153" s="60"/>
      <c r="IHE153" s="60"/>
      <c r="IHF153" s="60"/>
      <c r="IHG153" s="60"/>
      <c r="IHH153" s="60"/>
      <c r="IHI153" s="60"/>
      <c r="IHJ153" s="60"/>
      <c r="IHK153" s="60"/>
      <c r="IHL153" s="60"/>
      <c r="IHM153" s="60"/>
      <c r="IHN153" s="60"/>
      <c r="IHO153" s="60"/>
      <c r="IHP153" s="60"/>
      <c r="IHQ153" s="60"/>
      <c r="IHR153" s="60"/>
      <c r="IHS153" s="60"/>
      <c r="IHT153" s="60"/>
      <c r="IHU153" s="60"/>
      <c r="IHV153" s="60"/>
      <c r="IHW153" s="60"/>
      <c r="IHX153" s="60"/>
      <c r="IHY153" s="60"/>
      <c r="IHZ153" s="60"/>
      <c r="IIA153" s="60"/>
      <c r="IIB153" s="60"/>
      <c r="IIC153" s="60"/>
      <c r="IID153" s="60"/>
      <c r="IIE153" s="60"/>
      <c r="IIF153" s="60"/>
      <c r="IIG153" s="60"/>
      <c r="IIH153" s="60"/>
      <c r="III153" s="60"/>
      <c r="IIJ153" s="60"/>
      <c r="IIK153" s="60"/>
      <c r="IIL153" s="60"/>
      <c r="IIM153" s="60"/>
      <c r="IIN153" s="60"/>
      <c r="IIO153" s="60"/>
      <c r="IIP153" s="60"/>
      <c r="IIQ153" s="60"/>
      <c r="IIR153" s="60"/>
      <c r="IIS153" s="60"/>
      <c r="IIT153" s="60"/>
      <c r="IIU153" s="60"/>
      <c r="IIV153" s="60"/>
      <c r="IIW153" s="60"/>
      <c r="IIX153" s="60"/>
      <c r="IIY153" s="60"/>
      <c r="IIZ153" s="60"/>
      <c r="IJA153" s="60"/>
      <c r="IJB153" s="60"/>
      <c r="IJC153" s="60"/>
      <c r="IJD153" s="60"/>
      <c r="IJE153" s="60"/>
      <c r="IJF153" s="60"/>
      <c r="IJG153" s="60"/>
      <c r="IJH153" s="60"/>
      <c r="IJI153" s="60"/>
      <c r="IJJ153" s="60"/>
      <c r="IJK153" s="60"/>
      <c r="IJL153" s="60"/>
      <c r="IJM153" s="60"/>
      <c r="IJN153" s="60"/>
      <c r="IJO153" s="60"/>
      <c r="IJP153" s="60"/>
      <c r="IJQ153" s="60"/>
      <c r="IJR153" s="60"/>
      <c r="IJS153" s="60"/>
      <c r="IJT153" s="60"/>
      <c r="IJU153" s="60"/>
      <c r="IJV153" s="60"/>
      <c r="IJW153" s="60"/>
      <c r="IJX153" s="60"/>
      <c r="IJY153" s="60"/>
      <c r="IJZ153" s="60"/>
      <c r="IKA153" s="60"/>
      <c r="IKB153" s="60"/>
      <c r="IKC153" s="60"/>
      <c r="IKD153" s="60"/>
      <c r="IKE153" s="60"/>
      <c r="IKF153" s="60"/>
      <c r="IKG153" s="60"/>
      <c r="IKH153" s="60"/>
      <c r="IKI153" s="60"/>
      <c r="IKJ153" s="60"/>
      <c r="IKK153" s="60"/>
      <c r="IKL153" s="60"/>
      <c r="IKM153" s="60"/>
      <c r="IKN153" s="60"/>
      <c r="IKO153" s="60"/>
      <c r="IKP153" s="60"/>
      <c r="IKQ153" s="60"/>
      <c r="IKR153" s="60"/>
      <c r="IKS153" s="60"/>
      <c r="IKT153" s="60"/>
      <c r="IKU153" s="60"/>
      <c r="IKV153" s="60"/>
      <c r="IKW153" s="60"/>
      <c r="IKX153" s="60"/>
      <c r="IKY153" s="60"/>
      <c r="IKZ153" s="60"/>
      <c r="ILA153" s="60"/>
      <c r="ILB153" s="60"/>
      <c r="ILC153" s="60"/>
      <c r="ILD153" s="60"/>
      <c r="ILE153" s="60"/>
      <c r="ILF153" s="60"/>
      <c r="ILG153" s="60"/>
      <c r="ILH153" s="60"/>
      <c r="ILI153" s="60"/>
      <c r="ILJ153" s="60"/>
      <c r="ILK153" s="60"/>
      <c r="ILL153" s="60"/>
      <c r="ILM153" s="60"/>
      <c r="ILN153" s="60"/>
      <c r="ILO153" s="60"/>
      <c r="ILP153" s="60"/>
      <c r="ILQ153" s="60"/>
      <c r="ILR153" s="60"/>
      <c r="ILS153" s="60"/>
      <c r="ILT153" s="60"/>
      <c r="ILU153" s="60"/>
      <c r="ILV153" s="60"/>
      <c r="ILW153" s="60"/>
      <c r="ILX153" s="60"/>
      <c r="ILY153" s="60"/>
      <c r="ILZ153" s="60"/>
      <c r="IMA153" s="60"/>
      <c r="IMB153" s="60"/>
      <c r="IMC153" s="60"/>
      <c r="IMD153" s="60"/>
      <c r="IME153" s="60"/>
      <c r="IMF153" s="60"/>
      <c r="IMG153" s="60"/>
      <c r="IMH153" s="60"/>
      <c r="IMI153" s="60"/>
      <c r="IMJ153" s="60"/>
      <c r="IMK153" s="60"/>
      <c r="IML153" s="60"/>
      <c r="IMM153" s="60"/>
      <c r="IMN153" s="60"/>
      <c r="IMO153" s="60"/>
      <c r="IMP153" s="60"/>
      <c r="IMQ153" s="60"/>
      <c r="IMR153" s="60"/>
      <c r="IMS153" s="60"/>
      <c r="IMT153" s="60"/>
      <c r="IMU153" s="60"/>
      <c r="IMV153" s="60"/>
      <c r="IMW153" s="60"/>
      <c r="IMX153" s="60"/>
      <c r="IMY153" s="60"/>
      <c r="IMZ153" s="60"/>
      <c r="INA153" s="60"/>
      <c r="INB153" s="60"/>
      <c r="INC153" s="60"/>
      <c r="IND153" s="60"/>
      <c r="INE153" s="60"/>
      <c r="INF153" s="60"/>
      <c r="ING153" s="60"/>
      <c r="INH153" s="60"/>
      <c r="INI153" s="60"/>
      <c r="INJ153" s="60"/>
      <c r="INK153" s="60"/>
      <c r="INL153" s="60"/>
      <c r="INM153" s="60"/>
      <c r="INN153" s="60"/>
      <c r="INO153" s="60"/>
      <c r="INP153" s="60"/>
      <c r="INQ153" s="60"/>
      <c r="INR153" s="60"/>
      <c r="INS153" s="60"/>
      <c r="INT153" s="60"/>
      <c r="INU153" s="60"/>
      <c r="INV153" s="60"/>
      <c r="INW153" s="60"/>
      <c r="INX153" s="60"/>
      <c r="INY153" s="60"/>
      <c r="INZ153" s="60"/>
      <c r="IOA153" s="60"/>
      <c r="IOB153" s="60"/>
      <c r="IOC153" s="60"/>
      <c r="IOD153" s="60"/>
      <c r="IOE153" s="60"/>
      <c r="IOF153" s="60"/>
      <c r="IOG153" s="60"/>
      <c r="IOH153" s="60"/>
      <c r="IOI153" s="60"/>
      <c r="IOJ153" s="60"/>
      <c r="IOK153" s="60"/>
      <c r="IOL153" s="60"/>
      <c r="IOM153" s="60"/>
      <c r="ION153" s="60"/>
      <c r="IOO153" s="60"/>
      <c r="IOP153" s="60"/>
      <c r="IOQ153" s="60"/>
      <c r="IOR153" s="60"/>
      <c r="IOS153" s="60"/>
      <c r="IOT153" s="60"/>
      <c r="IOU153" s="60"/>
      <c r="IOV153" s="60"/>
      <c r="IOW153" s="60"/>
      <c r="IOX153" s="60"/>
      <c r="IOY153" s="60"/>
      <c r="IOZ153" s="60"/>
      <c r="IPA153" s="60"/>
      <c r="IPB153" s="60"/>
      <c r="IPC153" s="60"/>
      <c r="IPD153" s="60"/>
      <c r="IPE153" s="60"/>
      <c r="IPF153" s="60"/>
      <c r="IPG153" s="60"/>
      <c r="IPH153" s="60"/>
      <c r="IPI153" s="60"/>
      <c r="IPJ153" s="60"/>
      <c r="IPK153" s="60"/>
      <c r="IPL153" s="60"/>
      <c r="IPM153" s="60"/>
      <c r="IPN153" s="60"/>
      <c r="IPO153" s="60"/>
      <c r="IPP153" s="60"/>
      <c r="IPQ153" s="60"/>
      <c r="IPR153" s="60"/>
      <c r="IPS153" s="60"/>
      <c r="IPT153" s="60"/>
      <c r="IPU153" s="60"/>
      <c r="IPV153" s="60"/>
      <c r="IPW153" s="60"/>
      <c r="IPX153" s="60"/>
      <c r="IPY153" s="60"/>
      <c r="IPZ153" s="60"/>
      <c r="IQA153" s="60"/>
      <c r="IQB153" s="60"/>
      <c r="IQC153" s="60"/>
      <c r="IQD153" s="60"/>
      <c r="IQE153" s="60"/>
      <c r="IQF153" s="60"/>
      <c r="IQG153" s="60"/>
      <c r="IQH153" s="60"/>
      <c r="IQI153" s="60"/>
      <c r="IQJ153" s="60"/>
      <c r="IQK153" s="60"/>
      <c r="IQL153" s="60"/>
      <c r="IQM153" s="60"/>
      <c r="IQN153" s="60"/>
      <c r="IQO153" s="60"/>
      <c r="IQP153" s="60"/>
      <c r="IQQ153" s="60"/>
      <c r="IQR153" s="60"/>
      <c r="IQS153" s="60"/>
      <c r="IQT153" s="60"/>
      <c r="IQU153" s="60"/>
      <c r="IQV153" s="60"/>
      <c r="IQW153" s="60"/>
      <c r="IQX153" s="60"/>
      <c r="IQY153" s="60"/>
      <c r="IQZ153" s="60"/>
      <c r="IRA153" s="60"/>
      <c r="IRB153" s="60"/>
      <c r="IRC153" s="60"/>
      <c r="IRD153" s="60"/>
      <c r="IRE153" s="60"/>
      <c r="IRF153" s="60"/>
      <c r="IRG153" s="60"/>
      <c r="IRH153" s="60"/>
      <c r="IRI153" s="60"/>
      <c r="IRJ153" s="60"/>
      <c r="IRK153" s="60"/>
      <c r="IRL153" s="60"/>
      <c r="IRM153" s="60"/>
      <c r="IRN153" s="60"/>
      <c r="IRO153" s="60"/>
      <c r="IRP153" s="60"/>
      <c r="IRQ153" s="60"/>
      <c r="IRR153" s="60"/>
      <c r="IRS153" s="60"/>
      <c r="IRT153" s="60"/>
      <c r="IRU153" s="60"/>
      <c r="IRV153" s="60"/>
      <c r="IRW153" s="60"/>
      <c r="IRX153" s="60"/>
      <c r="IRY153" s="60"/>
      <c r="IRZ153" s="60"/>
      <c r="ISA153" s="60"/>
      <c r="ISB153" s="60"/>
      <c r="ISC153" s="60"/>
      <c r="ISD153" s="60"/>
      <c r="ISE153" s="60"/>
      <c r="ISF153" s="60"/>
      <c r="ISG153" s="60"/>
      <c r="ISH153" s="60"/>
      <c r="ISI153" s="60"/>
      <c r="ISJ153" s="60"/>
      <c r="ISK153" s="60"/>
      <c r="ISL153" s="60"/>
      <c r="ISM153" s="60"/>
      <c r="ISN153" s="60"/>
      <c r="ISO153" s="60"/>
      <c r="ISP153" s="60"/>
      <c r="ISQ153" s="60"/>
      <c r="ISR153" s="60"/>
      <c r="ISS153" s="60"/>
      <c r="IST153" s="60"/>
      <c r="ISU153" s="60"/>
      <c r="ISV153" s="60"/>
      <c r="ISW153" s="60"/>
      <c r="ISX153" s="60"/>
      <c r="ISY153" s="60"/>
      <c r="ISZ153" s="60"/>
      <c r="ITA153" s="60"/>
      <c r="ITB153" s="60"/>
      <c r="ITC153" s="60"/>
      <c r="ITD153" s="60"/>
      <c r="ITE153" s="60"/>
      <c r="ITF153" s="60"/>
      <c r="ITG153" s="60"/>
      <c r="ITH153" s="60"/>
      <c r="ITI153" s="60"/>
      <c r="ITJ153" s="60"/>
      <c r="ITK153" s="60"/>
      <c r="ITL153" s="60"/>
      <c r="ITM153" s="60"/>
      <c r="ITN153" s="60"/>
      <c r="ITO153" s="60"/>
      <c r="ITP153" s="60"/>
      <c r="ITQ153" s="60"/>
      <c r="ITR153" s="60"/>
      <c r="ITS153" s="60"/>
      <c r="ITT153" s="60"/>
      <c r="ITU153" s="60"/>
      <c r="ITV153" s="60"/>
      <c r="ITW153" s="60"/>
      <c r="ITX153" s="60"/>
      <c r="ITY153" s="60"/>
      <c r="ITZ153" s="60"/>
      <c r="IUA153" s="60"/>
      <c r="IUB153" s="60"/>
      <c r="IUC153" s="60"/>
      <c r="IUD153" s="60"/>
      <c r="IUE153" s="60"/>
      <c r="IUF153" s="60"/>
      <c r="IUG153" s="60"/>
      <c r="IUH153" s="60"/>
      <c r="IUI153" s="60"/>
      <c r="IUJ153" s="60"/>
      <c r="IUK153" s="60"/>
      <c r="IUL153" s="60"/>
      <c r="IUM153" s="60"/>
      <c r="IUN153" s="60"/>
      <c r="IUO153" s="60"/>
      <c r="IUP153" s="60"/>
      <c r="IUQ153" s="60"/>
      <c r="IUR153" s="60"/>
      <c r="IUS153" s="60"/>
      <c r="IUT153" s="60"/>
      <c r="IUU153" s="60"/>
      <c r="IUV153" s="60"/>
      <c r="IUW153" s="60"/>
      <c r="IUX153" s="60"/>
      <c r="IUY153" s="60"/>
      <c r="IUZ153" s="60"/>
      <c r="IVA153" s="60"/>
      <c r="IVB153" s="60"/>
      <c r="IVC153" s="60"/>
      <c r="IVD153" s="60"/>
      <c r="IVE153" s="60"/>
      <c r="IVF153" s="60"/>
      <c r="IVG153" s="60"/>
      <c r="IVH153" s="60"/>
      <c r="IVI153" s="60"/>
      <c r="IVJ153" s="60"/>
      <c r="IVK153" s="60"/>
      <c r="IVL153" s="60"/>
      <c r="IVM153" s="60"/>
      <c r="IVN153" s="60"/>
      <c r="IVO153" s="60"/>
      <c r="IVP153" s="60"/>
      <c r="IVQ153" s="60"/>
      <c r="IVR153" s="60"/>
      <c r="IVS153" s="60"/>
      <c r="IVT153" s="60"/>
      <c r="IVU153" s="60"/>
      <c r="IVV153" s="60"/>
      <c r="IVW153" s="60"/>
      <c r="IVX153" s="60"/>
      <c r="IVY153" s="60"/>
      <c r="IVZ153" s="60"/>
      <c r="IWA153" s="60"/>
      <c r="IWB153" s="60"/>
      <c r="IWC153" s="60"/>
      <c r="IWD153" s="60"/>
      <c r="IWE153" s="60"/>
      <c r="IWF153" s="60"/>
      <c r="IWG153" s="60"/>
      <c r="IWH153" s="60"/>
      <c r="IWI153" s="60"/>
      <c r="IWJ153" s="60"/>
      <c r="IWK153" s="60"/>
      <c r="IWL153" s="60"/>
      <c r="IWM153" s="60"/>
      <c r="IWN153" s="60"/>
      <c r="IWO153" s="60"/>
      <c r="IWP153" s="60"/>
      <c r="IWQ153" s="60"/>
      <c r="IWR153" s="60"/>
      <c r="IWS153" s="60"/>
      <c r="IWT153" s="60"/>
      <c r="IWU153" s="60"/>
      <c r="IWV153" s="60"/>
      <c r="IWW153" s="60"/>
      <c r="IWX153" s="60"/>
      <c r="IWY153" s="60"/>
      <c r="IWZ153" s="60"/>
      <c r="IXA153" s="60"/>
      <c r="IXB153" s="60"/>
      <c r="IXC153" s="60"/>
      <c r="IXD153" s="60"/>
      <c r="IXE153" s="60"/>
      <c r="IXF153" s="60"/>
      <c r="IXG153" s="60"/>
      <c r="IXH153" s="60"/>
      <c r="IXI153" s="60"/>
      <c r="IXJ153" s="60"/>
      <c r="IXK153" s="60"/>
      <c r="IXL153" s="60"/>
      <c r="IXM153" s="60"/>
      <c r="IXN153" s="60"/>
      <c r="IXO153" s="60"/>
      <c r="IXP153" s="60"/>
      <c r="IXQ153" s="60"/>
      <c r="IXR153" s="60"/>
      <c r="IXS153" s="60"/>
      <c r="IXT153" s="60"/>
      <c r="IXU153" s="60"/>
      <c r="IXV153" s="60"/>
      <c r="IXW153" s="60"/>
      <c r="IXX153" s="60"/>
      <c r="IXY153" s="60"/>
      <c r="IXZ153" s="60"/>
      <c r="IYA153" s="60"/>
      <c r="IYB153" s="60"/>
      <c r="IYC153" s="60"/>
      <c r="IYD153" s="60"/>
      <c r="IYE153" s="60"/>
      <c r="IYF153" s="60"/>
      <c r="IYG153" s="60"/>
      <c r="IYH153" s="60"/>
      <c r="IYI153" s="60"/>
      <c r="IYJ153" s="60"/>
      <c r="IYK153" s="60"/>
      <c r="IYL153" s="60"/>
      <c r="IYM153" s="60"/>
      <c r="IYN153" s="60"/>
      <c r="IYO153" s="60"/>
      <c r="IYP153" s="60"/>
      <c r="IYQ153" s="60"/>
      <c r="IYR153" s="60"/>
      <c r="IYS153" s="60"/>
      <c r="IYT153" s="60"/>
      <c r="IYU153" s="60"/>
      <c r="IYV153" s="60"/>
      <c r="IYW153" s="60"/>
      <c r="IYX153" s="60"/>
      <c r="IYY153" s="60"/>
      <c r="IYZ153" s="60"/>
      <c r="IZA153" s="60"/>
      <c r="IZB153" s="60"/>
      <c r="IZC153" s="60"/>
      <c r="IZD153" s="60"/>
      <c r="IZE153" s="60"/>
      <c r="IZF153" s="60"/>
      <c r="IZG153" s="60"/>
      <c r="IZH153" s="60"/>
      <c r="IZI153" s="60"/>
      <c r="IZJ153" s="60"/>
      <c r="IZK153" s="60"/>
      <c r="IZL153" s="60"/>
      <c r="IZM153" s="60"/>
      <c r="IZN153" s="60"/>
      <c r="IZO153" s="60"/>
      <c r="IZP153" s="60"/>
      <c r="IZQ153" s="60"/>
      <c r="IZR153" s="60"/>
      <c r="IZS153" s="60"/>
      <c r="IZT153" s="60"/>
      <c r="IZU153" s="60"/>
      <c r="IZV153" s="60"/>
      <c r="IZW153" s="60"/>
      <c r="IZX153" s="60"/>
      <c r="IZY153" s="60"/>
      <c r="IZZ153" s="60"/>
      <c r="JAA153" s="60"/>
      <c r="JAB153" s="60"/>
      <c r="JAC153" s="60"/>
      <c r="JAD153" s="60"/>
      <c r="JAE153" s="60"/>
      <c r="JAF153" s="60"/>
      <c r="JAG153" s="60"/>
      <c r="JAH153" s="60"/>
      <c r="JAI153" s="60"/>
      <c r="JAJ153" s="60"/>
      <c r="JAK153" s="60"/>
      <c r="JAL153" s="60"/>
      <c r="JAM153" s="60"/>
      <c r="JAN153" s="60"/>
      <c r="JAO153" s="60"/>
      <c r="JAP153" s="60"/>
      <c r="JAQ153" s="60"/>
      <c r="JAR153" s="60"/>
      <c r="JAS153" s="60"/>
      <c r="JAT153" s="60"/>
      <c r="JAU153" s="60"/>
      <c r="JAV153" s="60"/>
      <c r="JAW153" s="60"/>
      <c r="JAX153" s="60"/>
      <c r="JAY153" s="60"/>
      <c r="JAZ153" s="60"/>
      <c r="JBA153" s="60"/>
      <c r="JBB153" s="60"/>
      <c r="JBC153" s="60"/>
      <c r="JBD153" s="60"/>
      <c r="JBE153" s="60"/>
      <c r="JBF153" s="60"/>
      <c r="JBG153" s="60"/>
      <c r="JBH153" s="60"/>
      <c r="JBI153" s="60"/>
      <c r="JBJ153" s="60"/>
      <c r="JBK153" s="60"/>
      <c r="JBL153" s="60"/>
      <c r="JBM153" s="60"/>
      <c r="JBN153" s="60"/>
      <c r="JBO153" s="60"/>
      <c r="JBP153" s="60"/>
      <c r="JBQ153" s="60"/>
      <c r="JBR153" s="60"/>
      <c r="JBS153" s="60"/>
      <c r="JBT153" s="60"/>
      <c r="JBU153" s="60"/>
      <c r="JBV153" s="60"/>
      <c r="JBW153" s="60"/>
      <c r="JBX153" s="60"/>
      <c r="JBY153" s="60"/>
      <c r="JBZ153" s="60"/>
      <c r="JCA153" s="60"/>
      <c r="JCB153" s="60"/>
      <c r="JCC153" s="60"/>
      <c r="JCD153" s="60"/>
      <c r="JCE153" s="60"/>
      <c r="JCF153" s="60"/>
      <c r="JCG153" s="60"/>
      <c r="JCH153" s="60"/>
      <c r="JCI153" s="60"/>
      <c r="JCJ153" s="60"/>
      <c r="JCK153" s="60"/>
      <c r="JCL153" s="60"/>
      <c r="JCM153" s="60"/>
      <c r="JCN153" s="60"/>
      <c r="JCO153" s="60"/>
      <c r="JCP153" s="60"/>
      <c r="JCQ153" s="60"/>
      <c r="JCR153" s="60"/>
      <c r="JCS153" s="60"/>
      <c r="JCT153" s="60"/>
      <c r="JCU153" s="60"/>
      <c r="JCV153" s="60"/>
      <c r="JCW153" s="60"/>
      <c r="JCX153" s="60"/>
      <c r="JCY153" s="60"/>
      <c r="JCZ153" s="60"/>
      <c r="JDA153" s="60"/>
      <c r="JDB153" s="60"/>
      <c r="JDC153" s="60"/>
      <c r="JDD153" s="60"/>
      <c r="JDE153" s="60"/>
      <c r="JDF153" s="60"/>
      <c r="JDG153" s="60"/>
      <c r="JDH153" s="60"/>
      <c r="JDI153" s="60"/>
      <c r="JDJ153" s="60"/>
      <c r="JDK153" s="60"/>
      <c r="JDL153" s="60"/>
      <c r="JDM153" s="60"/>
      <c r="JDN153" s="60"/>
      <c r="JDO153" s="60"/>
      <c r="JDP153" s="60"/>
      <c r="JDQ153" s="60"/>
      <c r="JDR153" s="60"/>
      <c r="JDS153" s="60"/>
      <c r="JDT153" s="60"/>
      <c r="JDU153" s="60"/>
      <c r="JDV153" s="60"/>
      <c r="JDW153" s="60"/>
      <c r="JDX153" s="60"/>
      <c r="JDY153" s="60"/>
      <c r="JDZ153" s="60"/>
      <c r="JEA153" s="60"/>
      <c r="JEB153" s="60"/>
      <c r="JEC153" s="60"/>
      <c r="JED153" s="60"/>
      <c r="JEE153" s="60"/>
      <c r="JEF153" s="60"/>
      <c r="JEG153" s="60"/>
      <c r="JEH153" s="60"/>
      <c r="JEI153" s="60"/>
      <c r="JEJ153" s="60"/>
      <c r="JEK153" s="60"/>
      <c r="JEL153" s="60"/>
      <c r="JEM153" s="60"/>
      <c r="JEN153" s="60"/>
      <c r="JEO153" s="60"/>
      <c r="JEP153" s="60"/>
      <c r="JEQ153" s="60"/>
      <c r="JER153" s="60"/>
      <c r="JES153" s="60"/>
      <c r="JET153" s="60"/>
      <c r="JEU153" s="60"/>
      <c r="JEV153" s="60"/>
      <c r="JEW153" s="60"/>
      <c r="JEX153" s="60"/>
      <c r="JEY153" s="60"/>
      <c r="JEZ153" s="60"/>
      <c r="JFA153" s="60"/>
      <c r="JFB153" s="60"/>
      <c r="JFC153" s="60"/>
      <c r="JFD153" s="60"/>
      <c r="JFE153" s="60"/>
      <c r="JFF153" s="60"/>
      <c r="JFG153" s="60"/>
      <c r="JFH153" s="60"/>
      <c r="JFI153" s="60"/>
      <c r="JFJ153" s="60"/>
      <c r="JFK153" s="60"/>
      <c r="JFL153" s="60"/>
      <c r="JFM153" s="60"/>
      <c r="JFN153" s="60"/>
      <c r="JFO153" s="60"/>
      <c r="JFP153" s="60"/>
      <c r="JFQ153" s="60"/>
      <c r="JFR153" s="60"/>
      <c r="JFS153" s="60"/>
      <c r="JFT153" s="60"/>
      <c r="JFU153" s="60"/>
      <c r="JFV153" s="60"/>
      <c r="JFW153" s="60"/>
      <c r="JFX153" s="60"/>
      <c r="JFY153" s="60"/>
      <c r="JFZ153" s="60"/>
      <c r="JGA153" s="60"/>
      <c r="JGB153" s="60"/>
      <c r="JGC153" s="60"/>
      <c r="JGD153" s="60"/>
      <c r="JGE153" s="60"/>
      <c r="JGF153" s="60"/>
      <c r="JGG153" s="60"/>
      <c r="JGH153" s="60"/>
      <c r="JGI153" s="60"/>
      <c r="JGJ153" s="60"/>
      <c r="JGK153" s="60"/>
      <c r="JGL153" s="60"/>
      <c r="JGM153" s="60"/>
      <c r="JGN153" s="60"/>
      <c r="JGO153" s="60"/>
      <c r="JGP153" s="60"/>
      <c r="JGQ153" s="60"/>
      <c r="JGR153" s="60"/>
      <c r="JGS153" s="60"/>
      <c r="JGT153" s="60"/>
      <c r="JGU153" s="60"/>
      <c r="JGV153" s="60"/>
      <c r="JGW153" s="60"/>
      <c r="JGX153" s="60"/>
      <c r="JGY153" s="60"/>
      <c r="JGZ153" s="60"/>
      <c r="JHA153" s="60"/>
      <c r="JHB153" s="60"/>
      <c r="JHC153" s="60"/>
      <c r="JHD153" s="60"/>
      <c r="JHE153" s="60"/>
      <c r="JHF153" s="60"/>
      <c r="JHG153" s="60"/>
      <c r="JHH153" s="60"/>
      <c r="JHI153" s="60"/>
      <c r="JHJ153" s="60"/>
      <c r="JHK153" s="60"/>
      <c r="JHL153" s="60"/>
      <c r="JHM153" s="60"/>
      <c r="JHN153" s="60"/>
      <c r="JHO153" s="60"/>
      <c r="JHP153" s="60"/>
      <c r="JHQ153" s="60"/>
      <c r="JHR153" s="60"/>
      <c r="JHS153" s="60"/>
      <c r="JHT153" s="60"/>
      <c r="JHU153" s="60"/>
      <c r="JHV153" s="60"/>
      <c r="JHW153" s="60"/>
      <c r="JHX153" s="60"/>
      <c r="JHY153" s="60"/>
      <c r="JHZ153" s="60"/>
      <c r="JIA153" s="60"/>
      <c r="JIB153" s="60"/>
      <c r="JIC153" s="60"/>
      <c r="JID153" s="60"/>
      <c r="JIE153" s="60"/>
      <c r="JIF153" s="60"/>
      <c r="JIG153" s="60"/>
      <c r="JIH153" s="60"/>
      <c r="JII153" s="60"/>
      <c r="JIJ153" s="60"/>
      <c r="JIK153" s="60"/>
      <c r="JIL153" s="60"/>
      <c r="JIM153" s="60"/>
      <c r="JIN153" s="60"/>
      <c r="JIO153" s="60"/>
      <c r="JIP153" s="60"/>
      <c r="JIQ153" s="60"/>
      <c r="JIR153" s="60"/>
      <c r="JIS153" s="60"/>
      <c r="JIT153" s="60"/>
      <c r="JIU153" s="60"/>
      <c r="JIV153" s="60"/>
      <c r="JIW153" s="60"/>
      <c r="JIX153" s="60"/>
      <c r="JIY153" s="60"/>
      <c r="JIZ153" s="60"/>
      <c r="JJA153" s="60"/>
      <c r="JJB153" s="60"/>
      <c r="JJC153" s="60"/>
      <c r="JJD153" s="60"/>
      <c r="JJE153" s="60"/>
      <c r="JJF153" s="60"/>
      <c r="JJG153" s="60"/>
      <c r="JJH153" s="60"/>
      <c r="JJI153" s="60"/>
      <c r="JJJ153" s="60"/>
      <c r="JJK153" s="60"/>
      <c r="JJL153" s="60"/>
      <c r="JJM153" s="60"/>
      <c r="JJN153" s="60"/>
      <c r="JJO153" s="60"/>
      <c r="JJP153" s="60"/>
      <c r="JJQ153" s="60"/>
      <c r="JJR153" s="60"/>
      <c r="JJS153" s="60"/>
      <c r="JJT153" s="60"/>
      <c r="JJU153" s="60"/>
      <c r="JJV153" s="60"/>
      <c r="JJW153" s="60"/>
      <c r="JJX153" s="60"/>
      <c r="JJY153" s="60"/>
      <c r="JJZ153" s="60"/>
      <c r="JKA153" s="60"/>
      <c r="JKB153" s="60"/>
      <c r="JKC153" s="60"/>
      <c r="JKD153" s="60"/>
      <c r="JKE153" s="60"/>
      <c r="JKF153" s="60"/>
      <c r="JKG153" s="60"/>
      <c r="JKH153" s="60"/>
      <c r="JKI153" s="60"/>
      <c r="JKJ153" s="60"/>
      <c r="JKK153" s="60"/>
      <c r="JKL153" s="60"/>
      <c r="JKM153" s="60"/>
      <c r="JKN153" s="60"/>
      <c r="JKO153" s="60"/>
      <c r="JKP153" s="60"/>
      <c r="JKQ153" s="60"/>
      <c r="JKR153" s="60"/>
      <c r="JKS153" s="60"/>
      <c r="JKT153" s="60"/>
      <c r="JKU153" s="60"/>
      <c r="JKV153" s="60"/>
      <c r="JKW153" s="60"/>
      <c r="JKX153" s="60"/>
      <c r="JKY153" s="60"/>
      <c r="JKZ153" s="60"/>
      <c r="JLA153" s="60"/>
      <c r="JLB153" s="60"/>
      <c r="JLC153" s="60"/>
      <c r="JLD153" s="60"/>
      <c r="JLE153" s="60"/>
      <c r="JLF153" s="60"/>
      <c r="JLG153" s="60"/>
      <c r="JLH153" s="60"/>
      <c r="JLI153" s="60"/>
      <c r="JLJ153" s="60"/>
      <c r="JLK153" s="60"/>
      <c r="JLL153" s="60"/>
      <c r="JLM153" s="60"/>
      <c r="JLN153" s="60"/>
      <c r="JLO153" s="60"/>
      <c r="JLP153" s="60"/>
      <c r="JLQ153" s="60"/>
      <c r="JLR153" s="60"/>
      <c r="JLS153" s="60"/>
      <c r="JLT153" s="60"/>
      <c r="JLU153" s="60"/>
      <c r="JLV153" s="60"/>
      <c r="JLW153" s="60"/>
      <c r="JLX153" s="60"/>
      <c r="JLY153" s="60"/>
      <c r="JLZ153" s="60"/>
      <c r="JMA153" s="60"/>
      <c r="JMB153" s="60"/>
      <c r="JMC153" s="60"/>
      <c r="JMD153" s="60"/>
      <c r="JME153" s="60"/>
      <c r="JMF153" s="60"/>
      <c r="JMG153" s="60"/>
      <c r="JMH153" s="60"/>
      <c r="JMI153" s="60"/>
      <c r="JMJ153" s="60"/>
      <c r="JMK153" s="60"/>
      <c r="JML153" s="60"/>
      <c r="JMM153" s="60"/>
      <c r="JMN153" s="60"/>
      <c r="JMO153" s="60"/>
      <c r="JMP153" s="60"/>
      <c r="JMQ153" s="60"/>
      <c r="JMR153" s="60"/>
      <c r="JMS153" s="60"/>
      <c r="JMT153" s="60"/>
      <c r="JMU153" s="60"/>
      <c r="JMV153" s="60"/>
      <c r="JMW153" s="60"/>
      <c r="JMX153" s="60"/>
      <c r="JMY153" s="60"/>
      <c r="JMZ153" s="60"/>
      <c r="JNA153" s="60"/>
      <c r="JNB153" s="60"/>
      <c r="JNC153" s="60"/>
      <c r="JND153" s="60"/>
      <c r="JNE153" s="60"/>
      <c r="JNF153" s="60"/>
      <c r="JNG153" s="60"/>
      <c r="JNH153" s="60"/>
      <c r="JNI153" s="60"/>
      <c r="JNJ153" s="60"/>
      <c r="JNK153" s="60"/>
      <c r="JNL153" s="60"/>
      <c r="JNM153" s="60"/>
      <c r="JNN153" s="60"/>
      <c r="JNO153" s="60"/>
      <c r="JNP153" s="60"/>
      <c r="JNQ153" s="60"/>
      <c r="JNR153" s="60"/>
      <c r="JNS153" s="60"/>
      <c r="JNT153" s="60"/>
      <c r="JNU153" s="60"/>
      <c r="JNV153" s="60"/>
      <c r="JNW153" s="60"/>
      <c r="JNX153" s="60"/>
      <c r="JNY153" s="60"/>
      <c r="JNZ153" s="60"/>
      <c r="JOA153" s="60"/>
      <c r="JOB153" s="60"/>
      <c r="JOC153" s="60"/>
      <c r="JOD153" s="60"/>
      <c r="JOE153" s="60"/>
      <c r="JOF153" s="60"/>
      <c r="JOG153" s="60"/>
      <c r="JOH153" s="60"/>
      <c r="JOI153" s="60"/>
      <c r="JOJ153" s="60"/>
      <c r="JOK153" s="60"/>
      <c r="JOL153" s="60"/>
      <c r="JOM153" s="60"/>
      <c r="JON153" s="60"/>
      <c r="JOO153" s="60"/>
      <c r="JOP153" s="60"/>
      <c r="JOQ153" s="60"/>
      <c r="JOR153" s="60"/>
      <c r="JOS153" s="60"/>
      <c r="JOT153" s="60"/>
      <c r="JOU153" s="60"/>
      <c r="JOV153" s="60"/>
      <c r="JOW153" s="60"/>
      <c r="JOX153" s="60"/>
      <c r="JOY153" s="60"/>
      <c r="JOZ153" s="60"/>
      <c r="JPA153" s="60"/>
      <c r="JPB153" s="60"/>
      <c r="JPC153" s="60"/>
      <c r="JPD153" s="60"/>
      <c r="JPE153" s="60"/>
      <c r="JPF153" s="60"/>
      <c r="JPG153" s="60"/>
      <c r="JPH153" s="60"/>
      <c r="JPI153" s="60"/>
      <c r="JPJ153" s="60"/>
      <c r="JPK153" s="60"/>
      <c r="JPL153" s="60"/>
      <c r="JPM153" s="60"/>
      <c r="JPN153" s="60"/>
      <c r="JPO153" s="60"/>
      <c r="JPP153" s="60"/>
      <c r="JPQ153" s="60"/>
      <c r="JPR153" s="60"/>
      <c r="JPS153" s="60"/>
      <c r="JPT153" s="60"/>
      <c r="JPU153" s="60"/>
      <c r="JPV153" s="60"/>
      <c r="JPW153" s="60"/>
      <c r="JPX153" s="60"/>
      <c r="JPY153" s="60"/>
      <c r="JPZ153" s="60"/>
      <c r="JQA153" s="60"/>
      <c r="JQB153" s="60"/>
      <c r="JQC153" s="60"/>
      <c r="JQD153" s="60"/>
      <c r="JQE153" s="60"/>
      <c r="JQF153" s="60"/>
      <c r="JQG153" s="60"/>
      <c r="JQH153" s="60"/>
      <c r="JQI153" s="60"/>
      <c r="JQJ153" s="60"/>
      <c r="JQK153" s="60"/>
      <c r="JQL153" s="60"/>
      <c r="JQM153" s="60"/>
      <c r="JQN153" s="60"/>
      <c r="JQO153" s="60"/>
      <c r="JQP153" s="60"/>
      <c r="JQQ153" s="60"/>
      <c r="JQR153" s="60"/>
      <c r="JQS153" s="60"/>
      <c r="JQT153" s="60"/>
      <c r="JQU153" s="60"/>
      <c r="JQV153" s="60"/>
      <c r="JQW153" s="60"/>
      <c r="JQX153" s="60"/>
      <c r="JQY153" s="60"/>
      <c r="JQZ153" s="60"/>
      <c r="JRA153" s="60"/>
      <c r="JRB153" s="60"/>
      <c r="JRC153" s="60"/>
      <c r="JRD153" s="60"/>
      <c r="JRE153" s="60"/>
      <c r="JRF153" s="60"/>
      <c r="JRG153" s="60"/>
      <c r="JRH153" s="60"/>
      <c r="JRI153" s="60"/>
      <c r="JRJ153" s="60"/>
      <c r="JRK153" s="60"/>
      <c r="JRL153" s="60"/>
      <c r="JRM153" s="60"/>
      <c r="JRN153" s="60"/>
      <c r="JRO153" s="60"/>
      <c r="JRP153" s="60"/>
      <c r="JRQ153" s="60"/>
      <c r="JRR153" s="60"/>
      <c r="JRS153" s="60"/>
      <c r="JRT153" s="60"/>
      <c r="JRU153" s="60"/>
      <c r="JRV153" s="60"/>
      <c r="JRW153" s="60"/>
      <c r="JRX153" s="60"/>
      <c r="JRY153" s="60"/>
      <c r="JRZ153" s="60"/>
      <c r="JSA153" s="60"/>
      <c r="JSB153" s="60"/>
      <c r="JSC153" s="60"/>
      <c r="JSD153" s="60"/>
      <c r="JSE153" s="60"/>
      <c r="JSF153" s="60"/>
      <c r="JSG153" s="60"/>
      <c r="JSH153" s="60"/>
      <c r="JSI153" s="60"/>
      <c r="JSJ153" s="60"/>
      <c r="JSK153" s="60"/>
      <c r="JSL153" s="60"/>
      <c r="JSM153" s="60"/>
      <c r="JSN153" s="60"/>
      <c r="JSO153" s="60"/>
      <c r="JSP153" s="60"/>
      <c r="JSQ153" s="60"/>
      <c r="JSR153" s="60"/>
      <c r="JSS153" s="60"/>
      <c r="JST153" s="60"/>
      <c r="JSU153" s="60"/>
      <c r="JSV153" s="60"/>
      <c r="JSW153" s="60"/>
      <c r="JSX153" s="60"/>
      <c r="JSY153" s="60"/>
      <c r="JSZ153" s="60"/>
      <c r="JTA153" s="60"/>
      <c r="JTB153" s="60"/>
      <c r="JTC153" s="60"/>
      <c r="JTD153" s="60"/>
      <c r="JTE153" s="60"/>
      <c r="JTF153" s="60"/>
      <c r="JTG153" s="60"/>
      <c r="JTH153" s="60"/>
      <c r="JTI153" s="60"/>
      <c r="JTJ153" s="60"/>
      <c r="JTK153" s="60"/>
      <c r="JTL153" s="60"/>
      <c r="JTM153" s="60"/>
      <c r="JTN153" s="60"/>
      <c r="JTO153" s="60"/>
      <c r="JTP153" s="60"/>
      <c r="JTQ153" s="60"/>
      <c r="JTR153" s="60"/>
      <c r="JTS153" s="60"/>
      <c r="JTT153" s="60"/>
      <c r="JTU153" s="60"/>
      <c r="JTV153" s="60"/>
      <c r="JTW153" s="60"/>
      <c r="JTX153" s="60"/>
      <c r="JTY153" s="60"/>
      <c r="JTZ153" s="60"/>
      <c r="JUA153" s="60"/>
      <c r="JUB153" s="60"/>
      <c r="JUC153" s="60"/>
      <c r="JUD153" s="60"/>
      <c r="JUE153" s="60"/>
      <c r="JUF153" s="60"/>
      <c r="JUG153" s="60"/>
      <c r="JUH153" s="60"/>
      <c r="JUI153" s="60"/>
      <c r="JUJ153" s="60"/>
      <c r="JUK153" s="60"/>
      <c r="JUL153" s="60"/>
      <c r="JUM153" s="60"/>
      <c r="JUN153" s="60"/>
      <c r="JUO153" s="60"/>
      <c r="JUP153" s="60"/>
      <c r="JUQ153" s="60"/>
      <c r="JUR153" s="60"/>
      <c r="JUS153" s="60"/>
      <c r="JUT153" s="60"/>
      <c r="JUU153" s="60"/>
      <c r="JUV153" s="60"/>
      <c r="JUW153" s="60"/>
      <c r="JUX153" s="60"/>
      <c r="JUY153" s="60"/>
      <c r="JUZ153" s="60"/>
      <c r="JVA153" s="60"/>
      <c r="JVB153" s="60"/>
      <c r="JVC153" s="60"/>
      <c r="JVD153" s="60"/>
      <c r="JVE153" s="60"/>
      <c r="JVF153" s="60"/>
      <c r="JVG153" s="60"/>
      <c r="JVH153" s="60"/>
      <c r="JVI153" s="60"/>
      <c r="JVJ153" s="60"/>
      <c r="JVK153" s="60"/>
      <c r="JVL153" s="60"/>
      <c r="JVM153" s="60"/>
      <c r="JVN153" s="60"/>
      <c r="JVO153" s="60"/>
      <c r="JVP153" s="60"/>
      <c r="JVQ153" s="60"/>
      <c r="JVR153" s="60"/>
      <c r="JVS153" s="60"/>
      <c r="JVT153" s="60"/>
      <c r="JVU153" s="60"/>
      <c r="JVV153" s="60"/>
      <c r="JVW153" s="60"/>
      <c r="JVX153" s="60"/>
      <c r="JVY153" s="60"/>
      <c r="JVZ153" s="60"/>
      <c r="JWA153" s="60"/>
      <c r="JWB153" s="60"/>
      <c r="JWC153" s="60"/>
      <c r="JWD153" s="60"/>
      <c r="JWE153" s="60"/>
      <c r="JWF153" s="60"/>
      <c r="JWG153" s="60"/>
      <c r="JWH153" s="60"/>
      <c r="JWI153" s="60"/>
      <c r="JWJ153" s="60"/>
      <c r="JWK153" s="60"/>
      <c r="JWL153" s="60"/>
      <c r="JWM153" s="60"/>
      <c r="JWN153" s="60"/>
      <c r="JWO153" s="60"/>
      <c r="JWP153" s="60"/>
      <c r="JWQ153" s="60"/>
      <c r="JWR153" s="60"/>
      <c r="JWS153" s="60"/>
      <c r="JWT153" s="60"/>
      <c r="JWU153" s="60"/>
      <c r="JWV153" s="60"/>
      <c r="JWW153" s="60"/>
      <c r="JWX153" s="60"/>
      <c r="JWY153" s="60"/>
      <c r="JWZ153" s="60"/>
      <c r="JXA153" s="60"/>
      <c r="JXB153" s="60"/>
      <c r="JXC153" s="60"/>
      <c r="JXD153" s="60"/>
      <c r="JXE153" s="60"/>
      <c r="JXF153" s="60"/>
      <c r="JXG153" s="60"/>
      <c r="JXH153" s="60"/>
      <c r="JXI153" s="60"/>
      <c r="JXJ153" s="60"/>
      <c r="JXK153" s="60"/>
      <c r="JXL153" s="60"/>
      <c r="JXM153" s="60"/>
      <c r="JXN153" s="60"/>
      <c r="JXO153" s="60"/>
      <c r="JXP153" s="60"/>
      <c r="JXQ153" s="60"/>
      <c r="JXR153" s="60"/>
      <c r="JXS153" s="60"/>
      <c r="JXT153" s="60"/>
      <c r="JXU153" s="60"/>
      <c r="JXV153" s="60"/>
      <c r="JXW153" s="60"/>
      <c r="JXX153" s="60"/>
      <c r="JXY153" s="60"/>
      <c r="JXZ153" s="60"/>
      <c r="JYA153" s="60"/>
      <c r="JYB153" s="60"/>
      <c r="JYC153" s="60"/>
      <c r="JYD153" s="60"/>
      <c r="JYE153" s="60"/>
      <c r="JYF153" s="60"/>
      <c r="JYG153" s="60"/>
      <c r="JYH153" s="60"/>
      <c r="JYI153" s="60"/>
      <c r="JYJ153" s="60"/>
      <c r="JYK153" s="60"/>
      <c r="JYL153" s="60"/>
      <c r="JYM153" s="60"/>
      <c r="JYN153" s="60"/>
      <c r="JYO153" s="60"/>
      <c r="JYP153" s="60"/>
      <c r="JYQ153" s="60"/>
      <c r="JYR153" s="60"/>
      <c r="JYS153" s="60"/>
      <c r="JYT153" s="60"/>
      <c r="JYU153" s="60"/>
      <c r="JYV153" s="60"/>
      <c r="JYW153" s="60"/>
      <c r="JYX153" s="60"/>
      <c r="JYY153" s="60"/>
      <c r="JYZ153" s="60"/>
      <c r="JZA153" s="60"/>
      <c r="JZB153" s="60"/>
      <c r="JZC153" s="60"/>
      <c r="JZD153" s="60"/>
      <c r="JZE153" s="60"/>
      <c r="JZF153" s="60"/>
      <c r="JZG153" s="60"/>
      <c r="JZH153" s="60"/>
      <c r="JZI153" s="60"/>
      <c r="JZJ153" s="60"/>
      <c r="JZK153" s="60"/>
      <c r="JZL153" s="60"/>
      <c r="JZM153" s="60"/>
      <c r="JZN153" s="60"/>
      <c r="JZO153" s="60"/>
      <c r="JZP153" s="60"/>
      <c r="JZQ153" s="60"/>
      <c r="JZR153" s="60"/>
      <c r="JZS153" s="60"/>
      <c r="JZT153" s="60"/>
      <c r="JZU153" s="60"/>
      <c r="JZV153" s="60"/>
      <c r="JZW153" s="60"/>
      <c r="JZX153" s="60"/>
      <c r="JZY153" s="60"/>
      <c r="JZZ153" s="60"/>
      <c r="KAA153" s="60"/>
      <c r="KAB153" s="60"/>
      <c r="KAC153" s="60"/>
      <c r="KAD153" s="60"/>
      <c r="KAE153" s="60"/>
      <c r="KAF153" s="60"/>
      <c r="KAG153" s="60"/>
      <c r="KAH153" s="60"/>
      <c r="KAI153" s="60"/>
      <c r="KAJ153" s="60"/>
      <c r="KAK153" s="60"/>
      <c r="KAL153" s="60"/>
      <c r="KAM153" s="60"/>
      <c r="KAN153" s="60"/>
      <c r="KAO153" s="60"/>
      <c r="KAP153" s="60"/>
      <c r="KAQ153" s="60"/>
      <c r="KAR153" s="60"/>
      <c r="KAS153" s="60"/>
      <c r="KAT153" s="60"/>
      <c r="KAU153" s="60"/>
      <c r="KAV153" s="60"/>
      <c r="KAW153" s="60"/>
      <c r="KAX153" s="60"/>
      <c r="KAY153" s="60"/>
      <c r="KAZ153" s="60"/>
      <c r="KBA153" s="60"/>
      <c r="KBB153" s="60"/>
      <c r="KBC153" s="60"/>
      <c r="KBD153" s="60"/>
      <c r="KBE153" s="60"/>
      <c r="KBF153" s="60"/>
      <c r="KBG153" s="60"/>
      <c r="KBH153" s="60"/>
      <c r="KBI153" s="60"/>
      <c r="KBJ153" s="60"/>
      <c r="KBK153" s="60"/>
      <c r="KBL153" s="60"/>
      <c r="KBM153" s="60"/>
      <c r="KBN153" s="60"/>
      <c r="KBO153" s="60"/>
      <c r="KBP153" s="60"/>
      <c r="KBQ153" s="60"/>
      <c r="KBR153" s="60"/>
      <c r="KBS153" s="60"/>
      <c r="KBT153" s="60"/>
      <c r="KBU153" s="60"/>
      <c r="KBV153" s="60"/>
      <c r="KBW153" s="60"/>
      <c r="KBX153" s="60"/>
      <c r="KBY153" s="60"/>
      <c r="KBZ153" s="60"/>
      <c r="KCA153" s="60"/>
      <c r="KCB153" s="60"/>
      <c r="KCC153" s="60"/>
      <c r="KCD153" s="60"/>
      <c r="KCE153" s="60"/>
      <c r="KCF153" s="60"/>
      <c r="KCG153" s="60"/>
      <c r="KCH153" s="60"/>
      <c r="KCI153" s="60"/>
      <c r="KCJ153" s="60"/>
      <c r="KCK153" s="60"/>
      <c r="KCL153" s="60"/>
      <c r="KCM153" s="60"/>
      <c r="KCN153" s="60"/>
      <c r="KCO153" s="60"/>
      <c r="KCP153" s="60"/>
      <c r="KCQ153" s="60"/>
      <c r="KCR153" s="60"/>
      <c r="KCS153" s="60"/>
      <c r="KCT153" s="60"/>
      <c r="KCU153" s="60"/>
      <c r="KCV153" s="60"/>
      <c r="KCW153" s="60"/>
      <c r="KCX153" s="60"/>
      <c r="KCY153" s="60"/>
      <c r="KCZ153" s="60"/>
      <c r="KDA153" s="60"/>
      <c r="KDB153" s="60"/>
      <c r="KDC153" s="60"/>
      <c r="KDD153" s="60"/>
      <c r="KDE153" s="60"/>
      <c r="KDF153" s="60"/>
      <c r="KDG153" s="60"/>
      <c r="KDH153" s="60"/>
      <c r="KDI153" s="60"/>
      <c r="KDJ153" s="60"/>
      <c r="KDK153" s="60"/>
      <c r="KDL153" s="60"/>
      <c r="KDM153" s="60"/>
      <c r="KDN153" s="60"/>
      <c r="KDO153" s="60"/>
      <c r="KDP153" s="60"/>
      <c r="KDQ153" s="60"/>
      <c r="KDR153" s="60"/>
      <c r="KDS153" s="60"/>
      <c r="KDT153" s="60"/>
      <c r="KDU153" s="60"/>
      <c r="KDV153" s="60"/>
      <c r="KDW153" s="60"/>
      <c r="KDX153" s="60"/>
      <c r="KDY153" s="60"/>
      <c r="KDZ153" s="60"/>
      <c r="KEA153" s="60"/>
      <c r="KEB153" s="60"/>
      <c r="KEC153" s="60"/>
      <c r="KED153" s="60"/>
      <c r="KEE153" s="60"/>
      <c r="KEF153" s="60"/>
      <c r="KEG153" s="60"/>
      <c r="KEH153" s="60"/>
      <c r="KEI153" s="60"/>
      <c r="KEJ153" s="60"/>
      <c r="KEK153" s="60"/>
      <c r="KEL153" s="60"/>
      <c r="KEM153" s="60"/>
      <c r="KEN153" s="60"/>
      <c r="KEO153" s="60"/>
      <c r="KEP153" s="60"/>
      <c r="KEQ153" s="60"/>
      <c r="KER153" s="60"/>
      <c r="KES153" s="60"/>
      <c r="KET153" s="60"/>
      <c r="KEU153" s="60"/>
      <c r="KEV153" s="60"/>
      <c r="KEW153" s="60"/>
      <c r="KEX153" s="60"/>
      <c r="KEY153" s="60"/>
      <c r="KEZ153" s="60"/>
      <c r="KFA153" s="60"/>
      <c r="KFB153" s="60"/>
      <c r="KFC153" s="60"/>
      <c r="KFD153" s="60"/>
      <c r="KFE153" s="60"/>
      <c r="KFF153" s="60"/>
      <c r="KFG153" s="60"/>
      <c r="KFH153" s="60"/>
      <c r="KFI153" s="60"/>
      <c r="KFJ153" s="60"/>
      <c r="KFK153" s="60"/>
      <c r="KFL153" s="60"/>
      <c r="KFM153" s="60"/>
      <c r="KFN153" s="60"/>
      <c r="KFO153" s="60"/>
      <c r="KFP153" s="60"/>
      <c r="KFQ153" s="60"/>
      <c r="KFR153" s="60"/>
      <c r="KFS153" s="60"/>
      <c r="KFT153" s="60"/>
      <c r="KFU153" s="60"/>
      <c r="KFV153" s="60"/>
      <c r="KFW153" s="60"/>
      <c r="KFX153" s="60"/>
      <c r="KFY153" s="60"/>
      <c r="KFZ153" s="60"/>
      <c r="KGA153" s="60"/>
      <c r="KGB153" s="60"/>
      <c r="KGC153" s="60"/>
      <c r="KGD153" s="60"/>
      <c r="KGE153" s="60"/>
      <c r="KGF153" s="60"/>
      <c r="KGG153" s="60"/>
      <c r="KGH153" s="60"/>
      <c r="KGI153" s="60"/>
      <c r="KGJ153" s="60"/>
      <c r="KGK153" s="60"/>
      <c r="KGL153" s="60"/>
      <c r="KGM153" s="60"/>
      <c r="KGN153" s="60"/>
      <c r="KGO153" s="60"/>
      <c r="KGP153" s="60"/>
      <c r="KGQ153" s="60"/>
      <c r="KGR153" s="60"/>
      <c r="KGS153" s="60"/>
      <c r="KGT153" s="60"/>
      <c r="KGU153" s="60"/>
      <c r="KGV153" s="60"/>
      <c r="KGW153" s="60"/>
      <c r="KGX153" s="60"/>
      <c r="KGY153" s="60"/>
      <c r="KGZ153" s="60"/>
      <c r="KHA153" s="60"/>
      <c r="KHB153" s="60"/>
      <c r="KHC153" s="60"/>
      <c r="KHD153" s="60"/>
      <c r="KHE153" s="60"/>
      <c r="KHF153" s="60"/>
      <c r="KHG153" s="60"/>
      <c r="KHH153" s="60"/>
      <c r="KHI153" s="60"/>
      <c r="KHJ153" s="60"/>
      <c r="KHK153" s="60"/>
      <c r="KHL153" s="60"/>
      <c r="KHM153" s="60"/>
      <c r="KHN153" s="60"/>
      <c r="KHO153" s="60"/>
      <c r="KHP153" s="60"/>
      <c r="KHQ153" s="60"/>
      <c r="KHR153" s="60"/>
      <c r="KHS153" s="60"/>
      <c r="KHT153" s="60"/>
      <c r="KHU153" s="60"/>
      <c r="KHV153" s="60"/>
      <c r="KHW153" s="60"/>
      <c r="KHX153" s="60"/>
      <c r="KHY153" s="60"/>
      <c r="KHZ153" s="60"/>
      <c r="KIA153" s="60"/>
      <c r="KIB153" s="60"/>
      <c r="KIC153" s="60"/>
      <c r="KID153" s="60"/>
      <c r="KIE153" s="60"/>
      <c r="KIF153" s="60"/>
      <c r="KIG153" s="60"/>
      <c r="KIH153" s="60"/>
      <c r="KII153" s="60"/>
      <c r="KIJ153" s="60"/>
      <c r="KIK153" s="60"/>
      <c r="KIL153" s="60"/>
      <c r="KIM153" s="60"/>
      <c r="KIN153" s="60"/>
      <c r="KIO153" s="60"/>
      <c r="KIP153" s="60"/>
      <c r="KIQ153" s="60"/>
      <c r="KIR153" s="60"/>
      <c r="KIS153" s="60"/>
      <c r="KIT153" s="60"/>
      <c r="KIU153" s="60"/>
      <c r="KIV153" s="60"/>
      <c r="KIW153" s="60"/>
      <c r="KIX153" s="60"/>
      <c r="KIY153" s="60"/>
      <c r="KIZ153" s="60"/>
      <c r="KJA153" s="60"/>
      <c r="KJB153" s="60"/>
      <c r="KJC153" s="60"/>
      <c r="KJD153" s="60"/>
      <c r="KJE153" s="60"/>
      <c r="KJF153" s="60"/>
      <c r="KJG153" s="60"/>
      <c r="KJH153" s="60"/>
      <c r="KJI153" s="60"/>
      <c r="KJJ153" s="60"/>
      <c r="KJK153" s="60"/>
      <c r="KJL153" s="60"/>
      <c r="KJM153" s="60"/>
      <c r="KJN153" s="60"/>
      <c r="KJO153" s="60"/>
      <c r="KJP153" s="60"/>
      <c r="KJQ153" s="60"/>
      <c r="KJR153" s="60"/>
      <c r="KJS153" s="60"/>
      <c r="KJT153" s="60"/>
      <c r="KJU153" s="60"/>
      <c r="KJV153" s="60"/>
      <c r="KJW153" s="60"/>
      <c r="KJX153" s="60"/>
      <c r="KJY153" s="60"/>
      <c r="KJZ153" s="60"/>
      <c r="KKA153" s="60"/>
      <c r="KKB153" s="60"/>
      <c r="KKC153" s="60"/>
      <c r="KKD153" s="60"/>
      <c r="KKE153" s="60"/>
      <c r="KKF153" s="60"/>
      <c r="KKG153" s="60"/>
      <c r="KKH153" s="60"/>
      <c r="KKI153" s="60"/>
      <c r="KKJ153" s="60"/>
      <c r="KKK153" s="60"/>
      <c r="KKL153" s="60"/>
      <c r="KKM153" s="60"/>
      <c r="KKN153" s="60"/>
      <c r="KKO153" s="60"/>
      <c r="KKP153" s="60"/>
      <c r="KKQ153" s="60"/>
      <c r="KKR153" s="60"/>
      <c r="KKS153" s="60"/>
      <c r="KKT153" s="60"/>
      <c r="KKU153" s="60"/>
      <c r="KKV153" s="60"/>
      <c r="KKW153" s="60"/>
      <c r="KKX153" s="60"/>
      <c r="KKY153" s="60"/>
      <c r="KKZ153" s="60"/>
      <c r="KLA153" s="60"/>
      <c r="KLB153" s="60"/>
      <c r="KLC153" s="60"/>
      <c r="KLD153" s="60"/>
      <c r="KLE153" s="60"/>
      <c r="KLF153" s="60"/>
      <c r="KLG153" s="60"/>
      <c r="KLH153" s="60"/>
      <c r="KLI153" s="60"/>
      <c r="KLJ153" s="60"/>
      <c r="KLK153" s="60"/>
      <c r="KLL153" s="60"/>
      <c r="KLM153" s="60"/>
      <c r="KLN153" s="60"/>
      <c r="KLO153" s="60"/>
      <c r="KLP153" s="60"/>
      <c r="KLQ153" s="60"/>
      <c r="KLR153" s="60"/>
      <c r="KLS153" s="60"/>
      <c r="KLT153" s="60"/>
      <c r="KLU153" s="60"/>
      <c r="KLV153" s="60"/>
      <c r="KLW153" s="60"/>
      <c r="KLX153" s="60"/>
      <c r="KLY153" s="60"/>
      <c r="KLZ153" s="60"/>
      <c r="KMA153" s="60"/>
      <c r="KMB153" s="60"/>
      <c r="KMC153" s="60"/>
      <c r="KMD153" s="60"/>
      <c r="KME153" s="60"/>
      <c r="KMF153" s="60"/>
      <c r="KMG153" s="60"/>
      <c r="KMH153" s="60"/>
      <c r="KMI153" s="60"/>
      <c r="KMJ153" s="60"/>
      <c r="KMK153" s="60"/>
      <c r="KML153" s="60"/>
      <c r="KMM153" s="60"/>
      <c r="KMN153" s="60"/>
      <c r="KMO153" s="60"/>
      <c r="KMP153" s="60"/>
      <c r="KMQ153" s="60"/>
      <c r="KMR153" s="60"/>
      <c r="KMS153" s="60"/>
      <c r="KMT153" s="60"/>
      <c r="KMU153" s="60"/>
      <c r="KMV153" s="60"/>
      <c r="KMW153" s="60"/>
      <c r="KMX153" s="60"/>
      <c r="KMY153" s="60"/>
      <c r="KMZ153" s="60"/>
      <c r="KNA153" s="60"/>
      <c r="KNB153" s="60"/>
      <c r="KNC153" s="60"/>
      <c r="KND153" s="60"/>
      <c r="KNE153" s="60"/>
      <c r="KNF153" s="60"/>
      <c r="KNG153" s="60"/>
      <c r="KNH153" s="60"/>
      <c r="KNI153" s="60"/>
      <c r="KNJ153" s="60"/>
      <c r="KNK153" s="60"/>
      <c r="KNL153" s="60"/>
      <c r="KNM153" s="60"/>
      <c r="KNN153" s="60"/>
      <c r="KNO153" s="60"/>
      <c r="KNP153" s="60"/>
      <c r="KNQ153" s="60"/>
      <c r="KNR153" s="60"/>
      <c r="KNS153" s="60"/>
      <c r="KNT153" s="60"/>
      <c r="KNU153" s="60"/>
      <c r="KNV153" s="60"/>
      <c r="KNW153" s="60"/>
      <c r="KNX153" s="60"/>
      <c r="KNY153" s="60"/>
      <c r="KNZ153" s="60"/>
      <c r="KOA153" s="60"/>
      <c r="KOB153" s="60"/>
      <c r="KOC153" s="60"/>
      <c r="KOD153" s="60"/>
      <c r="KOE153" s="60"/>
      <c r="KOF153" s="60"/>
      <c r="KOG153" s="60"/>
      <c r="KOH153" s="60"/>
      <c r="KOI153" s="60"/>
      <c r="KOJ153" s="60"/>
      <c r="KOK153" s="60"/>
      <c r="KOL153" s="60"/>
      <c r="KOM153" s="60"/>
      <c r="KON153" s="60"/>
      <c r="KOO153" s="60"/>
      <c r="KOP153" s="60"/>
      <c r="KOQ153" s="60"/>
      <c r="KOR153" s="60"/>
      <c r="KOS153" s="60"/>
      <c r="KOT153" s="60"/>
      <c r="KOU153" s="60"/>
      <c r="KOV153" s="60"/>
      <c r="KOW153" s="60"/>
      <c r="KOX153" s="60"/>
      <c r="KOY153" s="60"/>
      <c r="KOZ153" s="60"/>
      <c r="KPA153" s="60"/>
      <c r="KPB153" s="60"/>
      <c r="KPC153" s="60"/>
      <c r="KPD153" s="60"/>
      <c r="KPE153" s="60"/>
      <c r="KPF153" s="60"/>
      <c r="KPG153" s="60"/>
      <c r="KPH153" s="60"/>
      <c r="KPI153" s="60"/>
      <c r="KPJ153" s="60"/>
      <c r="KPK153" s="60"/>
      <c r="KPL153" s="60"/>
      <c r="KPM153" s="60"/>
      <c r="KPN153" s="60"/>
      <c r="KPO153" s="60"/>
      <c r="KPP153" s="60"/>
      <c r="KPQ153" s="60"/>
      <c r="KPR153" s="60"/>
      <c r="KPS153" s="60"/>
      <c r="KPT153" s="60"/>
      <c r="KPU153" s="60"/>
      <c r="KPV153" s="60"/>
      <c r="KPW153" s="60"/>
      <c r="KPX153" s="60"/>
      <c r="KPY153" s="60"/>
      <c r="KPZ153" s="60"/>
      <c r="KQA153" s="60"/>
      <c r="KQB153" s="60"/>
      <c r="KQC153" s="60"/>
      <c r="KQD153" s="60"/>
      <c r="KQE153" s="60"/>
      <c r="KQF153" s="60"/>
      <c r="KQG153" s="60"/>
      <c r="KQH153" s="60"/>
      <c r="KQI153" s="60"/>
      <c r="KQJ153" s="60"/>
      <c r="KQK153" s="60"/>
      <c r="KQL153" s="60"/>
      <c r="KQM153" s="60"/>
      <c r="KQN153" s="60"/>
      <c r="KQO153" s="60"/>
      <c r="KQP153" s="60"/>
      <c r="KQQ153" s="60"/>
      <c r="KQR153" s="60"/>
      <c r="KQS153" s="60"/>
      <c r="KQT153" s="60"/>
      <c r="KQU153" s="60"/>
      <c r="KQV153" s="60"/>
      <c r="KQW153" s="60"/>
      <c r="KQX153" s="60"/>
      <c r="KQY153" s="60"/>
      <c r="KQZ153" s="60"/>
      <c r="KRA153" s="60"/>
      <c r="KRB153" s="60"/>
      <c r="KRC153" s="60"/>
      <c r="KRD153" s="60"/>
      <c r="KRE153" s="60"/>
      <c r="KRF153" s="60"/>
      <c r="KRG153" s="60"/>
      <c r="KRH153" s="60"/>
      <c r="KRI153" s="60"/>
      <c r="KRJ153" s="60"/>
      <c r="KRK153" s="60"/>
      <c r="KRL153" s="60"/>
      <c r="KRM153" s="60"/>
      <c r="KRN153" s="60"/>
      <c r="KRO153" s="60"/>
      <c r="KRP153" s="60"/>
      <c r="KRQ153" s="60"/>
      <c r="KRR153" s="60"/>
      <c r="KRS153" s="60"/>
      <c r="KRT153" s="60"/>
      <c r="KRU153" s="60"/>
      <c r="KRV153" s="60"/>
      <c r="KRW153" s="60"/>
      <c r="KRX153" s="60"/>
      <c r="KRY153" s="60"/>
      <c r="KRZ153" s="60"/>
      <c r="KSA153" s="60"/>
      <c r="KSB153" s="60"/>
      <c r="KSC153" s="60"/>
      <c r="KSD153" s="60"/>
      <c r="KSE153" s="60"/>
      <c r="KSF153" s="60"/>
      <c r="KSG153" s="60"/>
      <c r="KSH153" s="60"/>
      <c r="KSI153" s="60"/>
      <c r="KSJ153" s="60"/>
      <c r="KSK153" s="60"/>
      <c r="KSL153" s="60"/>
      <c r="KSM153" s="60"/>
      <c r="KSN153" s="60"/>
      <c r="KSO153" s="60"/>
      <c r="KSP153" s="60"/>
      <c r="KSQ153" s="60"/>
      <c r="KSR153" s="60"/>
      <c r="KSS153" s="60"/>
      <c r="KST153" s="60"/>
      <c r="KSU153" s="60"/>
      <c r="KSV153" s="60"/>
      <c r="KSW153" s="60"/>
      <c r="KSX153" s="60"/>
      <c r="KSY153" s="60"/>
      <c r="KSZ153" s="60"/>
      <c r="KTA153" s="60"/>
      <c r="KTB153" s="60"/>
      <c r="KTC153" s="60"/>
      <c r="KTD153" s="60"/>
      <c r="KTE153" s="60"/>
      <c r="KTF153" s="60"/>
      <c r="KTG153" s="60"/>
      <c r="KTH153" s="60"/>
      <c r="KTI153" s="60"/>
      <c r="KTJ153" s="60"/>
      <c r="KTK153" s="60"/>
      <c r="KTL153" s="60"/>
      <c r="KTM153" s="60"/>
      <c r="KTN153" s="60"/>
      <c r="KTO153" s="60"/>
      <c r="KTP153" s="60"/>
      <c r="KTQ153" s="60"/>
      <c r="KTR153" s="60"/>
      <c r="KTS153" s="60"/>
      <c r="KTT153" s="60"/>
      <c r="KTU153" s="60"/>
      <c r="KTV153" s="60"/>
      <c r="KTW153" s="60"/>
      <c r="KTX153" s="60"/>
      <c r="KTY153" s="60"/>
      <c r="KTZ153" s="60"/>
      <c r="KUA153" s="60"/>
      <c r="KUB153" s="60"/>
      <c r="KUC153" s="60"/>
      <c r="KUD153" s="60"/>
      <c r="KUE153" s="60"/>
      <c r="KUF153" s="60"/>
      <c r="KUG153" s="60"/>
      <c r="KUH153" s="60"/>
      <c r="KUI153" s="60"/>
      <c r="KUJ153" s="60"/>
      <c r="KUK153" s="60"/>
      <c r="KUL153" s="60"/>
      <c r="KUM153" s="60"/>
      <c r="KUN153" s="60"/>
      <c r="KUO153" s="60"/>
      <c r="KUP153" s="60"/>
      <c r="KUQ153" s="60"/>
      <c r="KUR153" s="60"/>
      <c r="KUS153" s="60"/>
      <c r="KUT153" s="60"/>
      <c r="KUU153" s="60"/>
      <c r="KUV153" s="60"/>
      <c r="KUW153" s="60"/>
      <c r="KUX153" s="60"/>
      <c r="KUY153" s="60"/>
      <c r="KUZ153" s="60"/>
      <c r="KVA153" s="60"/>
      <c r="KVB153" s="60"/>
      <c r="KVC153" s="60"/>
      <c r="KVD153" s="60"/>
      <c r="KVE153" s="60"/>
      <c r="KVF153" s="60"/>
      <c r="KVG153" s="60"/>
      <c r="KVH153" s="60"/>
      <c r="KVI153" s="60"/>
      <c r="KVJ153" s="60"/>
      <c r="KVK153" s="60"/>
      <c r="KVL153" s="60"/>
      <c r="KVM153" s="60"/>
      <c r="KVN153" s="60"/>
      <c r="KVO153" s="60"/>
      <c r="KVP153" s="60"/>
      <c r="KVQ153" s="60"/>
      <c r="KVR153" s="60"/>
      <c r="KVS153" s="60"/>
      <c r="KVT153" s="60"/>
      <c r="KVU153" s="60"/>
      <c r="KVV153" s="60"/>
      <c r="KVW153" s="60"/>
      <c r="KVX153" s="60"/>
      <c r="KVY153" s="60"/>
      <c r="KVZ153" s="60"/>
      <c r="KWA153" s="60"/>
      <c r="KWB153" s="60"/>
      <c r="KWC153" s="60"/>
      <c r="KWD153" s="60"/>
      <c r="KWE153" s="60"/>
      <c r="KWF153" s="60"/>
      <c r="KWG153" s="60"/>
      <c r="KWH153" s="60"/>
      <c r="KWI153" s="60"/>
      <c r="KWJ153" s="60"/>
      <c r="KWK153" s="60"/>
      <c r="KWL153" s="60"/>
      <c r="KWM153" s="60"/>
      <c r="KWN153" s="60"/>
      <c r="KWO153" s="60"/>
      <c r="KWP153" s="60"/>
      <c r="KWQ153" s="60"/>
      <c r="KWR153" s="60"/>
      <c r="KWS153" s="60"/>
      <c r="KWT153" s="60"/>
      <c r="KWU153" s="60"/>
      <c r="KWV153" s="60"/>
      <c r="KWW153" s="60"/>
      <c r="KWX153" s="60"/>
      <c r="KWY153" s="60"/>
      <c r="KWZ153" s="60"/>
      <c r="KXA153" s="60"/>
      <c r="KXB153" s="60"/>
      <c r="KXC153" s="60"/>
      <c r="KXD153" s="60"/>
      <c r="KXE153" s="60"/>
      <c r="KXF153" s="60"/>
      <c r="KXG153" s="60"/>
      <c r="KXH153" s="60"/>
      <c r="KXI153" s="60"/>
      <c r="KXJ153" s="60"/>
      <c r="KXK153" s="60"/>
      <c r="KXL153" s="60"/>
      <c r="KXM153" s="60"/>
      <c r="KXN153" s="60"/>
      <c r="KXO153" s="60"/>
      <c r="KXP153" s="60"/>
      <c r="KXQ153" s="60"/>
      <c r="KXR153" s="60"/>
      <c r="KXS153" s="60"/>
      <c r="KXT153" s="60"/>
      <c r="KXU153" s="60"/>
      <c r="KXV153" s="60"/>
      <c r="KXW153" s="60"/>
      <c r="KXX153" s="60"/>
      <c r="KXY153" s="60"/>
      <c r="KXZ153" s="60"/>
      <c r="KYA153" s="60"/>
      <c r="KYB153" s="60"/>
      <c r="KYC153" s="60"/>
      <c r="KYD153" s="60"/>
      <c r="KYE153" s="60"/>
      <c r="KYF153" s="60"/>
      <c r="KYG153" s="60"/>
      <c r="KYH153" s="60"/>
      <c r="KYI153" s="60"/>
      <c r="KYJ153" s="60"/>
      <c r="KYK153" s="60"/>
      <c r="KYL153" s="60"/>
      <c r="KYM153" s="60"/>
      <c r="KYN153" s="60"/>
      <c r="KYO153" s="60"/>
      <c r="KYP153" s="60"/>
      <c r="KYQ153" s="60"/>
      <c r="KYR153" s="60"/>
      <c r="KYS153" s="60"/>
      <c r="KYT153" s="60"/>
      <c r="KYU153" s="60"/>
      <c r="KYV153" s="60"/>
      <c r="KYW153" s="60"/>
      <c r="KYX153" s="60"/>
      <c r="KYY153" s="60"/>
      <c r="KYZ153" s="60"/>
      <c r="KZA153" s="60"/>
      <c r="KZB153" s="60"/>
      <c r="KZC153" s="60"/>
      <c r="KZD153" s="60"/>
      <c r="KZE153" s="60"/>
      <c r="KZF153" s="60"/>
      <c r="KZG153" s="60"/>
      <c r="KZH153" s="60"/>
      <c r="KZI153" s="60"/>
      <c r="KZJ153" s="60"/>
      <c r="KZK153" s="60"/>
      <c r="KZL153" s="60"/>
      <c r="KZM153" s="60"/>
      <c r="KZN153" s="60"/>
      <c r="KZO153" s="60"/>
      <c r="KZP153" s="60"/>
      <c r="KZQ153" s="60"/>
      <c r="KZR153" s="60"/>
      <c r="KZS153" s="60"/>
      <c r="KZT153" s="60"/>
      <c r="KZU153" s="60"/>
      <c r="KZV153" s="60"/>
      <c r="KZW153" s="60"/>
      <c r="KZX153" s="60"/>
      <c r="KZY153" s="60"/>
      <c r="KZZ153" s="60"/>
      <c r="LAA153" s="60"/>
      <c r="LAB153" s="60"/>
      <c r="LAC153" s="60"/>
      <c r="LAD153" s="60"/>
      <c r="LAE153" s="60"/>
      <c r="LAF153" s="60"/>
      <c r="LAG153" s="60"/>
      <c r="LAH153" s="60"/>
      <c r="LAI153" s="60"/>
      <c r="LAJ153" s="60"/>
      <c r="LAK153" s="60"/>
      <c r="LAL153" s="60"/>
      <c r="LAM153" s="60"/>
      <c r="LAN153" s="60"/>
      <c r="LAO153" s="60"/>
      <c r="LAP153" s="60"/>
      <c r="LAQ153" s="60"/>
      <c r="LAR153" s="60"/>
      <c r="LAS153" s="60"/>
      <c r="LAT153" s="60"/>
      <c r="LAU153" s="60"/>
      <c r="LAV153" s="60"/>
      <c r="LAW153" s="60"/>
      <c r="LAX153" s="60"/>
      <c r="LAY153" s="60"/>
      <c r="LAZ153" s="60"/>
      <c r="LBA153" s="60"/>
      <c r="LBB153" s="60"/>
      <c r="LBC153" s="60"/>
      <c r="LBD153" s="60"/>
      <c r="LBE153" s="60"/>
      <c r="LBF153" s="60"/>
      <c r="LBG153" s="60"/>
      <c r="LBH153" s="60"/>
      <c r="LBI153" s="60"/>
      <c r="LBJ153" s="60"/>
      <c r="LBK153" s="60"/>
      <c r="LBL153" s="60"/>
      <c r="LBM153" s="60"/>
      <c r="LBN153" s="60"/>
      <c r="LBO153" s="60"/>
      <c r="LBP153" s="60"/>
      <c r="LBQ153" s="60"/>
      <c r="LBR153" s="60"/>
      <c r="LBS153" s="60"/>
      <c r="LBT153" s="60"/>
      <c r="LBU153" s="60"/>
      <c r="LBV153" s="60"/>
      <c r="LBW153" s="60"/>
      <c r="LBX153" s="60"/>
      <c r="LBY153" s="60"/>
      <c r="LBZ153" s="60"/>
      <c r="LCA153" s="60"/>
      <c r="LCB153" s="60"/>
      <c r="LCC153" s="60"/>
      <c r="LCD153" s="60"/>
      <c r="LCE153" s="60"/>
      <c r="LCF153" s="60"/>
      <c r="LCG153" s="60"/>
      <c r="LCH153" s="60"/>
      <c r="LCI153" s="60"/>
      <c r="LCJ153" s="60"/>
      <c r="LCK153" s="60"/>
      <c r="LCL153" s="60"/>
      <c r="LCM153" s="60"/>
      <c r="LCN153" s="60"/>
      <c r="LCO153" s="60"/>
      <c r="LCP153" s="60"/>
      <c r="LCQ153" s="60"/>
      <c r="LCR153" s="60"/>
      <c r="LCS153" s="60"/>
      <c r="LCT153" s="60"/>
      <c r="LCU153" s="60"/>
      <c r="LCV153" s="60"/>
      <c r="LCW153" s="60"/>
      <c r="LCX153" s="60"/>
      <c r="LCY153" s="60"/>
      <c r="LCZ153" s="60"/>
      <c r="LDA153" s="60"/>
      <c r="LDB153" s="60"/>
      <c r="LDC153" s="60"/>
      <c r="LDD153" s="60"/>
      <c r="LDE153" s="60"/>
      <c r="LDF153" s="60"/>
      <c r="LDG153" s="60"/>
      <c r="LDH153" s="60"/>
      <c r="LDI153" s="60"/>
      <c r="LDJ153" s="60"/>
      <c r="LDK153" s="60"/>
      <c r="LDL153" s="60"/>
      <c r="LDM153" s="60"/>
      <c r="LDN153" s="60"/>
      <c r="LDO153" s="60"/>
      <c r="LDP153" s="60"/>
      <c r="LDQ153" s="60"/>
      <c r="LDR153" s="60"/>
      <c r="LDS153" s="60"/>
      <c r="LDT153" s="60"/>
      <c r="LDU153" s="60"/>
      <c r="LDV153" s="60"/>
      <c r="LDW153" s="60"/>
      <c r="LDX153" s="60"/>
      <c r="LDY153" s="60"/>
      <c r="LDZ153" s="60"/>
      <c r="LEA153" s="60"/>
      <c r="LEB153" s="60"/>
      <c r="LEC153" s="60"/>
      <c r="LED153" s="60"/>
      <c r="LEE153" s="60"/>
      <c r="LEF153" s="60"/>
      <c r="LEG153" s="60"/>
      <c r="LEH153" s="60"/>
      <c r="LEI153" s="60"/>
      <c r="LEJ153" s="60"/>
      <c r="LEK153" s="60"/>
      <c r="LEL153" s="60"/>
      <c r="LEM153" s="60"/>
      <c r="LEN153" s="60"/>
      <c r="LEO153" s="60"/>
      <c r="LEP153" s="60"/>
      <c r="LEQ153" s="60"/>
      <c r="LER153" s="60"/>
      <c r="LES153" s="60"/>
      <c r="LET153" s="60"/>
      <c r="LEU153" s="60"/>
      <c r="LEV153" s="60"/>
      <c r="LEW153" s="60"/>
      <c r="LEX153" s="60"/>
      <c r="LEY153" s="60"/>
      <c r="LEZ153" s="60"/>
      <c r="LFA153" s="60"/>
      <c r="LFB153" s="60"/>
      <c r="LFC153" s="60"/>
      <c r="LFD153" s="60"/>
      <c r="LFE153" s="60"/>
      <c r="LFF153" s="60"/>
      <c r="LFG153" s="60"/>
      <c r="LFH153" s="60"/>
      <c r="LFI153" s="60"/>
      <c r="LFJ153" s="60"/>
      <c r="LFK153" s="60"/>
      <c r="LFL153" s="60"/>
      <c r="LFM153" s="60"/>
      <c r="LFN153" s="60"/>
      <c r="LFO153" s="60"/>
      <c r="LFP153" s="60"/>
      <c r="LFQ153" s="60"/>
      <c r="LFR153" s="60"/>
      <c r="LFS153" s="60"/>
      <c r="LFT153" s="60"/>
      <c r="LFU153" s="60"/>
      <c r="LFV153" s="60"/>
      <c r="LFW153" s="60"/>
      <c r="LFX153" s="60"/>
      <c r="LFY153" s="60"/>
      <c r="LFZ153" s="60"/>
      <c r="LGA153" s="60"/>
      <c r="LGB153" s="60"/>
      <c r="LGC153" s="60"/>
      <c r="LGD153" s="60"/>
      <c r="LGE153" s="60"/>
      <c r="LGF153" s="60"/>
      <c r="LGG153" s="60"/>
      <c r="LGH153" s="60"/>
      <c r="LGI153" s="60"/>
      <c r="LGJ153" s="60"/>
      <c r="LGK153" s="60"/>
      <c r="LGL153" s="60"/>
      <c r="LGM153" s="60"/>
      <c r="LGN153" s="60"/>
      <c r="LGO153" s="60"/>
      <c r="LGP153" s="60"/>
      <c r="LGQ153" s="60"/>
      <c r="LGR153" s="60"/>
      <c r="LGS153" s="60"/>
      <c r="LGT153" s="60"/>
      <c r="LGU153" s="60"/>
      <c r="LGV153" s="60"/>
      <c r="LGW153" s="60"/>
      <c r="LGX153" s="60"/>
      <c r="LGY153" s="60"/>
      <c r="LGZ153" s="60"/>
      <c r="LHA153" s="60"/>
      <c r="LHB153" s="60"/>
      <c r="LHC153" s="60"/>
      <c r="LHD153" s="60"/>
      <c r="LHE153" s="60"/>
      <c r="LHF153" s="60"/>
      <c r="LHG153" s="60"/>
      <c r="LHH153" s="60"/>
      <c r="LHI153" s="60"/>
      <c r="LHJ153" s="60"/>
      <c r="LHK153" s="60"/>
      <c r="LHL153" s="60"/>
      <c r="LHM153" s="60"/>
      <c r="LHN153" s="60"/>
      <c r="LHO153" s="60"/>
      <c r="LHP153" s="60"/>
      <c r="LHQ153" s="60"/>
      <c r="LHR153" s="60"/>
      <c r="LHS153" s="60"/>
      <c r="LHT153" s="60"/>
      <c r="LHU153" s="60"/>
      <c r="LHV153" s="60"/>
      <c r="LHW153" s="60"/>
      <c r="LHX153" s="60"/>
      <c r="LHY153" s="60"/>
      <c r="LHZ153" s="60"/>
      <c r="LIA153" s="60"/>
      <c r="LIB153" s="60"/>
      <c r="LIC153" s="60"/>
      <c r="LID153" s="60"/>
      <c r="LIE153" s="60"/>
      <c r="LIF153" s="60"/>
      <c r="LIG153" s="60"/>
      <c r="LIH153" s="60"/>
      <c r="LII153" s="60"/>
      <c r="LIJ153" s="60"/>
      <c r="LIK153" s="60"/>
      <c r="LIL153" s="60"/>
      <c r="LIM153" s="60"/>
      <c r="LIN153" s="60"/>
      <c r="LIO153" s="60"/>
      <c r="LIP153" s="60"/>
      <c r="LIQ153" s="60"/>
      <c r="LIR153" s="60"/>
      <c r="LIS153" s="60"/>
      <c r="LIT153" s="60"/>
      <c r="LIU153" s="60"/>
      <c r="LIV153" s="60"/>
      <c r="LIW153" s="60"/>
      <c r="LIX153" s="60"/>
      <c r="LIY153" s="60"/>
      <c r="LIZ153" s="60"/>
      <c r="LJA153" s="60"/>
      <c r="LJB153" s="60"/>
      <c r="LJC153" s="60"/>
      <c r="LJD153" s="60"/>
      <c r="LJE153" s="60"/>
      <c r="LJF153" s="60"/>
      <c r="LJG153" s="60"/>
      <c r="LJH153" s="60"/>
      <c r="LJI153" s="60"/>
      <c r="LJJ153" s="60"/>
      <c r="LJK153" s="60"/>
      <c r="LJL153" s="60"/>
      <c r="LJM153" s="60"/>
      <c r="LJN153" s="60"/>
      <c r="LJO153" s="60"/>
      <c r="LJP153" s="60"/>
      <c r="LJQ153" s="60"/>
      <c r="LJR153" s="60"/>
      <c r="LJS153" s="60"/>
      <c r="LJT153" s="60"/>
      <c r="LJU153" s="60"/>
      <c r="LJV153" s="60"/>
      <c r="LJW153" s="60"/>
      <c r="LJX153" s="60"/>
      <c r="LJY153" s="60"/>
      <c r="LJZ153" s="60"/>
      <c r="LKA153" s="60"/>
      <c r="LKB153" s="60"/>
      <c r="LKC153" s="60"/>
      <c r="LKD153" s="60"/>
      <c r="LKE153" s="60"/>
      <c r="LKF153" s="60"/>
      <c r="LKG153" s="60"/>
      <c r="LKH153" s="60"/>
      <c r="LKI153" s="60"/>
      <c r="LKJ153" s="60"/>
      <c r="LKK153" s="60"/>
      <c r="LKL153" s="60"/>
      <c r="LKM153" s="60"/>
      <c r="LKN153" s="60"/>
      <c r="LKO153" s="60"/>
      <c r="LKP153" s="60"/>
      <c r="LKQ153" s="60"/>
      <c r="LKR153" s="60"/>
      <c r="LKS153" s="60"/>
      <c r="LKT153" s="60"/>
      <c r="LKU153" s="60"/>
      <c r="LKV153" s="60"/>
      <c r="LKW153" s="60"/>
      <c r="LKX153" s="60"/>
      <c r="LKY153" s="60"/>
      <c r="LKZ153" s="60"/>
      <c r="LLA153" s="60"/>
      <c r="LLB153" s="60"/>
      <c r="LLC153" s="60"/>
      <c r="LLD153" s="60"/>
      <c r="LLE153" s="60"/>
      <c r="LLF153" s="60"/>
      <c r="LLG153" s="60"/>
      <c r="LLH153" s="60"/>
      <c r="LLI153" s="60"/>
      <c r="LLJ153" s="60"/>
      <c r="LLK153" s="60"/>
      <c r="LLL153" s="60"/>
      <c r="LLM153" s="60"/>
      <c r="LLN153" s="60"/>
      <c r="LLO153" s="60"/>
      <c r="LLP153" s="60"/>
      <c r="LLQ153" s="60"/>
      <c r="LLR153" s="60"/>
      <c r="LLS153" s="60"/>
      <c r="LLT153" s="60"/>
      <c r="LLU153" s="60"/>
      <c r="LLV153" s="60"/>
      <c r="LLW153" s="60"/>
      <c r="LLX153" s="60"/>
      <c r="LLY153" s="60"/>
      <c r="LLZ153" s="60"/>
      <c r="LMA153" s="60"/>
      <c r="LMB153" s="60"/>
      <c r="LMC153" s="60"/>
      <c r="LMD153" s="60"/>
      <c r="LME153" s="60"/>
      <c r="LMF153" s="60"/>
      <c r="LMG153" s="60"/>
      <c r="LMH153" s="60"/>
      <c r="LMI153" s="60"/>
      <c r="LMJ153" s="60"/>
      <c r="LMK153" s="60"/>
      <c r="LML153" s="60"/>
      <c r="LMM153" s="60"/>
      <c r="LMN153" s="60"/>
      <c r="LMO153" s="60"/>
      <c r="LMP153" s="60"/>
      <c r="LMQ153" s="60"/>
      <c r="LMR153" s="60"/>
      <c r="LMS153" s="60"/>
      <c r="LMT153" s="60"/>
      <c r="LMU153" s="60"/>
      <c r="LMV153" s="60"/>
      <c r="LMW153" s="60"/>
      <c r="LMX153" s="60"/>
      <c r="LMY153" s="60"/>
      <c r="LMZ153" s="60"/>
      <c r="LNA153" s="60"/>
      <c r="LNB153" s="60"/>
      <c r="LNC153" s="60"/>
      <c r="LND153" s="60"/>
      <c r="LNE153" s="60"/>
      <c r="LNF153" s="60"/>
      <c r="LNG153" s="60"/>
      <c r="LNH153" s="60"/>
      <c r="LNI153" s="60"/>
      <c r="LNJ153" s="60"/>
      <c r="LNK153" s="60"/>
      <c r="LNL153" s="60"/>
      <c r="LNM153" s="60"/>
      <c r="LNN153" s="60"/>
      <c r="LNO153" s="60"/>
      <c r="LNP153" s="60"/>
      <c r="LNQ153" s="60"/>
      <c r="LNR153" s="60"/>
      <c r="LNS153" s="60"/>
      <c r="LNT153" s="60"/>
      <c r="LNU153" s="60"/>
      <c r="LNV153" s="60"/>
      <c r="LNW153" s="60"/>
      <c r="LNX153" s="60"/>
      <c r="LNY153" s="60"/>
      <c r="LNZ153" s="60"/>
      <c r="LOA153" s="60"/>
      <c r="LOB153" s="60"/>
      <c r="LOC153" s="60"/>
      <c r="LOD153" s="60"/>
      <c r="LOE153" s="60"/>
      <c r="LOF153" s="60"/>
      <c r="LOG153" s="60"/>
      <c r="LOH153" s="60"/>
      <c r="LOI153" s="60"/>
      <c r="LOJ153" s="60"/>
      <c r="LOK153" s="60"/>
      <c r="LOL153" s="60"/>
      <c r="LOM153" s="60"/>
      <c r="LON153" s="60"/>
      <c r="LOO153" s="60"/>
      <c r="LOP153" s="60"/>
      <c r="LOQ153" s="60"/>
      <c r="LOR153" s="60"/>
      <c r="LOS153" s="60"/>
      <c r="LOT153" s="60"/>
      <c r="LOU153" s="60"/>
      <c r="LOV153" s="60"/>
      <c r="LOW153" s="60"/>
      <c r="LOX153" s="60"/>
      <c r="LOY153" s="60"/>
      <c r="LOZ153" s="60"/>
      <c r="LPA153" s="60"/>
      <c r="LPB153" s="60"/>
      <c r="LPC153" s="60"/>
      <c r="LPD153" s="60"/>
      <c r="LPE153" s="60"/>
      <c r="LPF153" s="60"/>
      <c r="LPG153" s="60"/>
      <c r="LPH153" s="60"/>
      <c r="LPI153" s="60"/>
      <c r="LPJ153" s="60"/>
      <c r="LPK153" s="60"/>
      <c r="LPL153" s="60"/>
      <c r="LPM153" s="60"/>
      <c r="LPN153" s="60"/>
      <c r="LPO153" s="60"/>
      <c r="LPP153" s="60"/>
      <c r="LPQ153" s="60"/>
      <c r="LPR153" s="60"/>
      <c r="LPS153" s="60"/>
      <c r="LPT153" s="60"/>
      <c r="LPU153" s="60"/>
      <c r="LPV153" s="60"/>
      <c r="LPW153" s="60"/>
      <c r="LPX153" s="60"/>
      <c r="LPY153" s="60"/>
      <c r="LPZ153" s="60"/>
      <c r="LQA153" s="60"/>
      <c r="LQB153" s="60"/>
      <c r="LQC153" s="60"/>
      <c r="LQD153" s="60"/>
      <c r="LQE153" s="60"/>
      <c r="LQF153" s="60"/>
      <c r="LQG153" s="60"/>
      <c r="LQH153" s="60"/>
      <c r="LQI153" s="60"/>
      <c r="LQJ153" s="60"/>
      <c r="LQK153" s="60"/>
      <c r="LQL153" s="60"/>
      <c r="LQM153" s="60"/>
      <c r="LQN153" s="60"/>
      <c r="LQO153" s="60"/>
      <c r="LQP153" s="60"/>
      <c r="LQQ153" s="60"/>
      <c r="LQR153" s="60"/>
      <c r="LQS153" s="60"/>
      <c r="LQT153" s="60"/>
      <c r="LQU153" s="60"/>
      <c r="LQV153" s="60"/>
      <c r="LQW153" s="60"/>
      <c r="LQX153" s="60"/>
      <c r="LQY153" s="60"/>
      <c r="LQZ153" s="60"/>
      <c r="LRA153" s="60"/>
      <c r="LRB153" s="60"/>
      <c r="LRC153" s="60"/>
      <c r="LRD153" s="60"/>
      <c r="LRE153" s="60"/>
      <c r="LRF153" s="60"/>
      <c r="LRG153" s="60"/>
      <c r="LRH153" s="60"/>
      <c r="LRI153" s="60"/>
      <c r="LRJ153" s="60"/>
      <c r="LRK153" s="60"/>
      <c r="LRL153" s="60"/>
      <c r="LRM153" s="60"/>
      <c r="LRN153" s="60"/>
      <c r="LRO153" s="60"/>
      <c r="LRP153" s="60"/>
      <c r="LRQ153" s="60"/>
      <c r="LRR153" s="60"/>
      <c r="LRS153" s="60"/>
      <c r="LRT153" s="60"/>
      <c r="LRU153" s="60"/>
      <c r="LRV153" s="60"/>
      <c r="LRW153" s="60"/>
      <c r="LRX153" s="60"/>
      <c r="LRY153" s="60"/>
      <c r="LRZ153" s="60"/>
      <c r="LSA153" s="60"/>
      <c r="LSB153" s="60"/>
      <c r="LSC153" s="60"/>
      <c r="LSD153" s="60"/>
      <c r="LSE153" s="60"/>
      <c r="LSF153" s="60"/>
      <c r="LSG153" s="60"/>
      <c r="LSH153" s="60"/>
      <c r="LSI153" s="60"/>
      <c r="LSJ153" s="60"/>
      <c r="LSK153" s="60"/>
      <c r="LSL153" s="60"/>
      <c r="LSM153" s="60"/>
      <c r="LSN153" s="60"/>
      <c r="LSO153" s="60"/>
      <c r="LSP153" s="60"/>
      <c r="LSQ153" s="60"/>
      <c r="LSR153" s="60"/>
      <c r="LSS153" s="60"/>
      <c r="LST153" s="60"/>
      <c r="LSU153" s="60"/>
      <c r="LSV153" s="60"/>
      <c r="LSW153" s="60"/>
      <c r="LSX153" s="60"/>
      <c r="LSY153" s="60"/>
      <c r="LSZ153" s="60"/>
      <c r="LTA153" s="60"/>
      <c r="LTB153" s="60"/>
      <c r="LTC153" s="60"/>
      <c r="LTD153" s="60"/>
      <c r="LTE153" s="60"/>
      <c r="LTF153" s="60"/>
      <c r="LTG153" s="60"/>
      <c r="LTH153" s="60"/>
      <c r="LTI153" s="60"/>
      <c r="LTJ153" s="60"/>
      <c r="LTK153" s="60"/>
      <c r="LTL153" s="60"/>
      <c r="LTM153" s="60"/>
      <c r="LTN153" s="60"/>
      <c r="LTO153" s="60"/>
      <c r="LTP153" s="60"/>
      <c r="LTQ153" s="60"/>
      <c r="LTR153" s="60"/>
      <c r="LTS153" s="60"/>
      <c r="LTT153" s="60"/>
      <c r="LTU153" s="60"/>
      <c r="LTV153" s="60"/>
      <c r="LTW153" s="60"/>
      <c r="LTX153" s="60"/>
      <c r="LTY153" s="60"/>
      <c r="LTZ153" s="60"/>
      <c r="LUA153" s="60"/>
      <c r="LUB153" s="60"/>
      <c r="LUC153" s="60"/>
      <c r="LUD153" s="60"/>
      <c r="LUE153" s="60"/>
      <c r="LUF153" s="60"/>
      <c r="LUG153" s="60"/>
      <c r="LUH153" s="60"/>
      <c r="LUI153" s="60"/>
      <c r="LUJ153" s="60"/>
      <c r="LUK153" s="60"/>
      <c r="LUL153" s="60"/>
      <c r="LUM153" s="60"/>
      <c r="LUN153" s="60"/>
      <c r="LUO153" s="60"/>
      <c r="LUP153" s="60"/>
      <c r="LUQ153" s="60"/>
      <c r="LUR153" s="60"/>
      <c r="LUS153" s="60"/>
      <c r="LUT153" s="60"/>
      <c r="LUU153" s="60"/>
      <c r="LUV153" s="60"/>
      <c r="LUW153" s="60"/>
      <c r="LUX153" s="60"/>
      <c r="LUY153" s="60"/>
      <c r="LUZ153" s="60"/>
      <c r="LVA153" s="60"/>
      <c r="LVB153" s="60"/>
      <c r="LVC153" s="60"/>
      <c r="LVD153" s="60"/>
      <c r="LVE153" s="60"/>
      <c r="LVF153" s="60"/>
      <c r="LVG153" s="60"/>
      <c r="LVH153" s="60"/>
      <c r="LVI153" s="60"/>
      <c r="LVJ153" s="60"/>
      <c r="LVK153" s="60"/>
      <c r="LVL153" s="60"/>
      <c r="LVM153" s="60"/>
      <c r="LVN153" s="60"/>
      <c r="LVO153" s="60"/>
      <c r="LVP153" s="60"/>
      <c r="LVQ153" s="60"/>
      <c r="LVR153" s="60"/>
      <c r="LVS153" s="60"/>
      <c r="LVT153" s="60"/>
      <c r="LVU153" s="60"/>
      <c r="LVV153" s="60"/>
      <c r="LVW153" s="60"/>
      <c r="LVX153" s="60"/>
      <c r="LVY153" s="60"/>
      <c r="LVZ153" s="60"/>
      <c r="LWA153" s="60"/>
      <c r="LWB153" s="60"/>
      <c r="LWC153" s="60"/>
      <c r="LWD153" s="60"/>
      <c r="LWE153" s="60"/>
      <c r="LWF153" s="60"/>
      <c r="LWG153" s="60"/>
      <c r="LWH153" s="60"/>
      <c r="LWI153" s="60"/>
      <c r="LWJ153" s="60"/>
      <c r="LWK153" s="60"/>
      <c r="LWL153" s="60"/>
      <c r="LWM153" s="60"/>
      <c r="LWN153" s="60"/>
      <c r="LWO153" s="60"/>
      <c r="LWP153" s="60"/>
      <c r="LWQ153" s="60"/>
      <c r="LWR153" s="60"/>
      <c r="LWS153" s="60"/>
      <c r="LWT153" s="60"/>
      <c r="LWU153" s="60"/>
      <c r="LWV153" s="60"/>
      <c r="LWW153" s="60"/>
      <c r="LWX153" s="60"/>
      <c r="LWY153" s="60"/>
      <c r="LWZ153" s="60"/>
      <c r="LXA153" s="60"/>
      <c r="LXB153" s="60"/>
      <c r="LXC153" s="60"/>
      <c r="LXD153" s="60"/>
      <c r="LXE153" s="60"/>
      <c r="LXF153" s="60"/>
      <c r="LXG153" s="60"/>
      <c r="LXH153" s="60"/>
      <c r="LXI153" s="60"/>
      <c r="LXJ153" s="60"/>
      <c r="LXK153" s="60"/>
      <c r="LXL153" s="60"/>
      <c r="LXM153" s="60"/>
      <c r="LXN153" s="60"/>
      <c r="LXO153" s="60"/>
      <c r="LXP153" s="60"/>
      <c r="LXQ153" s="60"/>
      <c r="LXR153" s="60"/>
      <c r="LXS153" s="60"/>
      <c r="LXT153" s="60"/>
      <c r="LXU153" s="60"/>
      <c r="LXV153" s="60"/>
      <c r="LXW153" s="60"/>
      <c r="LXX153" s="60"/>
      <c r="LXY153" s="60"/>
      <c r="LXZ153" s="60"/>
      <c r="LYA153" s="60"/>
      <c r="LYB153" s="60"/>
      <c r="LYC153" s="60"/>
      <c r="LYD153" s="60"/>
      <c r="LYE153" s="60"/>
      <c r="LYF153" s="60"/>
      <c r="LYG153" s="60"/>
      <c r="LYH153" s="60"/>
      <c r="LYI153" s="60"/>
      <c r="LYJ153" s="60"/>
      <c r="LYK153" s="60"/>
      <c r="LYL153" s="60"/>
      <c r="LYM153" s="60"/>
      <c r="LYN153" s="60"/>
      <c r="LYO153" s="60"/>
      <c r="LYP153" s="60"/>
      <c r="LYQ153" s="60"/>
      <c r="LYR153" s="60"/>
      <c r="LYS153" s="60"/>
      <c r="LYT153" s="60"/>
      <c r="LYU153" s="60"/>
      <c r="LYV153" s="60"/>
      <c r="LYW153" s="60"/>
      <c r="LYX153" s="60"/>
      <c r="LYY153" s="60"/>
      <c r="LYZ153" s="60"/>
      <c r="LZA153" s="60"/>
      <c r="LZB153" s="60"/>
      <c r="LZC153" s="60"/>
      <c r="LZD153" s="60"/>
      <c r="LZE153" s="60"/>
      <c r="LZF153" s="60"/>
      <c r="LZG153" s="60"/>
      <c r="LZH153" s="60"/>
      <c r="LZI153" s="60"/>
      <c r="LZJ153" s="60"/>
      <c r="LZK153" s="60"/>
      <c r="LZL153" s="60"/>
      <c r="LZM153" s="60"/>
      <c r="LZN153" s="60"/>
      <c r="LZO153" s="60"/>
      <c r="LZP153" s="60"/>
      <c r="LZQ153" s="60"/>
      <c r="LZR153" s="60"/>
      <c r="LZS153" s="60"/>
      <c r="LZT153" s="60"/>
      <c r="LZU153" s="60"/>
      <c r="LZV153" s="60"/>
      <c r="LZW153" s="60"/>
      <c r="LZX153" s="60"/>
      <c r="LZY153" s="60"/>
      <c r="LZZ153" s="60"/>
      <c r="MAA153" s="60"/>
      <c r="MAB153" s="60"/>
      <c r="MAC153" s="60"/>
      <c r="MAD153" s="60"/>
      <c r="MAE153" s="60"/>
      <c r="MAF153" s="60"/>
      <c r="MAG153" s="60"/>
      <c r="MAH153" s="60"/>
      <c r="MAI153" s="60"/>
      <c r="MAJ153" s="60"/>
      <c r="MAK153" s="60"/>
      <c r="MAL153" s="60"/>
      <c r="MAM153" s="60"/>
      <c r="MAN153" s="60"/>
      <c r="MAO153" s="60"/>
      <c r="MAP153" s="60"/>
      <c r="MAQ153" s="60"/>
      <c r="MAR153" s="60"/>
      <c r="MAS153" s="60"/>
      <c r="MAT153" s="60"/>
      <c r="MAU153" s="60"/>
      <c r="MAV153" s="60"/>
      <c r="MAW153" s="60"/>
      <c r="MAX153" s="60"/>
      <c r="MAY153" s="60"/>
      <c r="MAZ153" s="60"/>
      <c r="MBA153" s="60"/>
      <c r="MBB153" s="60"/>
      <c r="MBC153" s="60"/>
      <c r="MBD153" s="60"/>
      <c r="MBE153" s="60"/>
      <c r="MBF153" s="60"/>
      <c r="MBG153" s="60"/>
      <c r="MBH153" s="60"/>
      <c r="MBI153" s="60"/>
      <c r="MBJ153" s="60"/>
      <c r="MBK153" s="60"/>
      <c r="MBL153" s="60"/>
      <c r="MBM153" s="60"/>
      <c r="MBN153" s="60"/>
      <c r="MBO153" s="60"/>
      <c r="MBP153" s="60"/>
      <c r="MBQ153" s="60"/>
      <c r="MBR153" s="60"/>
      <c r="MBS153" s="60"/>
      <c r="MBT153" s="60"/>
      <c r="MBU153" s="60"/>
      <c r="MBV153" s="60"/>
      <c r="MBW153" s="60"/>
      <c r="MBX153" s="60"/>
      <c r="MBY153" s="60"/>
      <c r="MBZ153" s="60"/>
      <c r="MCA153" s="60"/>
      <c r="MCB153" s="60"/>
      <c r="MCC153" s="60"/>
      <c r="MCD153" s="60"/>
      <c r="MCE153" s="60"/>
      <c r="MCF153" s="60"/>
      <c r="MCG153" s="60"/>
      <c r="MCH153" s="60"/>
      <c r="MCI153" s="60"/>
      <c r="MCJ153" s="60"/>
      <c r="MCK153" s="60"/>
      <c r="MCL153" s="60"/>
      <c r="MCM153" s="60"/>
      <c r="MCN153" s="60"/>
      <c r="MCO153" s="60"/>
      <c r="MCP153" s="60"/>
      <c r="MCQ153" s="60"/>
      <c r="MCR153" s="60"/>
      <c r="MCS153" s="60"/>
      <c r="MCT153" s="60"/>
      <c r="MCU153" s="60"/>
      <c r="MCV153" s="60"/>
      <c r="MCW153" s="60"/>
      <c r="MCX153" s="60"/>
      <c r="MCY153" s="60"/>
      <c r="MCZ153" s="60"/>
      <c r="MDA153" s="60"/>
      <c r="MDB153" s="60"/>
      <c r="MDC153" s="60"/>
      <c r="MDD153" s="60"/>
      <c r="MDE153" s="60"/>
      <c r="MDF153" s="60"/>
      <c r="MDG153" s="60"/>
      <c r="MDH153" s="60"/>
      <c r="MDI153" s="60"/>
      <c r="MDJ153" s="60"/>
      <c r="MDK153" s="60"/>
      <c r="MDL153" s="60"/>
      <c r="MDM153" s="60"/>
      <c r="MDN153" s="60"/>
      <c r="MDO153" s="60"/>
      <c r="MDP153" s="60"/>
      <c r="MDQ153" s="60"/>
      <c r="MDR153" s="60"/>
      <c r="MDS153" s="60"/>
      <c r="MDT153" s="60"/>
      <c r="MDU153" s="60"/>
      <c r="MDV153" s="60"/>
      <c r="MDW153" s="60"/>
      <c r="MDX153" s="60"/>
      <c r="MDY153" s="60"/>
      <c r="MDZ153" s="60"/>
      <c r="MEA153" s="60"/>
      <c r="MEB153" s="60"/>
      <c r="MEC153" s="60"/>
      <c r="MED153" s="60"/>
      <c r="MEE153" s="60"/>
      <c r="MEF153" s="60"/>
      <c r="MEG153" s="60"/>
      <c r="MEH153" s="60"/>
      <c r="MEI153" s="60"/>
      <c r="MEJ153" s="60"/>
      <c r="MEK153" s="60"/>
      <c r="MEL153" s="60"/>
      <c r="MEM153" s="60"/>
      <c r="MEN153" s="60"/>
      <c r="MEO153" s="60"/>
      <c r="MEP153" s="60"/>
      <c r="MEQ153" s="60"/>
      <c r="MER153" s="60"/>
      <c r="MES153" s="60"/>
      <c r="MET153" s="60"/>
      <c r="MEU153" s="60"/>
      <c r="MEV153" s="60"/>
      <c r="MEW153" s="60"/>
      <c r="MEX153" s="60"/>
      <c r="MEY153" s="60"/>
      <c r="MEZ153" s="60"/>
      <c r="MFA153" s="60"/>
      <c r="MFB153" s="60"/>
      <c r="MFC153" s="60"/>
      <c r="MFD153" s="60"/>
      <c r="MFE153" s="60"/>
      <c r="MFF153" s="60"/>
      <c r="MFG153" s="60"/>
      <c r="MFH153" s="60"/>
      <c r="MFI153" s="60"/>
      <c r="MFJ153" s="60"/>
      <c r="MFK153" s="60"/>
      <c r="MFL153" s="60"/>
      <c r="MFM153" s="60"/>
      <c r="MFN153" s="60"/>
      <c r="MFO153" s="60"/>
      <c r="MFP153" s="60"/>
      <c r="MFQ153" s="60"/>
      <c r="MFR153" s="60"/>
      <c r="MFS153" s="60"/>
      <c r="MFT153" s="60"/>
      <c r="MFU153" s="60"/>
      <c r="MFV153" s="60"/>
      <c r="MFW153" s="60"/>
      <c r="MFX153" s="60"/>
      <c r="MFY153" s="60"/>
      <c r="MFZ153" s="60"/>
      <c r="MGA153" s="60"/>
      <c r="MGB153" s="60"/>
      <c r="MGC153" s="60"/>
      <c r="MGD153" s="60"/>
      <c r="MGE153" s="60"/>
      <c r="MGF153" s="60"/>
      <c r="MGG153" s="60"/>
      <c r="MGH153" s="60"/>
      <c r="MGI153" s="60"/>
      <c r="MGJ153" s="60"/>
      <c r="MGK153" s="60"/>
      <c r="MGL153" s="60"/>
      <c r="MGM153" s="60"/>
      <c r="MGN153" s="60"/>
      <c r="MGO153" s="60"/>
      <c r="MGP153" s="60"/>
      <c r="MGQ153" s="60"/>
      <c r="MGR153" s="60"/>
      <c r="MGS153" s="60"/>
      <c r="MGT153" s="60"/>
      <c r="MGU153" s="60"/>
      <c r="MGV153" s="60"/>
      <c r="MGW153" s="60"/>
      <c r="MGX153" s="60"/>
      <c r="MGY153" s="60"/>
      <c r="MGZ153" s="60"/>
      <c r="MHA153" s="60"/>
      <c r="MHB153" s="60"/>
      <c r="MHC153" s="60"/>
      <c r="MHD153" s="60"/>
      <c r="MHE153" s="60"/>
      <c r="MHF153" s="60"/>
      <c r="MHG153" s="60"/>
      <c r="MHH153" s="60"/>
      <c r="MHI153" s="60"/>
      <c r="MHJ153" s="60"/>
      <c r="MHK153" s="60"/>
      <c r="MHL153" s="60"/>
      <c r="MHM153" s="60"/>
      <c r="MHN153" s="60"/>
      <c r="MHO153" s="60"/>
      <c r="MHP153" s="60"/>
      <c r="MHQ153" s="60"/>
      <c r="MHR153" s="60"/>
      <c r="MHS153" s="60"/>
      <c r="MHT153" s="60"/>
      <c r="MHU153" s="60"/>
      <c r="MHV153" s="60"/>
      <c r="MHW153" s="60"/>
      <c r="MHX153" s="60"/>
      <c r="MHY153" s="60"/>
      <c r="MHZ153" s="60"/>
      <c r="MIA153" s="60"/>
      <c r="MIB153" s="60"/>
      <c r="MIC153" s="60"/>
      <c r="MID153" s="60"/>
      <c r="MIE153" s="60"/>
      <c r="MIF153" s="60"/>
      <c r="MIG153" s="60"/>
      <c r="MIH153" s="60"/>
      <c r="MII153" s="60"/>
      <c r="MIJ153" s="60"/>
      <c r="MIK153" s="60"/>
      <c r="MIL153" s="60"/>
      <c r="MIM153" s="60"/>
      <c r="MIN153" s="60"/>
      <c r="MIO153" s="60"/>
      <c r="MIP153" s="60"/>
      <c r="MIQ153" s="60"/>
      <c r="MIR153" s="60"/>
      <c r="MIS153" s="60"/>
      <c r="MIT153" s="60"/>
      <c r="MIU153" s="60"/>
      <c r="MIV153" s="60"/>
      <c r="MIW153" s="60"/>
      <c r="MIX153" s="60"/>
      <c r="MIY153" s="60"/>
      <c r="MIZ153" s="60"/>
      <c r="MJA153" s="60"/>
      <c r="MJB153" s="60"/>
      <c r="MJC153" s="60"/>
      <c r="MJD153" s="60"/>
      <c r="MJE153" s="60"/>
      <c r="MJF153" s="60"/>
      <c r="MJG153" s="60"/>
      <c r="MJH153" s="60"/>
      <c r="MJI153" s="60"/>
      <c r="MJJ153" s="60"/>
      <c r="MJK153" s="60"/>
      <c r="MJL153" s="60"/>
      <c r="MJM153" s="60"/>
      <c r="MJN153" s="60"/>
      <c r="MJO153" s="60"/>
      <c r="MJP153" s="60"/>
      <c r="MJQ153" s="60"/>
      <c r="MJR153" s="60"/>
      <c r="MJS153" s="60"/>
      <c r="MJT153" s="60"/>
      <c r="MJU153" s="60"/>
      <c r="MJV153" s="60"/>
      <c r="MJW153" s="60"/>
      <c r="MJX153" s="60"/>
      <c r="MJY153" s="60"/>
      <c r="MJZ153" s="60"/>
      <c r="MKA153" s="60"/>
      <c r="MKB153" s="60"/>
      <c r="MKC153" s="60"/>
      <c r="MKD153" s="60"/>
      <c r="MKE153" s="60"/>
      <c r="MKF153" s="60"/>
      <c r="MKG153" s="60"/>
      <c r="MKH153" s="60"/>
      <c r="MKI153" s="60"/>
      <c r="MKJ153" s="60"/>
      <c r="MKK153" s="60"/>
      <c r="MKL153" s="60"/>
      <c r="MKM153" s="60"/>
      <c r="MKN153" s="60"/>
      <c r="MKO153" s="60"/>
      <c r="MKP153" s="60"/>
      <c r="MKQ153" s="60"/>
      <c r="MKR153" s="60"/>
      <c r="MKS153" s="60"/>
      <c r="MKT153" s="60"/>
      <c r="MKU153" s="60"/>
      <c r="MKV153" s="60"/>
      <c r="MKW153" s="60"/>
      <c r="MKX153" s="60"/>
      <c r="MKY153" s="60"/>
      <c r="MKZ153" s="60"/>
      <c r="MLA153" s="60"/>
      <c r="MLB153" s="60"/>
      <c r="MLC153" s="60"/>
      <c r="MLD153" s="60"/>
      <c r="MLE153" s="60"/>
      <c r="MLF153" s="60"/>
      <c r="MLG153" s="60"/>
      <c r="MLH153" s="60"/>
      <c r="MLI153" s="60"/>
      <c r="MLJ153" s="60"/>
      <c r="MLK153" s="60"/>
      <c r="MLL153" s="60"/>
      <c r="MLM153" s="60"/>
      <c r="MLN153" s="60"/>
      <c r="MLO153" s="60"/>
      <c r="MLP153" s="60"/>
      <c r="MLQ153" s="60"/>
      <c r="MLR153" s="60"/>
      <c r="MLS153" s="60"/>
      <c r="MLT153" s="60"/>
      <c r="MLU153" s="60"/>
      <c r="MLV153" s="60"/>
      <c r="MLW153" s="60"/>
      <c r="MLX153" s="60"/>
      <c r="MLY153" s="60"/>
      <c r="MLZ153" s="60"/>
      <c r="MMA153" s="60"/>
      <c r="MMB153" s="60"/>
      <c r="MMC153" s="60"/>
      <c r="MMD153" s="60"/>
      <c r="MME153" s="60"/>
      <c r="MMF153" s="60"/>
      <c r="MMG153" s="60"/>
      <c r="MMH153" s="60"/>
      <c r="MMI153" s="60"/>
      <c r="MMJ153" s="60"/>
      <c r="MMK153" s="60"/>
      <c r="MML153" s="60"/>
      <c r="MMM153" s="60"/>
      <c r="MMN153" s="60"/>
      <c r="MMO153" s="60"/>
      <c r="MMP153" s="60"/>
      <c r="MMQ153" s="60"/>
      <c r="MMR153" s="60"/>
      <c r="MMS153" s="60"/>
      <c r="MMT153" s="60"/>
      <c r="MMU153" s="60"/>
      <c r="MMV153" s="60"/>
      <c r="MMW153" s="60"/>
      <c r="MMX153" s="60"/>
      <c r="MMY153" s="60"/>
      <c r="MMZ153" s="60"/>
      <c r="MNA153" s="60"/>
      <c r="MNB153" s="60"/>
      <c r="MNC153" s="60"/>
      <c r="MND153" s="60"/>
      <c r="MNE153" s="60"/>
      <c r="MNF153" s="60"/>
      <c r="MNG153" s="60"/>
      <c r="MNH153" s="60"/>
      <c r="MNI153" s="60"/>
      <c r="MNJ153" s="60"/>
      <c r="MNK153" s="60"/>
      <c r="MNL153" s="60"/>
      <c r="MNM153" s="60"/>
      <c r="MNN153" s="60"/>
      <c r="MNO153" s="60"/>
      <c r="MNP153" s="60"/>
      <c r="MNQ153" s="60"/>
      <c r="MNR153" s="60"/>
      <c r="MNS153" s="60"/>
      <c r="MNT153" s="60"/>
      <c r="MNU153" s="60"/>
      <c r="MNV153" s="60"/>
      <c r="MNW153" s="60"/>
      <c r="MNX153" s="60"/>
      <c r="MNY153" s="60"/>
      <c r="MNZ153" s="60"/>
      <c r="MOA153" s="60"/>
      <c r="MOB153" s="60"/>
      <c r="MOC153" s="60"/>
      <c r="MOD153" s="60"/>
      <c r="MOE153" s="60"/>
      <c r="MOF153" s="60"/>
      <c r="MOG153" s="60"/>
      <c r="MOH153" s="60"/>
      <c r="MOI153" s="60"/>
      <c r="MOJ153" s="60"/>
      <c r="MOK153" s="60"/>
      <c r="MOL153" s="60"/>
      <c r="MOM153" s="60"/>
      <c r="MON153" s="60"/>
      <c r="MOO153" s="60"/>
      <c r="MOP153" s="60"/>
      <c r="MOQ153" s="60"/>
      <c r="MOR153" s="60"/>
      <c r="MOS153" s="60"/>
      <c r="MOT153" s="60"/>
      <c r="MOU153" s="60"/>
      <c r="MOV153" s="60"/>
      <c r="MOW153" s="60"/>
      <c r="MOX153" s="60"/>
      <c r="MOY153" s="60"/>
      <c r="MOZ153" s="60"/>
      <c r="MPA153" s="60"/>
      <c r="MPB153" s="60"/>
      <c r="MPC153" s="60"/>
      <c r="MPD153" s="60"/>
      <c r="MPE153" s="60"/>
      <c r="MPF153" s="60"/>
      <c r="MPG153" s="60"/>
      <c r="MPH153" s="60"/>
      <c r="MPI153" s="60"/>
      <c r="MPJ153" s="60"/>
      <c r="MPK153" s="60"/>
      <c r="MPL153" s="60"/>
      <c r="MPM153" s="60"/>
      <c r="MPN153" s="60"/>
      <c r="MPO153" s="60"/>
      <c r="MPP153" s="60"/>
      <c r="MPQ153" s="60"/>
      <c r="MPR153" s="60"/>
      <c r="MPS153" s="60"/>
      <c r="MPT153" s="60"/>
      <c r="MPU153" s="60"/>
      <c r="MPV153" s="60"/>
      <c r="MPW153" s="60"/>
      <c r="MPX153" s="60"/>
      <c r="MPY153" s="60"/>
      <c r="MPZ153" s="60"/>
      <c r="MQA153" s="60"/>
      <c r="MQB153" s="60"/>
      <c r="MQC153" s="60"/>
      <c r="MQD153" s="60"/>
      <c r="MQE153" s="60"/>
      <c r="MQF153" s="60"/>
      <c r="MQG153" s="60"/>
      <c r="MQH153" s="60"/>
      <c r="MQI153" s="60"/>
      <c r="MQJ153" s="60"/>
      <c r="MQK153" s="60"/>
      <c r="MQL153" s="60"/>
      <c r="MQM153" s="60"/>
      <c r="MQN153" s="60"/>
      <c r="MQO153" s="60"/>
      <c r="MQP153" s="60"/>
      <c r="MQQ153" s="60"/>
      <c r="MQR153" s="60"/>
      <c r="MQS153" s="60"/>
      <c r="MQT153" s="60"/>
      <c r="MQU153" s="60"/>
      <c r="MQV153" s="60"/>
      <c r="MQW153" s="60"/>
      <c r="MQX153" s="60"/>
      <c r="MQY153" s="60"/>
      <c r="MQZ153" s="60"/>
      <c r="MRA153" s="60"/>
      <c r="MRB153" s="60"/>
      <c r="MRC153" s="60"/>
      <c r="MRD153" s="60"/>
      <c r="MRE153" s="60"/>
      <c r="MRF153" s="60"/>
      <c r="MRG153" s="60"/>
      <c r="MRH153" s="60"/>
      <c r="MRI153" s="60"/>
      <c r="MRJ153" s="60"/>
      <c r="MRK153" s="60"/>
      <c r="MRL153" s="60"/>
      <c r="MRM153" s="60"/>
      <c r="MRN153" s="60"/>
      <c r="MRO153" s="60"/>
      <c r="MRP153" s="60"/>
      <c r="MRQ153" s="60"/>
      <c r="MRR153" s="60"/>
      <c r="MRS153" s="60"/>
      <c r="MRT153" s="60"/>
      <c r="MRU153" s="60"/>
      <c r="MRV153" s="60"/>
      <c r="MRW153" s="60"/>
      <c r="MRX153" s="60"/>
      <c r="MRY153" s="60"/>
      <c r="MRZ153" s="60"/>
      <c r="MSA153" s="60"/>
      <c r="MSB153" s="60"/>
      <c r="MSC153" s="60"/>
      <c r="MSD153" s="60"/>
      <c r="MSE153" s="60"/>
      <c r="MSF153" s="60"/>
      <c r="MSG153" s="60"/>
      <c r="MSH153" s="60"/>
      <c r="MSI153" s="60"/>
      <c r="MSJ153" s="60"/>
      <c r="MSK153" s="60"/>
      <c r="MSL153" s="60"/>
      <c r="MSM153" s="60"/>
      <c r="MSN153" s="60"/>
      <c r="MSO153" s="60"/>
      <c r="MSP153" s="60"/>
      <c r="MSQ153" s="60"/>
      <c r="MSR153" s="60"/>
      <c r="MSS153" s="60"/>
      <c r="MST153" s="60"/>
      <c r="MSU153" s="60"/>
      <c r="MSV153" s="60"/>
      <c r="MSW153" s="60"/>
      <c r="MSX153" s="60"/>
      <c r="MSY153" s="60"/>
      <c r="MSZ153" s="60"/>
      <c r="MTA153" s="60"/>
      <c r="MTB153" s="60"/>
      <c r="MTC153" s="60"/>
      <c r="MTD153" s="60"/>
      <c r="MTE153" s="60"/>
      <c r="MTF153" s="60"/>
      <c r="MTG153" s="60"/>
      <c r="MTH153" s="60"/>
      <c r="MTI153" s="60"/>
      <c r="MTJ153" s="60"/>
      <c r="MTK153" s="60"/>
      <c r="MTL153" s="60"/>
      <c r="MTM153" s="60"/>
      <c r="MTN153" s="60"/>
      <c r="MTO153" s="60"/>
      <c r="MTP153" s="60"/>
      <c r="MTQ153" s="60"/>
      <c r="MTR153" s="60"/>
      <c r="MTS153" s="60"/>
      <c r="MTT153" s="60"/>
      <c r="MTU153" s="60"/>
      <c r="MTV153" s="60"/>
      <c r="MTW153" s="60"/>
      <c r="MTX153" s="60"/>
      <c r="MTY153" s="60"/>
      <c r="MTZ153" s="60"/>
      <c r="MUA153" s="60"/>
      <c r="MUB153" s="60"/>
      <c r="MUC153" s="60"/>
      <c r="MUD153" s="60"/>
      <c r="MUE153" s="60"/>
      <c r="MUF153" s="60"/>
      <c r="MUG153" s="60"/>
      <c r="MUH153" s="60"/>
      <c r="MUI153" s="60"/>
      <c r="MUJ153" s="60"/>
      <c r="MUK153" s="60"/>
      <c r="MUL153" s="60"/>
      <c r="MUM153" s="60"/>
      <c r="MUN153" s="60"/>
      <c r="MUO153" s="60"/>
      <c r="MUP153" s="60"/>
      <c r="MUQ153" s="60"/>
      <c r="MUR153" s="60"/>
      <c r="MUS153" s="60"/>
      <c r="MUT153" s="60"/>
      <c r="MUU153" s="60"/>
      <c r="MUV153" s="60"/>
      <c r="MUW153" s="60"/>
      <c r="MUX153" s="60"/>
      <c r="MUY153" s="60"/>
      <c r="MUZ153" s="60"/>
      <c r="MVA153" s="60"/>
      <c r="MVB153" s="60"/>
      <c r="MVC153" s="60"/>
      <c r="MVD153" s="60"/>
      <c r="MVE153" s="60"/>
      <c r="MVF153" s="60"/>
      <c r="MVG153" s="60"/>
      <c r="MVH153" s="60"/>
      <c r="MVI153" s="60"/>
      <c r="MVJ153" s="60"/>
      <c r="MVK153" s="60"/>
      <c r="MVL153" s="60"/>
      <c r="MVM153" s="60"/>
      <c r="MVN153" s="60"/>
      <c r="MVO153" s="60"/>
      <c r="MVP153" s="60"/>
      <c r="MVQ153" s="60"/>
      <c r="MVR153" s="60"/>
      <c r="MVS153" s="60"/>
      <c r="MVT153" s="60"/>
      <c r="MVU153" s="60"/>
      <c r="MVV153" s="60"/>
      <c r="MVW153" s="60"/>
      <c r="MVX153" s="60"/>
      <c r="MVY153" s="60"/>
      <c r="MVZ153" s="60"/>
      <c r="MWA153" s="60"/>
      <c r="MWB153" s="60"/>
      <c r="MWC153" s="60"/>
      <c r="MWD153" s="60"/>
      <c r="MWE153" s="60"/>
      <c r="MWF153" s="60"/>
      <c r="MWG153" s="60"/>
      <c r="MWH153" s="60"/>
      <c r="MWI153" s="60"/>
      <c r="MWJ153" s="60"/>
      <c r="MWK153" s="60"/>
      <c r="MWL153" s="60"/>
      <c r="MWM153" s="60"/>
      <c r="MWN153" s="60"/>
      <c r="MWO153" s="60"/>
      <c r="MWP153" s="60"/>
      <c r="MWQ153" s="60"/>
      <c r="MWR153" s="60"/>
      <c r="MWS153" s="60"/>
      <c r="MWT153" s="60"/>
      <c r="MWU153" s="60"/>
      <c r="MWV153" s="60"/>
      <c r="MWW153" s="60"/>
      <c r="MWX153" s="60"/>
      <c r="MWY153" s="60"/>
      <c r="MWZ153" s="60"/>
      <c r="MXA153" s="60"/>
      <c r="MXB153" s="60"/>
      <c r="MXC153" s="60"/>
      <c r="MXD153" s="60"/>
      <c r="MXE153" s="60"/>
      <c r="MXF153" s="60"/>
      <c r="MXG153" s="60"/>
      <c r="MXH153" s="60"/>
      <c r="MXI153" s="60"/>
      <c r="MXJ153" s="60"/>
      <c r="MXK153" s="60"/>
      <c r="MXL153" s="60"/>
      <c r="MXM153" s="60"/>
      <c r="MXN153" s="60"/>
      <c r="MXO153" s="60"/>
      <c r="MXP153" s="60"/>
      <c r="MXQ153" s="60"/>
      <c r="MXR153" s="60"/>
      <c r="MXS153" s="60"/>
      <c r="MXT153" s="60"/>
      <c r="MXU153" s="60"/>
      <c r="MXV153" s="60"/>
      <c r="MXW153" s="60"/>
      <c r="MXX153" s="60"/>
      <c r="MXY153" s="60"/>
      <c r="MXZ153" s="60"/>
      <c r="MYA153" s="60"/>
      <c r="MYB153" s="60"/>
      <c r="MYC153" s="60"/>
      <c r="MYD153" s="60"/>
      <c r="MYE153" s="60"/>
      <c r="MYF153" s="60"/>
      <c r="MYG153" s="60"/>
      <c r="MYH153" s="60"/>
      <c r="MYI153" s="60"/>
      <c r="MYJ153" s="60"/>
      <c r="MYK153" s="60"/>
      <c r="MYL153" s="60"/>
      <c r="MYM153" s="60"/>
      <c r="MYN153" s="60"/>
      <c r="MYO153" s="60"/>
      <c r="MYP153" s="60"/>
      <c r="MYQ153" s="60"/>
      <c r="MYR153" s="60"/>
      <c r="MYS153" s="60"/>
      <c r="MYT153" s="60"/>
      <c r="MYU153" s="60"/>
      <c r="MYV153" s="60"/>
      <c r="MYW153" s="60"/>
      <c r="MYX153" s="60"/>
      <c r="MYY153" s="60"/>
      <c r="MYZ153" s="60"/>
      <c r="MZA153" s="60"/>
      <c r="MZB153" s="60"/>
      <c r="MZC153" s="60"/>
      <c r="MZD153" s="60"/>
      <c r="MZE153" s="60"/>
      <c r="MZF153" s="60"/>
      <c r="MZG153" s="60"/>
      <c r="MZH153" s="60"/>
      <c r="MZI153" s="60"/>
      <c r="MZJ153" s="60"/>
      <c r="MZK153" s="60"/>
      <c r="MZL153" s="60"/>
      <c r="MZM153" s="60"/>
      <c r="MZN153" s="60"/>
      <c r="MZO153" s="60"/>
      <c r="MZP153" s="60"/>
      <c r="MZQ153" s="60"/>
      <c r="MZR153" s="60"/>
      <c r="MZS153" s="60"/>
      <c r="MZT153" s="60"/>
      <c r="MZU153" s="60"/>
      <c r="MZV153" s="60"/>
      <c r="MZW153" s="60"/>
      <c r="MZX153" s="60"/>
      <c r="MZY153" s="60"/>
      <c r="MZZ153" s="60"/>
      <c r="NAA153" s="60"/>
      <c r="NAB153" s="60"/>
      <c r="NAC153" s="60"/>
      <c r="NAD153" s="60"/>
      <c r="NAE153" s="60"/>
      <c r="NAF153" s="60"/>
      <c r="NAG153" s="60"/>
      <c r="NAH153" s="60"/>
      <c r="NAI153" s="60"/>
      <c r="NAJ153" s="60"/>
      <c r="NAK153" s="60"/>
      <c r="NAL153" s="60"/>
      <c r="NAM153" s="60"/>
      <c r="NAN153" s="60"/>
      <c r="NAO153" s="60"/>
      <c r="NAP153" s="60"/>
      <c r="NAQ153" s="60"/>
      <c r="NAR153" s="60"/>
      <c r="NAS153" s="60"/>
      <c r="NAT153" s="60"/>
      <c r="NAU153" s="60"/>
      <c r="NAV153" s="60"/>
      <c r="NAW153" s="60"/>
      <c r="NAX153" s="60"/>
      <c r="NAY153" s="60"/>
      <c r="NAZ153" s="60"/>
      <c r="NBA153" s="60"/>
      <c r="NBB153" s="60"/>
      <c r="NBC153" s="60"/>
      <c r="NBD153" s="60"/>
      <c r="NBE153" s="60"/>
      <c r="NBF153" s="60"/>
      <c r="NBG153" s="60"/>
      <c r="NBH153" s="60"/>
      <c r="NBI153" s="60"/>
      <c r="NBJ153" s="60"/>
      <c r="NBK153" s="60"/>
      <c r="NBL153" s="60"/>
      <c r="NBM153" s="60"/>
      <c r="NBN153" s="60"/>
      <c r="NBO153" s="60"/>
      <c r="NBP153" s="60"/>
      <c r="NBQ153" s="60"/>
      <c r="NBR153" s="60"/>
      <c r="NBS153" s="60"/>
      <c r="NBT153" s="60"/>
      <c r="NBU153" s="60"/>
      <c r="NBV153" s="60"/>
      <c r="NBW153" s="60"/>
      <c r="NBX153" s="60"/>
      <c r="NBY153" s="60"/>
      <c r="NBZ153" s="60"/>
      <c r="NCA153" s="60"/>
      <c r="NCB153" s="60"/>
      <c r="NCC153" s="60"/>
      <c r="NCD153" s="60"/>
      <c r="NCE153" s="60"/>
      <c r="NCF153" s="60"/>
      <c r="NCG153" s="60"/>
      <c r="NCH153" s="60"/>
      <c r="NCI153" s="60"/>
      <c r="NCJ153" s="60"/>
      <c r="NCK153" s="60"/>
      <c r="NCL153" s="60"/>
      <c r="NCM153" s="60"/>
      <c r="NCN153" s="60"/>
      <c r="NCO153" s="60"/>
      <c r="NCP153" s="60"/>
      <c r="NCQ153" s="60"/>
      <c r="NCR153" s="60"/>
      <c r="NCS153" s="60"/>
      <c r="NCT153" s="60"/>
      <c r="NCU153" s="60"/>
      <c r="NCV153" s="60"/>
      <c r="NCW153" s="60"/>
      <c r="NCX153" s="60"/>
      <c r="NCY153" s="60"/>
      <c r="NCZ153" s="60"/>
      <c r="NDA153" s="60"/>
      <c r="NDB153" s="60"/>
      <c r="NDC153" s="60"/>
      <c r="NDD153" s="60"/>
      <c r="NDE153" s="60"/>
      <c r="NDF153" s="60"/>
      <c r="NDG153" s="60"/>
      <c r="NDH153" s="60"/>
      <c r="NDI153" s="60"/>
      <c r="NDJ153" s="60"/>
      <c r="NDK153" s="60"/>
      <c r="NDL153" s="60"/>
      <c r="NDM153" s="60"/>
      <c r="NDN153" s="60"/>
      <c r="NDO153" s="60"/>
      <c r="NDP153" s="60"/>
      <c r="NDQ153" s="60"/>
      <c r="NDR153" s="60"/>
      <c r="NDS153" s="60"/>
      <c r="NDT153" s="60"/>
      <c r="NDU153" s="60"/>
      <c r="NDV153" s="60"/>
      <c r="NDW153" s="60"/>
      <c r="NDX153" s="60"/>
      <c r="NDY153" s="60"/>
      <c r="NDZ153" s="60"/>
      <c r="NEA153" s="60"/>
      <c r="NEB153" s="60"/>
      <c r="NEC153" s="60"/>
      <c r="NED153" s="60"/>
      <c r="NEE153" s="60"/>
      <c r="NEF153" s="60"/>
      <c r="NEG153" s="60"/>
      <c r="NEH153" s="60"/>
      <c r="NEI153" s="60"/>
      <c r="NEJ153" s="60"/>
      <c r="NEK153" s="60"/>
      <c r="NEL153" s="60"/>
      <c r="NEM153" s="60"/>
      <c r="NEN153" s="60"/>
      <c r="NEO153" s="60"/>
      <c r="NEP153" s="60"/>
      <c r="NEQ153" s="60"/>
      <c r="NER153" s="60"/>
      <c r="NES153" s="60"/>
      <c r="NET153" s="60"/>
      <c r="NEU153" s="60"/>
      <c r="NEV153" s="60"/>
      <c r="NEW153" s="60"/>
      <c r="NEX153" s="60"/>
      <c r="NEY153" s="60"/>
      <c r="NEZ153" s="60"/>
      <c r="NFA153" s="60"/>
      <c r="NFB153" s="60"/>
      <c r="NFC153" s="60"/>
      <c r="NFD153" s="60"/>
      <c r="NFE153" s="60"/>
      <c r="NFF153" s="60"/>
      <c r="NFG153" s="60"/>
      <c r="NFH153" s="60"/>
      <c r="NFI153" s="60"/>
      <c r="NFJ153" s="60"/>
      <c r="NFK153" s="60"/>
      <c r="NFL153" s="60"/>
      <c r="NFM153" s="60"/>
      <c r="NFN153" s="60"/>
      <c r="NFO153" s="60"/>
      <c r="NFP153" s="60"/>
      <c r="NFQ153" s="60"/>
      <c r="NFR153" s="60"/>
      <c r="NFS153" s="60"/>
      <c r="NFT153" s="60"/>
      <c r="NFU153" s="60"/>
      <c r="NFV153" s="60"/>
      <c r="NFW153" s="60"/>
      <c r="NFX153" s="60"/>
      <c r="NFY153" s="60"/>
      <c r="NFZ153" s="60"/>
      <c r="NGA153" s="60"/>
      <c r="NGB153" s="60"/>
      <c r="NGC153" s="60"/>
      <c r="NGD153" s="60"/>
      <c r="NGE153" s="60"/>
      <c r="NGF153" s="60"/>
      <c r="NGG153" s="60"/>
      <c r="NGH153" s="60"/>
      <c r="NGI153" s="60"/>
      <c r="NGJ153" s="60"/>
      <c r="NGK153" s="60"/>
      <c r="NGL153" s="60"/>
      <c r="NGM153" s="60"/>
      <c r="NGN153" s="60"/>
      <c r="NGO153" s="60"/>
      <c r="NGP153" s="60"/>
      <c r="NGQ153" s="60"/>
      <c r="NGR153" s="60"/>
      <c r="NGS153" s="60"/>
      <c r="NGT153" s="60"/>
      <c r="NGU153" s="60"/>
      <c r="NGV153" s="60"/>
      <c r="NGW153" s="60"/>
      <c r="NGX153" s="60"/>
      <c r="NGY153" s="60"/>
      <c r="NGZ153" s="60"/>
      <c r="NHA153" s="60"/>
      <c r="NHB153" s="60"/>
      <c r="NHC153" s="60"/>
      <c r="NHD153" s="60"/>
      <c r="NHE153" s="60"/>
      <c r="NHF153" s="60"/>
      <c r="NHG153" s="60"/>
      <c r="NHH153" s="60"/>
      <c r="NHI153" s="60"/>
      <c r="NHJ153" s="60"/>
      <c r="NHK153" s="60"/>
      <c r="NHL153" s="60"/>
      <c r="NHM153" s="60"/>
      <c r="NHN153" s="60"/>
      <c r="NHO153" s="60"/>
      <c r="NHP153" s="60"/>
      <c r="NHQ153" s="60"/>
      <c r="NHR153" s="60"/>
      <c r="NHS153" s="60"/>
      <c r="NHT153" s="60"/>
      <c r="NHU153" s="60"/>
      <c r="NHV153" s="60"/>
      <c r="NHW153" s="60"/>
      <c r="NHX153" s="60"/>
      <c r="NHY153" s="60"/>
      <c r="NHZ153" s="60"/>
      <c r="NIA153" s="60"/>
      <c r="NIB153" s="60"/>
      <c r="NIC153" s="60"/>
      <c r="NID153" s="60"/>
      <c r="NIE153" s="60"/>
      <c r="NIF153" s="60"/>
      <c r="NIG153" s="60"/>
      <c r="NIH153" s="60"/>
      <c r="NII153" s="60"/>
      <c r="NIJ153" s="60"/>
      <c r="NIK153" s="60"/>
      <c r="NIL153" s="60"/>
      <c r="NIM153" s="60"/>
      <c r="NIN153" s="60"/>
      <c r="NIO153" s="60"/>
      <c r="NIP153" s="60"/>
      <c r="NIQ153" s="60"/>
      <c r="NIR153" s="60"/>
      <c r="NIS153" s="60"/>
      <c r="NIT153" s="60"/>
      <c r="NIU153" s="60"/>
      <c r="NIV153" s="60"/>
      <c r="NIW153" s="60"/>
      <c r="NIX153" s="60"/>
      <c r="NIY153" s="60"/>
      <c r="NIZ153" s="60"/>
      <c r="NJA153" s="60"/>
      <c r="NJB153" s="60"/>
      <c r="NJC153" s="60"/>
      <c r="NJD153" s="60"/>
      <c r="NJE153" s="60"/>
      <c r="NJF153" s="60"/>
      <c r="NJG153" s="60"/>
      <c r="NJH153" s="60"/>
      <c r="NJI153" s="60"/>
      <c r="NJJ153" s="60"/>
      <c r="NJK153" s="60"/>
      <c r="NJL153" s="60"/>
      <c r="NJM153" s="60"/>
      <c r="NJN153" s="60"/>
      <c r="NJO153" s="60"/>
      <c r="NJP153" s="60"/>
      <c r="NJQ153" s="60"/>
      <c r="NJR153" s="60"/>
      <c r="NJS153" s="60"/>
      <c r="NJT153" s="60"/>
      <c r="NJU153" s="60"/>
      <c r="NJV153" s="60"/>
      <c r="NJW153" s="60"/>
      <c r="NJX153" s="60"/>
      <c r="NJY153" s="60"/>
      <c r="NJZ153" s="60"/>
      <c r="NKA153" s="60"/>
      <c r="NKB153" s="60"/>
      <c r="NKC153" s="60"/>
      <c r="NKD153" s="60"/>
      <c r="NKE153" s="60"/>
      <c r="NKF153" s="60"/>
      <c r="NKG153" s="60"/>
      <c r="NKH153" s="60"/>
      <c r="NKI153" s="60"/>
      <c r="NKJ153" s="60"/>
      <c r="NKK153" s="60"/>
      <c r="NKL153" s="60"/>
      <c r="NKM153" s="60"/>
      <c r="NKN153" s="60"/>
      <c r="NKO153" s="60"/>
      <c r="NKP153" s="60"/>
      <c r="NKQ153" s="60"/>
      <c r="NKR153" s="60"/>
      <c r="NKS153" s="60"/>
      <c r="NKT153" s="60"/>
      <c r="NKU153" s="60"/>
      <c r="NKV153" s="60"/>
      <c r="NKW153" s="60"/>
      <c r="NKX153" s="60"/>
      <c r="NKY153" s="60"/>
      <c r="NKZ153" s="60"/>
      <c r="NLA153" s="60"/>
      <c r="NLB153" s="60"/>
      <c r="NLC153" s="60"/>
      <c r="NLD153" s="60"/>
      <c r="NLE153" s="60"/>
      <c r="NLF153" s="60"/>
      <c r="NLG153" s="60"/>
      <c r="NLH153" s="60"/>
      <c r="NLI153" s="60"/>
      <c r="NLJ153" s="60"/>
      <c r="NLK153" s="60"/>
      <c r="NLL153" s="60"/>
      <c r="NLM153" s="60"/>
      <c r="NLN153" s="60"/>
      <c r="NLO153" s="60"/>
      <c r="NLP153" s="60"/>
      <c r="NLQ153" s="60"/>
      <c r="NLR153" s="60"/>
      <c r="NLS153" s="60"/>
      <c r="NLT153" s="60"/>
      <c r="NLU153" s="60"/>
      <c r="NLV153" s="60"/>
      <c r="NLW153" s="60"/>
      <c r="NLX153" s="60"/>
      <c r="NLY153" s="60"/>
      <c r="NLZ153" s="60"/>
      <c r="NMA153" s="60"/>
      <c r="NMB153" s="60"/>
      <c r="NMC153" s="60"/>
      <c r="NMD153" s="60"/>
      <c r="NME153" s="60"/>
      <c r="NMF153" s="60"/>
      <c r="NMG153" s="60"/>
      <c r="NMH153" s="60"/>
      <c r="NMI153" s="60"/>
      <c r="NMJ153" s="60"/>
      <c r="NMK153" s="60"/>
      <c r="NML153" s="60"/>
      <c r="NMM153" s="60"/>
      <c r="NMN153" s="60"/>
      <c r="NMO153" s="60"/>
      <c r="NMP153" s="60"/>
      <c r="NMQ153" s="60"/>
      <c r="NMR153" s="60"/>
      <c r="NMS153" s="60"/>
      <c r="NMT153" s="60"/>
      <c r="NMU153" s="60"/>
      <c r="NMV153" s="60"/>
      <c r="NMW153" s="60"/>
      <c r="NMX153" s="60"/>
      <c r="NMY153" s="60"/>
      <c r="NMZ153" s="60"/>
      <c r="NNA153" s="60"/>
      <c r="NNB153" s="60"/>
      <c r="NNC153" s="60"/>
      <c r="NND153" s="60"/>
      <c r="NNE153" s="60"/>
      <c r="NNF153" s="60"/>
      <c r="NNG153" s="60"/>
      <c r="NNH153" s="60"/>
      <c r="NNI153" s="60"/>
      <c r="NNJ153" s="60"/>
      <c r="NNK153" s="60"/>
      <c r="NNL153" s="60"/>
      <c r="NNM153" s="60"/>
      <c r="NNN153" s="60"/>
      <c r="NNO153" s="60"/>
      <c r="NNP153" s="60"/>
      <c r="NNQ153" s="60"/>
      <c r="NNR153" s="60"/>
      <c r="NNS153" s="60"/>
      <c r="NNT153" s="60"/>
      <c r="NNU153" s="60"/>
      <c r="NNV153" s="60"/>
      <c r="NNW153" s="60"/>
      <c r="NNX153" s="60"/>
      <c r="NNY153" s="60"/>
      <c r="NNZ153" s="60"/>
      <c r="NOA153" s="60"/>
      <c r="NOB153" s="60"/>
      <c r="NOC153" s="60"/>
      <c r="NOD153" s="60"/>
      <c r="NOE153" s="60"/>
      <c r="NOF153" s="60"/>
      <c r="NOG153" s="60"/>
      <c r="NOH153" s="60"/>
      <c r="NOI153" s="60"/>
      <c r="NOJ153" s="60"/>
      <c r="NOK153" s="60"/>
      <c r="NOL153" s="60"/>
      <c r="NOM153" s="60"/>
      <c r="NON153" s="60"/>
      <c r="NOO153" s="60"/>
      <c r="NOP153" s="60"/>
      <c r="NOQ153" s="60"/>
      <c r="NOR153" s="60"/>
      <c r="NOS153" s="60"/>
      <c r="NOT153" s="60"/>
      <c r="NOU153" s="60"/>
      <c r="NOV153" s="60"/>
      <c r="NOW153" s="60"/>
      <c r="NOX153" s="60"/>
      <c r="NOY153" s="60"/>
      <c r="NOZ153" s="60"/>
      <c r="NPA153" s="60"/>
      <c r="NPB153" s="60"/>
      <c r="NPC153" s="60"/>
      <c r="NPD153" s="60"/>
      <c r="NPE153" s="60"/>
      <c r="NPF153" s="60"/>
      <c r="NPG153" s="60"/>
      <c r="NPH153" s="60"/>
      <c r="NPI153" s="60"/>
      <c r="NPJ153" s="60"/>
      <c r="NPK153" s="60"/>
      <c r="NPL153" s="60"/>
      <c r="NPM153" s="60"/>
      <c r="NPN153" s="60"/>
      <c r="NPO153" s="60"/>
      <c r="NPP153" s="60"/>
      <c r="NPQ153" s="60"/>
      <c r="NPR153" s="60"/>
      <c r="NPS153" s="60"/>
      <c r="NPT153" s="60"/>
      <c r="NPU153" s="60"/>
      <c r="NPV153" s="60"/>
      <c r="NPW153" s="60"/>
      <c r="NPX153" s="60"/>
      <c r="NPY153" s="60"/>
      <c r="NPZ153" s="60"/>
      <c r="NQA153" s="60"/>
      <c r="NQB153" s="60"/>
      <c r="NQC153" s="60"/>
      <c r="NQD153" s="60"/>
      <c r="NQE153" s="60"/>
      <c r="NQF153" s="60"/>
      <c r="NQG153" s="60"/>
      <c r="NQH153" s="60"/>
      <c r="NQI153" s="60"/>
      <c r="NQJ153" s="60"/>
      <c r="NQK153" s="60"/>
      <c r="NQL153" s="60"/>
      <c r="NQM153" s="60"/>
      <c r="NQN153" s="60"/>
      <c r="NQO153" s="60"/>
      <c r="NQP153" s="60"/>
      <c r="NQQ153" s="60"/>
      <c r="NQR153" s="60"/>
      <c r="NQS153" s="60"/>
      <c r="NQT153" s="60"/>
      <c r="NQU153" s="60"/>
      <c r="NQV153" s="60"/>
      <c r="NQW153" s="60"/>
      <c r="NQX153" s="60"/>
      <c r="NQY153" s="60"/>
      <c r="NQZ153" s="60"/>
      <c r="NRA153" s="60"/>
      <c r="NRB153" s="60"/>
      <c r="NRC153" s="60"/>
      <c r="NRD153" s="60"/>
      <c r="NRE153" s="60"/>
      <c r="NRF153" s="60"/>
      <c r="NRG153" s="60"/>
      <c r="NRH153" s="60"/>
      <c r="NRI153" s="60"/>
      <c r="NRJ153" s="60"/>
      <c r="NRK153" s="60"/>
      <c r="NRL153" s="60"/>
      <c r="NRM153" s="60"/>
      <c r="NRN153" s="60"/>
      <c r="NRO153" s="60"/>
      <c r="NRP153" s="60"/>
      <c r="NRQ153" s="60"/>
      <c r="NRR153" s="60"/>
      <c r="NRS153" s="60"/>
      <c r="NRT153" s="60"/>
      <c r="NRU153" s="60"/>
      <c r="NRV153" s="60"/>
      <c r="NRW153" s="60"/>
      <c r="NRX153" s="60"/>
      <c r="NRY153" s="60"/>
      <c r="NRZ153" s="60"/>
      <c r="NSA153" s="60"/>
      <c r="NSB153" s="60"/>
      <c r="NSC153" s="60"/>
      <c r="NSD153" s="60"/>
      <c r="NSE153" s="60"/>
      <c r="NSF153" s="60"/>
      <c r="NSG153" s="60"/>
      <c r="NSH153" s="60"/>
      <c r="NSI153" s="60"/>
      <c r="NSJ153" s="60"/>
      <c r="NSK153" s="60"/>
      <c r="NSL153" s="60"/>
      <c r="NSM153" s="60"/>
      <c r="NSN153" s="60"/>
      <c r="NSO153" s="60"/>
      <c r="NSP153" s="60"/>
      <c r="NSQ153" s="60"/>
      <c r="NSR153" s="60"/>
      <c r="NSS153" s="60"/>
      <c r="NST153" s="60"/>
      <c r="NSU153" s="60"/>
      <c r="NSV153" s="60"/>
      <c r="NSW153" s="60"/>
      <c r="NSX153" s="60"/>
      <c r="NSY153" s="60"/>
      <c r="NSZ153" s="60"/>
      <c r="NTA153" s="60"/>
      <c r="NTB153" s="60"/>
      <c r="NTC153" s="60"/>
      <c r="NTD153" s="60"/>
      <c r="NTE153" s="60"/>
      <c r="NTF153" s="60"/>
      <c r="NTG153" s="60"/>
      <c r="NTH153" s="60"/>
      <c r="NTI153" s="60"/>
      <c r="NTJ153" s="60"/>
      <c r="NTK153" s="60"/>
      <c r="NTL153" s="60"/>
      <c r="NTM153" s="60"/>
      <c r="NTN153" s="60"/>
      <c r="NTO153" s="60"/>
      <c r="NTP153" s="60"/>
      <c r="NTQ153" s="60"/>
      <c r="NTR153" s="60"/>
      <c r="NTS153" s="60"/>
      <c r="NTT153" s="60"/>
      <c r="NTU153" s="60"/>
      <c r="NTV153" s="60"/>
      <c r="NTW153" s="60"/>
      <c r="NTX153" s="60"/>
      <c r="NTY153" s="60"/>
      <c r="NTZ153" s="60"/>
      <c r="NUA153" s="60"/>
      <c r="NUB153" s="60"/>
      <c r="NUC153" s="60"/>
      <c r="NUD153" s="60"/>
      <c r="NUE153" s="60"/>
      <c r="NUF153" s="60"/>
      <c r="NUG153" s="60"/>
      <c r="NUH153" s="60"/>
      <c r="NUI153" s="60"/>
      <c r="NUJ153" s="60"/>
      <c r="NUK153" s="60"/>
      <c r="NUL153" s="60"/>
      <c r="NUM153" s="60"/>
      <c r="NUN153" s="60"/>
      <c r="NUO153" s="60"/>
      <c r="NUP153" s="60"/>
      <c r="NUQ153" s="60"/>
      <c r="NUR153" s="60"/>
      <c r="NUS153" s="60"/>
      <c r="NUT153" s="60"/>
      <c r="NUU153" s="60"/>
      <c r="NUV153" s="60"/>
      <c r="NUW153" s="60"/>
      <c r="NUX153" s="60"/>
      <c r="NUY153" s="60"/>
      <c r="NUZ153" s="60"/>
      <c r="NVA153" s="60"/>
      <c r="NVB153" s="60"/>
      <c r="NVC153" s="60"/>
      <c r="NVD153" s="60"/>
      <c r="NVE153" s="60"/>
      <c r="NVF153" s="60"/>
      <c r="NVG153" s="60"/>
      <c r="NVH153" s="60"/>
      <c r="NVI153" s="60"/>
      <c r="NVJ153" s="60"/>
      <c r="NVK153" s="60"/>
      <c r="NVL153" s="60"/>
      <c r="NVM153" s="60"/>
      <c r="NVN153" s="60"/>
      <c r="NVO153" s="60"/>
      <c r="NVP153" s="60"/>
      <c r="NVQ153" s="60"/>
      <c r="NVR153" s="60"/>
      <c r="NVS153" s="60"/>
      <c r="NVT153" s="60"/>
      <c r="NVU153" s="60"/>
      <c r="NVV153" s="60"/>
      <c r="NVW153" s="60"/>
      <c r="NVX153" s="60"/>
      <c r="NVY153" s="60"/>
      <c r="NVZ153" s="60"/>
      <c r="NWA153" s="60"/>
      <c r="NWB153" s="60"/>
      <c r="NWC153" s="60"/>
      <c r="NWD153" s="60"/>
      <c r="NWE153" s="60"/>
      <c r="NWF153" s="60"/>
      <c r="NWG153" s="60"/>
      <c r="NWH153" s="60"/>
      <c r="NWI153" s="60"/>
      <c r="NWJ153" s="60"/>
      <c r="NWK153" s="60"/>
      <c r="NWL153" s="60"/>
      <c r="NWM153" s="60"/>
      <c r="NWN153" s="60"/>
      <c r="NWO153" s="60"/>
      <c r="NWP153" s="60"/>
      <c r="NWQ153" s="60"/>
      <c r="NWR153" s="60"/>
      <c r="NWS153" s="60"/>
      <c r="NWT153" s="60"/>
      <c r="NWU153" s="60"/>
      <c r="NWV153" s="60"/>
      <c r="NWW153" s="60"/>
      <c r="NWX153" s="60"/>
      <c r="NWY153" s="60"/>
      <c r="NWZ153" s="60"/>
      <c r="NXA153" s="60"/>
      <c r="NXB153" s="60"/>
      <c r="NXC153" s="60"/>
      <c r="NXD153" s="60"/>
      <c r="NXE153" s="60"/>
      <c r="NXF153" s="60"/>
      <c r="NXG153" s="60"/>
      <c r="NXH153" s="60"/>
      <c r="NXI153" s="60"/>
      <c r="NXJ153" s="60"/>
      <c r="NXK153" s="60"/>
      <c r="NXL153" s="60"/>
      <c r="NXM153" s="60"/>
      <c r="NXN153" s="60"/>
      <c r="NXO153" s="60"/>
      <c r="NXP153" s="60"/>
      <c r="NXQ153" s="60"/>
      <c r="NXR153" s="60"/>
      <c r="NXS153" s="60"/>
      <c r="NXT153" s="60"/>
      <c r="NXU153" s="60"/>
      <c r="NXV153" s="60"/>
      <c r="NXW153" s="60"/>
      <c r="NXX153" s="60"/>
      <c r="NXY153" s="60"/>
      <c r="NXZ153" s="60"/>
      <c r="NYA153" s="60"/>
      <c r="NYB153" s="60"/>
      <c r="NYC153" s="60"/>
      <c r="NYD153" s="60"/>
      <c r="NYE153" s="60"/>
      <c r="NYF153" s="60"/>
      <c r="NYG153" s="60"/>
      <c r="NYH153" s="60"/>
      <c r="NYI153" s="60"/>
      <c r="NYJ153" s="60"/>
      <c r="NYK153" s="60"/>
      <c r="NYL153" s="60"/>
      <c r="NYM153" s="60"/>
      <c r="NYN153" s="60"/>
      <c r="NYO153" s="60"/>
      <c r="NYP153" s="60"/>
      <c r="NYQ153" s="60"/>
      <c r="NYR153" s="60"/>
      <c r="NYS153" s="60"/>
      <c r="NYT153" s="60"/>
      <c r="NYU153" s="60"/>
      <c r="NYV153" s="60"/>
      <c r="NYW153" s="60"/>
      <c r="NYX153" s="60"/>
      <c r="NYY153" s="60"/>
      <c r="NYZ153" s="60"/>
      <c r="NZA153" s="60"/>
      <c r="NZB153" s="60"/>
      <c r="NZC153" s="60"/>
      <c r="NZD153" s="60"/>
      <c r="NZE153" s="60"/>
      <c r="NZF153" s="60"/>
      <c r="NZG153" s="60"/>
      <c r="NZH153" s="60"/>
      <c r="NZI153" s="60"/>
      <c r="NZJ153" s="60"/>
      <c r="NZK153" s="60"/>
      <c r="NZL153" s="60"/>
      <c r="NZM153" s="60"/>
      <c r="NZN153" s="60"/>
      <c r="NZO153" s="60"/>
      <c r="NZP153" s="60"/>
      <c r="NZQ153" s="60"/>
      <c r="NZR153" s="60"/>
      <c r="NZS153" s="60"/>
      <c r="NZT153" s="60"/>
      <c r="NZU153" s="60"/>
      <c r="NZV153" s="60"/>
      <c r="NZW153" s="60"/>
      <c r="NZX153" s="60"/>
      <c r="NZY153" s="60"/>
      <c r="NZZ153" s="60"/>
      <c r="OAA153" s="60"/>
      <c r="OAB153" s="60"/>
      <c r="OAC153" s="60"/>
      <c r="OAD153" s="60"/>
      <c r="OAE153" s="60"/>
      <c r="OAF153" s="60"/>
      <c r="OAG153" s="60"/>
      <c r="OAH153" s="60"/>
      <c r="OAI153" s="60"/>
      <c r="OAJ153" s="60"/>
      <c r="OAK153" s="60"/>
      <c r="OAL153" s="60"/>
      <c r="OAM153" s="60"/>
      <c r="OAN153" s="60"/>
      <c r="OAO153" s="60"/>
      <c r="OAP153" s="60"/>
      <c r="OAQ153" s="60"/>
      <c r="OAR153" s="60"/>
      <c r="OAS153" s="60"/>
      <c r="OAT153" s="60"/>
      <c r="OAU153" s="60"/>
      <c r="OAV153" s="60"/>
      <c r="OAW153" s="60"/>
      <c r="OAX153" s="60"/>
      <c r="OAY153" s="60"/>
      <c r="OAZ153" s="60"/>
      <c r="OBA153" s="60"/>
      <c r="OBB153" s="60"/>
      <c r="OBC153" s="60"/>
      <c r="OBD153" s="60"/>
      <c r="OBE153" s="60"/>
      <c r="OBF153" s="60"/>
      <c r="OBG153" s="60"/>
      <c r="OBH153" s="60"/>
      <c r="OBI153" s="60"/>
      <c r="OBJ153" s="60"/>
      <c r="OBK153" s="60"/>
      <c r="OBL153" s="60"/>
      <c r="OBM153" s="60"/>
      <c r="OBN153" s="60"/>
      <c r="OBO153" s="60"/>
      <c r="OBP153" s="60"/>
      <c r="OBQ153" s="60"/>
      <c r="OBR153" s="60"/>
      <c r="OBS153" s="60"/>
      <c r="OBT153" s="60"/>
      <c r="OBU153" s="60"/>
      <c r="OBV153" s="60"/>
      <c r="OBW153" s="60"/>
      <c r="OBX153" s="60"/>
      <c r="OBY153" s="60"/>
      <c r="OBZ153" s="60"/>
      <c r="OCA153" s="60"/>
      <c r="OCB153" s="60"/>
      <c r="OCC153" s="60"/>
      <c r="OCD153" s="60"/>
      <c r="OCE153" s="60"/>
      <c r="OCF153" s="60"/>
      <c r="OCG153" s="60"/>
      <c r="OCH153" s="60"/>
      <c r="OCI153" s="60"/>
      <c r="OCJ153" s="60"/>
      <c r="OCK153" s="60"/>
      <c r="OCL153" s="60"/>
      <c r="OCM153" s="60"/>
      <c r="OCN153" s="60"/>
      <c r="OCO153" s="60"/>
      <c r="OCP153" s="60"/>
      <c r="OCQ153" s="60"/>
      <c r="OCR153" s="60"/>
      <c r="OCS153" s="60"/>
      <c r="OCT153" s="60"/>
      <c r="OCU153" s="60"/>
      <c r="OCV153" s="60"/>
      <c r="OCW153" s="60"/>
      <c r="OCX153" s="60"/>
      <c r="OCY153" s="60"/>
      <c r="OCZ153" s="60"/>
      <c r="ODA153" s="60"/>
      <c r="ODB153" s="60"/>
      <c r="ODC153" s="60"/>
      <c r="ODD153" s="60"/>
      <c r="ODE153" s="60"/>
      <c r="ODF153" s="60"/>
      <c r="ODG153" s="60"/>
      <c r="ODH153" s="60"/>
      <c r="ODI153" s="60"/>
      <c r="ODJ153" s="60"/>
      <c r="ODK153" s="60"/>
      <c r="ODL153" s="60"/>
      <c r="ODM153" s="60"/>
      <c r="ODN153" s="60"/>
      <c r="ODO153" s="60"/>
      <c r="ODP153" s="60"/>
      <c r="ODQ153" s="60"/>
      <c r="ODR153" s="60"/>
      <c r="ODS153" s="60"/>
      <c r="ODT153" s="60"/>
      <c r="ODU153" s="60"/>
      <c r="ODV153" s="60"/>
      <c r="ODW153" s="60"/>
      <c r="ODX153" s="60"/>
      <c r="ODY153" s="60"/>
      <c r="ODZ153" s="60"/>
      <c r="OEA153" s="60"/>
      <c r="OEB153" s="60"/>
      <c r="OEC153" s="60"/>
      <c r="OED153" s="60"/>
      <c r="OEE153" s="60"/>
      <c r="OEF153" s="60"/>
      <c r="OEG153" s="60"/>
      <c r="OEH153" s="60"/>
      <c r="OEI153" s="60"/>
      <c r="OEJ153" s="60"/>
      <c r="OEK153" s="60"/>
      <c r="OEL153" s="60"/>
      <c r="OEM153" s="60"/>
      <c r="OEN153" s="60"/>
      <c r="OEO153" s="60"/>
      <c r="OEP153" s="60"/>
      <c r="OEQ153" s="60"/>
      <c r="OER153" s="60"/>
      <c r="OES153" s="60"/>
      <c r="OET153" s="60"/>
      <c r="OEU153" s="60"/>
      <c r="OEV153" s="60"/>
      <c r="OEW153" s="60"/>
      <c r="OEX153" s="60"/>
      <c r="OEY153" s="60"/>
      <c r="OEZ153" s="60"/>
      <c r="OFA153" s="60"/>
      <c r="OFB153" s="60"/>
      <c r="OFC153" s="60"/>
      <c r="OFD153" s="60"/>
      <c r="OFE153" s="60"/>
      <c r="OFF153" s="60"/>
      <c r="OFG153" s="60"/>
      <c r="OFH153" s="60"/>
      <c r="OFI153" s="60"/>
      <c r="OFJ153" s="60"/>
      <c r="OFK153" s="60"/>
      <c r="OFL153" s="60"/>
      <c r="OFM153" s="60"/>
      <c r="OFN153" s="60"/>
      <c r="OFO153" s="60"/>
      <c r="OFP153" s="60"/>
      <c r="OFQ153" s="60"/>
      <c r="OFR153" s="60"/>
      <c r="OFS153" s="60"/>
      <c r="OFT153" s="60"/>
      <c r="OFU153" s="60"/>
      <c r="OFV153" s="60"/>
      <c r="OFW153" s="60"/>
      <c r="OFX153" s="60"/>
      <c r="OFY153" s="60"/>
      <c r="OFZ153" s="60"/>
      <c r="OGA153" s="60"/>
      <c r="OGB153" s="60"/>
      <c r="OGC153" s="60"/>
      <c r="OGD153" s="60"/>
      <c r="OGE153" s="60"/>
      <c r="OGF153" s="60"/>
      <c r="OGG153" s="60"/>
      <c r="OGH153" s="60"/>
      <c r="OGI153" s="60"/>
      <c r="OGJ153" s="60"/>
      <c r="OGK153" s="60"/>
      <c r="OGL153" s="60"/>
      <c r="OGM153" s="60"/>
      <c r="OGN153" s="60"/>
      <c r="OGO153" s="60"/>
      <c r="OGP153" s="60"/>
      <c r="OGQ153" s="60"/>
      <c r="OGR153" s="60"/>
      <c r="OGS153" s="60"/>
      <c r="OGT153" s="60"/>
      <c r="OGU153" s="60"/>
      <c r="OGV153" s="60"/>
      <c r="OGW153" s="60"/>
      <c r="OGX153" s="60"/>
      <c r="OGY153" s="60"/>
      <c r="OGZ153" s="60"/>
      <c r="OHA153" s="60"/>
      <c r="OHB153" s="60"/>
      <c r="OHC153" s="60"/>
      <c r="OHD153" s="60"/>
      <c r="OHE153" s="60"/>
      <c r="OHF153" s="60"/>
      <c r="OHG153" s="60"/>
      <c r="OHH153" s="60"/>
      <c r="OHI153" s="60"/>
      <c r="OHJ153" s="60"/>
      <c r="OHK153" s="60"/>
      <c r="OHL153" s="60"/>
      <c r="OHM153" s="60"/>
      <c r="OHN153" s="60"/>
      <c r="OHO153" s="60"/>
      <c r="OHP153" s="60"/>
      <c r="OHQ153" s="60"/>
      <c r="OHR153" s="60"/>
      <c r="OHS153" s="60"/>
      <c r="OHT153" s="60"/>
      <c r="OHU153" s="60"/>
      <c r="OHV153" s="60"/>
      <c r="OHW153" s="60"/>
      <c r="OHX153" s="60"/>
      <c r="OHY153" s="60"/>
      <c r="OHZ153" s="60"/>
      <c r="OIA153" s="60"/>
      <c r="OIB153" s="60"/>
      <c r="OIC153" s="60"/>
      <c r="OID153" s="60"/>
      <c r="OIE153" s="60"/>
      <c r="OIF153" s="60"/>
      <c r="OIG153" s="60"/>
      <c r="OIH153" s="60"/>
      <c r="OII153" s="60"/>
      <c r="OIJ153" s="60"/>
      <c r="OIK153" s="60"/>
      <c r="OIL153" s="60"/>
      <c r="OIM153" s="60"/>
      <c r="OIN153" s="60"/>
      <c r="OIO153" s="60"/>
      <c r="OIP153" s="60"/>
      <c r="OIQ153" s="60"/>
      <c r="OIR153" s="60"/>
      <c r="OIS153" s="60"/>
      <c r="OIT153" s="60"/>
      <c r="OIU153" s="60"/>
      <c r="OIV153" s="60"/>
      <c r="OIW153" s="60"/>
      <c r="OIX153" s="60"/>
      <c r="OIY153" s="60"/>
      <c r="OIZ153" s="60"/>
      <c r="OJA153" s="60"/>
      <c r="OJB153" s="60"/>
      <c r="OJC153" s="60"/>
      <c r="OJD153" s="60"/>
      <c r="OJE153" s="60"/>
      <c r="OJF153" s="60"/>
      <c r="OJG153" s="60"/>
      <c r="OJH153" s="60"/>
      <c r="OJI153" s="60"/>
      <c r="OJJ153" s="60"/>
      <c r="OJK153" s="60"/>
      <c r="OJL153" s="60"/>
      <c r="OJM153" s="60"/>
      <c r="OJN153" s="60"/>
      <c r="OJO153" s="60"/>
      <c r="OJP153" s="60"/>
      <c r="OJQ153" s="60"/>
      <c r="OJR153" s="60"/>
      <c r="OJS153" s="60"/>
      <c r="OJT153" s="60"/>
      <c r="OJU153" s="60"/>
      <c r="OJV153" s="60"/>
      <c r="OJW153" s="60"/>
      <c r="OJX153" s="60"/>
      <c r="OJY153" s="60"/>
      <c r="OJZ153" s="60"/>
      <c r="OKA153" s="60"/>
      <c r="OKB153" s="60"/>
      <c r="OKC153" s="60"/>
      <c r="OKD153" s="60"/>
      <c r="OKE153" s="60"/>
      <c r="OKF153" s="60"/>
      <c r="OKG153" s="60"/>
      <c r="OKH153" s="60"/>
      <c r="OKI153" s="60"/>
      <c r="OKJ153" s="60"/>
      <c r="OKK153" s="60"/>
      <c r="OKL153" s="60"/>
      <c r="OKM153" s="60"/>
      <c r="OKN153" s="60"/>
      <c r="OKO153" s="60"/>
      <c r="OKP153" s="60"/>
      <c r="OKQ153" s="60"/>
      <c r="OKR153" s="60"/>
      <c r="OKS153" s="60"/>
      <c r="OKT153" s="60"/>
      <c r="OKU153" s="60"/>
      <c r="OKV153" s="60"/>
      <c r="OKW153" s="60"/>
      <c r="OKX153" s="60"/>
      <c r="OKY153" s="60"/>
      <c r="OKZ153" s="60"/>
      <c r="OLA153" s="60"/>
      <c r="OLB153" s="60"/>
      <c r="OLC153" s="60"/>
      <c r="OLD153" s="60"/>
      <c r="OLE153" s="60"/>
      <c r="OLF153" s="60"/>
      <c r="OLG153" s="60"/>
      <c r="OLH153" s="60"/>
      <c r="OLI153" s="60"/>
      <c r="OLJ153" s="60"/>
      <c r="OLK153" s="60"/>
      <c r="OLL153" s="60"/>
      <c r="OLM153" s="60"/>
      <c r="OLN153" s="60"/>
      <c r="OLO153" s="60"/>
      <c r="OLP153" s="60"/>
      <c r="OLQ153" s="60"/>
      <c r="OLR153" s="60"/>
      <c r="OLS153" s="60"/>
      <c r="OLT153" s="60"/>
      <c r="OLU153" s="60"/>
      <c r="OLV153" s="60"/>
      <c r="OLW153" s="60"/>
      <c r="OLX153" s="60"/>
      <c r="OLY153" s="60"/>
      <c r="OLZ153" s="60"/>
      <c r="OMA153" s="60"/>
      <c r="OMB153" s="60"/>
      <c r="OMC153" s="60"/>
      <c r="OMD153" s="60"/>
      <c r="OME153" s="60"/>
      <c r="OMF153" s="60"/>
      <c r="OMG153" s="60"/>
      <c r="OMH153" s="60"/>
      <c r="OMI153" s="60"/>
      <c r="OMJ153" s="60"/>
      <c r="OMK153" s="60"/>
      <c r="OML153" s="60"/>
      <c r="OMM153" s="60"/>
      <c r="OMN153" s="60"/>
      <c r="OMO153" s="60"/>
      <c r="OMP153" s="60"/>
      <c r="OMQ153" s="60"/>
      <c r="OMR153" s="60"/>
      <c r="OMS153" s="60"/>
      <c r="OMT153" s="60"/>
      <c r="OMU153" s="60"/>
      <c r="OMV153" s="60"/>
      <c r="OMW153" s="60"/>
      <c r="OMX153" s="60"/>
      <c r="OMY153" s="60"/>
      <c r="OMZ153" s="60"/>
      <c r="ONA153" s="60"/>
      <c r="ONB153" s="60"/>
      <c r="ONC153" s="60"/>
      <c r="OND153" s="60"/>
      <c r="ONE153" s="60"/>
      <c r="ONF153" s="60"/>
      <c r="ONG153" s="60"/>
      <c r="ONH153" s="60"/>
      <c r="ONI153" s="60"/>
      <c r="ONJ153" s="60"/>
      <c r="ONK153" s="60"/>
      <c r="ONL153" s="60"/>
      <c r="ONM153" s="60"/>
      <c r="ONN153" s="60"/>
      <c r="ONO153" s="60"/>
      <c r="ONP153" s="60"/>
      <c r="ONQ153" s="60"/>
      <c r="ONR153" s="60"/>
      <c r="ONS153" s="60"/>
      <c r="ONT153" s="60"/>
      <c r="ONU153" s="60"/>
      <c r="ONV153" s="60"/>
      <c r="ONW153" s="60"/>
      <c r="ONX153" s="60"/>
      <c r="ONY153" s="60"/>
      <c r="ONZ153" s="60"/>
      <c r="OOA153" s="60"/>
      <c r="OOB153" s="60"/>
      <c r="OOC153" s="60"/>
      <c r="OOD153" s="60"/>
      <c r="OOE153" s="60"/>
      <c r="OOF153" s="60"/>
      <c r="OOG153" s="60"/>
      <c r="OOH153" s="60"/>
      <c r="OOI153" s="60"/>
      <c r="OOJ153" s="60"/>
      <c r="OOK153" s="60"/>
      <c r="OOL153" s="60"/>
      <c r="OOM153" s="60"/>
      <c r="OON153" s="60"/>
      <c r="OOO153" s="60"/>
      <c r="OOP153" s="60"/>
      <c r="OOQ153" s="60"/>
      <c r="OOR153" s="60"/>
      <c r="OOS153" s="60"/>
      <c r="OOT153" s="60"/>
      <c r="OOU153" s="60"/>
      <c r="OOV153" s="60"/>
      <c r="OOW153" s="60"/>
      <c r="OOX153" s="60"/>
      <c r="OOY153" s="60"/>
      <c r="OOZ153" s="60"/>
      <c r="OPA153" s="60"/>
      <c r="OPB153" s="60"/>
      <c r="OPC153" s="60"/>
      <c r="OPD153" s="60"/>
      <c r="OPE153" s="60"/>
      <c r="OPF153" s="60"/>
      <c r="OPG153" s="60"/>
      <c r="OPH153" s="60"/>
      <c r="OPI153" s="60"/>
      <c r="OPJ153" s="60"/>
      <c r="OPK153" s="60"/>
      <c r="OPL153" s="60"/>
      <c r="OPM153" s="60"/>
      <c r="OPN153" s="60"/>
      <c r="OPO153" s="60"/>
      <c r="OPP153" s="60"/>
      <c r="OPQ153" s="60"/>
      <c r="OPR153" s="60"/>
      <c r="OPS153" s="60"/>
      <c r="OPT153" s="60"/>
      <c r="OPU153" s="60"/>
      <c r="OPV153" s="60"/>
      <c r="OPW153" s="60"/>
      <c r="OPX153" s="60"/>
      <c r="OPY153" s="60"/>
      <c r="OPZ153" s="60"/>
      <c r="OQA153" s="60"/>
      <c r="OQB153" s="60"/>
      <c r="OQC153" s="60"/>
      <c r="OQD153" s="60"/>
      <c r="OQE153" s="60"/>
      <c r="OQF153" s="60"/>
      <c r="OQG153" s="60"/>
      <c r="OQH153" s="60"/>
      <c r="OQI153" s="60"/>
      <c r="OQJ153" s="60"/>
      <c r="OQK153" s="60"/>
      <c r="OQL153" s="60"/>
      <c r="OQM153" s="60"/>
      <c r="OQN153" s="60"/>
      <c r="OQO153" s="60"/>
      <c r="OQP153" s="60"/>
      <c r="OQQ153" s="60"/>
      <c r="OQR153" s="60"/>
      <c r="OQS153" s="60"/>
      <c r="OQT153" s="60"/>
      <c r="OQU153" s="60"/>
      <c r="OQV153" s="60"/>
      <c r="OQW153" s="60"/>
      <c r="OQX153" s="60"/>
      <c r="OQY153" s="60"/>
      <c r="OQZ153" s="60"/>
      <c r="ORA153" s="60"/>
      <c r="ORB153" s="60"/>
      <c r="ORC153" s="60"/>
      <c r="ORD153" s="60"/>
      <c r="ORE153" s="60"/>
      <c r="ORF153" s="60"/>
      <c r="ORG153" s="60"/>
      <c r="ORH153" s="60"/>
      <c r="ORI153" s="60"/>
      <c r="ORJ153" s="60"/>
      <c r="ORK153" s="60"/>
      <c r="ORL153" s="60"/>
      <c r="ORM153" s="60"/>
      <c r="ORN153" s="60"/>
      <c r="ORO153" s="60"/>
      <c r="ORP153" s="60"/>
      <c r="ORQ153" s="60"/>
      <c r="ORR153" s="60"/>
      <c r="ORS153" s="60"/>
      <c r="ORT153" s="60"/>
      <c r="ORU153" s="60"/>
      <c r="ORV153" s="60"/>
      <c r="ORW153" s="60"/>
      <c r="ORX153" s="60"/>
      <c r="ORY153" s="60"/>
      <c r="ORZ153" s="60"/>
      <c r="OSA153" s="60"/>
      <c r="OSB153" s="60"/>
      <c r="OSC153" s="60"/>
      <c r="OSD153" s="60"/>
      <c r="OSE153" s="60"/>
      <c r="OSF153" s="60"/>
      <c r="OSG153" s="60"/>
      <c r="OSH153" s="60"/>
      <c r="OSI153" s="60"/>
      <c r="OSJ153" s="60"/>
      <c r="OSK153" s="60"/>
      <c r="OSL153" s="60"/>
      <c r="OSM153" s="60"/>
      <c r="OSN153" s="60"/>
      <c r="OSO153" s="60"/>
      <c r="OSP153" s="60"/>
      <c r="OSQ153" s="60"/>
      <c r="OSR153" s="60"/>
      <c r="OSS153" s="60"/>
      <c r="OST153" s="60"/>
      <c r="OSU153" s="60"/>
      <c r="OSV153" s="60"/>
      <c r="OSW153" s="60"/>
      <c r="OSX153" s="60"/>
      <c r="OSY153" s="60"/>
      <c r="OSZ153" s="60"/>
      <c r="OTA153" s="60"/>
      <c r="OTB153" s="60"/>
      <c r="OTC153" s="60"/>
      <c r="OTD153" s="60"/>
      <c r="OTE153" s="60"/>
      <c r="OTF153" s="60"/>
      <c r="OTG153" s="60"/>
      <c r="OTH153" s="60"/>
      <c r="OTI153" s="60"/>
      <c r="OTJ153" s="60"/>
      <c r="OTK153" s="60"/>
      <c r="OTL153" s="60"/>
      <c r="OTM153" s="60"/>
      <c r="OTN153" s="60"/>
      <c r="OTO153" s="60"/>
      <c r="OTP153" s="60"/>
      <c r="OTQ153" s="60"/>
      <c r="OTR153" s="60"/>
      <c r="OTS153" s="60"/>
      <c r="OTT153" s="60"/>
      <c r="OTU153" s="60"/>
      <c r="OTV153" s="60"/>
      <c r="OTW153" s="60"/>
      <c r="OTX153" s="60"/>
      <c r="OTY153" s="60"/>
      <c r="OTZ153" s="60"/>
      <c r="OUA153" s="60"/>
      <c r="OUB153" s="60"/>
      <c r="OUC153" s="60"/>
      <c r="OUD153" s="60"/>
      <c r="OUE153" s="60"/>
      <c r="OUF153" s="60"/>
      <c r="OUG153" s="60"/>
      <c r="OUH153" s="60"/>
      <c r="OUI153" s="60"/>
      <c r="OUJ153" s="60"/>
      <c r="OUK153" s="60"/>
      <c r="OUL153" s="60"/>
      <c r="OUM153" s="60"/>
      <c r="OUN153" s="60"/>
      <c r="OUO153" s="60"/>
      <c r="OUP153" s="60"/>
      <c r="OUQ153" s="60"/>
      <c r="OUR153" s="60"/>
      <c r="OUS153" s="60"/>
      <c r="OUT153" s="60"/>
      <c r="OUU153" s="60"/>
      <c r="OUV153" s="60"/>
      <c r="OUW153" s="60"/>
      <c r="OUX153" s="60"/>
      <c r="OUY153" s="60"/>
      <c r="OUZ153" s="60"/>
      <c r="OVA153" s="60"/>
      <c r="OVB153" s="60"/>
      <c r="OVC153" s="60"/>
      <c r="OVD153" s="60"/>
      <c r="OVE153" s="60"/>
      <c r="OVF153" s="60"/>
      <c r="OVG153" s="60"/>
      <c r="OVH153" s="60"/>
      <c r="OVI153" s="60"/>
      <c r="OVJ153" s="60"/>
      <c r="OVK153" s="60"/>
      <c r="OVL153" s="60"/>
      <c r="OVM153" s="60"/>
      <c r="OVN153" s="60"/>
      <c r="OVO153" s="60"/>
      <c r="OVP153" s="60"/>
      <c r="OVQ153" s="60"/>
      <c r="OVR153" s="60"/>
      <c r="OVS153" s="60"/>
      <c r="OVT153" s="60"/>
      <c r="OVU153" s="60"/>
      <c r="OVV153" s="60"/>
      <c r="OVW153" s="60"/>
      <c r="OVX153" s="60"/>
      <c r="OVY153" s="60"/>
      <c r="OVZ153" s="60"/>
      <c r="OWA153" s="60"/>
      <c r="OWB153" s="60"/>
      <c r="OWC153" s="60"/>
      <c r="OWD153" s="60"/>
      <c r="OWE153" s="60"/>
      <c r="OWF153" s="60"/>
      <c r="OWG153" s="60"/>
      <c r="OWH153" s="60"/>
      <c r="OWI153" s="60"/>
      <c r="OWJ153" s="60"/>
      <c r="OWK153" s="60"/>
      <c r="OWL153" s="60"/>
      <c r="OWM153" s="60"/>
      <c r="OWN153" s="60"/>
      <c r="OWO153" s="60"/>
      <c r="OWP153" s="60"/>
      <c r="OWQ153" s="60"/>
      <c r="OWR153" s="60"/>
      <c r="OWS153" s="60"/>
      <c r="OWT153" s="60"/>
      <c r="OWU153" s="60"/>
      <c r="OWV153" s="60"/>
      <c r="OWW153" s="60"/>
      <c r="OWX153" s="60"/>
      <c r="OWY153" s="60"/>
      <c r="OWZ153" s="60"/>
      <c r="OXA153" s="60"/>
      <c r="OXB153" s="60"/>
      <c r="OXC153" s="60"/>
      <c r="OXD153" s="60"/>
      <c r="OXE153" s="60"/>
      <c r="OXF153" s="60"/>
      <c r="OXG153" s="60"/>
      <c r="OXH153" s="60"/>
      <c r="OXI153" s="60"/>
      <c r="OXJ153" s="60"/>
      <c r="OXK153" s="60"/>
      <c r="OXL153" s="60"/>
      <c r="OXM153" s="60"/>
      <c r="OXN153" s="60"/>
      <c r="OXO153" s="60"/>
      <c r="OXP153" s="60"/>
      <c r="OXQ153" s="60"/>
      <c r="OXR153" s="60"/>
      <c r="OXS153" s="60"/>
      <c r="OXT153" s="60"/>
      <c r="OXU153" s="60"/>
      <c r="OXV153" s="60"/>
      <c r="OXW153" s="60"/>
      <c r="OXX153" s="60"/>
      <c r="OXY153" s="60"/>
      <c r="OXZ153" s="60"/>
      <c r="OYA153" s="60"/>
      <c r="OYB153" s="60"/>
      <c r="OYC153" s="60"/>
      <c r="OYD153" s="60"/>
      <c r="OYE153" s="60"/>
      <c r="OYF153" s="60"/>
      <c r="OYG153" s="60"/>
      <c r="OYH153" s="60"/>
      <c r="OYI153" s="60"/>
      <c r="OYJ153" s="60"/>
      <c r="OYK153" s="60"/>
      <c r="OYL153" s="60"/>
      <c r="OYM153" s="60"/>
      <c r="OYN153" s="60"/>
      <c r="OYO153" s="60"/>
      <c r="OYP153" s="60"/>
      <c r="OYQ153" s="60"/>
      <c r="OYR153" s="60"/>
      <c r="OYS153" s="60"/>
      <c r="OYT153" s="60"/>
      <c r="OYU153" s="60"/>
      <c r="OYV153" s="60"/>
      <c r="OYW153" s="60"/>
      <c r="OYX153" s="60"/>
      <c r="OYY153" s="60"/>
      <c r="OYZ153" s="60"/>
      <c r="OZA153" s="60"/>
      <c r="OZB153" s="60"/>
      <c r="OZC153" s="60"/>
      <c r="OZD153" s="60"/>
      <c r="OZE153" s="60"/>
      <c r="OZF153" s="60"/>
      <c r="OZG153" s="60"/>
      <c r="OZH153" s="60"/>
      <c r="OZI153" s="60"/>
      <c r="OZJ153" s="60"/>
      <c r="OZK153" s="60"/>
      <c r="OZL153" s="60"/>
      <c r="OZM153" s="60"/>
      <c r="OZN153" s="60"/>
      <c r="OZO153" s="60"/>
      <c r="OZP153" s="60"/>
      <c r="OZQ153" s="60"/>
      <c r="OZR153" s="60"/>
      <c r="OZS153" s="60"/>
      <c r="OZT153" s="60"/>
      <c r="OZU153" s="60"/>
      <c r="OZV153" s="60"/>
      <c r="OZW153" s="60"/>
      <c r="OZX153" s="60"/>
      <c r="OZY153" s="60"/>
      <c r="OZZ153" s="60"/>
      <c r="PAA153" s="60"/>
      <c r="PAB153" s="60"/>
      <c r="PAC153" s="60"/>
      <c r="PAD153" s="60"/>
      <c r="PAE153" s="60"/>
      <c r="PAF153" s="60"/>
      <c r="PAG153" s="60"/>
      <c r="PAH153" s="60"/>
      <c r="PAI153" s="60"/>
      <c r="PAJ153" s="60"/>
      <c r="PAK153" s="60"/>
      <c r="PAL153" s="60"/>
      <c r="PAM153" s="60"/>
      <c r="PAN153" s="60"/>
      <c r="PAO153" s="60"/>
      <c r="PAP153" s="60"/>
      <c r="PAQ153" s="60"/>
      <c r="PAR153" s="60"/>
      <c r="PAS153" s="60"/>
      <c r="PAT153" s="60"/>
      <c r="PAU153" s="60"/>
      <c r="PAV153" s="60"/>
      <c r="PAW153" s="60"/>
      <c r="PAX153" s="60"/>
      <c r="PAY153" s="60"/>
      <c r="PAZ153" s="60"/>
      <c r="PBA153" s="60"/>
      <c r="PBB153" s="60"/>
      <c r="PBC153" s="60"/>
      <c r="PBD153" s="60"/>
      <c r="PBE153" s="60"/>
      <c r="PBF153" s="60"/>
      <c r="PBG153" s="60"/>
      <c r="PBH153" s="60"/>
      <c r="PBI153" s="60"/>
      <c r="PBJ153" s="60"/>
      <c r="PBK153" s="60"/>
      <c r="PBL153" s="60"/>
      <c r="PBM153" s="60"/>
      <c r="PBN153" s="60"/>
      <c r="PBO153" s="60"/>
      <c r="PBP153" s="60"/>
      <c r="PBQ153" s="60"/>
      <c r="PBR153" s="60"/>
      <c r="PBS153" s="60"/>
      <c r="PBT153" s="60"/>
      <c r="PBU153" s="60"/>
      <c r="PBV153" s="60"/>
      <c r="PBW153" s="60"/>
      <c r="PBX153" s="60"/>
      <c r="PBY153" s="60"/>
      <c r="PBZ153" s="60"/>
      <c r="PCA153" s="60"/>
      <c r="PCB153" s="60"/>
      <c r="PCC153" s="60"/>
      <c r="PCD153" s="60"/>
      <c r="PCE153" s="60"/>
      <c r="PCF153" s="60"/>
      <c r="PCG153" s="60"/>
      <c r="PCH153" s="60"/>
      <c r="PCI153" s="60"/>
      <c r="PCJ153" s="60"/>
      <c r="PCK153" s="60"/>
      <c r="PCL153" s="60"/>
      <c r="PCM153" s="60"/>
      <c r="PCN153" s="60"/>
      <c r="PCO153" s="60"/>
      <c r="PCP153" s="60"/>
      <c r="PCQ153" s="60"/>
      <c r="PCR153" s="60"/>
      <c r="PCS153" s="60"/>
      <c r="PCT153" s="60"/>
      <c r="PCU153" s="60"/>
      <c r="PCV153" s="60"/>
      <c r="PCW153" s="60"/>
      <c r="PCX153" s="60"/>
      <c r="PCY153" s="60"/>
      <c r="PCZ153" s="60"/>
      <c r="PDA153" s="60"/>
      <c r="PDB153" s="60"/>
      <c r="PDC153" s="60"/>
      <c r="PDD153" s="60"/>
      <c r="PDE153" s="60"/>
      <c r="PDF153" s="60"/>
      <c r="PDG153" s="60"/>
      <c r="PDH153" s="60"/>
      <c r="PDI153" s="60"/>
      <c r="PDJ153" s="60"/>
      <c r="PDK153" s="60"/>
      <c r="PDL153" s="60"/>
      <c r="PDM153" s="60"/>
      <c r="PDN153" s="60"/>
      <c r="PDO153" s="60"/>
      <c r="PDP153" s="60"/>
      <c r="PDQ153" s="60"/>
      <c r="PDR153" s="60"/>
      <c r="PDS153" s="60"/>
      <c r="PDT153" s="60"/>
      <c r="PDU153" s="60"/>
      <c r="PDV153" s="60"/>
      <c r="PDW153" s="60"/>
      <c r="PDX153" s="60"/>
      <c r="PDY153" s="60"/>
      <c r="PDZ153" s="60"/>
      <c r="PEA153" s="60"/>
      <c r="PEB153" s="60"/>
      <c r="PEC153" s="60"/>
      <c r="PED153" s="60"/>
      <c r="PEE153" s="60"/>
      <c r="PEF153" s="60"/>
      <c r="PEG153" s="60"/>
      <c r="PEH153" s="60"/>
      <c r="PEI153" s="60"/>
      <c r="PEJ153" s="60"/>
      <c r="PEK153" s="60"/>
      <c r="PEL153" s="60"/>
      <c r="PEM153" s="60"/>
      <c r="PEN153" s="60"/>
      <c r="PEO153" s="60"/>
      <c r="PEP153" s="60"/>
      <c r="PEQ153" s="60"/>
      <c r="PER153" s="60"/>
      <c r="PES153" s="60"/>
      <c r="PET153" s="60"/>
      <c r="PEU153" s="60"/>
      <c r="PEV153" s="60"/>
      <c r="PEW153" s="60"/>
      <c r="PEX153" s="60"/>
      <c r="PEY153" s="60"/>
      <c r="PEZ153" s="60"/>
      <c r="PFA153" s="60"/>
      <c r="PFB153" s="60"/>
      <c r="PFC153" s="60"/>
      <c r="PFD153" s="60"/>
      <c r="PFE153" s="60"/>
      <c r="PFF153" s="60"/>
      <c r="PFG153" s="60"/>
      <c r="PFH153" s="60"/>
      <c r="PFI153" s="60"/>
      <c r="PFJ153" s="60"/>
      <c r="PFK153" s="60"/>
      <c r="PFL153" s="60"/>
      <c r="PFM153" s="60"/>
      <c r="PFN153" s="60"/>
      <c r="PFO153" s="60"/>
      <c r="PFP153" s="60"/>
      <c r="PFQ153" s="60"/>
      <c r="PFR153" s="60"/>
      <c r="PFS153" s="60"/>
      <c r="PFT153" s="60"/>
      <c r="PFU153" s="60"/>
      <c r="PFV153" s="60"/>
      <c r="PFW153" s="60"/>
      <c r="PFX153" s="60"/>
      <c r="PFY153" s="60"/>
      <c r="PFZ153" s="60"/>
      <c r="PGA153" s="60"/>
      <c r="PGB153" s="60"/>
      <c r="PGC153" s="60"/>
      <c r="PGD153" s="60"/>
      <c r="PGE153" s="60"/>
      <c r="PGF153" s="60"/>
      <c r="PGG153" s="60"/>
      <c r="PGH153" s="60"/>
      <c r="PGI153" s="60"/>
      <c r="PGJ153" s="60"/>
      <c r="PGK153" s="60"/>
      <c r="PGL153" s="60"/>
      <c r="PGM153" s="60"/>
      <c r="PGN153" s="60"/>
      <c r="PGO153" s="60"/>
      <c r="PGP153" s="60"/>
      <c r="PGQ153" s="60"/>
      <c r="PGR153" s="60"/>
      <c r="PGS153" s="60"/>
      <c r="PGT153" s="60"/>
      <c r="PGU153" s="60"/>
      <c r="PGV153" s="60"/>
      <c r="PGW153" s="60"/>
      <c r="PGX153" s="60"/>
      <c r="PGY153" s="60"/>
      <c r="PGZ153" s="60"/>
      <c r="PHA153" s="60"/>
      <c r="PHB153" s="60"/>
      <c r="PHC153" s="60"/>
      <c r="PHD153" s="60"/>
      <c r="PHE153" s="60"/>
      <c r="PHF153" s="60"/>
      <c r="PHG153" s="60"/>
      <c r="PHH153" s="60"/>
      <c r="PHI153" s="60"/>
      <c r="PHJ153" s="60"/>
      <c r="PHK153" s="60"/>
      <c r="PHL153" s="60"/>
      <c r="PHM153" s="60"/>
      <c r="PHN153" s="60"/>
      <c r="PHO153" s="60"/>
      <c r="PHP153" s="60"/>
      <c r="PHQ153" s="60"/>
      <c r="PHR153" s="60"/>
      <c r="PHS153" s="60"/>
      <c r="PHT153" s="60"/>
      <c r="PHU153" s="60"/>
      <c r="PHV153" s="60"/>
      <c r="PHW153" s="60"/>
      <c r="PHX153" s="60"/>
      <c r="PHY153" s="60"/>
      <c r="PHZ153" s="60"/>
      <c r="PIA153" s="60"/>
      <c r="PIB153" s="60"/>
      <c r="PIC153" s="60"/>
      <c r="PID153" s="60"/>
      <c r="PIE153" s="60"/>
      <c r="PIF153" s="60"/>
      <c r="PIG153" s="60"/>
      <c r="PIH153" s="60"/>
      <c r="PII153" s="60"/>
      <c r="PIJ153" s="60"/>
      <c r="PIK153" s="60"/>
      <c r="PIL153" s="60"/>
      <c r="PIM153" s="60"/>
      <c r="PIN153" s="60"/>
      <c r="PIO153" s="60"/>
      <c r="PIP153" s="60"/>
      <c r="PIQ153" s="60"/>
      <c r="PIR153" s="60"/>
      <c r="PIS153" s="60"/>
      <c r="PIT153" s="60"/>
      <c r="PIU153" s="60"/>
      <c r="PIV153" s="60"/>
      <c r="PIW153" s="60"/>
      <c r="PIX153" s="60"/>
      <c r="PIY153" s="60"/>
      <c r="PIZ153" s="60"/>
      <c r="PJA153" s="60"/>
      <c r="PJB153" s="60"/>
      <c r="PJC153" s="60"/>
      <c r="PJD153" s="60"/>
      <c r="PJE153" s="60"/>
      <c r="PJF153" s="60"/>
      <c r="PJG153" s="60"/>
      <c r="PJH153" s="60"/>
      <c r="PJI153" s="60"/>
      <c r="PJJ153" s="60"/>
      <c r="PJK153" s="60"/>
      <c r="PJL153" s="60"/>
      <c r="PJM153" s="60"/>
      <c r="PJN153" s="60"/>
      <c r="PJO153" s="60"/>
      <c r="PJP153" s="60"/>
      <c r="PJQ153" s="60"/>
      <c r="PJR153" s="60"/>
      <c r="PJS153" s="60"/>
      <c r="PJT153" s="60"/>
      <c r="PJU153" s="60"/>
      <c r="PJV153" s="60"/>
      <c r="PJW153" s="60"/>
      <c r="PJX153" s="60"/>
      <c r="PJY153" s="60"/>
      <c r="PJZ153" s="60"/>
      <c r="PKA153" s="60"/>
      <c r="PKB153" s="60"/>
      <c r="PKC153" s="60"/>
      <c r="PKD153" s="60"/>
      <c r="PKE153" s="60"/>
      <c r="PKF153" s="60"/>
      <c r="PKG153" s="60"/>
      <c r="PKH153" s="60"/>
      <c r="PKI153" s="60"/>
      <c r="PKJ153" s="60"/>
      <c r="PKK153" s="60"/>
      <c r="PKL153" s="60"/>
      <c r="PKM153" s="60"/>
      <c r="PKN153" s="60"/>
      <c r="PKO153" s="60"/>
      <c r="PKP153" s="60"/>
      <c r="PKQ153" s="60"/>
      <c r="PKR153" s="60"/>
      <c r="PKS153" s="60"/>
      <c r="PKT153" s="60"/>
      <c r="PKU153" s="60"/>
      <c r="PKV153" s="60"/>
      <c r="PKW153" s="60"/>
      <c r="PKX153" s="60"/>
      <c r="PKY153" s="60"/>
      <c r="PKZ153" s="60"/>
      <c r="PLA153" s="60"/>
      <c r="PLB153" s="60"/>
      <c r="PLC153" s="60"/>
      <c r="PLD153" s="60"/>
      <c r="PLE153" s="60"/>
      <c r="PLF153" s="60"/>
      <c r="PLG153" s="60"/>
      <c r="PLH153" s="60"/>
      <c r="PLI153" s="60"/>
      <c r="PLJ153" s="60"/>
      <c r="PLK153" s="60"/>
      <c r="PLL153" s="60"/>
      <c r="PLM153" s="60"/>
      <c r="PLN153" s="60"/>
      <c r="PLO153" s="60"/>
      <c r="PLP153" s="60"/>
      <c r="PLQ153" s="60"/>
      <c r="PLR153" s="60"/>
      <c r="PLS153" s="60"/>
      <c r="PLT153" s="60"/>
      <c r="PLU153" s="60"/>
      <c r="PLV153" s="60"/>
      <c r="PLW153" s="60"/>
      <c r="PLX153" s="60"/>
      <c r="PLY153" s="60"/>
      <c r="PLZ153" s="60"/>
      <c r="PMA153" s="60"/>
      <c r="PMB153" s="60"/>
      <c r="PMC153" s="60"/>
      <c r="PMD153" s="60"/>
      <c r="PME153" s="60"/>
      <c r="PMF153" s="60"/>
      <c r="PMG153" s="60"/>
      <c r="PMH153" s="60"/>
      <c r="PMI153" s="60"/>
      <c r="PMJ153" s="60"/>
      <c r="PMK153" s="60"/>
      <c r="PML153" s="60"/>
      <c r="PMM153" s="60"/>
      <c r="PMN153" s="60"/>
      <c r="PMO153" s="60"/>
      <c r="PMP153" s="60"/>
      <c r="PMQ153" s="60"/>
      <c r="PMR153" s="60"/>
      <c r="PMS153" s="60"/>
      <c r="PMT153" s="60"/>
      <c r="PMU153" s="60"/>
      <c r="PMV153" s="60"/>
      <c r="PMW153" s="60"/>
      <c r="PMX153" s="60"/>
      <c r="PMY153" s="60"/>
      <c r="PMZ153" s="60"/>
      <c r="PNA153" s="60"/>
      <c r="PNB153" s="60"/>
      <c r="PNC153" s="60"/>
      <c r="PND153" s="60"/>
      <c r="PNE153" s="60"/>
      <c r="PNF153" s="60"/>
      <c r="PNG153" s="60"/>
      <c r="PNH153" s="60"/>
      <c r="PNI153" s="60"/>
      <c r="PNJ153" s="60"/>
      <c r="PNK153" s="60"/>
      <c r="PNL153" s="60"/>
      <c r="PNM153" s="60"/>
      <c r="PNN153" s="60"/>
      <c r="PNO153" s="60"/>
      <c r="PNP153" s="60"/>
      <c r="PNQ153" s="60"/>
      <c r="PNR153" s="60"/>
      <c r="PNS153" s="60"/>
      <c r="PNT153" s="60"/>
      <c r="PNU153" s="60"/>
      <c r="PNV153" s="60"/>
      <c r="PNW153" s="60"/>
      <c r="PNX153" s="60"/>
      <c r="PNY153" s="60"/>
      <c r="PNZ153" s="60"/>
      <c r="POA153" s="60"/>
      <c r="POB153" s="60"/>
      <c r="POC153" s="60"/>
      <c r="POD153" s="60"/>
      <c r="POE153" s="60"/>
      <c r="POF153" s="60"/>
      <c r="POG153" s="60"/>
      <c r="POH153" s="60"/>
      <c r="POI153" s="60"/>
      <c r="POJ153" s="60"/>
      <c r="POK153" s="60"/>
      <c r="POL153" s="60"/>
      <c r="POM153" s="60"/>
      <c r="PON153" s="60"/>
      <c r="POO153" s="60"/>
      <c r="POP153" s="60"/>
      <c r="POQ153" s="60"/>
      <c r="POR153" s="60"/>
      <c r="POS153" s="60"/>
      <c r="POT153" s="60"/>
      <c r="POU153" s="60"/>
      <c r="POV153" s="60"/>
      <c r="POW153" s="60"/>
      <c r="POX153" s="60"/>
      <c r="POY153" s="60"/>
      <c r="POZ153" s="60"/>
      <c r="PPA153" s="60"/>
      <c r="PPB153" s="60"/>
      <c r="PPC153" s="60"/>
      <c r="PPD153" s="60"/>
      <c r="PPE153" s="60"/>
      <c r="PPF153" s="60"/>
      <c r="PPG153" s="60"/>
      <c r="PPH153" s="60"/>
      <c r="PPI153" s="60"/>
      <c r="PPJ153" s="60"/>
      <c r="PPK153" s="60"/>
      <c r="PPL153" s="60"/>
      <c r="PPM153" s="60"/>
      <c r="PPN153" s="60"/>
      <c r="PPO153" s="60"/>
      <c r="PPP153" s="60"/>
      <c r="PPQ153" s="60"/>
      <c r="PPR153" s="60"/>
      <c r="PPS153" s="60"/>
      <c r="PPT153" s="60"/>
      <c r="PPU153" s="60"/>
      <c r="PPV153" s="60"/>
      <c r="PPW153" s="60"/>
      <c r="PPX153" s="60"/>
      <c r="PPY153" s="60"/>
      <c r="PPZ153" s="60"/>
      <c r="PQA153" s="60"/>
      <c r="PQB153" s="60"/>
      <c r="PQC153" s="60"/>
      <c r="PQD153" s="60"/>
      <c r="PQE153" s="60"/>
      <c r="PQF153" s="60"/>
      <c r="PQG153" s="60"/>
      <c r="PQH153" s="60"/>
      <c r="PQI153" s="60"/>
      <c r="PQJ153" s="60"/>
      <c r="PQK153" s="60"/>
      <c r="PQL153" s="60"/>
      <c r="PQM153" s="60"/>
      <c r="PQN153" s="60"/>
      <c r="PQO153" s="60"/>
      <c r="PQP153" s="60"/>
      <c r="PQQ153" s="60"/>
      <c r="PQR153" s="60"/>
      <c r="PQS153" s="60"/>
      <c r="PQT153" s="60"/>
      <c r="PQU153" s="60"/>
      <c r="PQV153" s="60"/>
      <c r="PQW153" s="60"/>
      <c r="PQX153" s="60"/>
      <c r="PQY153" s="60"/>
      <c r="PQZ153" s="60"/>
      <c r="PRA153" s="60"/>
      <c r="PRB153" s="60"/>
      <c r="PRC153" s="60"/>
      <c r="PRD153" s="60"/>
      <c r="PRE153" s="60"/>
      <c r="PRF153" s="60"/>
      <c r="PRG153" s="60"/>
      <c r="PRH153" s="60"/>
      <c r="PRI153" s="60"/>
      <c r="PRJ153" s="60"/>
      <c r="PRK153" s="60"/>
      <c r="PRL153" s="60"/>
      <c r="PRM153" s="60"/>
      <c r="PRN153" s="60"/>
      <c r="PRO153" s="60"/>
      <c r="PRP153" s="60"/>
      <c r="PRQ153" s="60"/>
      <c r="PRR153" s="60"/>
      <c r="PRS153" s="60"/>
      <c r="PRT153" s="60"/>
      <c r="PRU153" s="60"/>
      <c r="PRV153" s="60"/>
      <c r="PRW153" s="60"/>
      <c r="PRX153" s="60"/>
      <c r="PRY153" s="60"/>
      <c r="PRZ153" s="60"/>
      <c r="PSA153" s="60"/>
      <c r="PSB153" s="60"/>
      <c r="PSC153" s="60"/>
      <c r="PSD153" s="60"/>
      <c r="PSE153" s="60"/>
      <c r="PSF153" s="60"/>
      <c r="PSG153" s="60"/>
      <c r="PSH153" s="60"/>
      <c r="PSI153" s="60"/>
      <c r="PSJ153" s="60"/>
      <c r="PSK153" s="60"/>
      <c r="PSL153" s="60"/>
      <c r="PSM153" s="60"/>
      <c r="PSN153" s="60"/>
      <c r="PSO153" s="60"/>
      <c r="PSP153" s="60"/>
      <c r="PSQ153" s="60"/>
      <c r="PSR153" s="60"/>
      <c r="PSS153" s="60"/>
      <c r="PST153" s="60"/>
      <c r="PSU153" s="60"/>
      <c r="PSV153" s="60"/>
      <c r="PSW153" s="60"/>
      <c r="PSX153" s="60"/>
      <c r="PSY153" s="60"/>
      <c r="PSZ153" s="60"/>
      <c r="PTA153" s="60"/>
      <c r="PTB153" s="60"/>
      <c r="PTC153" s="60"/>
      <c r="PTD153" s="60"/>
      <c r="PTE153" s="60"/>
      <c r="PTF153" s="60"/>
      <c r="PTG153" s="60"/>
      <c r="PTH153" s="60"/>
      <c r="PTI153" s="60"/>
      <c r="PTJ153" s="60"/>
      <c r="PTK153" s="60"/>
      <c r="PTL153" s="60"/>
      <c r="PTM153" s="60"/>
      <c r="PTN153" s="60"/>
      <c r="PTO153" s="60"/>
      <c r="PTP153" s="60"/>
      <c r="PTQ153" s="60"/>
      <c r="PTR153" s="60"/>
      <c r="PTS153" s="60"/>
      <c r="PTT153" s="60"/>
      <c r="PTU153" s="60"/>
      <c r="PTV153" s="60"/>
      <c r="PTW153" s="60"/>
      <c r="PTX153" s="60"/>
      <c r="PTY153" s="60"/>
      <c r="PTZ153" s="60"/>
      <c r="PUA153" s="60"/>
      <c r="PUB153" s="60"/>
      <c r="PUC153" s="60"/>
      <c r="PUD153" s="60"/>
      <c r="PUE153" s="60"/>
      <c r="PUF153" s="60"/>
      <c r="PUG153" s="60"/>
      <c r="PUH153" s="60"/>
      <c r="PUI153" s="60"/>
      <c r="PUJ153" s="60"/>
      <c r="PUK153" s="60"/>
      <c r="PUL153" s="60"/>
      <c r="PUM153" s="60"/>
      <c r="PUN153" s="60"/>
      <c r="PUO153" s="60"/>
      <c r="PUP153" s="60"/>
      <c r="PUQ153" s="60"/>
      <c r="PUR153" s="60"/>
      <c r="PUS153" s="60"/>
      <c r="PUT153" s="60"/>
      <c r="PUU153" s="60"/>
      <c r="PUV153" s="60"/>
      <c r="PUW153" s="60"/>
      <c r="PUX153" s="60"/>
      <c r="PUY153" s="60"/>
      <c r="PUZ153" s="60"/>
      <c r="PVA153" s="60"/>
      <c r="PVB153" s="60"/>
      <c r="PVC153" s="60"/>
      <c r="PVD153" s="60"/>
      <c r="PVE153" s="60"/>
      <c r="PVF153" s="60"/>
      <c r="PVG153" s="60"/>
      <c r="PVH153" s="60"/>
      <c r="PVI153" s="60"/>
      <c r="PVJ153" s="60"/>
      <c r="PVK153" s="60"/>
      <c r="PVL153" s="60"/>
      <c r="PVM153" s="60"/>
      <c r="PVN153" s="60"/>
      <c r="PVO153" s="60"/>
      <c r="PVP153" s="60"/>
      <c r="PVQ153" s="60"/>
      <c r="PVR153" s="60"/>
      <c r="PVS153" s="60"/>
      <c r="PVT153" s="60"/>
      <c r="PVU153" s="60"/>
      <c r="PVV153" s="60"/>
      <c r="PVW153" s="60"/>
      <c r="PVX153" s="60"/>
      <c r="PVY153" s="60"/>
      <c r="PVZ153" s="60"/>
      <c r="PWA153" s="60"/>
      <c r="PWB153" s="60"/>
      <c r="PWC153" s="60"/>
      <c r="PWD153" s="60"/>
      <c r="PWE153" s="60"/>
      <c r="PWF153" s="60"/>
      <c r="PWG153" s="60"/>
      <c r="PWH153" s="60"/>
      <c r="PWI153" s="60"/>
      <c r="PWJ153" s="60"/>
      <c r="PWK153" s="60"/>
      <c r="PWL153" s="60"/>
      <c r="PWM153" s="60"/>
      <c r="PWN153" s="60"/>
      <c r="PWO153" s="60"/>
      <c r="PWP153" s="60"/>
      <c r="PWQ153" s="60"/>
      <c r="PWR153" s="60"/>
      <c r="PWS153" s="60"/>
      <c r="PWT153" s="60"/>
      <c r="PWU153" s="60"/>
      <c r="PWV153" s="60"/>
      <c r="PWW153" s="60"/>
      <c r="PWX153" s="60"/>
      <c r="PWY153" s="60"/>
      <c r="PWZ153" s="60"/>
      <c r="PXA153" s="60"/>
      <c r="PXB153" s="60"/>
      <c r="PXC153" s="60"/>
      <c r="PXD153" s="60"/>
      <c r="PXE153" s="60"/>
      <c r="PXF153" s="60"/>
      <c r="PXG153" s="60"/>
      <c r="PXH153" s="60"/>
      <c r="PXI153" s="60"/>
      <c r="PXJ153" s="60"/>
      <c r="PXK153" s="60"/>
      <c r="PXL153" s="60"/>
      <c r="PXM153" s="60"/>
      <c r="PXN153" s="60"/>
      <c r="PXO153" s="60"/>
      <c r="PXP153" s="60"/>
      <c r="PXQ153" s="60"/>
      <c r="PXR153" s="60"/>
      <c r="PXS153" s="60"/>
      <c r="PXT153" s="60"/>
      <c r="PXU153" s="60"/>
      <c r="PXV153" s="60"/>
      <c r="PXW153" s="60"/>
      <c r="PXX153" s="60"/>
      <c r="PXY153" s="60"/>
      <c r="PXZ153" s="60"/>
      <c r="PYA153" s="60"/>
      <c r="PYB153" s="60"/>
      <c r="PYC153" s="60"/>
      <c r="PYD153" s="60"/>
      <c r="PYE153" s="60"/>
      <c r="PYF153" s="60"/>
      <c r="PYG153" s="60"/>
      <c r="PYH153" s="60"/>
      <c r="PYI153" s="60"/>
      <c r="PYJ153" s="60"/>
      <c r="PYK153" s="60"/>
      <c r="PYL153" s="60"/>
      <c r="PYM153" s="60"/>
      <c r="PYN153" s="60"/>
      <c r="PYO153" s="60"/>
      <c r="PYP153" s="60"/>
      <c r="PYQ153" s="60"/>
      <c r="PYR153" s="60"/>
      <c r="PYS153" s="60"/>
      <c r="PYT153" s="60"/>
      <c r="PYU153" s="60"/>
      <c r="PYV153" s="60"/>
      <c r="PYW153" s="60"/>
      <c r="PYX153" s="60"/>
      <c r="PYY153" s="60"/>
      <c r="PYZ153" s="60"/>
      <c r="PZA153" s="60"/>
      <c r="PZB153" s="60"/>
      <c r="PZC153" s="60"/>
      <c r="PZD153" s="60"/>
      <c r="PZE153" s="60"/>
      <c r="PZF153" s="60"/>
      <c r="PZG153" s="60"/>
      <c r="PZH153" s="60"/>
      <c r="PZI153" s="60"/>
      <c r="PZJ153" s="60"/>
      <c r="PZK153" s="60"/>
      <c r="PZL153" s="60"/>
      <c r="PZM153" s="60"/>
      <c r="PZN153" s="60"/>
      <c r="PZO153" s="60"/>
      <c r="PZP153" s="60"/>
      <c r="PZQ153" s="60"/>
      <c r="PZR153" s="60"/>
      <c r="PZS153" s="60"/>
      <c r="PZT153" s="60"/>
      <c r="PZU153" s="60"/>
      <c r="PZV153" s="60"/>
      <c r="PZW153" s="60"/>
      <c r="PZX153" s="60"/>
      <c r="PZY153" s="60"/>
      <c r="PZZ153" s="60"/>
      <c r="QAA153" s="60"/>
      <c r="QAB153" s="60"/>
      <c r="QAC153" s="60"/>
      <c r="QAD153" s="60"/>
      <c r="QAE153" s="60"/>
      <c r="QAF153" s="60"/>
      <c r="QAG153" s="60"/>
      <c r="QAH153" s="60"/>
      <c r="QAI153" s="60"/>
      <c r="QAJ153" s="60"/>
      <c r="QAK153" s="60"/>
      <c r="QAL153" s="60"/>
      <c r="QAM153" s="60"/>
      <c r="QAN153" s="60"/>
      <c r="QAO153" s="60"/>
      <c r="QAP153" s="60"/>
      <c r="QAQ153" s="60"/>
      <c r="QAR153" s="60"/>
      <c r="QAS153" s="60"/>
      <c r="QAT153" s="60"/>
      <c r="QAU153" s="60"/>
      <c r="QAV153" s="60"/>
      <c r="QAW153" s="60"/>
      <c r="QAX153" s="60"/>
      <c r="QAY153" s="60"/>
      <c r="QAZ153" s="60"/>
      <c r="QBA153" s="60"/>
      <c r="QBB153" s="60"/>
      <c r="QBC153" s="60"/>
      <c r="QBD153" s="60"/>
      <c r="QBE153" s="60"/>
      <c r="QBF153" s="60"/>
      <c r="QBG153" s="60"/>
      <c r="QBH153" s="60"/>
      <c r="QBI153" s="60"/>
      <c r="QBJ153" s="60"/>
      <c r="QBK153" s="60"/>
      <c r="QBL153" s="60"/>
      <c r="QBM153" s="60"/>
      <c r="QBN153" s="60"/>
      <c r="QBO153" s="60"/>
      <c r="QBP153" s="60"/>
      <c r="QBQ153" s="60"/>
      <c r="QBR153" s="60"/>
      <c r="QBS153" s="60"/>
      <c r="QBT153" s="60"/>
      <c r="QBU153" s="60"/>
      <c r="QBV153" s="60"/>
      <c r="QBW153" s="60"/>
      <c r="QBX153" s="60"/>
      <c r="QBY153" s="60"/>
      <c r="QBZ153" s="60"/>
      <c r="QCA153" s="60"/>
      <c r="QCB153" s="60"/>
      <c r="QCC153" s="60"/>
      <c r="QCD153" s="60"/>
      <c r="QCE153" s="60"/>
      <c r="QCF153" s="60"/>
      <c r="QCG153" s="60"/>
      <c r="QCH153" s="60"/>
      <c r="QCI153" s="60"/>
      <c r="QCJ153" s="60"/>
      <c r="QCK153" s="60"/>
      <c r="QCL153" s="60"/>
      <c r="QCM153" s="60"/>
      <c r="QCN153" s="60"/>
      <c r="QCO153" s="60"/>
      <c r="QCP153" s="60"/>
      <c r="QCQ153" s="60"/>
      <c r="QCR153" s="60"/>
      <c r="QCS153" s="60"/>
      <c r="QCT153" s="60"/>
      <c r="QCU153" s="60"/>
      <c r="QCV153" s="60"/>
      <c r="QCW153" s="60"/>
      <c r="QCX153" s="60"/>
      <c r="QCY153" s="60"/>
      <c r="QCZ153" s="60"/>
      <c r="QDA153" s="60"/>
      <c r="QDB153" s="60"/>
      <c r="QDC153" s="60"/>
      <c r="QDD153" s="60"/>
      <c r="QDE153" s="60"/>
      <c r="QDF153" s="60"/>
      <c r="QDG153" s="60"/>
      <c r="QDH153" s="60"/>
      <c r="QDI153" s="60"/>
      <c r="QDJ153" s="60"/>
      <c r="QDK153" s="60"/>
      <c r="QDL153" s="60"/>
      <c r="QDM153" s="60"/>
      <c r="QDN153" s="60"/>
      <c r="QDO153" s="60"/>
      <c r="QDP153" s="60"/>
      <c r="QDQ153" s="60"/>
      <c r="QDR153" s="60"/>
      <c r="QDS153" s="60"/>
      <c r="QDT153" s="60"/>
      <c r="QDU153" s="60"/>
      <c r="QDV153" s="60"/>
      <c r="QDW153" s="60"/>
      <c r="QDX153" s="60"/>
      <c r="QDY153" s="60"/>
      <c r="QDZ153" s="60"/>
      <c r="QEA153" s="60"/>
      <c r="QEB153" s="60"/>
      <c r="QEC153" s="60"/>
      <c r="QED153" s="60"/>
      <c r="QEE153" s="60"/>
      <c r="QEF153" s="60"/>
      <c r="QEG153" s="60"/>
      <c r="QEH153" s="60"/>
      <c r="QEI153" s="60"/>
      <c r="QEJ153" s="60"/>
      <c r="QEK153" s="60"/>
      <c r="QEL153" s="60"/>
      <c r="QEM153" s="60"/>
      <c r="QEN153" s="60"/>
      <c r="QEO153" s="60"/>
      <c r="QEP153" s="60"/>
      <c r="QEQ153" s="60"/>
      <c r="QER153" s="60"/>
      <c r="QES153" s="60"/>
      <c r="QET153" s="60"/>
      <c r="QEU153" s="60"/>
      <c r="QEV153" s="60"/>
      <c r="QEW153" s="60"/>
      <c r="QEX153" s="60"/>
      <c r="QEY153" s="60"/>
      <c r="QEZ153" s="60"/>
      <c r="QFA153" s="60"/>
      <c r="QFB153" s="60"/>
      <c r="QFC153" s="60"/>
      <c r="QFD153" s="60"/>
      <c r="QFE153" s="60"/>
      <c r="QFF153" s="60"/>
      <c r="QFG153" s="60"/>
      <c r="QFH153" s="60"/>
      <c r="QFI153" s="60"/>
      <c r="QFJ153" s="60"/>
      <c r="QFK153" s="60"/>
      <c r="QFL153" s="60"/>
      <c r="QFM153" s="60"/>
      <c r="QFN153" s="60"/>
      <c r="QFO153" s="60"/>
      <c r="QFP153" s="60"/>
      <c r="QFQ153" s="60"/>
      <c r="QFR153" s="60"/>
      <c r="QFS153" s="60"/>
      <c r="QFT153" s="60"/>
      <c r="QFU153" s="60"/>
      <c r="QFV153" s="60"/>
      <c r="QFW153" s="60"/>
      <c r="QFX153" s="60"/>
      <c r="QFY153" s="60"/>
      <c r="QFZ153" s="60"/>
      <c r="QGA153" s="60"/>
      <c r="QGB153" s="60"/>
      <c r="QGC153" s="60"/>
      <c r="QGD153" s="60"/>
      <c r="QGE153" s="60"/>
      <c r="QGF153" s="60"/>
      <c r="QGG153" s="60"/>
      <c r="QGH153" s="60"/>
      <c r="QGI153" s="60"/>
      <c r="QGJ153" s="60"/>
      <c r="QGK153" s="60"/>
      <c r="QGL153" s="60"/>
      <c r="QGM153" s="60"/>
      <c r="QGN153" s="60"/>
      <c r="QGO153" s="60"/>
      <c r="QGP153" s="60"/>
      <c r="QGQ153" s="60"/>
      <c r="QGR153" s="60"/>
      <c r="QGS153" s="60"/>
      <c r="QGT153" s="60"/>
      <c r="QGU153" s="60"/>
      <c r="QGV153" s="60"/>
      <c r="QGW153" s="60"/>
      <c r="QGX153" s="60"/>
      <c r="QGY153" s="60"/>
      <c r="QGZ153" s="60"/>
      <c r="QHA153" s="60"/>
      <c r="QHB153" s="60"/>
      <c r="QHC153" s="60"/>
      <c r="QHD153" s="60"/>
      <c r="QHE153" s="60"/>
      <c r="QHF153" s="60"/>
      <c r="QHG153" s="60"/>
      <c r="QHH153" s="60"/>
      <c r="QHI153" s="60"/>
      <c r="QHJ153" s="60"/>
      <c r="QHK153" s="60"/>
      <c r="QHL153" s="60"/>
      <c r="QHM153" s="60"/>
      <c r="QHN153" s="60"/>
      <c r="QHO153" s="60"/>
      <c r="QHP153" s="60"/>
      <c r="QHQ153" s="60"/>
      <c r="QHR153" s="60"/>
      <c r="QHS153" s="60"/>
      <c r="QHT153" s="60"/>
      <c r="QHU153" s="60"/>
      <c r="QHV153" s="60"/>
      <c r="QHW153" s="60"/>
      <c r="QHX153" s="60"/>
      <c r="QHY153" s="60"/>
      <c r="QHZ153" s="60"/>
      <c r="QIA153" s="60"/>
      <c r="QIB153" s="60"/>
      <c r="QIC153" s="60"/>
      <c r="QID153" s="60"/>
      <c r="QIE153" s="60"/>
      <c r="QIF153" s="60"/>
      <c r="QIG153" s="60"/>
      <c r="QIH153" s="60"/>
      <c r="QII153" s="60"/>
      <c r="QIJ153" s="60"/>
      <c r="QIK153" s="60"/>
      <c r="QIL153" s="60"/>
      <c r="QIM153" s="60"/>
      <c r="QIN153" s="60"/>
      <c r="QIO153" s="60"/>
      <c r="QIP153" s="60"/>
      <c r="QIQ153" s="60"/>
      <c r="QIR153" s="60"/>
      <c r="QIS153" s="60"/>
      <c r="QIT153" s="60"/>
      <c r="QIU153" s="60"/>
      <c r="QIV153" s="60"/>
      <c r="QIW153" s="60"/>
      <c r="QIX153" s="60"/>
      <c r="QIY153" s="60"/>
      <c r="QIZ153" s="60"/>
      <c r="QJA153" s="60"/>
      <c r="QJB153" s="60"/>
      <c r="QJC153" s="60"/>
      <c r="QJD153" s="60"/>
      <c r="QJE153" s="60"/>
      <c r="QJF153" s="60"/>
      <c r="QJG153" s="60"/>
      <c r="QJH153" s="60"/>
      <c r="QJI153" s="60"/>
      <c r="QJJ153" s="60"/>
      <c r="QJK153" s="60"/>
      <c r="QJL153" s="60"/>
      <c r="QJM153" s="60"/>
      <c r="QJN153" s="60"/>
      <c r="QJO153" s="60"/>
      <c r="QJP153" s="60"/>
      <c r="QJQ153" s="60"/>
      <c r="QJR153" s="60"/>
      <c r="QJS153" s="60"/>
      <c r="QJT153" s="60"/>
      <c r="QJU153" s="60"/>
      <c r="QJV153" s="60"/>
      <c r="QJW153" s="60"/>
      <c r="QJX153" s="60"/>
      <c r="QJY153" s="60"/>
      <c r="QJZ153" s="60"/>
      <c r="QKA153" s="60"/>
      <c r="QKB153" s="60"/>
      <c r="QKC153" s="60"/>
      <c r="QKD153" s="60"/>
      <c r="QKE153" s="60"/>
      <c r="QKF153" s="60"/>
      <c r="QKG153" s="60"/>
      <c r="QKH153" s="60"/>
      <c r="QKI153" s="60"/>
      <c r="QKJ153" s="60"/>
      <c r="QKK153" s="60"/>
      <c r="QKL153" s="60"/>
      <c r="QKM153" s="60"/>
      <c r="QKN153" s="60"/>
      <c r="QKO153" s="60"/>
      <c r="QKP153" s="60"/>
      <c r="QKQ153" s="60"/>
      <c r="QKR153" s="60"/>
      <c r="QKS153" s="60"/>
      <c r="QKT153" s="60"/>
      <c r="QKU153" s="60"/>
      <c r="QKV153" s="60"/>
      <c r="QKW153" s="60"/>
      <c r="QKX153" s="60"/>
      <c r="QKY153" s="60"/>
      <c r="QKZ153" s="60"/>
      <c r="QLA153" s="60"/>
      <c r="QLB153" s="60"/>
      <c r="QLC153" s="60"/>
      <c r="QLD153" s="60"/>
      <c r="QLE153" s="60"/>
      <c r="QLF153" s="60"/>
      <c r="QLG153" s="60"/>
      <c r="QLH153" s="60"/>
      <c r="QLI153" s="60"/>
      <c r="QLJ153" s="60"/>
      <c r="QLK153" s="60"/>
      <c r="QLL153" s="60"/>
      <c r="QLM153" s="60"/>
      <c r="QLN153" s="60"/>
      <c r="QLO153" s="60"/>
      <c r="QLP153" s="60"/>
      <c r="QLQ153" s="60"/>
      <c r="QLR153" s="60"/>
      <c r="QLS153" s="60"/>
      <c r="QLT153" s="60"/>
      <c r="QLU153" s="60"/>
      <c r="QLV153" s="60"/>
      <c r="QLW153" s="60"/>
      <c r="QLX153" s="60"/>
      <c r="QLY153" s="60"/>
      <c r="QLZ153" s="60"/>
      <c r="QMA153" s="60"/>
      <c r="QMB153" s="60"/>
      <c r="QMC153" s="60"/>
      <c r="QMD153" s="60"/>
      <c r="QME153" s="60"/>
      <c r="QMF153" s="60"/>
      <c r="QMG153" s="60"/>
      <c r="QMH153" s="60"/>
      <c r="QMI153" s="60"/>
      <c r="QMJ153" s="60"/>
      <c r="QMK153" s="60"/>
      <c r="QML153" s="60"/>
      <c r="QMM153" s="60"/>
      <c r="QMN153" s="60"/>
      <c r="QMO153" s="60"/>
      <c r="QMP153" s="60"/>
      <c r="QMQ153" s="60"/>
      <c r="QMR153" s="60"/>
      <c r="QMS153" s="60"/>
      <c r="QMT153" s="60"/>
      <c r="QMU153" s="60"/>
      <c r="QMV153" s="60"/>
      <c r="QMW153" s="60"/>
      <c r="QMX153" s="60"/>
      <c r="QMY153" s="60"/>
      <c r="QMZ153" s="60"/>
      <c r="QNA153" s="60"/>
      <c r="QNB153" s="60"/>
      <c r="QNC153" s="60"/>
      <c r="QND153" s="60"/>
      <c r="QNE153" s="60"/>
      <c r="QNF153" s="60"/>
      <c r="QNG153" s="60"/>
      <c r="QNH153" s="60"/>
      <c r="QNI153" s="60"/>
      <c r="QNJ153" s="60"/>
      <c r="QNK153" s="60"/>
      <c r="QNL153" s="60"/>
      <c r="QNM153" s="60"/>
      <c r="QNN153" s="60"/>
      <c r="QNO153" s="60"/>
      <c r="QNP153" s="60"/>
      <c r="QNQ153" s="60"/>
      <c r="QNR153" s="60"/>
      <c r="QNS153" s="60"/>
      <c r="QNT153" s="60"/>
      <c r="QNU153" s="60"/>
      <c r="QNV153" s="60"/>
      <c r="QNW153" s="60"/>
      <c r="QNX153" s="60"/>
      <c r="QNY153" s="60"/>
      <c r="QNZ153" s="60"/>
      <c r="QOA153" s="60"/>
      <c r="QOB153" s="60"/>
      <c r="QOC153" s="60"/>
      <c r="QOD153" s="60"/>
      <c r="QOE153" s="60"/>
      <c r="QOF153" s="60"/>
      <c r="QOG153" s="60"/>
      <c r="QOH153" s="60"/>
      <c r="QOI153" s="60"/>
      <c r="QOJ153" s="60"/>
      <c r="QOK153" s="60"/>
      <c r="QOL153" s="60"/>
      <c r="QOM153" s="60"/>
      <c r="QON153" s="60"/>
      <c r="QOO153" s="60"/>
      <c r="QOP153" s="60"/>
      <c r="QOQ153" s="60"/>
      <c r="QOR153" s="60"/>
      <c r="QOS153" s="60"/>
      <c r="QOT153" s="60"/>
      <c r="QOU153" s="60"/>
      <c r="QOV153" s="60"/>
      <c r="QOW153" s="60"/>
      <c r="QOX153" s="60"/>
      <c r="QOY153" s="60"/>
      <c r="QOZ153" s="60"/>
      <c r="QPA153" s="60"/>
      <c r="QPB153" s="60"/>
      <c r="QPC153" s="60"/>
      <c r="QPD153" s="60"/>
      <c r="QPE153" s="60"/>
      <c r="QPF153" s="60"/>
      <c r="QPG153" s="60"/>
      <c r="QPH153" s="60"/>
      <c r="QPI153" s="60"/>
      <c r="QPJ153" s="60"/>
      <c r="QPK153" s="60"/>
      <c r="QPL153" s="60"/>
      <c r="QPM153" s="60"/>
      <c r="QPN153" s="60"/>
      <c r="QPO153" s="60"/>
      <c r="QPP153" s="60"/>
      <c r="QPQ153" s="60"/>
      <c r="QPR153" s="60"/>
      <c r="QPS153" s="60"/>
      <c r="QPT153" s="60"/>
      <c r="QPU153" s="60"/>
      <c r="QPV153" s="60"/>
      <c r="QPW153" s="60"/>
      <c r="QPX153" s="60"/>
      <c r="QPY153" s="60"/>
      <c r="QPZ153" s="60"/>
      <c r="QQA153" s="60"/>
      <c r="QQB153" s="60"/>
      <c r="QQC153" s="60"/>
      <c r="QQD153" s="60"/>
      <c r="QQE153" s="60"/>
      <c r="QQF153" s="60"/>
      <c r="QQG153" s="60"/>
      <c r="QQH153" s="60"/>
      <c r="QQI153" s="60"/>
      <c r="QQJ153" s="60"/>
      <c r="QQK153" s="60"/>
      <c r="QQL153" s="60"/>
      <c r="QQM153" s="60"/>
      <c r="QQN153" s="60"/>
      <c r="QQO153" s="60"/>
      <c r="QQP153" s="60"/>
      <c r="QQQ153" s="60"/>
      <c r="QQR153" s="60"/>
      <c r="QQS153" s="60"/>
      <c r="QQT153" s="60"/>
      <c r="QQU153" s="60"/>
      <c r="QQV153" s="60"/>
      <c r="QQW153" s="60"/>
      <c r="QQX153" s="60"/>
      <c r="QQY153" s="60"/>
      <c r="QQZ153" s="60"/>
      <c r="QRA153" s="60"/>
      <c r="QRB153" s="60"/>
      <c r="QRC153" s="60"/>
      <c r="QRD153" s="60"/>
      <c r="QRE153" s="60"/>
      <c r="QRF153" s="60"/>
      <c r="QRG153" s="60"/>
      <c r="QRH153" s="60"/>
      <c r="QRI153" s="60"/>
      <c r="QRJ153" s="60"/>
      <c r="QRK153" s="60"/>
      <c r="QRL153" s="60"/>
      <c r="QRM153" s="60"/>
      <c r="QRN153" s="60"/>
      <c r="QRO153" s="60"/>
      <c r="QRP153" s="60"/>
      <c r="QRQ153" s="60"/>
      <c r="QRR153" s="60"/>
      <c r="QRS153" s="60"/>
      <c r="QRT153" s="60"/>
      <c r="QRU153" s="60"/>
      <c r="QRV153" s="60"/>
      <c r="QRW153" s="60"/>
      <c r="QRX153" s="60"/>
      <c r="QRY153" s="60"/>
      <c r="QRZ153" s="60"/>
      <c r="QSA153" s="60"/>
      <c r="QSB153" s="60"/>
      <c r="QSC153" s="60"/>
      <c r="QSD153" s="60"/>
      <c r="QSE153" s="60"/>
      <c r="QSF153" s="60"/>
      <c r="QSG153" s="60"/>
      <c r="QSH153" s="60"/>
      <c r="QSI153" s="60"/>
      <c r="QSJ153" s="60"/>
      <c r="QSK153" s="60"/>
      <c r="QSL153" s="60"/>
      <c r="QSM153" s="60"/>
      <c r="QSN153" s="60"/>
      <c r="QSO153" s="60"/>
      <c r="QSP153" s="60"/>
      <c r="QSQ153" s="60"/>
      <c r="QSR153" s="60"/>
      <c r="QSS153" s="60"/>
      <c r="QST153" s="60"/>
      <c r="QSU153" s="60"/>
      <c r="QSV153" s="60"/>
      <c r="QSW153" s="60"/>
      <c r="QSX153" s="60"/>
      <c r="QSY153" s="60"/>
      <c r="QSZ153" s="60"/>
      <c r="QTA153" s="60"/>
      <c r="QTB153" s="60"/>
      <c r="QTC153" s="60"/>
      <c r="QTD153" s="60"/>
      <c r="QTE153" s="60"/>
      <c r="QTF153" s="60"/>
      <c r="QTG153" s="60"/>
      <c r="QTH153" s="60"/>
      <c r="QTI153" s="60"/>
      <c r="QTJ153" s="60"/>
      <c r="QTK153" s="60"/>
      <c r="QTL153" s="60"/>
      <c r="QTM153" s="60"/>
      <c r="QTN153" s="60"/>
      <c r="QTO153" s="60"/>
      <c r="QTP153" s="60"/>
      <c r="QTQ153" s="60"/>
      <c r="QTR153" s="60"/>
      <c r="QTS153" s="60"/>
      <c r="QTT153" s="60"/>
      <c r="QTU153" s="60"/>
      <c r="QTV153" s="60"/>
      <c r="QTW153" s="60"/>
      <c r="QTX153" s="60"/>
      <c r="QTY153" s="60"/>
      <c r="QTZ153" s="60"/>
      <c r="QUA153" s="60"/>
      <c r="QUB153" s="60"/>
      <c r="QUC153" s="60"/>
      <c r="QUD153" s="60"/>
      <c r="QUE153" s="60"/>
      <c r="QUF153" s="60"/>
      <c r="QUG153" s="60"/>
      <c r="QUH153" s="60"/>
      <c r="QUI153" s="60"/>
      <c r="QUJ153" s="60"/>
      <c r="QUK153" s="60"/>
      <c r="QUL153" s="60"/>
      <c r="QUM153" s="60"/>
      <c r="QUN153" s="60"/>
      <c r="QUO153" s="60"/>
      <c r="QUP153" s="60"/>
      <c r="QUQ153" s="60"/>
      <c r="QUR153" s="60"/>
      <c r="QUS153" s="60"/>
      <c r="QUT153" s="60"/>
      <c r="QUU153" s="60"/>
      <c r="QUV153" s="60"/>
      <c r="QUW153" s="60"/>
      <c r="QUX153" s="60"/>
      <c r="QUY153" s="60"/>
      <c r="QUZ153" s="60"/>
      <c r="QVA153" s="60"/>
      <c r="QVB153" s="60"/>
      <c r="QVC153" s="60"/>
      <c r="QVD153" s="60"/>
      <c r="QVE153" s="60"/>
      <c r="QVF153" s="60"/>
      <c r="QVG153" s="60"/>
      <c r="QVH153" s="60"/>
      <c r="QVI153" s="60"/>
      <c r="QVJ153" s="60"/>
      <c r="QVK153" s="60"/>
      <c r="QVL153" s="60"/>
      <c r="QVM153" s="60"/>
      <c r="QVN153" s="60"/>
      <c r="QVO153" s="60"/>
      <c r="QVP153" s="60"/>
      <c r="QVQ153" s="60"/>
      <c r="QVR153" s="60"/>
      <c r="QVS153" s="60"/>
      <c r="QVT153" s="60"/>
      <c r="QVU153" s="60"/>
      <c r="QVV153" s="60"/>
      <c r="QVW153" s="60"/>
      <c r="QVX153" s="60"/>
      <c r="QVY153" s="60"/>
      <c r="QVZ153" s="60"/>
      <c r="QWA153" s="60"/>
      <c r="QWB153" s="60"/>
      <c r="QWC153" s="60"/>
      <c r="QWD153" s="60"/>
      <c r="QWE153" s="60"/>
      <c r="QWF153" s="60"/>
      <c r="QWG153" s="60"/>
      <c r="QWH153" s="60"/>
      <c r="QWI153" s="60"/>
      <c r="QWJ153" s="60"/>
      <c r="QWK153" s="60"/>
      <c r="QWL153" s="60"/>
      <c r="QWM153" s="60"/>
      <c r="QWN153" s="60"/>
      <c r="QWO153" s="60"/>
      <c r="QWP153" s="60"/>
      <c r="QWQ153" s="60"/>
      <c r="QWR153" s="60"/>
      <c r="QWS153" s="60"/>
      <c r="QWT153" s="60"/>
      <c r="QWU153" s="60"/>
      <c r="QWV153" s="60"/>
      <c r="QWW153" s="60"/>
      <c r="QWX153" s="60"/>
      <c r="QWY153" s="60"/>
      <c r="QWZ153" s="60"/>
      <c r="QXA153" s="60"/>
      <c r="QXB153" s="60"/>
      <c r="QXC153" s="60"/>
      <c r="QXD153" s="60"/>
      <c r="QXE153" s="60"/>
      <c r="QXF153" s="60"/>
      <c r="QXG153" s="60"/>
      <c r="QXH153" s="60"/>
      <c r="QXI153" s="60"/>
      <c r="QXJ153" s="60"/>
      <c r="QXK153" s="60"/>
      <c r="QXL153" s="60"/>
      <c r="QXM153" s="60"/>
      <c r="QXN153" s="60"/>
      <c r="QXO153" s="60"/>
      <c r="QXP153" s="60"/>
      <c r="QXQ153" s="60"/>
      <c r="QXR153" s="60"/>
      <c r="QXS153" s="60"/>
      <c r="QXT153" s="60"/>
      <c r="QXU153" s="60"/>
      <c r="QXV153" s="60"/>
      <c r="QXW153" s="60"/>
      <c r="QXX153" s="60"/>
      <c r="QXY153" s="60"/>
      <c r="QXZ153" s="60"/>
      <c r="QYA153" s="60"/>
      <c r="QYB153" s="60"/>
      <c r="QYC153" s="60"/>
      <c r="QYD153" s="60"/>
      <c r="QYE153" s="60"/>
      <c r="QYF153" s="60"/>
      <c r="QYG153" s="60"/>
      <c r="QYH153" s="60"/>
      <c r="QYI153" s="60"/>
      <c r="QYJ153" s="60"/>
      <c r="QYK153" s="60"/>
      <c r="QYL153" s="60"/>
      <c r="QYM153" s="60"/>
      <c r="QYN153" s="60"/>
      <c r="QYO153" s="60"/>
      <c r="QYP153" s="60"/>
      <c r="QYQ153" s="60"/>
      <c r="QYR153" s="60"/>
      <c r="QYS153" s="60"/>
      <c r="QYT153" s="60"/>
      <c r="QYU153" s="60"/>
      <c r="QYV153" s="60"/>
      <c r="QYW153" s="60"/>
      <c r="QYX153" s="60"/>
      <c r="QYY153" s="60"/>
      <c r="QYZ153" s="60"/>
      <c r="QZA153" s="60"/>
      <c r="QZB153" s="60"/>
      <c r="QZC153" s="60"/>
      <c r="QZD153" s="60"/>
      <c r="QZE153" s="60"/>
      <c r="QZF153" s="60"/>
      <c r="QZG153" s="60"/>
      <c r="QZH153" s="60"/>
      <c r="QZI153" s="60"/>
      <c r="QZJ153" s="60"/>
      <c r="QZK153" s="60"/>
      <c r="QZL153" s="60"/>
      <c r="QZM153" s="60"/>
      <c r="QZN153" s="60"/>
      <c r="QZO153" s="60"/>
      <c r="QZP153" s="60"/>
      <c r="QZQ153" s="60"/>
      <c r="QZR153" s="60"/>
      <c r="QZS153" s="60"/>
      <c r="QZT153" s="60"/>
      <c r="QZU153" s="60"/>
      <c r="QZV153" s="60"/>
      <c r="QZW153" s="60"/>
      <c r="QZX153" s="60"/>
      <c r="QZY153" s="60"/>
      <c r="QZZ153" s="60"/>
      <c r="RAA153" s="60"/>
      <c r="RAB153" s="60"/>
      <c r="RAC153" s="60"/>
      <c r="RAD153" s="60"/>
      <c r="RAE153" s="60"/>
      <c r="RAF153" s="60"/>
      <c r="RAG153" s="60"/>
      <c r="RAH153" s="60"/>
      <c r="RAI153" s="60"/>
      <c r="RAJ153" s="60"/>
      <c r="RAK153" s="60"/>
      <c r="RAL153" s="60"/>
      <c r="RAM153" s="60"/>
      <c r="RAN153" s="60"/>
      <c r="RAO153" s="60"/>
      <c r="RAP153" s="60"/>
      <c r="RAQ153" s="60"/>
      <c r="RAR153" s="60"/>
      <c r="RAS153" s="60"/>
      <c r="RAT153" s="60"/>
      <c r="RAU153" s="60"/>
      <c r="RAV153" s="60"/>
      <c r="RAW153" s="60"/>
      <c r="RAX153" s="60"/>
      <c r="RAY153" s="60"/>
      <c r="RAZ153" s="60"/>
      <c r="RBA153" s="60"/>
      <c r="RBB153" s="60"/>
      <c r="RBC153" s="60"/>
      <c r="RBD153" s="60"/>
      <c r="RBE153" s="60"/>
      <c r="RBF153" s="60"/>
      <c r="RBG153" s="60"/>
      <c r="RBH153" s="60"/>
      <c r="RBI153" s="60"/>
      <c r="RBJ153" s="60"/>
      <c r="RBK153" s="60"/>
      <c r="RBL153" s="60"/>
      <c r="RBM153" s="60"/>
      <c r="RBN153" s="60"/>
      <c r="RBO153" s="60"/>
      <c r="RBP153" s="60"/>
      <c r="RBQ153" s="60"/>
      <c r="RBR153" s="60"/>
      <c r="RBS153" s="60"/>
      <c r="RBT153" s="60"/>
      <c r="RBU153" s="60"/>
      <c r="RBV153" s="60"/>
      <c r="RBW153" s="60"/>
      <c r="RBX153" s="60"/>
      <c r="RBY153" s="60"/>
      <c r="RBZ153" s="60"/>
      <c r="RCA153" s="60"/>
      <c r="RCB153" s="60"/>
      <c r="RCC153" s="60"/>
      <c r="RCD153" s="60"/>
      <c r="RCE153" s="60"/>
      <c r="RCF153" s="60"/>
      <c r="RCG153" s="60"/>
      <c r="RCH153" s="60"/>
      <c r="RCI153" s="60"/>
      <c r="RCJ153" s="60"/>
      <c r="RCK153" s="60"/>
      <c r="RCL153" s="60"/>
      <c r="RCM153" s="60"/>
      <c r="RCN153" s="60"/>
      <c r="RCO153" s="60"/>
      <c r="RCP153" s="60"/>
      <c r="RCQ153" s="60"/>
      <c r="RCR153" s="60"/>
      <c r="RCS153" s="60"/>
      <c r="RCT153" s="60"/>
      <c r="RCU153" s="60"/>
      <c r="RCV153" s="60"/>
      <c r="RCW153" s="60"/>
      <c r="RCX153" s="60"/>
      <c r="RCY153" s="60"/>
      <c r="RCZ153" s="60"/>
      <c r="RDA153" s="60"/>
      <c r="RDB153" s="60"/>
      <c r="RDC153" s="60"/>
      <c r="RDD153" s="60"/>
      <c r="RDE153" s="60"/>
      <c r="RDF153" s="60"/>
      <c r="RDG153" s="60"/>
      <c r="RDH153" s="60"/>
      <c r="RDI153" s="60"/>
      <c r="RDJ153" s="60"/>
      <c r="RDK153" s="60"/>
      <c r="RDL153" s="60"/>
      <c r="RDM153" s="60"/>
      <c r="RDN153" s="60"/>
      <c r="RDO153" s="60"/>
      <c r="RDP153" s="60"/>
      <c r="RDQ153" s="60"/>
      <c r="RDR153" s="60"/>
      <c r="RDS153" s="60"/>
      <c r="RDT153" s="60"/>
      <c r="RDU153" s="60"/>
      <c r="RDV153" s="60"/>
      <c r="RDW153" s="60"/>
      <c r="RDX153" s="60"/>
      <c r="RDY153" s="60"/>
      <c r="RDZ153" s="60"/>
      <c r="REA153" s="60"/>
      <c r="REB153" s="60"/>
      <c r="REC153" s="60"/>
      <c r="RED153" s="60"/>
      <c r="REE153" s="60"/>
      <c r="REF153" s="60"/>
      <c r="REG153" s="60"/>
      <c r="REH153" s="60"/>
      <c r="REI153" s="60"/>
      <c r="REJ153" s="60"/>
      <c r="REK153" s="60"/>
      <c r="REL153" s="60"/>
      <c r="REM153" s="60"/>
      <c r="REN153" s="60"/>
      <c r="REO153" s="60"/>
      <c r="REP153" s="60"/>
      <c r="REQ153" s="60"/>
      <c r="RER153" s="60"/>
      <c r="RES153" s="60"/>
      <c r="RET153" s="60"/>
      <c r="REU153" s="60"/>
      <c r="REV153" s="60"/>
      <c r="REW153" s="60"/>
      <c r="REX153" s="60"/>
      <c r="REY153" s="60"/>
      <c r="REZ153" s="60"/>
      <c r="RFA153" s="60"/>
      <c r="RFB153" s="60"/>
      <c r="RFC153" s="60"/>
      <c r="RFD153" s="60"/>
      <c r="RFE153" s="60"/>
      <c r="RFF153" s="60"/>
      <c r="RFG153" s="60"/>
      <c r="RFH153" s="60"/>
      <c r="RFI153" s="60"/>
      <c r="RFJ153" s="60"/>
      <c r="RFK153" s="60"/>
      <c r="RFL153" s="60"/>
      <c r="RFM153" s="60"/>
      <c r="RFN153" s="60"/>
      <c r="RFO153" s="60"/>
      <c r="RFP153" s="60"/>
      <c r="RFQ153" s="60"/>
      <c r="RFR153" s="60"/>
      <c r="RFS153" s="60"/>
      <c r="RFT153" s="60"/>
      <c r="RFU153" s="60"/>
      <c r="RFV153" s="60"/>
      <c r="RFW153" s="60"/>
      <c r="RFX153" s="60"/>
      <c r="RFY153" s="60"/>
      <c r="RFZ153" s="60"/>
      <c r="RGA153" s="60"/>
      <c r="RGB153" s="60"/>
      <c r="RGC153" s="60"/>
      <c r="RGD153" s="60"/>
      <c r="RGE153" s="60"/>
      <c r="RGF153" s="60"/>
      <c r="RGG153" s="60"/>
      <c r="RGH153" s="60"/>
      <c r="RGI153" s="60"/>
      <c r="RGJ153" s="60"/>
      <c r="RGK153" s="60"/>
      <c r="RGL153" s="60"/>
      <c r="RGM153" s="60"/>
      <c r="RGN153" s="60"/>
      <c r="RGO153" s="60"/>
      <c r="RGP153" s="60"/>
      <c r="RGQ153" s="60"/>
      <c r="RGR153" s="60"/>
      <c r="RGS153" s="60"/>
      <c r="RGT153" s="60"/>
      <c r="RGU153" s="60"/>
      <c r="RGV153" s="60"/>
      <c r="RGW153" s="60"/>
      <c r="RGX153" s="60"/>
      <c r="RGY153" s="60"/>
      <c r="RGZ153" s="60"/>
      <c r="RHA153" s="60"/>
      <c r="RHB153" s="60"/>
      <c r="RHC153" s="60"/>
      <c r="RHD153" s="60"/>
      <c r="RHE153" s="60"/>
      <c r="RHF153" s="60"/>
      <c r="RHG153" s="60"/>
      <c r="RHH153" s="60"/>
      <c r="RHI153" s="60"/>
      <c r="RHJ153" s="60"/>
      <c r="RHK153" s="60"/>
      <c r="RHL153" s="60"/>
      <c r="RHM153" s="60"/>
      <c r="RHN153" s="60"/>
      <c r="RHO153" s="60"/>
      <c r="RHP153" s="60"/>
      <c r="RHQ153" s="60"/>
      <c r="RHR153" s="60"/>
      <c r="RHS153" s="60"/>
      <c r="RHT153" s="60"/>
      <c r="RHU153" s="60"/>
      <c r="RHV153" s="60"/>
      <c r="RHW153" s="60"/>
      <c r="RHX153" s="60"/>
      <c r="RHY153" s="60"/>
      <c r="RHZ153" s="60"/>
      <c r="RIA153" s="60"/>
      <c r="RIB153" s="60"/>
      <c r="RIC153" s="60"/>
      <c r="RID153" s="60"/>
      <c r="RIE153" s="60"/>
      <c r="RIF153" s="60"/>
      <c r="RIG153" s="60"/>
      <c r="RIH153" s="60"/>
      <c r="RII153" s="60"/>
      <c r="RIJ153" s="60"/>
      <c r="RIK153" s="60"/>
      <c r="RIL153" s="60"/>
      <c r="RIM153" s="60"/>
      <c r="RIN153" s="60"/>
      <c r="RIO153" s="60"/>
      <c r="RIP153" s="60"/>
      <c r="RIQ153" s="60"/>
      <c r="RIR153" s="60"/>
      <c r="RIS153" s="60"/>
      <c r="RIT153" s="60"/>
      <c r="RIU153" s="60"/>
      <c r="RIV153" s="60"/>
      <c r="RIW153" s="60"/>
      <c r="RIX153" s="60"/>
      <c r="RIY153" s="60"/>
      <c r="RIZ153" s="60"/>
      <c r="RJA153" s="60"/>
      <c r="RJB153" s="60"/>
      <c r="RJC153" s="60"/>
      <c r="RJD153" s="60"/>
      <c r="RJE153" s="60"/>
      <c r="RJF153" s="60"/>
      <c r="RJG153" s="60"/>
      <c r="RJH153" s="60"/>
      <c r="RJI153" s="60"/>
      <c r="RJJ153" s="60"/>
      <c r="RJK153" s="60"/>
      <c r="RJL153" s="60"/>
      <c r="RJM153" s="60"/>
      <c r="RJN153" s="60"/>
      <c r="RJO153" s="60"/>
      <c r="RJP153" s="60"/>
      <c r="RJQ153" s="60"/>
      <c r="RJR153" s="60"/>
      <c r="RJS153" s="60"/>
      <c r="RJT153" s="60"/>
      <c r="RJU153" s="60"/>
      <c r="RJV153" s="60"/>
      <c r="RJW153" s="60"/>
      <c r="RJX153" s="60"/>
      <c r="RJY153" s="60"/>
      <c r="RJZ153" s="60"/>
      <c r="RKA153" s="60"/>
      <c r="RKB153" s="60"/>
      <c r="RKC153" s="60"/>
      <c r="RKD153" s="60"/>
      <c r="RKE153" s="60"/>
      <c r="RKF153" s="60"/>
      <c r="RKG153" s="60"/>
      <c r="RKH153" s="60"/>
      <c r="RKI153" s="60"/>
      <c r="RKJ153" s="60"/>
      <c r="RKK153" s="60"/>
      <c r="RKL153" s="60"/>
      <c r="RKM153" s="60"/>
      <c r="RKN153" s="60"/>
      <c r="RKO153" s="60"/>
      <c r="RKP153" s="60"/>
      <c r="RKQ153" s="60"/>
      <c r="RKR153" s="60"/>
      <c r="RKS153" s="60"/>
      <c r="RKT153" s="60"/>
      <c r="RKU153" s="60"/>
      <c r="RKV153" s="60"/>
      <c r="RKW153" s="60"/>
      <c r="RKX153" s="60"/>
      <c r="RKY153" s="60"/>
      <c r="RKZ153" s="60"/>
      <c r="RLA153" s="60"/>
      <c r="RLB153" s="60"/>
      <c r="RLC153" s="60"/>
      <c r="RLD153" s="60"/>
      <c r="RLE153" s="60"/>
      <c r="RLF153" s="60"/>
      <c r="RLG153" s="60"/>
      <c r="RLH153" s="60"/>
      <c r="RLI153" s="60"/>
      <c r="RLJ153" s="60"/>
      <c r="RLK153" s="60"/>
      <c r="RLL153" s="60"/>
      <c r="RLM153" s="60"/>
      <c r="RLN153" s="60"/>
      <c r="RLO153" s="60"/>
      <c r="RLP153" s="60"/>
      <c r="RLQ153" s="60"/>
      <c r="RLR153" s="60"/>
      <c r="RLS153" s="60"/>
      <c r="RLT153" s="60"/>
      <c r="RLU153" s="60"/>
      <c r="RLV153" s="60"/>
      <c r="RLW153" s="60"/>
      <c r="RLX153" s="60"/>
      <c r="RLY153" s="60"/>
      <c r="RLZ153" s="60"/>
      <c r="RMA153" s="60"/>
      <c r="RMB153" s="60"/>
      <c r="RMC153" s="60"/>
      <c r="RMD153" s="60"/>
      <c r="RME153" s="60"/>
      <c r="RMF153" s="60"/>
      <c r="RMG153" s="60"/>
      <c r="RMH153" s="60"/>
      <c r="RMI153" s="60"/>
      <c r="RMJ153" s="60"/>
      <c r="RMK153" s="60"/>
      <c r="RML153" s="60"/>
      <c r="RMM153" s="60"/>
      <c r="RMN153" s="60"/>
      <c r="RMO153" s="60"/>
      <c r="RMP153" s="60"/>
      <c r="RMQ153" s="60"/>
      <c r="RMR153" s="60"/>
      <c r="RMS153" s="60"/>
      <c r="RMT153" s="60"/>
      <c r="RMU153" s="60"/>
      <c r="RMV153" s="60"/>
      <c r="RMW153" s="60"/>
      <c r="RMX153" s="60"/>
      <c r="RMY153" s="60"/>
      <c r="RMZ153" s="60"/>
      <c r="RNA153" s="60"/>
      <c r="RNB153" s="60"/>
      <c r="RNC153" s="60"/>
      <c r="RND153" s="60"/>
      <c r="RNE153" s="60"/>
      <c r="RNF153" s="60"/>
      <c r="RNG153" s="60"/>
      <c r="RNH153" s="60"/>
      <c r="RNI153" s="60"/>
      <c r="RNJ153" s="60"/>
      <c r="RNK153" s="60"/>
      <c r="RNL153" s="60"/>
      <c r="RNM153" s="60"/>
      <c r="RNN153" s="60"/>
      <c r="RNO153" s="60"/>
      <c r="RNP153" s="60"/>
      <c r="RNQ153" s="60"/>
      <c r="RNR153" s="60"/>
      <c r="RNS153" s="60"/>
      <c r="RNT153" s="60"/>
      <c r="RNU153" s="60"/>
      <c r="RNV153" s="60"/>
      <c r="RNW153" s="60"/>
      <c r="RNX153" s="60"/>
      <c r="RNY153" s="60"/>
      <c r="RNZ153" s="60"/>
      <c r="ROA153" s="60"/>
      <c r="ROB153" s="60"/>
      <c r="ROC153" s="60"/>
      <c r="ROD153" s="60"/>
      <c r="ROE153" s="60"/>
      <c r="ROF153" s="60"/>
      <c r="ROG153" s="60"/>
      <c r="ROH153" s="60"/>
      <c r="ROI153" s="60"/>
      <c r="ROJ153" s="60"/>
      <c r="ROK153" s="60"/>
      <c r="ROL153" s="60"/>
      <c r="ROM153" s="60"/>
      <c r="RON153" s="60"/>
      <c r="ROO153" s="60"/>
      <c r="ROP153" s="60"/>
      <c r="ROQ153" s="60"/>
      <c r="ROR153" s="60"/>
      <c r="ROS153" s="60"/>
      <c r="ROT153" s="60"/>
      <c r="ROU153" s="60"/>
      <c r="ROV153" s="60"/>
      <c r="ROW153" s="60"/>
      <c r="ROX153" s="60"/>
      <c r="ROY153" s="60"/>
      <c r="ROZ153" s="60"/>
      <c r="RPA153" s="60"/>
      <c r="RPB153" s="60"/>
      <c r="RPC153" s="60"/>
      <c r="RPD153" s="60"/>
      <c r="RPE153" s="60"/>
      <c r="RPF153" s="60"/>
      <c r="RPG153" s="60"/>
      <c r="RPH153" s="60"/>
      <c r="RPI153" s="60"/>
      <c r="RPJ153" s="60"/>
      <c r="RPK153" s="60"/>
      <c r="RPL153" s="60"/>
      <c r="RPM153" s="60"/>
      <c r="RPN153" s="60"/>
      <c r="RPO153" s="60"/>
      <c r="RPP153" s="60"/>
      <c r="RPQ153" s="60"/>
      <c r="RPR153" s="60"/>
      <c r="RPS153" s="60"/>
      <c r="RPT153" s="60"/>
      <c r="RPU153" s="60"/>
      <c r="RPV153" s="60"/>
      <c r="RPW153" s="60"/>
      <c r="RPX153" s="60"/>
      <c r="RPY153" s="60"/>
      <c r="RPZ153" s="60"/>
      <c r="RQA153" s="60"/>
      <c r="RQB153" s="60"/>
      <c r="RQC153" s="60"/>
      <c r="RQD153" s="60"/>
      <c r="RQE153" s="60"/>
      <c r="RQF153" s="60"/>
      <c r="RQG153" s="60"/>
      <c r="RQH153" s="60"/>
      <c r="RQI153" s="60"/>
      <c r="RQJ153" s="60"/>
      <c r="RQK153" s="60"/>
      <c r="RQL153" s="60"/>
      <c r="RQM153" s="60"/>
      <c r="RQN153" s="60"/>
      <c r="RQO153" s="60"/>
      <c r="RQP153" s="60"/>
      <c r="RQQ153" s="60"/>
      <c r="RQR153" s="60"/>
      <c r="RQS153" s="60"/>
      <c r="RQT153" s="60"/>
      <c r="RQU153" s="60"/>
      <c r="RQV153" s="60"/>
      <c r="RQW153" s="60"/>
      <c r="RQX153" s="60"/>
      <c r="RQY153" s="60"/>
      <c r="RQZ153" s="60"/>
      <c r="RRA153" s="60"/>
      <c r="RRB153" s="60"/>
      <c r="RRC153" s="60"/>
      <c r="RRD153" s="60"/>
      <c r="RRE153" s="60"/>
      <c r="RRF153" s="60"/>
      <c r="RRG153" s="60"/>
      <c r="RRH153" s="60"/>
      <c r="RRI153" s="60"/>
      <c r="RRJ153" s="60"/>
      <c r="RRK153" s="60"/>
      <c r="RRL153" s="60"/>
      <c r="RRM153" s="60"/>
      <c r="RRN153" s="60"/>
      <c r="RRO153" s="60"/>
      <c r="RRP153" s="60"/>
      <c r="RRQ153" s="60"/>
      <c r="RRR153" s="60"/>
      <c r="RRS153" s="60"/>
      <c r="RRT153" s="60"/>
      <c r="RRU153" s="60"/>
      <c r="RRV153" s="60"/>
      <c r="RRW153" s="60"/>
      <c r="RRX153" s="60"/>
      <c r="RRY153" s="60"/>
      <c r="RRZ153" s="60"/>
      <c r="RSA153" s="60"/>
      <c r="RSB153" s="60"/>
      <c r="RSC153" s="60"/>
      <c r="RSD153" s="60"/>
      <c r="RSE153" s="60"/>
      <c r="RSF153" s="60"/>
      <c r="RSG153" s="60"/>
      <c r="RSH153" s="60"/>
      <c r="RSI153" s="60"/>
      <c r="RSJ153" s="60"/>
      <c r="RSK153" s="60"/>
      <c r="RSL153" s="60"/>
      <c r="RSM153" s="60"/>
      <c r="RSN153" s="60"/>
      <c r="RSO153" s="60"/>
      <c r="RSP153" s="60"/>
      <c r="RSQ153" s="60"/>
      <c r="RSR153" s="60"/>
      <c r="RSS153" s="60"/>
      <c r="RST153" s="60"/>
      <c r="RSU153" s="60"/>
      <c r="RSV153" s="60"/>
      <c r="RSW153" s="60"/>
      <c r="RSX153" s="60"/>
      <c r="RSY153" s="60"/>
      <c r="RSZ153" s="60"/>
      <c r="RTA153" s="60"/>
      <c r="RTB153" s="60"/>
      <c r="RTC153" s="60"/>
      <c r="RTD153" s="60"/>
      <c r="RTE153" s="60"/>
      <c r="RTF153" s="60"/>
      <c r="RTG153" s="60"/>
      <c r="RTH153" s="60"/>
      <c r="RTI153" s="60"/>
      <c r="RTJ153" s="60"/>
      <c r="RTK153" s="60"/>
      <c r="RTL153" s="60"/>
      <c r="RTM153" s="60"/>
      <c r="RTN153" s="60"/>
      <c r="RTO153" s="60"/>
      <c r="RTP153" s="60"/>
      <c r="RTQ153" s="60"/>
      <c r="RTR153" s="60"/>
      <c r="RTS153" s="60"/>
      <c r="RTT153" s="60"/>
      <c r="RTU153" s="60"/>
      <c r="RTV153" s="60"/>
      <c r="RTW153" s="60"/>
      <c r="RTX153" s="60"/>
      <c r="RTY153" s="60"/>
      <c r="RTZ153" s="60"/>
      <c r="RUA153" s="60"/>
      <c r="RUB153" s="60"/>
      <c r="RUC153" s="60"/>
      <c r="RUD153" s="60"/>
      <c r="RUE153" s="60"/>
      <c r="RUF153" s="60"/>
      <c r="RUG153" s="60"/>
      <c r="RUH153" s="60"/>
      <c r="RUI153" s="60"/>
      <c r="RUJ153" s="60"/>
      <c r="RUK153" s="60"/>
      <c r="RUL153" s="60"/>
      <c r="RUM153" s="60"/>
      <c r="RUN153" s="60"/>
      <c r="RUO153" s="60"/>
      <c r="RUP153" s="60"/>
      <c r="RUQ153" s="60"/>
      <c r="RUR153" s="60"/>
      <c r="RUS153" s="60"/>
      <c r="RUT153" s="60"/>
      <c r="RUU153" s="60"/>
      <c r="RUV153" s="60"/>
      <c r="RUW153" s="60"/>
      <c r="RUX153" s="60"/>
      <c r="RUY153" s="60"/>
      <c r="RUZ153" s="60"/>
      <c r="RVA153" s="60"/>
      <c r="RVB153" s="60"/>
      <c r="RVC153" s="60"/>
      <c r="RVD153" s="60"/>
      <c r="RVE153" s="60"/>
      <c r="RVF153" s="60"/>
      <c r="RVG153" s="60"/>
      <c r="RVH153" s="60"/>
      <c r="RVI153" s="60"/>
      <c r="RVJ153" s="60"/>
      <c r="RVK153" s="60"/>
      <c r="RVL153" s="60"/>
      <c r="RVM153" s="60"/>
      <c r="RVN153" s="60"/>
      <c r="RVO153" s="60"/>
      <c r="RVP153" s="60"/>
      <c r="RVQ153" s="60"/>
      <c r="RVR153" s="60"/>
      <c r="RVS153" s="60"/>
      <c r="RVT153" s="60"/>
      <c r="RVU153" s="60"/>
      <c r="RVV153" s="60"/>
      <c r="RVW153" s="60"/>
      <c r="RVX153" s="60"/>
      <c r="RVY153" s="60"/>
      <c r="RVZ153" s="60"/>
      <c r="RWA153" s="60"/>
      <c r="RWB153" s="60"/>
      <c r="RWC153" s="60"/>
      <c r="RWD153" s="60"/>
      <c r="RWE153" s="60"/>
      <c r="RWF153" s="60"/>
      <c r="RWG153" s="60"/>
      <c r="RWH153" s="60"/>
      <c r="RWI153" s="60"/>
      <c r="RWJ153" s="60"/>
      <c r="RWK153" s="60"/>
      <c r="RWL153" s="60"/>
      <c r="RWM153" s="60"/>
      <c r="RWN153" s="60"/>
      <c r="RWO153" s="60"/>
      <c r="RWP153" s="60"/>
      <c r="RWQ153" s="60"/>
      <c r="RWR153" s="60"/>
      <c r="RWS153" s="60"/>
      <c r="RWT153" s="60"/>
      <c r="RWU153" s="60"/>
      <c r="RWV153" s="60"/>
      <c r="RWW153" s="60"/>
      <c r="RWX153" s="60"/>
      <c r="RWY153" s="60"/>
      <c r="RWZ153" s="60"/>
      <c r="RXA153" s="60"/>
      <c r="RXB153" s="60"/>
      <c r="RXC153" s="60"/>
      <c r="RXD153" s="60"/>
      <c r="RXE153" s="60"/>
      <c r="RXF153" s="60"/>
      <c r="RXG153" s="60"/>
      <c r="RXH153" s="60"/>
      <c r="RXI153" s="60"/>
      <c r="RXJ153" s="60"/>
      <c r="RXK153" s="60"/>
      <c r="RXL153" s="60"/>
      <c r="RXM153" s="60"/>
      <c r="RXN153" s="60"/>
      <c r="RXO153" s="60"/>
      <c r="RXP153" s="60"/>
      <c r="RXQ153" s="60"/>
      <c r="RXR153" s="60"/>
      <c r="RXS153" s="60"/>
      <c r="RXT153" s="60"/>
      <c r="RXU153" s="60"/>
      <c r="RXV153" s="60"/>
      <c r="RXW153" s="60"/>
      <c r="RXX153" s="60"/>
      <c r="RXY153" s="60"/>
      <c r="RXZ153" s="60"/>
      <c r="RYA153" s="60"/>
      <c r="RYB153" s="60"/>
      <c r="RYC153" s="60"/>
      <c r="RYD153" s="60"/>
      <c r="RYE153" s="60"/>
      <c r="RYF153" s="60"/>
      <c r="RYG153" s="60"/>
      <c r="RYH153" s="60"/>
      <c r="RYI153" s="60"/>
      <c r="RYJ153" s="60"/>
      <c r="RYK153" s="60"/>
      <c r="RYL153" s="60"/>
      <c r="RYM153" s="60"/>
      <c r="RYN153" s="60"/>
      <c r="RYO153" s="60"/>
      <c r="RYP153" s="60"/>
      <c r="RYQ153" s="60"/>
      <c r="RYR153" s="60"/>
      <c r="RYS153" s="60"/>
      <c r="RYT153" s="60"/>
      <c r="RYU153" s="60"/>
      <c r="RYV153" s="60"/>
      <c r="RYW153" s="60"/>
      <c r="RYX153" s="60"/>
      <c r="RYY153" s="60"/>
      <c r="RYZ153" s="60"/>
      <c r="RZA153" s="60"/>
      <c r="RZB153" s="60"/>
      <c r="RZC153" s="60"/>
      <c r="RZD153" s="60"/>
      <c r="RZE153" s="60"/>
      <c r="RZF153" s="60"/>
      <c r="RZG153" s="60"/>
      <c r="RZH153" s="60"/>
      <c r="RZI153" s="60"/>
      <c r="RZJ153" s="60"/>
      <c r="RZK153" s="60"/>
      <c r="RZL153" s="60"/>
      <c r="RZM153" s="60"/>
      <c r="RZN153" s="60"/>
      <c r="RZO153" s="60"/>
      <c r="RZP153" s="60"/>
      <c r="RZQ153" s="60"/>
      <c r="RZR153" s="60"/>
      <c r="RZS153" s="60"/>
      <c r="RZT153" s="60"/>
      <c r="RZU153" s="60"/>
      <c r="RZV153" s="60"/>
      <c r="RZW153" s="60"/>
      <c r="RZX153" s="60"/>
      <c r="RZY153" s="60"/>
      <c r="RZZ153" s="60"/>
      <c r="SAA153" s="60"/>
      <c r="SAB153" s="60"/>
      <c r="SAC153" s="60"/>
      <c r="SAD153" s="60"/>
      <c r="SAE153" s="60"/>
      <c r="SAF153" s="60"/>
      <c r="SAG153" s="60"/>
      <c r="SAH153" s="60"/>
      <c r="SAI153" s="60"/>
      <c r="SAJ153" s="60"/>
      <c r="SAK153" s="60"/>
      <c r="SAL153" s="60"/>
      <c r="SAM153" s="60"/>
      <c r="SAN153" s="60"/>
      <c r="SAO153" s="60"/>
      <c r="SAP153" s="60"/>
      <c r="SAQ153" s="60"/>
      <c r="SAR153" s="60"/>
      <c r="SAS153" s="60"/>
      <c r="SAT153" s="60"/>
      <c r="SAU153" s="60"/>
      <c r="SAV153" s="60"/>
      <c r="SAW153" s="60"/>
      <c r="SAX153" s="60"/>
      <c r="SAY153" s="60"/>
      <c r="SAZ153" s="60"/>
      <c r="SBA153" s="60"/>
      <c r="SBB153" s="60"/>
      <c r="SBC153" s="60"/>
      <c r="SBD153" s="60"/>
      <c r="SBE153" s="60"/>
      <c r="SBF153" s="60"/>
      <c r="SBG153" s="60"/>
      <c r="SBH153" s="60"/>
      <c r="SBI153" s="60"/>
      <c r="SBJ153" s="60"/>
      <c r="SBK153" s="60"/>
      <c r="SBL153" s="60"/>
      <c r="SBM153" s="60"/>
      <c r="SBN153" s="60"/>
      <c r="SBO153" s="60"/>
      <c r="SBP153" s="60"/>
      <c r="SBQ153" s="60"/>
      <c r="SBR153" s="60"/>
      <c r="SBS153" s="60"/>
      <c r="SBT153" s="60"/>
      <c r="SBU153" s="60"/>
      <c r="SBV153" s="60"/>
      <c r="SBW153" s="60"/>
      <c r="SBX153" s="60"/>
      <c r="SBY153" s="60"/>
      <c r="SBZ153" s="60"/>
      <c r="SCA153" s="60"/>
      <c r="SCB153" s="60"/>
      <c r="SCC153" s="60"/>
      <c r="SCD153" s="60"/>
      <c r="SCE153" s="60"/>
      <c r="SCF153" s="60"/>
      <c r="SCG153" s="60"/>
      <c r="SCH153" s="60"/>
      <c r="SCI153" s="60"/>
      <c r="SCJ153" s="60"/>
      <c r="SCK153" s="60"/>
      <c r="SCL153" s="60"/>
      <c r="SCM153" s="60"/>
      <c r="SCN153" s="60"/>
      <c r="SCO153" s="60"/>
      <c r="SCP153" s="60"/>
      <c r="SCQ153" s="60"/>
      <c r="SCR153" s="60"/>
      <c r="SCS153" s="60"/>
      <c r="SCT153" s="60"/>
      <c r="SCU153" s="60"/>
      <c r="SCV153" s="60"/>
      <c r="SCW153" s="60"/>
      <c r="SCX153" s="60"/>
      <c r="SCY153" s="60"/>
      <c r="SCZ153" s="60"/>
      <c r="SDA153" s="60"/>
      <c r="SDB153" s="60"/>
      <c r="SDC153" s="60"/>
      <c r="SDD153" s="60"/>
      <c r="SDE153" s="60"/>
      <c r="SDF153" s="60"/>
      <c r="SDG153" s="60"/>
      <c r="SDH153" s="60"/>
      <c r="SDI153" s="60"/>
      <c r="SDJ153" s="60"/>
      <c r="SDK153" s="60"/>
      <c r="SDL153" s="60"/>
      <c r="SDM153" s="60"/>
      <c r="SDN153" s="60"/>
      <c r="SDO153" s="60"/>
      <c r="SDP153" s="60"/>
      <c r="SDQ153" s="60"/>
      <c r="SDR153" s="60"/>
      <c r="SDS153" s="60"/>
      <c r="SDT153" s="60"/>
      <c r="SDU153" s="60"/>
      <c r="SDV153" s="60"/>
      <c r="SDW153" s="60"/>
      <c r="SDX153" s="60"/>
      <c r="SDY153" s="60"/>
      <c r="SDZ153" s="60"/>
      <c r="SEA153" s="60"/>
      <c r="SEB153" s="60"/>
      <c r="SEC153" s="60"/>
      <c r="SED153" s="60"/>
      <c r="SEE153" s="60"/>
      <c r="SEF153" s="60"/>
      <c r="SEG153" s="60"/>
      <c r="SEH153" s="60"/>
      <c r="SEI153" s="60"/>
      <c r="SEJ153" s="60"/>
      <c r="SEK153" s="60"/>
      <c r="SEL153" s="60"/>
      <c r="SEM153" s="60"/>
      <c r="SEN153" s="60"/>
      <c r="SEO153" s="60"/>
      <c r="SEP153" s="60"/>
      <c r="SEQ153" s="60"/>
      <c r="SER153" s="60"/>
      <c r="SES153" s="60"/>
      <c r="SET153" s="60"/>
      <c r="SEU153" s="60"/>
      <c r="SEV153" s="60"/>
      <c r="SEW153" s="60"/>
      <c r="SEX153" s="60"/>
      <c r="SEY153" s="60"/>
      <c r="SEZ153" s="60"/>
      <c r="SFA153" s="60"/>
      <c r="SFB153" s="60"/>
      <c r="SFC153" s="60"/>
      <c r="SFD153" s="60"/>
      <c r="SFE153" s="60"/>
      <c r="SFF153" s="60"/>
      <c r="SFG153" s="60"/>
      <c r="SFH153" s="60"/>
      <c r="SFI153" s="60"/>
      <c r="SFJ153" s="60"/>
      <c r="SFK153" s="60"/>
      <c r="SFL153" s="60"/>
      <c r="SFM153" s="60"/>
      <c r="SFN153" s="60"/>
      <c r="SFO153" s="60"/>
      <c r="SFP153" s="60"/>
      <c r="SFQ153" s="60"/>
      <c r="SFR153" s="60"/>
      <c r="SFS153" s="60"/>
      <c r="SFT153" s="60"/>
      <c r="SFU153" s="60"/>
      <c r="SFV153" s="60"/>
      <c r="SFW153" s="60"/>
      <c r="SFX153" s="60"/>
      <c r="SFY153" s="60"/>
      <c r="SFZ153" s="60"/>
      <c r="SGA153" s="60"/>
      <c r="SGB153" s="60"/>
      <c r="SGC153" s="60"/>
      <c r="SGD153" s="60"/>
      <c r="SGE153" s="60"/>
      <c r="SGF153" s="60"/>
      <c r="SGG153" s="60"/>
      <c r="SGH153" s="60"/>
      <c r="SGI153" s="60"/>
      <c r="SGJ153" s="60"/>
      <c r="SGK153" s="60"/>
      <c r="SGL153" s="60"/>
      <c r="SGM153" s="60"/>
      <c r="SGN153" s="60"/>
      <c r="SGO153" s="60"/>
      <c r="SGP153" s="60"/>
      <c r="SGQ153" s="60"/>
      <c r="SGR153" s="60"/>
      <c r="SGS153" s="60"/>
      <c r="SGT153" s="60"/>
      <c r="SGU153" s="60"/>
      <c r="SGV153" s="60"/>
      <c r="SGW153" s="60"/>
      <c r="SGX153" s="60"/>
      <c r="SGY153" s="60"/>
      <c r="SGZ153" s="60"/>
      <c r="SHA153" s="60"/>
      <c r="SHB153" s="60"/>
      <c r="SHC153" s="60"/>
      <c r="SHD153" s="60"/>
      <c r="SHE153" s="60"/>
      <c r="SHF153" s="60"/>
      <c r="SHG153" s="60"/>
      <c r="SHH153" s="60"/>
      <c r="SHI153" s="60"/>
      <c r="SHJ153" s="60"/>
      <c r="SHK153" s="60"/>
      <c r="SHL153" s="60"/>
      <c r="SHM153" s="60"/>
      <c r="SHN153" s="60"/>
      <c r="SHO153" s="60"/>
      <c r="SHP153" s="60"/>
      <c r="SHQ153" s="60"/>
      <c r="SHR153" s="60"/>
      <c r="SHS153" s="60"/>
      <c r="SHT153" s="60"/>
      <c r="SHU153" s="60"/>
      <c r="SHV153" s="60"/>
      <c r="SHW153" s="60"/>
      <c r="SHX153" s="60"/>
      <c r="SHY153" s="60"/>
      <c r="SHZ153" s="60"/>
      <c r="SIA153" s="60"/>
      <c r="SIB153" s="60"/>
      <c r="SIC153" s="60"/>
      <c r="SID153" s="60"/>
      <c r="SIE153" s="60"/>
      <c r="SIF153" s="60"/>
      <c r="SIG153" s="60"/>
      <c r="SIH153" s="60"/>
      <c r="SII153" s="60"/>
      <c r="SIJ153" s="60"/>
      <c r="SIK153" s="60"/>
      <c r="SIL153" s="60"/>
      <c r="SIM153" s="60"/>
      <c r="SIN153" s="60"/>
      <c r="SIO153" s="60"/>
      <c r="SIP153" s="60"/>
      <c r="SIQ153" s="60"/>
      <c r="SIR153" s="60"/>
      <c r="SIS153" s="60"/>
      <c r="SIT153" s="60"/>
      <c r="SIU153" s="60"/>
      <c r="SIV153" s="60"/>
      <c r="SIW153" s="60"/>
      <c r="SIX153" s="60"/>
      <c r="SIY153" s="60"/>
      <c r="SIZ153" s="60"/>
      <c r="SJA153" s="60"/>
      <c r="SJB153" s="60"/>
      <c r="SJC153" s="60"/>
      <c r="SJD153" s="60"/>
      <c r="SJE153" s="60"/>
      <c r="SJF153" s="60"/>
      <c r="SJG153" s="60"/>
      <c r="SJH153" s="60"/>
      <c r="SJI153" s="60"/>
      <c r="SJJ153" s="60"/>
      <c r="SJK153" s="60"/>
      <c r="SJL153" s="60"/>
      <c r="SJM153" s="60"/>
      <c r="SJN153" s="60"/>
      <c r="SJO153" s="60"/>
      <c r="SJP153" s="60"/>
      <c r="SJQ153" s="60"/>
      <c r="SJR153" s="60"/>
      <c r="SJS153" s="60"/>
      <c r="SJT153" s="60"/>
      <c r="SJU153" s="60"/>
      <c r="SJV153" s="60"/>
      <c r="SJW153" s="60"/>
      <c r="SJX153" s="60"/>
      <c r="SJY153" s="60"/>
      <c r="SJZ153" s="60"/>
      <c r="SKA153" s="60"/>
      <c r="SKB153" s="60"/>
      <c r="SKC153" s="60"/>
      <c r="SKD153" s="60"/>
      <c r="SKE153" s="60"/>
      <c r="SKF153" s="60"/>
      <c r="SKG153" s="60"/>
      <c r="SKH153" s="60"/>
      <c r="SKI153" s="60"/>
      <c r="SKJ153" s="60"/>
      <c r="SKK153" s="60"/>
      <c r="SKL153" s="60"/>
      <c r="SKM153" s="60"/>
      <c r="SKN153" s="60"/>
      <c r="SKO153" s="60"/>
      <c r="SKP153" s="60"/>
      <c r="SKQ153" s="60"/>
      <c r="SKR153" s="60"/>
      <c r="SKS153" s="60"/>
      <c r="SKT153" s="60"/>
      <c r="SKU153" s="60"/>
      <c r="SKV153" s="60"/>
      <c r="SKW153" s="60"/>
      <c r="SKX153" s="60"/>
      <c r="SKY153" s="60"/>
      <c r="SKZ153" s="60"/>
      <c r="SLA153" s="60"/>
      <c r="SLB153" s="60"/>
      <c r="SLC153" s="60"/>
      <c r="SLD153" s="60"/>
      <c r="SLE153" s="60"/>
      <c r="SLF153" s="60"/>
      <c r="SLG153" s="60"/>
      <c r="SLH153" s="60"/>
      <c r="SLI153" s="60"/>
      <c r="SLJ153" s="60"/>
      <c r="SLK153" s="60"/>
      <c r="SLL153" s="60"/>
      <c r="SLM153" s="60"/>
      <c r="SLN153" s="60"/>
      <c r="SLO153" s="60"/>
      <c r="SLP153" s="60"/>
      <c r="SLQ153" s="60"/>
      <c r="SLR153" s="60"/>
      <c r="SLS153" s="60"/>
      <c r="SLT153" s="60"/>
      <c r="SLU153" s="60"/>
      <c r="SLV153" s="60"/>
      <c r="SLW153" s="60"/>
      <c r="SLX153" s="60"/>
      <c r="SLY153" s="60"/>
      <c r="SLZ153" s="60"/>
      <c r="SMA153" s="60"/>
      <c r="SMB153" s="60"/>
      <c r="SMC153" s="60"/>
      <c r="SMD153" s="60"/>
      <c r="SME153" s="60"/>
      <c r="SMF153" s="60"/>
      <c r="SMG153" s="60"/>
      <c r="SMH153" s="60"/>
      <c r="SMI153" s="60"/>
      <c r="SMJ153" s="60"/>
      <c r="SMK153" s="60"/>
      <c r="SML153" s="60"/>
      <c r="SMM153" s="60"/>
      <c r="SMN153" s="60"/>
      <c r="SMO153" s="60"/>
      <c r="SMP153" s="60"/>
      <c r="SMQ153" s="60"/>
      <c r="SMR153" s="60"/>
      <c r="SMS153" s="60"/>
      <c r="SMT153" s="60"/>
      <c r="SMU153" s="60"/>
      <c r="SMV153" s="60"/>
      <c r="SMW153" s="60"/>
      <c r="SMX153" s="60"/>
      <c r="SMY153" s="60"/>
      <c r="SMZ153" s="60"/>
      <c r="SNA153" s="60"/>
      <c r="SNB153" s="60"/>
      <c r="SNC153" s="60"/>
      <c r="SND153" s="60"/>
      <c r="SNE153" s="60"/>
      <c r="SNF153" s="60"/>
      <c r="SNG153" s="60"/>
      <c r="SNH153" s="60"/>
      <c r="SNI153" s="60"/>
      <c r="SNJ153" s="60"/>
      <c r="SNK153" s="60"/>
      <c r="SNL153" s="60"/>
      <c r="SNM153" s="60"/>
      <c r="SNN153" s="60"/>
      <c r="SNO153" s="60"/>
      <c r="SNP153" s="60"/>
      <c r="SNQ153" s="60"/>
      <c r="SNR153" s="60"/>
      <c r="SNS153" s="60"/>
      <c r="SNT153" s="60"/>
      <c r="SNU153" s="60"/>
      <c r="SNV153" s="60"/>
      <c r="SNW153" s="60"/>
      <c r="SNX153" s="60"/>
      <c r="SNY153" s="60"/>
      <c r="SNZ153" s="60"/>
      <c r="SOA153" s="60"/>
      <c r="SOB153" s="60"/>
      <c r="SOC153" s="60"/>
      <c r="SOD153" s="60"/>
      <c r="SOE153" s="60"/>
      <c r="SOF153" s="60"/>
      <c r="SOG153" s="60"/>
      <c r="SOH153" s="60"/>
      <c r="SOI153" s="60"/>
      <c r="SOJ153" s="60"/>
      <c r="SOK153" s="60"/>
      <c r="SOL153" s="60"/>
      <c r="SOM153" s="60"/>
      <c r="SON153" s="60"/>
      <c r="SOO153" s="60"/>
      <c r="SOP153" s="60"/>
      <c r="SOQ153" s="60"/>
      <c r="SOR153" s="60"/>
      <c r="SOS153" s="60"/>
      <c r="SOT153" s="60"/>
      <c r="SOU153" s="60"/>
      <c r="SOV153" s="60"/>
      <c r="SOW153" s="60"/>
      <c r="SOX153" s="60"/>
      <c r="SOY153" s="60"/>
      <c r="SOZ153" s="60"/>
      <c r="SPA153" s="60"/>
      <c r="SPB153" s="60"/>
      <c r="SPC153" s="60"/>
      <c r="SPD153" s="60"/>
      <c r="SPE153" s="60"/>
      <c r="SPF153" s="60"/>
      <c r="SPG153" s="60"/>
      <c r="SPH153" s="60"/>
      <c r="SPI153" s="60"/>
      <c r="SPJ153" s="60"/>
      <c r="SPK153" s="60"/>
      <c r="SPL153" s="60"/>
      <c r="SPM153" s="60"/>
      <c r="SPN153" s="60"/>
      <c r="SPO153" s="60"/>
      <c r="SPP153" s="60"/>
      <c r="SPQ153" s="60"/>
      <c r="SPR153" s="60"/>
      <c r="SPS153" s="60"/>
      <c r="SPT153" s="60"/>
      <c r="SPU153" s="60"/>
      <c r="SPV153" s="60"/>
      <c r="SPW153" s="60"/>
      <c r="SPX153" s="60"/>
      <c r="SPY153" s="60"/>
      <c r="SPZ153" s="60"/>
      <c r="SQA153" s="60"/>
      <c r="SQB153" s="60"/>
      <c r="SQC153" s="60"/>
      <c r="SQD153" s="60"/>
      <c r="SQE153" s="60"/>
      <c r="SQF153" s="60"/>
      <c r="SQG153" s="60"/>
      <c r="SQH153" s="60"/>
      <c r="SQI153" s="60"/>
      <c r="SQJ153" s="60"/>
      <c r="SQK153" s="60"/>
      <c r="SQL153" s="60"/>
      <c r="SQM153" s="60"/>
      <c r="SQN153" s="60"/>
      <c r="SQO153" s="60"/>
      <c r="SQP153" s="60"/>
      <c r="SQQ153" s="60"/>
      <c r="SQR153" s="60"/>
      <c r="SQS153" s="60"/>
      <c r="SQT153" s="60"/>
      <c r="SQU153" s="60"/>
      <c r="SQV153" s="60"/>
      <c r="SQW153" s="60"/>
      <c r="SQX153" s="60"/>
      <c r="SQY153" s="60"/>
      <c r="SQZ153" s="60"/>
      <c r="SRA153" s="60"/>
      <c r="SRB153" s="60"/>
      <c r="SRC153" s="60"/>
      <c r="SRD153" s="60"/>
      <c r="SRE153" s="60"/>
      <c r="SRF153" s="60"/>
      <c r="SRG153" s="60"/>
      <c r="SRH153" s="60"/>
      <c r="SRI153" s="60"/>
      <c r="SRJ153" s="60"/>
      <c r="SRK153" s="60"/>
      <c r="SRL153" s="60"/>
      <c r="SRM153" s="60"/>
      <c r="SRN153" s="60"/>
      <c r="SRO153" s="60"/>
      <c r="SRP153" s="60"/>
      <c r="SRQ153" s="60"/>
      <c r="SRR153" s="60"/>
      <c r="SRS153" s="60"/>
      <c r="SRT153" s="60"/>
      <c r="SRU153" s="60"/>
      <c r="SRV153" s="60"/>
      <c r="SRW153" s="60"/>
      <c r="SRX153" s="60"/>
      <c r="SRY153" s="60"/>
      <c r="SRZ153" s="60"/>
      <c r="SSA153" s="60"/>
      <c r="SSB153" s="60"/>
      <c r="SSC153" s="60"/>
      <c r="SSD153" s="60"/>
      <c r="SSE153" s="60"/>
      <c r="SSF153" s="60"/>
      <c r="SSG153" s="60"/>
      <c r="SSH153" s="60"/>
      <c r="SSI153" s="60"/>
      <c r="SSJ153" s="60"/>
      <c r="SSK153" s="60"/>
      <c r="SSL153" s="60"/>
      <c r="SSM153" s="60"/>
      <c r="SSN153" s="60"/>
      <c r="SSO153" s="60"/>
      <c r="SSP153" s="60"/>
      <c r="SSQ153" s="60"/>
      <c r="SSR153" s="60"/>
      <c r="SSS153" s="60"/>
      <c r="SST153" s="60"/>
      <c r="SSU153" s="60"/>
      <c r="SSV153" s="60"/>
      <c r="SSW153" s="60"/>
      <c r="SSX153" s="60"/>
      <c r="SSY153" s="60"/>
      <c r="SSZ153" s="60"/>
      <c r="STA153" s="60"/>
      <c r="STB153" s="60"/>
      <c r="STC153" s="60"/>
      <c r="STD153" s="60"/>
      <c r="STE153" s="60"/>
      <c r="STF153" s="60"/>
      <c r="STG153" s="60"/>
      <c r="STH153" s="60"/>
      <c r="STI153" s="60"/>
      <c r="STJ153" s="60"/>
      <c r="STK153" s="60"/>
      <c r="STL153" s="60"/>
      <c r="STM153" s="60"/>
      <c r="STN153" s="60"/>
      <c r="STO153" s="60"/>
      <c r="STP153" s="60"/>
      <c r="STQ153" s="60"/>
      <c r="STR153" s="60"/>
      <c r="STS153" s="60"/>
      <c r="STT153" s="60"/>
      <c r="STU153" s="60"/>
      <c r="STV153" s="60"/>
      <c r="STW153" s="60"/>
      <c r="STX153" s="60"/>
      <c r="STY153" s="60"/>
      <c r="STZ153" s="60"/>
      <c r="SUA153" s="60"/>
      <c r="SUB153" s="60"/>
      <c r="SUC153" s="60"/>
      <c r="SUD153" s="60"/>
      <c r="SUE153" s="60"/>
      <c r="SUF153" s="60"/>
      <c r="SUG153" s="60"/>
      <c r="SUH153" s="60"/>
      <c r="SUI153" s="60"/>
      <c r="SUJ153" s="60"/>
      <c r="SUK153" s="60"/>
      <c r="SUL153" s="60"/>
      <c r="SUM153" s="60"/>
      <c r="SUN153" s="60"/>
      <c r="SUO153" s="60"/>
      <c r="SUP153" s="60"/>
      <c r="SUQ153" s="60"/>
      <c r="SUR153" s="60"/>
      <c r="SUS153" s="60"/>
      <c r="SUT153" s="60"/>
      <c r="SUU153" s="60"/>
      <c r="SUV153" s="60"/>
      <c r="SUW153" s="60"/>
      <c r="SUX153" s="60"/>
      <c r="SUY153" s="60"/>
      <c r="SUZ153" s="60"/>
      <c r="SVA153" s="60"/>
      <c r="SVB153" s="60"/>
      <c r="SVC153" s="60"/>
      <c r="SVD153" s="60"/>
      <c r="SVE153" s="60"/>
      <c r="SVF153" s="60"/>
      <c r="SVG153" s="60"/>
      <c r="SVH153" s="60"/>
      <c r="SVI153" s="60"/>
      <c r="SVJ153" s="60"/>
      <c r="SVK153" s="60"/>
      <c r="SVL153" s="60"/>
      <c r="SVM153" s="60"/>
      <c r="SVN153" s="60"/>
      <c r="SVO153" s="60"/>
      <c r="SVP153" s="60"/>
      <c r="SVQ153" s="60"/>
      <c r="SVR153" s="60"/>
      <c r="SVS153" s="60"/>
      <c r="SVT153" s="60"/>
      <c r="SVU153" s="60"/>
      <c r="SVV153" s="60"/>
      <c r="SVW153" s="60"/>
      <c r="SVX153" s="60"/>
      <c r="SVY153" s="60"/>
      <c r="SVZ153" s="60"/>
      <c r="SWA153" s="60"/>
      <c r="SWB153" s="60"/>
      <c r="SWC153" s="60"/>
      <c r="SWD153" s="60"/>
      <c r="SWE153" s="60"/>
      <c r="SWF153" s="60"/>
      <c r="SWG153" s="60"/>
      <c r="SWH153" s="60"/>
      <c r="SWI153" s="60"/>
      <c r="SWJ153" s="60"/>
      <c r="SWK153" s="60"/>
      <c r="SWL153" s="60"/>
      <c r="SWM153" s="60"/>
      <c r="SWN153" s="60"/>
      <c r="SWO153" s="60"/>
      <c r="SWP153" s="60"/>
      <c r="SWQ153" s="60"/>
      <c r="SWR153" s="60"/>
      <c r="SWS153" s="60"/>
      <c r="SWT153" s="60"/>
      <c r="SWU153" s="60"/>
      <c r="SWV153" s="60"/>
      <c r="SWW153" s="60"/>
      <c r="SWX153" s="60"/>
      <c r="SWY153" s="60"/>
      <c r="SWZ153" s="60"/>
      <c r="SXA153" s="60"/>
      <c r="SXB153" s="60"/>
      <c r="SXC153" s="60"/>
      <c r="SXD153" s="60"/>
      <c r="SXE153" s="60"/>
      <c r="SXF153" s="60"/>
      <c r="SXG153" s="60"/>
      <c r="SXH153" s="60"/>
      <c r="SXI153" s="60"/>
      <c r="SXJ153" s="60"/>
      <c r="SXK153" s="60"/>
      <c r="SXL153" s="60"/>
      <c r="SXM153" s="60"/>
      <c r="SXN153" s="60"/>
      <c r="SXO153" s="60"/>
      <c r="SXP153" s="60"/>
      <c r="SXQ153" s="60"/>
      <c r="SXR153" s="60"/>
      <c r="SXS153" s="60"/>
      <c r="SXT153" s="60"/>
      <c r="SXU153" s="60"/>
      <c r="SXV153" s="60"/>
      <c r="SXW153" s="60"/>
      <c r="SXX153" s="60"/>
      <c r="SXY153" s="60"/>
      <c r="SXZ153" s="60"/>
      <c r="SYA153" s="60"/>
      <c r="SYB153" s="60"/>
      <c r="SYC153" s="60"/>
      <c r="SYD153" s="60"/>
      <c r="SYE153" s="60"/>
      <c r="SYF153" s="60"/>
      <c r="SYG153" s="60"/>
      <c r="SYH153" s="60"/>
      <c r="SYI153" s="60"/>
      <c r="SYJ153" s="60"/>
      <c r="SYK153" s="60"/>
      <c r="SYL153" s="60"/>
      <c r="SYM153" s="60"/>
      <c r="SYN153" s="60"/>
      <c r="SYO153" s="60"/>
      <c r="SYP153" s="60"/>
      <c r="SYQ153" s="60"/>
      <c r="SYR153" s="60"/>
      <c r="SYS153" s="60"/>
      <c r="SYT153" s="60"/>
      <c r="SYU153" s="60"/>
      <c r="SYV153" s="60"/>
      <c r="SYW153" s="60"/>
      <c r="SYX153" s="60"/>
      <c r="SYY153" s="60"/>
      <c r="SYZ153" s="60"/>
      <c r="SZA153" s="60"/>
      <c r="SZB153" s="60"/>
      <c r="SZC153" s="60"/>
      <c r="SZD153" s="60"/>
      <c r="SZE153" s="60"/>
      <c r="SZF153" s="60"/>
      <c r="SZG153" s="60"/>
      <c r="SZH153" s="60"/>
      <c r="SZI153" s="60"/>
      <c r="SZJ153" s="60"/>
      <c r="SZK153" s="60"/>
      <c r="SZL153" s="60"/>
      <c r="SZM153" s="60"/>
      <c r="SZN153" s="60"/>
      <c r="SZO153" s="60"/>
      <c r="SZP153" s="60"/>
      <c r="SZQ153" s="60"/>
      <c r="SZR153" s="60"/>
      <c r="SZS153" s="60"/>
      <c r="SZT153" s="60"/>
      <c r="SZU153" s="60"/>
      <c r="SZV153" s="60"/>
      <c r="SZW153" s="60"/>
      <c r="SZX153" s="60"/>
      <c r="SZY153" s="60"/>
      <c r="SZZ153" s="60"/>
      <c r="TAA153" s="60"/>
      <c r="TAB153" s="60"/>
      <c r="TAC153" s="60"/>
      <c r="TAD153" s="60"/>
      <c r="TAE153" s="60"/>
      <c r="TAF153" s="60"/>
      <c r="TAG153" s="60"/>
      <c r="TAH153" s="60"/>
      <c r="TAI153" s="60"/>
      <c r="TAJ153" s="60"/>
      <c r="TAK153" s="60"/>
      <c r="TAL153" s="60"/>
      <c r="TAM153" s="60"/>
      <c r="TAN153" s="60"/>
      <c r="TAO153" s="60"/>
      <c r="TAP153" s="60"/>
      <c r="TAQ153" s="60"/>
      <c r="TAR153" s="60"/>
      <c r="TAS153" s="60"/>
      <c r="TAT153" s="60"/>
      <c r="TAU153" s="60"/>
      <c r="TAV153" s="60"/>
      <c r="TAW153" s="60"/>
      <c r="TAX153" s="60"/>
      <c r="TAY153" s="60"/>
      <c r="TAZ153" s="60"/>
      <c r="TBA153" s="60"/>
      <c r="TBB153" s="60"/>
      <c r="TBC153" s="60"/>
      <c r="TBD153" s="60"/>
      <c r="TBE153" s="60"/>
      <c r="TBF153" s="60"/>
      <c r="TBG153" s="60"/>
      <c r="TBH153" s="60"/>
      <c r="TBI153" s="60"/>
      <c r="TBJ153" s="60"/>
      <c r="TBK153" s="60"/>
      <c r="TBL153" s="60"/>
      <c r="TBM153" s="60"/>
      <c r="TBN153" s="60"/>
      <c r="TBO153" s="60"/>
      <c r="TBP153" s="60"/>
      <c r="TBQ153" s="60"/>
      <c r="TBR153" s="60"/>
      <c r="TBS153" s="60"/>
      <c r="TBT153" s="60"/>
      <c r="TBU153" s="60"/>
      <c r="TBV153" s="60"/>
      <c r="TBW153" s="60"/>
      <c r="TBX153" s="60"/>
      <c r="TBY153" s="60"/>
      <c r="TBZ153" s="60"/>
      <c r="TCA153" s="60"/>
      <c r="TCB153" s="60"/>
      <c r="TCC153" s="60"/>
      <c r="TCD153" s="60"/>
      <c r="TCE153" s="60"/>
      <c r="TCF153" s="60"/>
      <c r="TCG153" s="60"/>
      <c r="TCH153" s="60"/>
      <c r="TCI153" s="60"/>
      <c r="TCJ153" s="60"/>
      <c r="TCK153" s="60"/>
      <c r="TCL153" s="60"/>
      <c r="TCM153" s="60"/>
      <c r="TCN153" s="60"/>
      <c r="TCO153" s="60"/>
      <c r="TCP153" s="60"/>
      <c r="TCQ153" s="60"/>
      <c r="TCR153" s="60"/>
      <c r="TCS153" s="60"/>
      <c r="TCT153" s="60"/>
      <c r="TCU153" s="60"/>
      <c r="TCV153" s="60"/>
      <c r="TCW153" s="60"/>
      <c r="TCX153" s="60"/>
      <c r="TCY153" s="60"/>
      <c r="TCZ153" s="60"/>
      <c r="TDA153" s="60"/>
      <c r="TDB153" s="60"/>
      <c r="TDC153" s="60"/>
      <c r="TDD153" s="60"/>
      <c r="TDE153" s="60"/>
      <c r="TDF153" s="60"/>
      <c r="TDG153" s="60"/>
      <c r="TDH153" s="60"/>
      <c r="TDI153" s="60"/>
      <c r="TDJ153" s="60"/>
      <c r="TDK153" s="60"/>
      <c r="TDL153" s="60"/>
      <c r="TDM153" s="60"/>
      <c r="TDN153" s="60"/>
      <c r="TDO153" s="60"/>
      <c r="TDP153" s="60"/>
      <c r="TDQ153" s="60"/>
      <c r="TDR153" s="60"/>
      <c r="TDS153" s="60"/>
      <c r="TDT153" s="60"/>
      <c r="TDU153" s="60"/>
      <c r="TDV153" s="60"/>
      <c r="TDW153" s="60"/>
      <c r="TDX153" s="60"/>
      <c r="TDY153" s="60"/>
      <c r="TDZ153" s="60"/>
      <c r="TEA153" s="60"/>
      <c r="TEB153" s="60"/>
      <c r="TEC153" s="60"/>
      <c r="TED153" s="60"/>
      <c r="TEE153" s="60"/>
      <c r="TEF153" s="60"/>
      <c r="TEG153" s="60"/>
      <c r="TEH153" s="60"/>
      <c r="TEI153" s="60"/>
      <c r="TEJ153" s="60"/>
      <c r="TEK153" s="60"/>
      <c r="TEL153" s="60"/>
      <c r="TEM153" s="60"/>
      <c r="TEN153" s="60"/>
      <c r="TEO153" s="60"/>
      <c r="TEP153" s="60"/>
      <c r="TEQ153" s="60"/>
      <c r="TER153" s="60"/>
      <c r="TES153" s="60"/>
      <c r="TET153" s="60"/>
      <c r="TEU153" s="60"/>
      <c r="TEV153" s="60"/>
      <c r="TEW153" s="60"/>
      <c r="TEX153" s="60"/>
      <c r="TEY153" s="60"/>
      <c r="TEZ153" s="60"/>
      <c r="TFA153" s="60"/>
      <c r="TFB153" s="60"/>
      <c r="TFC153" s="60"/>
      <c r="TFD153" s="60"/>
      <c r="TFE153" s="60"/>
      <c r="TFF153" s="60"/>
      <c r="TFG153" s="60"/>
      <c r="TFH153" s="60"/>
      <c r="TFI153" s="60"/>
      <c r="TFJ153" s="60"/>
      <c r="TFK153" s="60"/>
      <c r="TFL153" s="60"/>
      <c r="TFM153" s="60"/>
      <c r="TFN153" s="60"/>
      <c r="TFO153" s="60"/>
      <c r="TFP153" s="60"/>
      <c r="TFQ153" s="60"/>
      <c r="TFR153" s="60"/>
      <c r="TFS153" s="60"/>
      <c r="TFT153" s="60"/>
      <c r="TFU153" s="60"/>
      <c r="TFV153" s="60"/>
      <c r="TFW153" s="60"/>
      <c r="TFX153" s="60"/>
      <c r="TFY153" s="60"/>
      <c r="TFZ153" s="60"/>
      <c r="TGA153" s="60"/>
      <c r="TGB153" s="60"/>
      <c r="TGC153" s="60"/>
      <c r="TGD153" s="60"/>
      <c r="TGE153" s="60"/>
      <c r="TGF153" s="60"/>
      <c r="TGG153" s="60"/>
      <c r="TGH153" s="60"/>
      <c r="TGI153" s="60"/>
      <c r="TGJ153" s="60"/>
      <c r="TGK153" s="60"/>
      <c r="TGL153" s="60"/>
      <c r="TGM153" s="60"/>
      <c r="TGN153" s="60"/>
      <c r="TGO153" s="60"/>
      <c r="TGP153" s="60"/>
      <c r="TGQ153" s="60"/>
      <c r="TGR153" s="60"/>
      <c r="TGS153" s="60"/>
      <c r="TGT153" s="60"/>
      <c r="TGU153" s="60"/>
      <c r="TGV153" s="60"/>
      <c r="TGW153" s="60"/>
      <c r="TGX153" s="60"/>
      <c r="TGY153" s="60"/>
      <c r="TGZ153" s="60"/>
      <c r="THA153" s="60"/>
      <c r="THB153" s="60"/>
      <c r="THC153" s="60"/>
      <c r="THD153" s="60"/>
      <c r="THE153" s="60"/>
      <c r="THF153" s="60"/>
      <c r="THG153" s="60"/>
      <c r="THH153" s="60"/>
      <c r="THI153" s="60"/>
      <c r="THJ153" s="60"/>
      <c r="THK153" s="60"/>
      <c r="THL153" s="60"/>
      <c r="THM153" s="60"/>
      <c r="THN153" s="60"/>
      <c r="THO153" s="60"/>
      <c r="THP153" s="60"/>
      <c r="THQ153" s="60"/>
      <c r="THR153" s="60"/>
      <c r="THS153" s="60"/>
      <c r="THT153" s="60"/>
      <c r="THU153" s="60"/>
      <c r="THV153" s="60"/>
      <c r="THW153" s="60"/>
      <c r="THX153" s="60"/>
      <c r="THY153" s="60"/>
      <c r="THZ153" s="60"/>
      <c r="TIA153" s="60"/>
      <c r="TIB153" s="60"/>
      <c r="TIC153" s="60"/>
      <c r="TID153" s="60"/>
      <c r="TIE153" s="60"/>
      <c r="TIF153" s="60"/>
      <c r="TIG153" s="60"/>
      <c r="TIH153" s="60"/>
      <c r="TII153" s="60"/>
      <c r="TIJ153" s="60"/>
      <c r="TIK153" s="60"/>
      <c r="TIL153" s="60"/>
      <c r="TIM153" s="60"/>
      <c r="TIN153" s="60"/>
      <c r="TIO153" s="60"/>
      <c r="TIP153" s="60"/>
      <c r="TIQ153" s="60"/>
      <c r="TIR153" s="60"/>
      <c r="TIS153" s="60"/>
      <c r="TIT153" s="60"/>
      <c r="TIU153" s="60"/>
      <c r="TIV153" s="60"/>
      <c r="TIW153" s="60"/>
      <c r="TIX153" s="60"/>
      <c r="TIY153" s="60"/>
      <c r="TIZ153" s="60"/>
      <c r="TJA153" s="60"/>
      <c r="TJB153" s="60"/>
      <c r="TJC153" s="60"/>
      <c r="TJD153" s="60"/>
      <c r="TJE153" s="60"/>
      <c r="TJF153" s="60"/>
      <c r="TJG153" s="60"/>
      <c r="TJH153" s="60"/>
      <c r="TJI153" s="60"/>
      <c r="TJJ153" s="60"/>
      <c r="TJK153" s="60"/>
      <c r="TJL153" s="60"/>
      <c r="TJM153" s="60"/>
      <c r="TJN153" s="60"/>
      <c r="TJO153" s="60"/>
      <c r="TJP153" s="60"/>
      <c r="TJQ153" s="60"/>
      <c r="TJR153" s="60"/>
      <c r="TJS153" s="60"/>
      <c r="TJT153" s="60"/>
      <c r="TJU153" s="60"/>
      <c r="TJV153" s="60"/>
      <c r="TJW153" s="60"/>
      <c r="TJX153" s="60"/>
      <c r="TJY153" s="60"/>
      <c r="TJZ153" s="60"/>
      <c r="TKA153" s="60"/>
      <c r="TKB153" s="60"/>
      <c r="TKC153" s="60"/>
      <c r="TKD153" s="60"/>
      <c r="TKE153" s="60"/>
      <c r="TKF153" s="60"/>
      <c r="TKG153" s="60"/>
      <c r="TKH153" s="60"/>
      <c r="TKI153" s="60"/>
      <c r="TKJ153" s="60"/>
      <c r="TKK153" s="60"/>
      <c r="TKL153" s="60"/>
      <c r="TKM153" s="60"/>
      <c r="TKN153" s="60"/>
      <c r="TKO153" s="60"/>
      <c r="TKP153" s="60"/>
      <c r="TKQ153" s="60"/>
      <c r="TKR153" s="60"/>
      <c r="TKS153" s="60"/>
      <c r="TKT153" s="60"/>
      <c r="TKU153" s="60"/>
      <c r="TKV153" s="60"/>
      <c r="TKW153" s="60"/>
      <c r="TKX153" s="60"/>
      <c r="TKY153" s="60"/>
      <c r="TKZ153" s="60"/>
      <c r="TLA153" s="60"/>
      <c r="TLB153" s="60"/>
      <c r="TLC153" s="60"/>
      <c r="TLD153" s="60"/>
      <c r="TLE153" s="60"/>
      <c r="TLF153" s="60"/>
      <c r="TLG153" s="60"/>
      <c r="TLH153" s="60"/>
      <c r="TLI153" s="60"/>
      <c r="TLJ153" s="60"/>
      <c r="TLK153" s="60"/>
      <c r="TLL153" s="60"/>
      <c r="TLM153" s="60"/>
      <c r="TLN153" s="60"/>
      <c r="TLO153" s="60"/>
      <c r="TLP153" s="60"/>
      <c r="TLQ153" s="60"/>
      <c r="TLR153" s="60"/>
      <c r="TLS153" s="60"/>
      <c r="TLT153" s="60"/>
      <c r="TLU153" s="60"/>
      <c r="TLV153" s="60"/>
      <c r="TLW153" s="60"/>
      <c r="TLX153" s="60"/>
      <c r="TLY153" s="60"/>
      <c r="TLZ153" s="60"/>
      <c r="TMA153" s="60"/>
      <c r="TMB153" s="60"/>
      <c r="TMC153" s="60"/>
      <c r="TMD153" s="60"/>
      <c r="TME153" s="60"/>
      <c r="TMF153" s="60"/>
      <c r="TMG153" s="60"/>
      <c r="TMH153" s="60"/>
      <c r="TMI153" s="60"/>
      <c r="TMJ153" s="60"/>
      <c r="TMK153" s="60"/>
      <c r="TML153" s="60"/>
      <c r="TMM153" s="60"/>
      <c r="TMN153" s="60"/>
      <c r="TMO153" s="60"/>
      <c r="TMP153" s="60"/>
      <c r="TMQ153" s="60"/>
      <c r="TMR153" s="60"/>
      <c r="TMS153" s="60"/>
      <c r="TMT153" s="60"/>
      <c r="TMU153" s="60"/>
      <c r="TMV153" s="60"/>
      <c r="TMW153" s="60"/>
      <c r="TMX153" s="60"/>
      <c r="TMY153" s="60"/>
      <c r="TMZ153" s="60"/>
      <c r="TNA153" s="60"/>
      <c r="TNB153" s="60"/>
      <c r="TNC153" s="60"/>
      <c r="TND153" s="60"/>
      <c r="TNE153" s="60"/>
      <c r="TNF153" s="60"/>
      <c r="TNG153" s="60"/>
      <c r="TNH153" s="60"/>
      <c r="TNI153" s="60"/>
      <c r="TNJ153" s="60"/>
      <c r="TNK153" s="60"/>
      <c r="TNL153" s="60"/>
      <c r="TNM153" s="60"/>
      <c r="TNN153" s="60"/>
      <c r="TNO153" s="60"/>
      <c r="TNP153" s="60"/>
      <c r="TNQ153" s="60"/>
      <c r="TNR153" s="60"/>
      <c r="TNS153" s="60"/>
      <c r="TNT153" s="60"/>
      <c r="TNU153" s="60"/>
      <c r="TNV153" s="60"/>
      <c r="TNW153" s="60"/>
      <c r="TNX153" s="60"/>
      <c r="TNY153" s="60"/>
      <c r="TNZ153" s="60"/>
      <c r="TOA153" s="60"/>
      <c r="TOB153" s="60"/>
      <c r="TOC153" s="60"/>
      <c r="TOD153" s="60"/>
      <c r="TOE153" s="60"/>
      <c r="TOF153" s="60"/>
      <c r="TOG153" s="60"/>
      <c r="TOH153" s="60"/>
      <c r="TOI153" s="60"/>
      <c r="TOJ153" s="60"/>
      <c r="TOK153" s="60"/>
      <c r="TOL153" s="60"/>
      <c r="TOM153" s="60"/>
      <c r="TON153" s="60"/>
      <c r="TOO153" s="60"/>
      <c r="TOP153" s="60"/>
      <c r="TOQ153" s="60"/>
      <c r="TOR153" s="60"/>
      <c r="TOS153" s="60"/>
      <c r="TOT153" s="60"/>
      <c r="TOU153" s="60"/>
      <c r="TOV153" s="60"/>
      <c r="TOW153" s="60"/>
      <c r="TOX153" s="60"/>
      <c r="TOY153" s="60"/>
      <c r="TOZ153" s="60"/>
      <c r="TPA153" s="60"/>
      <c r="TPB153" s="60"/>
      <c r="TPC153" s="60"/>
      <c r="TPD153" s="60"/>
      <c r="TPE153" s="60"/>
      <c r="TPF153" s="60"/>
      <c r="TPG153" s="60"/>
      <c r="TPH153" s="60"/>
      <c r="TPI153" s="60"/>
      <c r="TPJ153" s="60"/>
      <c r="TPK153" s="60"/>
      <c r="TPL153" s="60"/>
      <c r="TPM153" s="60"/>
      <c r="TPN153" s="60"/>
      <c r="TPO153" s="60"/>
      <c r="TPP153" s="60"/>
      <c r="TPQ153" s="60"/>
      <c r="TPR153" s="60"/>
      <c r="TPS153" s="60"/>
      <c r="TPT153" s="60"/>
      <c r="TPU153" s="60"/>
      <c r="TPV153" s="60"/>
      <c r="TPW153" s="60"/>
      <c r="TPX153" s="60"/>
      <c r="TPY153" s="60"/>
      <c r="TPZ153" s="60"/>
      <c r="TQA153" s="60"/>
      <c r="TQB153" s="60"/>
      <c r="TQC153" s="60"/>
      <c r="TQD153" s="60"/>
      <c r="TQE153" s="60"/>
      <c r="TQF153" s="60"/>
      <c r="TQG153" s="60"/>
      <c r="TQH153" s="60"/>
      <c r="TQI153" s="60"/>
      <c r="TQJ153" s="60"/>
      <c r="TQK153" s="60"/>
      <c r="TQL153" s="60"/>
      <c r="TQM153" s="60"/>
      <c r="TQN153" s="60"/>
      <c r="TQO153" s="60"/>
      <c r="TQP153" s="60"/>
      <c r="TQQ153" s="60"/>
      <c r="TQR153" s="60"/>
      <c r="TQS153" s="60"/>
      <c r="TQT153" s="60"/>
      <c r="TQU153" s="60"/>
      <c r="TQV153" s="60"/>
      <c r="TQW153" s="60"/>
      <c r="TQX153" s="60"/>
      <c r="TQY153" s="60"/>
      <c r="TQZ153" s="60"/>
      <c r="TRA153" s="60"/>
      <c r="TRB153" s="60"/>
      <c r="TRC153" s="60"/>
      <c r="TRD153" s="60"/>
      <c r="TRE153" s="60"/>
      <c r="TRF153" s="60"/>
      <c r="TRG153" s="60"/>
      <c r="TRH153" s="60"/>
      <c r="TRI153" s="60"/>
      <c r="TRJ153" s="60"/>
      <c r="TRK153" s="60"/>
      <c r="TRL153" s="60"/>
      <c r="TRM153" s="60"/>
      <c r="TRN153" s="60"/>
      <c r="TRO153" s="60"/>
      <c r="TRP153" s="60"/>
      <c r="TRQ153" s="60"/>
      <c r="TRR153" s="60"/>
      <c r="TRS153" s="60"/>
      <c r="TRT153" s="60"/>
      <c r="TRU153" s="60"/>
      <c r="TRV153" s="60"/>
      <c r="TRW153" s="60"/>
      <c r="TRX153" s="60"/>
      <c r="TRY153" s="60"/>
      <c r="TRZ153" s="60"/>
      <c r="TSA153" s="60"/>
      <c r="TSB153" s="60"/>
      <c r="TSC153" s="60"/>
      <c r="TSD153" s="60"/>
      <c r="TSE153" s="60"/>
      <c r="TSF153" s="60"/>
      <c r="TSG153" s="60"/>
      <c r="TSH153" s="60"/>
      <c r="TSI153" s="60"/>
      <c r="TSJ153" s="60"/>
      <c r="TSK153" s="60"/>
      <c r="TSL153" s="60"/>
      <c r="TSM153" s="60"/>
      <c r="TSN153" s="60"/>
      <c r="TSO153" s="60"/>
      <c r="TSP153" s="60"/>
      <c r="TSQ153" s="60"/>
      <c r="TSR153" s="60"/>
      <c r="TSS153" s="60"/>
      <c r="TST153" s="60"/>
      <c r="TSU153" s="60"/>
      <c r="TSV153" s="60"/>
      <c r="TSW153" s="60"/>
      <c r="TSX153" s="60"/>
      <c r="TSY153" s="60"/>
      <c r="TSZ153" s="60"/>
      <c r="TTA153" s="60"/>
      <c r="TTB153" s="60"/>
      <c r="TTC153" s="60"/>
      <c r="TTD153" s="60"/>
      <c r="TTE153" s="60"/>
      <c r="TTF153" s="60"/>
      <c r="TTG153" s="60"/>
      <c r="TTH153" s="60"/>
      <c r="TTI153" s="60"/>
      <c r="TTJ153" s="60"/>
      <c r="TTK153" s="60"/>
      <c r="TTL153" s="60"/>
      <c r="TTM153" s="60"/>
      <c r="TTN153" s="60"/>
      <c r="TTO153" s="60"/>
      <c r="TTP153" s="60"/>
      <c r="TTQ153" s="60"/>
      <c r="TTR153" s="60"/>
      <c r="TTS153" s="60"/>
      <c r="TTT153" s="60"/>
      <c r="TTU153" s="60"/>
      <c r="TTV153" s="60"/>
      <c r="TTW153" s="60"/>
      <c r="TTX153" s="60"/>
      <c r="TTY153" s="60"/>
      <c r="TTZ153" s="60"/>
      <c r="TUA153" s="60"/>
      <c r="TUB153" s="60"/>
      <c r="TUC153" s="60"/>
      <c r="TUD153" s="60"/>
      <c r="TUE153" s="60"/>
      <c r="TUF153" s="60"/>
      <c r="TUG153" s="60"/>
      <c r="TUH153" s="60"/>
      <c r="TUI153" s="60"/>
      <c r="TUJ153" s="60"/>
      <c r="TUK153" s="60"/>
      <c r="TUL153" s="60"/>
      <c r="TUM153" s="60"/>
      <c r="TUN153" s="60"/>
      <c r="TUO153" s="60"/>
      <c r="TUP153" s="60"/>
      <c r="TUQ153" s="60"/>
      <c r="TUR153" s="60"/>
      <c r="TUS153" s="60"/>
      <c r="TUT153" s="60"/>
      <c r="TUU153" s="60"/>
      <c r="TUV153" s="60"/>
      <c r="TUW153" s="60"/>
      <c r="TUX153" s="60"/>
      <c r="TUY153" s="60"/>
      <c r="TUZ153" s="60"/>
      <c r="TVA153" s="60"/>
      <c r="TVB153" s="60"/>
      <c r="TVC153" s="60"/>
      <c r="TVD153" s="60"/>
      <c r="TVE153" s="60"/>
      <c r="TVF153" s="60"/>
      <c r="TVG153" s="60"/>
      <c r="TVH153" s="60"/>
      <c r="TVI153" s="60"/>
      <c r="TVJ153" s="60"/>
      <c r="TVK153" s="60"/>
      <c r="TVL153" s="60"/>
      <c r="TVM153" s="60"/>
      <c r="TVN153" s="60"/>
      <c r="TVO153" s="60"/>
      <c r="TVP153" s="60"/>
      <c r="TVQ153" s="60"/>
      <c r="TVR153" s="60"/>
      <c r="TVS153" s="60"/>
      <c r="TVT153" s="60"/>
      <c r="TVU153" s="60"/>
      <c r="TVV153" s="60"/>
      <c r="TVW153" s="60"/>
      <c r="TVX153" s="60"/>
      <c r="TVY153" s="60"/>
      <c r="TVZ153" s="60"/>
      <c r="TWA153" s="60"/>
      <c r="TWB153" s="60"/>
      <c r="TWC153" s="60"/>
      <c r="TWD153" s="60"/>
      <c r="TWE153" s="60"/>
      <c r="TWF153" s="60"/>
      <c r="TWG153" s="60"/>
      <c r="TWH153" s="60"/>
      <c r="TWI153" s="60"/>
      <c r="TWJ153" s="60"/>
      <c r="TWK153" s="60"/>
      <c r="TWL153" s="60"/>
      <c r="TWM153" s="60"/>
      <c r="TWN153" s="60"/>
      <c r="TWO153" s="60"/>
      <c r="TWP153" s="60"/>
      <c r="TWQ153" s="60"/>
      <c r="TWR153" s="60"/>
      <c r="TWS153" s="60"/>
      <c r="TWT153" s="60"/>
      <c r="TWU153" s="60"/>
      <c r="TWV153" s="60"/>
      <c r="TWW153" s="60"/>
      <c r="TWX153" s="60"/>
      <c r="TWY153" s="60"/>
      <c r="TWZ153" s="60"/>
      <c r="TXA153" s="60"/>
      <c r="TXB153" s="60"/>
      <c r="TXC153" s="60"/>
      <c r="TXD153" s="60"/>
      <c r="TXE153" s="60"/>
      <c r="TXF153" s="60"/>
      <c r="TXG153" s="60"/>
      <c r="TXH153" s="60"/>
      <c r="TXI153" s="60"/>
      <c r="TXJ153" s="60"/>
      <c r="TXK153" s="60"/>
      <c r="TXL153" s="60"/>
      <c r="TXM153" s="60"/>
      <c r="TXN153" s="60"/>
      <c r="TXO153" s="60"/>
      <c r="TXP153" s="60"/>
      <c r="TXQ153" s="60"/>
      <c r="TXR153" s="60"/>
      <c r="TXS153" s="60"/>
      <c r="TXT153" s="60"/>
      <c r="TXU153" s="60"/>
      <c r="TXV153" s="60"/>
      <c r="TXW153" s="60"/>
      <c r="TXX153" s="60"/>
      <c r="TXY153" s="60"/>
      <c r="TXZ153" s="60"/>
      <c r="TYA153" s="60"/>
      <c r="TYB153" s="60"/>
      <c r="TYC153" s="60"/>
      <c r="TYD153" s="60"/>
      <c r="TYE153" s="60"/>
      <c r="TYF153" s="60"/>
      <c r="TYG153" s="60"/>
      <c r="TYH153" s="60"/>
      <c r="TYI153" s="60"/>
      <c r="TYJ153" s="60"/>
      <c r="TYK153" s="60"/>
      <c r="TYL153" s="60"/>
      <c r="TYM153" s="60"/>
      <c r="TYN153" s="60"/>
      <c r="TYO153" s="60"/>
      <c r="TYP153" s="60"/>
      <c r="TYQ153" s="60"/>
      <c r="TYR153" s="60"/>
      <c r="TYS153" s="60"/>
      <c r="TYT153" s="60"/>
      <c r="TYU153" s="60"/>
      <c r="TYV153" s="60"/>
      <c r="TYW153" s="60"/>
      <c r="TYX153" s="60"/>
      <c r="TYY153" s="60"/>
      <c r="TYZ153" s="60"/>
      <c r="TZA153" s="60"/>
      <c r="TZB153" s="60"/>
      <c r="TZC153" s="60"/>
      <c r="TZD153" s="60"/>
      <c r="TZE153" s="60"/>
      <c r="TZF153" s="60"/>
      <c r="TZG153" s="60"/>
      <c r="TZH153" s="60"/>
      <c r="TZI153" s="60"/>
      <c r="TZJ153" s="60"/>
      <c r="TZK153" s="60"/>
      <c r="TZL153" s="60"/>
      <c r="TZM153" s="60"/>
      <c r="TZN153" s="60"/>
      <c r="TZO153" s="60"/>
      <c r="TZP153" s="60"/>
      <c r="TZQ153" s="60"/>
      <c r="TZR153" s="60"/>
      <c r="TZS153" s="60"/>
      <c r="TZT153" s="60"/>
      <c r="TZU153" s="60"/>
      <c r="TZV153" s="60"/>
      <c r="TZW153" s="60"/>
      <c r="TZX153" s="60"/>
      <c r="TZY153" s="60"/>
      <c r="TZZ153" s="60"/>
      <c r="UAA153" s="60"/>
      <c r="UAB153" s="60"/>
      <c r="UAC153" s="60"/>
      <c r="UAD153" s="60"/>
      <c r="UAE153" s="60"/>
      <c r="UAF153" s="60"/>
      <c r="UAG153" s="60"/>
      <c r="UAH153" s="60"/>
      <c r="UAI153" s="60"/>
      <c r="UAJ153" s="60"/>
      <c r="UAK153" s="60"/>
      <c r="UAL153" s="60"/>
      <c r="UAM153" s="60"/>
      <c r="UAN153" s="60"/>
      <c r="UAO153" s="60"/>
      <c r="UAP153" s="60"/>
      <c r="UAQ153" s="60"/>
      <c r="UAR153" s="60"/>
      <c r="UAS153" s="60"/>
      <c r="UAT153" s="60"/>
      <c r="UAU153" s="60"/>
      <c r="UAV153" s="60"/>
      <c r="UAW153" s="60"/>
      <c r="UAX153" s="60"/>
      <c r="UAY153" s="60"/>
      <c r="UAZ153" s="60"/>
      <c r="UBA153" s="60"/>
      <c r="UBB153" s="60"/>
      <c r="UBC153" s="60"/>
      <c r="UBD153" s="60"/>
      <c r="UBE153" s="60"/>
      <c r="UBF153" s="60"/>
      <c r="UBG153" s="60"/>
      <c r="UBH153" s="60"/>
      <c r="UBI153" s="60"/>
      <c r="UBJ153" s="60"/>
      <c r="UBK153" s="60"/>
      <c r="UBL153" s="60"/>
      <c r="UBM153" s="60"/>
      <c r="UBN153" s="60"/>
      <c r="UBO153" s="60"/>
      <c r="UBP153" s="60"/>
      <c r="UBQ153" s="60"/>
      <c r="UBR153" s="60"/>
      <c r="UBS153" s="60"/>
      <c r="UBT153" s="60"/>
      <c r="UBU153" s="60"/>
      <c r="UBV153" s="60"/>
      <c r="UBW153" s="60"/>
      <c r="UBX153" s="60"/>
      <c r="UBY153" s="60"/>
      <c r="UBZ153" s="60"/>
      <c r="UCA153" s="60"/>
      <c r="UCB153" s="60"/>
      <c r="UCC153" s="60"/>
      <c r="UCD153" s="60"/>
      <c r="UCE153" s="60"/>
      <c r="UCF153" s="60"/>
      <c r="UCG153" s="60"/>
      <c r="UCH153" s="60"/>
      <c r="UCI153" s="60"/>
      <c r="UCJ153" s="60"/>
      <c r="UCK153" s="60"/>
      <c r="UCL153" s="60"/>
      <c r="UCM153" s="60"/>
      <c r="UCN153" s="60"/>
      <c r="UCO153" s="60"/>
      <c r="UCP153" s="60"/>
      <c r="UCQ153" s="60"/>
      <c r="UCR153" s="60"/>
      <c r="UCS153" s="60"/>
      <c r="UCT153" s="60"/>
      <c r="UCU153" s="60"/>
      <c r="UCV153" s="60"/>
      <c r="UCW153" s="60"/>
      <c r="UCX153" s="60"/>
      <c r="UCY153" s="60"/>
      <c r="UCZ153" s="60"/>
      <c r="UDA153" s="60"/>
      <c r="UDB153" s="60"/>
      <c r="UDC153" s="60"/>
      <c r="UDD153" s="60"/>
      <c r="UDE153" s="60"/>
      <c r="UDF153" s="60"/>
      <c r="UDG153" s="60"/>
      <c r="UDH153" s="60"/>
      <c r="UDI153" s="60"/>
      <c r="UDJ153" s="60"/>
      <c r="UDK153" s="60"/>
      <c r="UDL153" s="60"/>
      <c r="UDM153" s="60"/>
      <c r="UDN153" s="60"/>
      <c r="UDO153" s="60"/>
      <c r="UDP153" s="60"/>
      <c r="UDQ153" s="60"/>
      <c r="UDR153" s="60"/>
      <c r="UDS153" s="60"/>
      <c r="UDT153" s="60"/>
      <c r="UDU153" s="60"/>
      <c r="UDV153" s="60"/>
      <c r="UDW153" s="60"/>
      <c r="UDX153" s="60"/>
      <c r="UDY153" s="60"/>
      <c r="UDZ153" s="60"/>
      <c r="UEA153" s="60"/>
      <c r="UEB153" s="60"/>
      <c r="UEC153" s="60"/>
      <c r="UED153" s="60"/>
      <c r="UEE153" s="60"/>
      <c r="UEF153" s="60"/>
      <c r="UEG153" s="60"/>
      <c r="UEH153" s="60"/>
      <c r="UEI153" s="60"/>
      <c r="UEJ153" s="60"/>
      <c r="UEK153" s="60"/>
      <c r="UEL153" s="60"/>
      <c r="UEM153" s="60"/>
      <c r="UEN153" s="60"/>
      <c r="UEO153" s="60"/>
      <c r="UEP153" s="60"/>
      <c r="UEQ153" s="60"/>
      <c r="UER153" s="60"/>
      <c r="UES153" s="60"/>
      <c r="UET153" s="60"/>
      <c r="UEU153" s="60"/>
      <c r="UEV153" s="60"/>
      <c r="UEW153" s="60"/>
      <c r="UEX153" s="60"/>
      <c r="UEY153" s="60"/>
      <c r="UEZ153" s="60"/>
      <c r="UFA153" s="60"/>
      <c r="UFB153" s="60"/>
      <c r="UFC153" s="60"/>
      <c r="UFD153" s="60"/>
      <c r="UFE153" s="60"/>
      <c r="UFF153" s="60"/>
      <c r="UFG153" s="60"/>
      <c r="UFH153" s="60"/>
      <c r="UFI153" s="60"/>
      <c r="UFJ153" s="60"/>
      <c r="UFK153" s="60"/>
      <c r="UFL153" s="60"/>
      <c r="UFM153" s="60"/>
      <c r="UFN153" s="60"/>
      <c r="UFO153" s="60"/>
      <c r="UFP153" s="60"/>
      <c r="UFQ153" s="60"/>
      <c r="UFR153" s="60"/>
      <c r="UFS153" s="60"/>
      <c r="UFT153" s="60"/>
      <c r="UFU153" s="60"/>
      <c r="UFV153" s="60"/>
      <c r="UFW153" s="60"/>
      <c r="UFX153" s="60"/>
      <c r="UFY153" s="60"/>
      <c r="UFZ153" s="60"/>
      <c r="UGA153" s="60"/>
      <c r="UGB153" s="60"/>
      <c r="UGC153" s="60"/>
      <c r="UGD153" s="60"/>
      <c r="UGE153" s="60"/>
      <c r="UGF153" s="60"/>
      <c r="UGG153" s="60"/>
      <c r="UGH153" s="60"/>
      <c r="UGI153" s="60"/>
      <c r="UGJ153" s="60"/>
      <c r="UGK153" s="60"/>
      <c r="UGL153" s="60"/>
      <c r="UGM153" s="60"/>
      <c r="UGN153" s="60"/>
      <c r="UGO153" s="60"/>
      <c r="UGP153" s="60"/>
      <c r="UGQ153" s="60"/>
      <c r="UGR153" s="60"/>
      <c r="UGS153" s="60"/>
      <c r="UGT153" s="60"/>
      <c r="UGU153" s="60"/>
      <c r="UGV153" s="60"/>
      <c r="UGW153" s="60"/>
      <c r="UGX153" s="60"/>
      <c r="UGY153" s="60"/>
      <c r="UGZ153" s="60"/>
      <c r="UHA153" s="60"/>
      <c r="UHB153" s="60"/>
      <c r="UHC153" s="60"/>
      <c r="UHD153" s="60"/>
      <c r="UHE153" s="60"/>
      <c r="UHF153" s="60"/>
      <c r="UHG153" s="60"/>
      <c r="UHH153" s="60"/>
      <c r="UHI153" s="60"/>
      <c r="UHJ153" s="60"/>
      <c r="UHK153" s="60"/>
      <c r="UHL153" s="60"/>
      <c r="UHM153" s="60"/>
      <c r="UHN153" s="60"/>
      <c r="UHO153" s="60"/>
      <c r="UHP153" s="60"/>
      <c r="UHQ153" s="60"/>
      <c r="UHR153" s="60"/>
      <c r="UHS153" s="60"/>
      <c r="UHT153" s="60"/>
      <c r="UHU153" s="60"/>
      <c r="UHV153" s="60"/>
      <c r="UHW153" s="60"/>
      <c r="UHX153" s="60"/>
      <c r="UHY153" s="60"/>
      <c r="UHZ153" s="60"/>
      <c r="UIA153" s="60"/>
      <c r="UIB153" s="60"/>
      <c r="UIC153" s="60"/>
      <c r="UID153" s="60"/>
      <c r="UIE153" s="60"/>
      <c r="UIF153" s="60"/>
      <c r="UIG153" s="60"/>
      <c r="UIH153" s="60"/>
      <c r="UII153" s="60"/>
      <c r="UIJ153" s="60"/>
      <c r="UIK153" s="60"/>
      <c r="UIL153" s="60"/>
      <c r="UIM153" s="60"/>
      <c r="UIN153" s="60"/>
      <c r="UIO153" s="60"/>
      <c r="UIP153" s="60"/>
      <c r="UIQ153" s="60"/>
      <c r="UIR153" s="60"/>
      <c r="UIS153" s="60"/>
      <c r="UIT153" s="60"/>
      <c r="UIU153" s="60"/>
      <c r="UIV153" s="60"/>
      <c r="UIW153" s="60"/>
      <c r="UIX153" s="60"/>
      <c r="UIY153" s="60"/>
      <c r="UIZ153" s="60"/>
      <c r="UJA153" s="60"/>
      <c r="UJB153" s="60"/>
      <c r="UJC153" s="60"/>
      <c r="UJD153" s="60"/>
      <c r="UJE153" s="60"/>
      <c r="UJF153" s="60"/>
      <c r="UJG153" s="60"/>
      <c r="UJH153" s="60"/>
      <c r="UJI153" s="60"/>
      <c r="UJJ153" s="60"/>
      <c r="UJK153" s="60"/>
      <c r="UJL153" s="60"/>
      <c r="UJM153" s="60"/>
      <c r="UJN153" s="60"/>
      <c r="UJO153" s="60"/>
      <c r="UJP153" s="60"/>
      <c r="UJQ153" s="60"/>
      <c r="UJR153" s="60"/>
      <c r="UJS153" s="60"/>
      <c r="UJT153" s="60"/>
      <c r="UJU153" s="60"/>
      <c r="UJV153" s="60"/>
      <c r="UJW153" s="60"/>
      <c r="UJX153" s="60"/>
      <c r="UJY153" s="60"/>
      <c r="UJZ153" s="60"/>
      <c r="UKA153" s="60"/>
      <c r="UKB153" s="60"/>
      <c r="UKC153" s="60"/>
      <c r="UKD153" s="60"/>
      <c r="UKE153" s="60"/>
      <c r="UKF153" s="60"/>
      <c r="UKG153" s="60"/>
      <c r="UKH153" s="60"/>
      <c r="UKI153" s="60"/>
      <c r="UKJ153" s="60"/>
      <c r="UKK153" s="60"/>
      <c r="UKL153" s="60"/>
      <c r="UKM153" s="60"/>
      <c r="UKN153" s="60"/>
      <c r="UKO153" s="60"/>
      <c r="UKP153" s="60"/>
      <c r="UKQ153" s="60"/>
      <c r="UKR153" s="60"/>
      <c r="UKS153" s="60"/>
      <c r="UKT153" s="60"/>
      <c r="UKU153" s="60"/>
      <c r="UKV153" s="60"/>
      <c r="UKW153" s="60"/>
      <c r="UKX153" s="60"/>
      <c r="UKY153" s="60"/>
      <c r="UKZ153" s="60"/>
      <c r="ULA153" s="60"/>
      <c r="ULB153" s="60"/>
      <c r="ULC153" s="60"/>
      <c r="ULD153" s="60"/>
      <c r="ULE153" s="60"/>
      <c r="ULF153" s="60"/>
      <c r="ULG153" s="60"/>
      <c r="ULH153" s="60"/>
      <c r="ULI153" s="60"/>
      <c r="ULJ153" s="60"/>
      <c r="ULK153" s="60"/>
      <c r="ULL153" s="60"/>
      <c r="ULM153" s="60"/>
      <c r="ULN153" s="60"/>
      <c r="ULO153" s="60"/>
      <c r="ULP153" s="60"/>
      <c r="ULQ153" s="60"/>
      <c r="ULR153" s="60"/>
      <c r="ULS153" s="60"/>
      <c r="ULT153" s="60"/>
      <c r="ULU153" s="60"/>
      <c r="ULV153" s="60"/>
      <c r="ULW153" s="60"/>
      <c r="ULX153" s="60"/>
      <c r="ULY153" s="60"/>
      <c r="ULZ153" s="60"/>
      <c r="UMA153" s="60"/>
      <c r="UMB153" s="60"/>
      <c r="UMC153" s="60"/>
      <c r="UMD153" s="60"/>
      <c r="UME153" s="60"/>
      <c r="UMF153" s="60"/>
      <c r="UMG153" s="60"/>
      <c r="UMH153" s="60"/>
      <c r="UMI153" s="60"/>
      <c r="UMJ153" s="60"/>
      <c r="UMK153" s="60"/>
      <c r="UML153" s="60"/>
      <c r="UMM153" s="60"/>
      <c r="UMN153" s="60"/>
      <c r="UMO153" s="60"/>
      <c r="UMP153" s="60"/>
      <c r="UMQ153" s="60"/>
      <c r="UMR153" s="60"/>
      <c r="UMS153" s="60"/>
      <c r="UMT153" s="60"/>
      <c r="UMU153" s="60"/>
      <c r="UMV153" s="60"/>
      <c r="UMW153" s="60"/>
      <c r="UMX153" s="60"/>
      <c r="UMY153" s="60"/>
      <c r="UMZ153" s="60"/>
      <c r="UNA153" s="60"/>
      <c r="UNB153" s="60"/>
      <c r="UNC153" s="60"/>
      <c r="UND153" s="60"/>
      <c r="UNE153" s="60"/>
      <c r="UNF153" s="60"/>
      <c r="UNG153" s="60"/>
      <c r="UNH153" s="60"/>
      <c r="UNI153" s="60"/>
      <c r="UNJ153" s="60"/>
      <c r="UNK153" s="60"/>
      <c r="UNL153" s="60"/>
      <c r="UNM153" s="60"/>
      <c r="UNN153" s="60"/>
      <c r="UNO153" s="60"/>
      <c r="UNP153" s="60"/>
      <c r="UNQ153" s="60"/>
      <c r="UNR153" s="60"/>
      <c r="UNS153" s="60"/>
      <c r="UNT153" s="60"/>
      <c r="UNU153" s="60"/>
      <c r="UNV153" s="60"/>
      <c r="UNW153" s="60"/>
      <c r="UNX153" s="60"/>
      <c r="UNY153" s="60"/>
      <c r="UNZ153" s="60"/>
      <c r="UOA153" s="60"/>
      <c r="UOB153" s="60"/>
      <c r="UOC153" s="60"/>
      <c r="UOD153" s="60"/>
      <c r="UOE153" s="60"/>
      <c r="UOF153" s="60"/>
      <c r="UOG153" s="60"/>
      <c r="UOH153" s="60"/>
      <c r="UOI153" s="60"/>
      <c r="UOJ153" s="60"/>
      <c r="UOK153" s="60"/>
      <c r="UOL153" s="60"/>
      <c r="UOM153" s="60"/>
      <c r="UON153" s="60"/>
      <c r="UOO153" s="60"/>
      <c r="UOP153" s="60"/>
      <c r="UOQ153" s="60"/>
      <c r="UOR153" s="60"/>
      <c r="UOS153" s="60"/>
      <c r="UOT153" s="60"/>
      <c r="UOU153" s="60"/>
      <c r="UOV153" s="60"/>
      <c r="UOW153" s="60"/>
      <c r="UOX153" s="60"/>
      <c r="UOY153" s="60"/>
      <c r="UOZ153" s="60"/>
      <c r="UPA153" s="60"/>
      <c r="UPB153" s="60"/>
      <c r="UPC153" s="60"/>
      <c r="UPD153" s="60"/>
      <c r="UPE153" s="60"/>
      <c r="UPF153" s="60"/>
      <c r="UPG153" s="60"/>
      <c r="UPH153" s="60"/>
      <c r="UPI153" s="60"/>
      <c r="UPJ153" s="60"/>
      <c r="UPK153" s="60"/>
      <c r="UPL153" s="60"/>
      <c r="UPM153" s="60"/>
      <c r="UPN153" s="60"/>
      <c r="UPO153" s="60"/>
      <c r="UPP153" s="60"/>
      <c r="UPQ153" s="60"/>
      <c r="UPR153" s="60"/>
      <c r="UPS153" s="60"/>
      <c r="UPT153" s="60"/>
      <c r="UPU153" s="60"/>
      <c r="UPV153" s="60"/>
      <c r="UPW153" s="60"/>
      <c r="UPX153" s="60"/>
      <c r="UPY153" s="60"/>
      <c r="UPZ153" s="60"/>
      <c r="UQA153" s="60"/>
      <c r="UQB153" s="60"/>
      <c r="UQC153" s="60"/>
      <c r="UQD153" s="60"/>
      <c r="UQE153" s="60"/>
      <c r="UQF153" s="60"/>
      <c r="UQG153" s="60"/>
      <c r="UQH153" s="60"/>
      <c r="UQI153" s="60"/>
      <c r="UQJ153" s="60"/>
      <c r="UQK153" s="60"/>
      <c r="UQL153" s="60"/>
      <c r="UQM153" s="60"/>
      <c r="UQN153" s="60"/>
      <c r="UQO153" s="60"/>
      <c r="UQP153" s="60"/>
      <c r="UQQ153" s="60"/>
      <c r="UQR153" s="60"/>
      <c r="UQS153" s="60"/>
      <c r="UQT153" s="60"/>
      <c r="UQU153" s="60"/>
      <c r="UQV153" s="60"/>
      <c r="UQW153" s="60"/>
      <c r="UQX153" s="60"/>
      <c r="UQY153" s="60"/>
      <c r="UQZ153" s="60"/>
      <c r="URA153" s="60"/>
      <c r="URB153" s="60"/>
      <c r="URC153" s="60"/>
      <c r="URD153" s="60"/>
      <c r="URE153" s="60"/>
      <c r="URF153" s="60"/>
      <c r="URG153" s="60"/>
      <c r="URH153" s="60"/>
      <c r="URI153" s="60"/>
      <c r="URJ153" s="60"/>
      <c r="URK153" s="60"/>
      <c r="URL153" s="60"/>
      <c r="URM153" s="60"/>
      <c r="URN153" s="60"/>
      <c r="URO153" s="60"/>
      <c r="URP153" s="60"/>
      <c r="URQ153" s="60"/>
      <c r="URR153" s="60"/>
      <c r="URS153" s="60"/>
      <c r="URT153" s="60"/>
      <c r="URU153" s="60"/>
      <c r="URV153" s="60"/>
      <c r="URW153" s="60"/>
      <c r="URX153" s="60"/>
      <c r="URY153" s="60"/>
      <c r="URZ153" s="60"/>
      <c r="USA153" s="60"/>
      <c r="USB153" s="60"/>
      <c r="USC153" s="60"/>
      <c r="USD153" s="60"/>
      <c r="USE153" s="60"/>
      <c r="USF153" s="60"/>
      <c r="USG153" s="60"/>
      <c r="USH153" s="60"/>
      <c r="USI153" s="60"/>
      <c r="USJ153" s="60"/>
      <c r="USK153" s="60"/>
      <c r="USL153" s="60"/>
      <c r="USM153" s="60"/>
      <c r="USN153" s="60"/>
      <c r="USO153" s="60"/>
      <c r="USP153" s="60"/>
      <c r="USQ153" s="60"/>
      <c r="USR153" s="60"/>
      <c r="USS153" s="60"/>
      <c r="UST153" s="60"/>
      <c r="USU153" s="60"/>
      <c r="USV153" s="60"/>
      <c r="USW153" s="60"/>
      <c r="USX153" s="60"/>
      <c r="USY153" s="60"/>
      <c r="USZ153" s="60"/>
      <c r="UTA153" s="60"/>
      <c r="UTB153" s="60"/>
      <c r="UTC153" s="60"/>
      <c r="UTD153" s="60"/>
      <c r="UTE153" s="60"/>
      <c r="UTF153" s="60"/>
      <c r="UTG153" s="60"/>
      <c r="UTH153" s="60"/>
      <c r="UTI153" s="60"/>
      <c r="UTJ153" s="60"/>
      <c r="UTK153" s="60"/>
      <c r="UTL153" s="60"/>
      <c r="UTM153" s="60"/>
      <c r="UTN153" s="60"/>
      <c r="UTO153" s="60"/>
      <c r="UTP153" s="60"/>
      <c r="UTQ153" s="60"/>
      <c r="UTR153" s="60"/>
      <c r="UTS153" s="60"/>
      <c r="UTT153" s="60"/>
      <c r="UTU153" s="60"/>
      <c r="UTV153" s="60"/>
      <c r="UTW153" s="60"/>
      <c r="UTX153" s="60"/>
      <c r="UTY153" s="60"/>
      <c r="UTZ153" s="60"/>
      <c r="UUA153" s="60"/>
      <c r="UUB153" s="60"/>
      <c r="UUC153" s="60"/>
      <c r="UUD153" s="60"/>
      <c r="UUE153" s="60"/>
      <c r="UUF153" s="60"/>
      <c r="UUG153" s="60"/>
      <c r="UUH153" s="60"/>
      <c r="UUI153" s="60"/>
      <c r="UUJ153" s="60"/>
      <c r="UUK153" s="60"/>
      <c r="UUL153" s="60"/>
      <c r="UUM153" s="60"/>
      <c r="UUN153" s="60"/>
      <c r="UUO153" s="60"/>
      <c r="UUP153" s="60"/>
      <c r="UUQ153" s="60"/>
      <c r="UUR153" s="60"/>
      <c r="UUS153" s="60"/>
      <c r="UUT153" s="60"/>
      <c r="UUU153" s="60"/>
      <c r="UUV153" s="60"/>
      <c r="UUW153" s="60"/>
      <c r="UUX153" s="60"/>
      <c r="UUY153" s="60"/>
      <c r="UUZ153" s="60"/>
      <c r="UVA153" s="60"/>
      <c r="UVB153" s="60"/>
      <c r="UVC153" s="60"/>
      <c r="UVD153" s="60"/>
      <c r="UVE153" s="60"/>
      <c r="UVF153" s="60"/>
      <c r="UVG153" s="60"/>
      <c r="UVH153" s="60"/>
      <c r="UVI153" s="60"/>
      <c r="UVJ153" s="60"/>
      <c r="UVK153" s="60"/>
      <c r="UVL153" s="60"/>
      <c r="UVM153" s="60"/>
      <c r="UVN153" s="60"/>
      <c r="UVO153" s="60"/>
      <c r="UVP153" s="60"/>
      <c r="UVQ153" s="60"/>
      <c r="UVR153" s="60"/>
      <c r="UVS153" s="60"/>
      <c r="UVT153" s="60"/>
      <c r="UVU153" s="60"/>
      <c r="UVV153" s="60"/>
      <c r="UVW153" s="60"/>
      <c r="UVX153" s="60"/>
      <c r="UVY153" s="60"/>
      <c r="UVZ153" s="60"/>
      <c r="UWA153" s="60"/>
      <c r="UWB153" s="60"/>
      <c r="UWC153" s="60"/>
      <c r="UWD153" s="60"/>
      <c r="UWE153" s="60"/>
      <c r="UWF153" s="60"/>
      <c r="UWG153" s="60"/>
      <c r="UWH153" s="60"/>
      <c r="UWI153" s="60"/>
      <c r="UWJ153" s="60"/>
      <c r="UWK153" s="60"/>
      <c r="UWL153" s="60"/>
      <c r="UWM153" s="60"/>
      <c r="UWN153" s="60"/>
      <c r="UWO153" s="60"/>
      <c r="UWP153" s="60"/>
      <c r="UWQ153" s="60"/>
      <c r="UWR153" s="60"/>
      <c r="UWS153" s="60"/>
      <c r="UWT153" s="60"/>
      <c r="UWU153" s="60"/>
      <c r="UWV153" s="60"/>
      <c r="UWW153" s="60"/>
      <c r="UWX153" s="60"/>
      <c r="UWY153" s="60"/>
      <c r="UWZ153" s="60"/>
      <c r="UXA153" s="60"/>
      <c r="UXB153" s="60"/>
      <c r="UXC153" s="60"/>
      <c r="UXD153" s="60"/>
      <c r="UXE153" s="60"/>
      <c r="UXF153" s="60"/>
      <c r="UXG153" s="60"/>
      <c r="UXH153" s="60"/>
      <c r="UXI153" s="60"/>
      <c r="UXJ153" s="60"/>
      <c r="UXK153" s="60"/>
      <c r="UXL153" s="60"/>
      <c r="UXM153" s="60"/>
      <c r="UXN153" s="60"/>
      <c r="UXO153" s="60"/>
      <c r="UXP153" s="60"/>
      <c r="UXQ153" s="60"/>
      <c r="UXR153" s="60"/>
      <c r="UXS153" s="60"/>
      <c r="UXT153" s="60"/>
      <c r="UXU153" s="60"/>
      <c r="UXV153" s="60"/>
      <c r="UXW153" s="60"/>
      <c r="UXX153" s="60"/>
      <c r="UXY153" s="60"/>
      <c r="UXZ153" s="60"/>
      <c r="UYA153" s="60"/>
      <c r="UYB153" s="60"/>
      <c r="UYC153" s="60"/>
      <c r="UYD153" s="60"/>
      <c r="UYE153" s="60"/>
      <c r="UYF153" s="60"/>
      <c r="UYG153" s="60"/>
      <c r="UYH153" s="60"/>
      <c r="UYI153" s="60"/>
      <c r="UYJ153" s="60"/>
      <c r="UYK153" s="60"/>
      <c r="UYL153" s="60"/>
      <c r="UYM153" s="60"/>
      <c r="UYN153" s="60"/>
      <c r="UYO153" s="60"/>
      <c r="UYP153" s="60"/>
      <c r="UYQ153" s="60"/>
      <c r="UYR153" s="60"/>
      <c r="UYS153" s="60"/>
      <c r="UYT153" s="60"/>
      <c r="UYU153" s="60"/>
      <c r="UYV153" s="60"/>
      <c r="UYW153" s="60"/>
      <c r="UYX153" s="60"/>
      <c r="UYY153" s="60"/>
      <c r="UYZ153" s="60"/>
      <c r="UZA153" s="60"/>
      <c r="UZB153" s="60"/>
      <c r="UZC153" s="60"/>
      <c r="UZD153" s="60"/>
      <c r="UZE153" s="60"/>
      <c r="UZF153" s="60"/>
      <c r="UZG153" s="60"/>
      <c r="UZH153" s="60"/>
      <c r="UZI153" s="60"/>
      <c r="UZJ153" s="60"/>
      <c r="UZK153" s="60"/>
      <c r="UZL153" s="60"/>
      <c r="UZM153" s="60"/>
      <c r="UZN153" s="60"/>
      <c r="UZO153" s="60"/>
      <c r="UZP153" s="60"/>
      <c r="UZQ153" s="60"/>
      <c r="UZR153" s="60"/>
      <c r="UZS153" s="60"/>
      <c r="UZT153" s="60"/>
      <c r="UZU153" s="60"/>
      <c r="UZV153" s="60"/>
      <c r="UZW153" s="60"/>
      <c r="UZX153" s="60"/>
      <c r="UZY153" s="60"/>
      <c r="UZZ153" s="60"/>
      <c r="VAA153" s="60"/>
      <c r="VAB153" s="60"/>
      <c r="VAC153" s="60"/>
      <c r="VAD153" s="60"/>
      <c r="VAE153" s="60"/>
      <c r="VAF153" s="60"/>
      <c r="VAG153" s="60"/>
      <c r="VAH153" s="60"/>
      <c r="VAI153" s="60"/>
      <c r="VAJ153" s="60"/>
      <c r="VAK153" s="60"/>
      <c r="VAL153" s="60"/>
      <c r="VAM153" s="60"/>
      <c r="VAN153" s="60"/>
      <c r="VAO153" s="60"/>
      <c r="VAP153" s="60"/>
      <c r="VAQ153" s="60"/>
      <c r="VAR153" s="60"/>
      <c r="VAS153" s="60"/>
      <c r="VAT153" s="60"/>
      <c r="VAU153" s="60"/>
      <c r="VAV153" s="60"/>
      <c r="VAW153" s="60"/>
      <c r="VAX153" s="60"/>
      <c r="VAY153" s="60"/>
      <c r="VAZ153" s="60"/>
      <c r="VBA153" s="60"/>
      <c r="VBB153" s="60"/>
      <c r="VBC153" s="60"/>
      <c r="VBD153" s="60"/>
      <c r="VBE153" s="60"/>
      <c r="VBF153" s="60"/>
      <c r="VBG153" s="60"/>
      <c r="VBH153" s="60"/>
      <c r="VBI153" s="60"/>
      <c r="VBJ153" s="60"/>
      <c r="VBK153" s="60"/>
      <c r="VBL153" s="60"/>
      <c r="VBM153" s="60"/>
      <c r="VBN153" s="60"/>
      <c r="VBO153" s="60"/>
      <c r="VBP153" s="60"/>
      <c r="VBQ153" s="60"/>
      <c r="VBR153" s="60"/>
      <c r="VBS153" s="60"/>
      <c r="VBT153" s="60"/>
      <c r="VBU153" s="60"/>
      <c r="VBV153" s="60"/>
      <c r="VBW153" s="60"/>
      <c r="VBX153" s="60"/>
      <c r="VBY153" s="60"/>
      <c r="VBZ153" s="60"/>
      <c r="VCA153" s="60"/>
      <c r="VCB153" s="60"/>
      <c r="VCC153" s="60"/>
      <c r="VCD153" s="60"/>
      <c r="VCE153" s="60"/>
      <c r="VCF153" s="60"/>
      <c r="VCG153" s="60"/>
      <c r="VCH153" s="60"/>
      <c r="VCI153" s="60"/>
      <c r="VCJ153" s="60"/>
      <c r="VCK153" s="60"/>
      <c r="VCL153" s="60"/>
      <c r="VCM153" s="60"/>
      <c r="VCN153" s="60"/>
      <c r="VCO153" s="60"/>
      <c r="VCP153" s="60"/>
      <c r="VCQ153" s="60"/>
      <c r="VCR153" s="60"/>
      <c r="VCS153" s="60"/>
      <c r="VCT153" s="60"/>
      <c r="VCU153" s="60"/>
      <c r="VCV153" s="60"/>
      <c r="VCW153" s="60"/>
      <c r="VCX153" s="60"/>
      <c r="VCY153" s="60"/>
      <c r="VCZ153" s="60"/>
      <c r="VDA153" s="60"/>
      <c r="VDB153" s="60"/>
      <c r="VDC153" s="60"/>
      <c r="VDD153" s="60"/>
      <c r="VDE153" s="60"/>
      <c r="VDF153" s="60"/>
      <c r="VDG153" s="60"/>
      <c r="VDH153" s="60"/>
      <c r="VDI153" s="60"/>
      <c r="VDJ153" s="60"/>
      <c r="VDK153" s="60"/>
      <c r="VDL153" s="60"/>
      <c r="VDM153" s="60"/>
      <c r="VDN153" s="60"/>
      <c r="VDO153" s="60"/>
      <c r="VDP153" s="60"/>
      <c r="VDQ153" s="60"/>
      <c r="VDR153" s="60"/>
      <c r="VDS153" s="60"/>
      <c r="VDT153" s="60"/>
      <c r="VDU153" s="60"/>
      <c r="VDV153" s="60"/>
      <c r="VDW153" s="60"/>
      <c r="VDX153" s="60"/>
      <c r="VDY153" s="60"/>
      <c r="VDZ153" s="60"/>
      <c r="VEA153" s="60"/>
      <c r="VEB153" s="60"/>
      <c r="VEC153" s="60"/>
      <c r="VED153" s="60"/>
      <c r="VEE153" s="60"/>
      <c r="VEF153" s="60"/>
      <c r="VEG153" s="60"/>
      <c r="VEH153" s="60"/>
      <c r="VEI153" s="60"/>
      <c r="VEJ153" s="60"/>
      <c r="VEK153" s="60"/>
      <c r="VEL153" s="60"/>
      <c r="VEM153" s="60"/>
      <c r="VEN153" s="60"/>
      <c r="VEO153" s="60"/>
      <c r="VEP153" s="60"/>
      <c r="VEQ153" s="60"/>
      <c r="VER153" s="60"/>
      <c r="VES153" s="60"/>
      <c r="VET153" s="60"/>
      <c r="VEU153" s="60"/>
      <c r="VEV153" s="60"/>
      <c r="VEW153" s="60"/>
      <c r="VEX153" s="60"/>
      <c r="VEY153" s="60"/>
      <c r="VEZ153" s="60"/>
      <c r="VFA153" s="60"/>
      <c r="VFB153" s="60"/>
      <c r="VFC153" s="60"/>
      <c r="VFD153" s="60"/>
      <c r="VFE153" s="60"/>
      <c r="VFF153" s="60"/>
      <c r="VFG153" s="60"/>
      <c r="VFH153" s="60"/>
      <c r="VFI153" s="60"/>
      <c r="VFJ153" s="60"/>
      <c r="VFK153" s="60"/>
      <c r="VFL153" s="60"/>
      <c r="VFM153" s="60"/>
      <c r="VFN153" s="60"/>
      <c r="VFO153" s="60"/>
      <c r="VFP153" s="60"/>
      <c r="VFQ153" s="60"/>
      <c r="VFR153" s="60"/>
      <c r="VFS153" s="60"/>
      <c r="VFT153" s="60"/>
      <c r="VFU153" s="60"/>
      <c r="VFV153" s="60"/>
      <c r="VFW153" s="60"/>
      <c r="VFX153" s="60"/>
      <c r="VFY153" s="60"/>
      <c r="VFZ153" s="60"/>
      <c r="VGA153" s="60"/>
      <c r="VGB153" s="60"/>
      <c r="VGC153" s="60"/>
      <c r="VGD153" s="60"/>
      <c r="VGE153" s="60"/>
      <c r="VGF153" s="60"/>
      <c r="VGG153" s="60"/>
      <c r="VGH153" s="60"/>
      <c r="VGI153" s="60"/>
      <c r="VGJ153" s="60"/>
      <c r="VGK153" s="60"/>
      <c r="VGL153" s="60"/>
      <c r="VGM153" s="60"/>
      <c r="VGN153" s="60"/>
      <c r="VGO153" s="60"/>
      <c r="VGP153" s="60"/>
      <c r="VGQ153" s="60"/>
      <c r="VGR153" s="60"/>
      <c r="VGS153" s="60"/>
      <c r="VGT153" s="60"/>
      <c r="VGU153" s="60"/>
      <c r="VGV153" s="60"/>
      <c r="VGW153" s="60"/>
      <c r="VGX153" s="60"/>
      <c r="VGY153" s="60"/>
      <c r="VGZ153" s="60"/>
      <c r="VHA153" s="60"/>
      <c r="VHB153" s="60"/>
      <c r="VHC153" s="60"/>
      <c r="VHD153" s="60"/>
      <c r="VHE153" s="60"/>
      <c r="VHF153" s="60"/>
      <c r="VHG153" s="60"/>
      <c r="VHH153" s="60"/>
      <c r="VHI153" s="60"/>
      <c r="VHJ153" s="60"/>
      <c r="VHK153" s="60"/>
      <c r="VHL153" s="60"/>
      <c r="VHM153" s="60"/>
      <c r="VHN153" s="60"/>
      <c r="VHO153" s="60"/>
      <c r="VHP153" s="60"/>
      <c r="VHQ153" s="60"/>
      <c r="VHR153" s="60"/>
      <c r="VHS153" s="60"/>
      <c r="VHT153" s="60"/>
      <c r="VHU153" s="60"/>
      <c r="VHV153" s="60"/>
      <c r="VHW153" s="60"/>
      <c r="VHX153" s="60"/>
      <c r="VHY153" s="60"/>
      <c r="VHZ153" s="60"/>
      <c r="VIA153" s="60"/>
      <c r="VIB153" s="60"/>
      <c r="VIC153" s="60"/>
      <c r="VID153" s="60"/>
      <c r="VIE153" s="60"/>
      <c r="VIF153" s="60"/>
      <c r="VIG153" s="60"/>
      <c r="VIH153" s="60"/>
      <c r="VII153" s="60"/>
      <c r="VIJ153" s="60"/>
      <c r="VIK153" s="60"/>
      <c r="VIL153" s="60"/>
      <c r="VIM153" s="60"/>
      <c r="VIN153" s="60"/>
      <c r="VIO153" s="60"/>
      <c r="VIP153" s="60"/>
      <c r="VIQ153" s="60"/>
      <c r="VIR153" s="60"/>
      <c r="VIS153" s="60"/>
      <c r="VIT153" s="60"/>
      <c r="VIU153" s="60"/>
      <c r="VIV153" s="60"/>
      <c r="VIW153" s="60"/>
      <c r="VIX153" s="60"/>
      <c r="VIY153" s="60"/>
      <c r="VIZ153" s="60"/>
      <c r="VJA153" s="60"/>
      <c r="VJB153" s="60"/>
      <c r="VJC153" s="60"/>
      <c r="VJD153" s="60"/>
      <c r="VJE153" s="60"/>
      <c r="VJF153" s="60"/>
      <c r="VJG153" s="60"/>
      <c r="VJH153" s="60"/>
      <c r="VJI153" s="60"/>
      <c r="VJJ153" s="60"/>
      <c r="VJK153" s="60"/>
      <c r="VJL153" s="60"/>
      <c r="VJM153" s="60"/>
      <c r="VJN153" s="60"/>
      <c r="VJO153" s="60"/>
      <c r="VJP153" s="60"/>
      <c r="VJQ153" s="60"/>
      <c r="VJR153" s="60"/>
      <c r="VJS153" s="60"/>
      <c r="VJT153" s="60"/>
      <c r="VJU153" s="60"/>
      <c r="VJV153" s="60"/>
      <c r="VJW153" s="60"/>
      <c r="VJX153" s="60"/>
      <c r="VJY153" s="60"/>
      <c r="VJZ153" s="60"/>
      <c r="VKA153" s="60"/>
      <c r="VKB153" s="60"/>
      <c r="VKC153" s="60"/>
      <c r="VKD153" s="60"/>
      <c r="VKE153" s="60"/>
      <c r="VKF153" s="60"/>
      <c r="VKG153" s="60"/>
      <c r="VKH153" s="60"/>
      <c r="VKI153" s="60"/>
      <c r="VKJ153" s="60"/>
      <c r="VKK153" s="60"/>
      <c r="VKL153" s="60"/>
      <c r="VKM153" s="60"/>
      <c r="VKN153" s="60"/>
      <c r="VKO153" s="60"/>
      <c r="VKP153" s="60"/>
      <c r="VKQ153" s="60"/>
      <c r="VKR153" s="60"/>
      <c r="VKS153" s="60"/>
      <c r="VKT153" s="60"/>
      <c r="VKU153" s="60"/>
      <c r="VKV153" s="60"/>
      <c r="VKW153" s="60"/>
      <c r="VKX153" s="60"/>
      <c r="VKY153" s="60"/>
      <c r="VKZ153" s="60"/>
      <c r="VLA153" s="60"/>
      <c r="VLB153" s="60"/>
      <c r="VLC153" s="60"/>
      <c r="VLD153" s="60"/>
      <c r="VLE153" s="60"/>
      <c r="VLF153" s="60"/>
      <c r="VLG153" s="60"/>
      <c r="VLH153" s="60"/>
      <c r="VLI153" s="60"/>
      <c r="VLJ153" s="60"/>
      <c r="VLK153" s="60"/>
      <c r="VLL153" s="60"/>
      <c r="VLM153" s="60"/>
      <c r="VLN153" s="60"/>
      <c r="VLO153" s="60"/>
      <c r="VLP153" s="60"/>
      <c r="VLQ153" s="60"/>
      <c r="VLR153" s="60"/>
      <c r="VLS153" s="60"/>
      <c r="VLT153" s="60"/>
      <c r="VLU153" s="60"/>
      <c r="VLV153" s="60"/>
      <c r="VLW153" s="60"/>
      <c r="VLX153" s="60"/>
      <c r="VLY153" s="60"/>
      <c r="VLZ153" s="60"/>
      <c r="VMA153" s="60"/>
      <c r="VMB153" s="60"/>
      <c r="VMC153" s="60"/>
      <c r="VMD153" s="60"/>
      <c r="VME153" s="60"/>
      <c r="VMF153" s="60"/>
      <c r="VMG153" s="60"/>
      <c r="VMH153" s="60"/>
      <c r="VMI153" s="60"/>
      <c r="VMJ153" s="60"/>
      <c r="VMK153" s="60"/>
      <c r="VML153" s="60"/>
      <c r="VMM153" s="60"/>
      <c r="VMN153" s="60"/>
      <c r="VMO153" s="60"/>
      <c r="VMP153" s="60"/>
      <c r="VMQ153" s="60"/>
      <c r="VMR153" s="60"/>
      <c r="VMS153" s="60"/>
      <c r="VMT153" s="60"/>
      <c r="VMU153" s="60"/>
      <c r="VMV153" s="60"/>
      <c r="VMW153" s="60"/>
      <c r="VMX153" s="60"/>
      <c r="VMY153" s="60"/>
      <c r="VMZ153" s="60"/>
      <c r="VNA153" s="60"/>
      <c r="VNB153" s="60"/>
      <c r="VNC153" s="60"/>
      <c r="VND153" s="60"/>
      <c r="VNE153" s="60"/>
      <c r="VNF153" s="60"/>
      <c r="VNG153" s="60"/>
      <c r="VNH153" s="60"/>
      <c r="VNI153" s="60"/>
      <c r="VNJ153" s="60"/>
      <c r="VNK153" s="60"/>
      <c r="VNL153" s="60"/>
      <c r="VNM153" s="60"/>
      <c r="VNN153" s="60"/>
      <c r="VNO153" s="60"/>
      <c r="VNP153" s="60"/>
      <c r="VNQ153" s="60"/>
      <c r="VNR153" s="60"/>
      <c r="VNS153" s="60"/>
      <c r="VNT153" s="60"/>
      <c r="VNU153" s="60"/>
      <c r="VNV153" s="60"/>
      <c r="VNW153" s="60"/>
      <c r="VNX153" s="60"/>
      <c r="VNY153" s="60"/>
      <c r="VNZ153" s="60"/>
      <c r="VOA153" s="60"/>
      <c r="VOB153" s="60"/>
      <c r="VOC153" s="60"/>
      <c r="VOD153" s="60"/>
      <c r="VOE153" s="60"/>
      <c r="VOF153" s="60"/>
      <c r="VOG153" s="60"/>
      <c r="VOH153" s="60"/>
      <c r="VOI153" s="60"/>
      <c r="VOJ153" s="60"/>
      <c r="VOK153" s="60"/>
      <c r="VOL153" s="60"/>
      <c r="VOM153" s="60"/>
      <c r="VON153" s="60"/>
      <c r="VOO153" s="60"/>
      <c r="VOP153" s="60"/>
      <c r="VOQ153" s="60"/>
      <c r="VOR153" s="60"/>
      <c r="VOS153" s="60"/>
      <c r="VOT153" s="60"/>
      <c r="VOU153" s="60"/>
      <c r="VOV153" s="60"/>
      <c r="VOW153" s="60"/>
      <c r="VOX153" s="60"/>
      <c r="VOY153" s="60"/>
      <c r="VOZ153" s="60"/>
      <c r="VPA153" s="60"/>
      <c r="VPB153" s="60"/>
      <c r="VPC153" s="60"/>
      <c r="VPD153" s="60"/>
      <c r="VPE153" s="60"/>
      <c r="VPF153" s="60"/>
      <c r="VPG153" s="60"/>
      <c r="VPH153" s="60"/>
      <c r="VPI153" s="60"/>
      <c r="VPJ153" s="60"/>
      <c r="VPK153" s="60"/>
      <c r="VPL153" s="60"/>
      <c r="VPM153" s="60"/>
      <c r="VPN153" s="60"/>
      <c r="VPO153" s="60"/>
      <c r="VPP153" s="60"/>
      <c r="VPQ153" s="60"/>
      <c r="VPR153" s="60"/>
      <c r="VPS153" s="60"/>
      <c r="VPT153" s="60"/>
      <c r="VPU153" s="60"/>
      <c r="VPV153" s="60"/>
      <c r="VPW153" s="60"/>
      <c r="VPX153" s="60"/>
      <c r="VPY153" s="60"/>
      <c r="VPZ153" s="60"/>
      <c r="VQA153" s="60"/>
      <c r="VQB153" s="60"/>
      <c r="VQC153" s="60"/>
      <c r="VQD153" s="60"/>
      <c r="VQE153" s="60"/>
      <c r="VQF153" s="60"/>
      <c r="VQG153" s="60"/>
      <c r="VQH153" s="60"/>
      <c r="VQI153" s="60"/>
      <c r="VQJ153" s="60"/>
      <c r="VQK153" s="60"/>
      <c r="VQL153" s="60"/>
      <c r="VQM153" s="60"/>
      <c r="VQN153" s="60"/>
      <c r="VQO153" s="60"/>
      <c r="VQP153" s="60"/>
      <c r="VQQ153" s="60"/>
      <c r="VQR153" s="60"/>
      <c r="VQS153" s="60"/>
      <c r="VQT153" s="60"/>
      <c r="VQU153" s="60"/>
      <c r="VQV153" s="60"/>
      <c r="VQW153" s="60"/>
      <c r="VQX153" s="60"/>
      <c r="VQY153" s="60"/>
      <c r="VQZ153" s="60"/>
      <c r="VRA153" s="60"/>
      <c r="VRB153" s="60"/>
      <c r="VRC153" s="60"/>
      <c r="VRD153" s="60"/>
      <c r="VRE153" s="60"/>
      <c r="VRF153" s="60"/>
      <c r="VRG153" s="60"/>
      <c r="VRH153" s="60"/>
      <c r="VRI153" s="60"/>
      <c r="VRJ153" s="60"/>
      <c r="VRK153" s="60"/>
      <c r="VRL153" s="60"/>
      <c r="VRM153" s="60"/>
      <c r="VRN153" s="60"/>
      <c r="VRO153" s="60"/>
      <c r="VRP153" s="60"/>
      <c r="VRQ153" s="60"/>
      <c r="VRR153" s="60"/>
      <c r="VRS153" s="60"/>
      <c r="VRT153" s="60"/>
      <c r="VRU153" s="60"/>
      <c r="VRV153" s="60"/>
      <c r="VRW153" s="60"/>
      <c r="VRX153" s="60"/>
      <c r="VRY153" s="60"/>
      <c r="VRZ153" s="60"/>
      <c r="VSA153" s="60"/>
      <c r="VSB153" s="60"/>
      <c r="VSC153" s="60"/>
      <c r="VSD153" s="60"/>
      <c r="VSE153" s="60"/>
      <c r="VSF153" s="60"/>
      <c r="VSG153" s="60"/>
      <c r="VSH153" s="60"/>
      <c r="VSI153" s="60"/>
      <c r="VSJ153" s="60"/>
      <c r="VSK153" s="60"/>
      <c r="VSL153" s="60"/>
      <c r="VSM153" s="60"/>
      <c r="VSN153" s="60"/>
      <c r="VSO153" s="60"/>
      <c r="VSP153" s="60"/>
      <c r="VSQ153" s="60"/>
      <c r="VSR153" s="60"/>
      <c r="VSS153" s="60"/>
      <c r="VST153" s="60"/>
      <c r="VSU153" s="60"/>
      <c r="VSV153" s="60"/>
      <c r="VSW153" s="60"/>
      <c r="VSX153" s="60"/>
      <c r="VSY153" s="60"/>
      <c r="VSZ153" s="60"/>
      <c r="VTA153" s="60"/>
      <c r="VTB153" s="60"/>
      <c r="VTC153" s="60"/>
      <c r="VTD153" s="60"/>
      <c r="VTE153" s="60"/>
      <c r="VTF153" s="60"/>
      <c r="VTG153" s="60"/>
      <c r="VTH153" s="60"/>
      <c r="VTI153" s="60"/>
      <c r="VTJ153" s="60"/>
      <c r="VTK153" s="60"/>
      <c r="VTL153" s="60"/>
      <c r="VTM153" s="60"/>
      <c r="VTN153" s="60"/>
      <c r="VTO153" s="60"/>
      <c r="VTP153" s="60"/>
      <c r="VTQ153" s="60"/>
      <c r="VTR153" s="60"/>
      <c r="VTS153" s="60"/>
      <c r="VTT153" s="60"/>
      <c r="VTU153" s="60"/>
      <c r="VTV153" s="60"/>
      <c r="VTW153" s="60"/>
      <c r="VTX153" s="60"/>
      <c r="VTY153" s="60"/>
      <c r="VTZ153" s="60"/>
      <c r="VUA153" s="60"/>
      <c r="VUB153" s="60"/>
      <c r="VUC153" s="60"/>
      <c r="VUD153" s="60"/>
      <c r="VUE153" s="60"/>
      <c r="VUF153" s="60"/>
      <c r="VUG153" s="60"/>
      <c r="VUH153" s="60"/>
      <c r="VUI153" s="60"/>
      <c r="VUJ153" s="60"/>
      <c r="VUK153" s="60"/>
      <c r="VUL153" s="60"/>
      <c r="VUM153" s="60"/>
      <c r="VUN153" s="60"/>
      <c r="VUO153" s="60"/>
      <c r="VUP153" s="60"/>
      <c r="VUQ153" s="60"/>
      <c r="VUR153" s="60"/>
      <c r="VUS153" s="60"/>
      <c r="VUT153" s="60"/>
      <c r="VUU153" s="60"/>
      <c r="VUV153" s="60"/>
      <c r="VUW153" s="60"/>
      <c r="VUX153" s="60"/>
      <c r="VUY153" s="60"/>
      <c r="VUZ153" s="60"/>
      <c r="VVA153" s="60"/>
      <c r="VVB153" s="60"/>
      <c r="VVC153" s="60"/>
      <c r="VVD153" s="60"/>
      <c r="VVE153" s="60"/>
      <c r="VVF153" s="60"/>
      <c r="VVG153" s="60"/>
      <c r="VVH153" s="60"/>
      <c r="VVI153" s="60"/>
      <c r="VVJ153" s="60"/>
      <c r="VVK153" s="60"/>
      <c r="VVL153" s="60"/>
      <c r="VVM153" s="60"/>
      <c r="VVN153" s="60"/>
      <c r="VVO153" s="60"/>
      <c r="VVP153" s="60"/>
      <c r="VVQ153" s="60"/>
      <c r="VVR153" s="60"/>
      <c r="VVS153" s="60"/>
      <c r="VVT153" s="60"/>
      <c r="VVU153" s="60"/>
      <c r="VVV153" s="60"/>
      <c r="VVW153" s="60"/>
      <c r="VVX153" s="60"/>
      <c r="VVY153" s="60"/>
      <c r="VVZ153" s="60"/>
      <c r="VWA153" s="60"/>
      <c r="VWB153" s="60"/>
      <c r="VWC153" s="60"/>
      <c r="VWD153" s="60"/>
      <c r="VWE153" s="60"/>
      <c r="VWF153" s="60"/>
      <c r="VWG153" s="60"/>
      <c r="VWH153" s="60"/>
      <c r="VWI153" s="60"/>
      <c r="VWJ153" s="60"/>
      <c r="VWK153" s="60"/>
      <c r="VWL153" s="60"/>
      <c r="VWM153" s="60"/>
      <c r="VWN153" s="60"/>
      <c r="VWO153" s="60"/>
      <c r="VWP153" s="60"/>
      <c r="VWQ153" s="60"/>
      <c r="VWR153" s="60"/>
      <c r="VWS153" s="60"/>
      <c r="VWT153" s="60"/>
      <c r="VWU153" s="60"/>
      <c r="VWV153" s="60"/>
      <c r="VWW153" s="60"/>
      <c r="VWX153" s="60"/>
      <c r="VWY153" s="60"/>
      <c r="VWZ153" s="60"/>
      <c r="VXA153" s="60"/>
      <c r="VXB153" s="60"/>
      <c r="VXC153" s="60"/>
      <c r="VXD153" s="60"/>
      <c r="VXE153" s="60"/>
      <c r="VXF153" s="60"/>
      <c r="VXG153" s="60"/>
      <c r="VXH153" s="60"/>
      <c r="VXI153" s="60"/>
      <c r="VXJ153" s="60"/>
      <c r="VXK153" s="60"/>
      <c r="VXL153" s="60"/>
      <c r="VXM153" s="60"/>
      <c r="VXN153" s="60"/>
      <c r="VXO153" s="60"/>
      <c r="VXP153" s="60"/>
      <c r="VXQ153" s="60"/>
      <c r="VXR153" s="60"/>
      <c r="VXS153" s="60"/>
      <c r="VXT153" s="60"/>
      <c r="VXU153" s="60"/>
      <c r="VXV153" s="60"/>
      <c r="VXW153" s="60"/>
      <c r="VXX153" s="60"/>
      <c r="VXY153" s="60"/>
      <c r="VXZ153" s="60"/>
      <c r="VYA153" s="60"/>
      <c r="VYB153" s="60"/>
      <c r="VYC153" s="60"/>
      <c r="VYD153" s="60"/>
      <c r="VYE153" s="60"/>
      <c r="VYF153" s="60"/>
      <c r="VYG153" s="60"/>
      <c r="VYH153" s="60"/>
      <c r="VYI153" s="60"/>
      <c r="VYJ153" s="60"/>
      <c r="VYK153" s="60"/>
      <c r="VYL153" s="60"/>
      <c r="VYM153" s="60"/>
      <c r="VYN153" s="60"/>
      <c r="VYO153" s="60"/>
      <c r="VYP153" s="60"/>
      <c r="VYQ153" s="60"/>
      <c r="VYR153" s="60"/>
      <c r="VYS153" s="60"/>
      <c r="VYT153" s="60"/>
      <c r="VYU153" s="60"/>
      <c r="VYV153" s="60"/>
      <c r="VYW153" s="60"/>
      <c r="VYX153" s="60"/>
      <c r="VYY153" s="60"/>
      <c r="VYZ153" s="60"/>
      <c r="VZA153" s="60"/>
      <c r="VZB153" s="60"/>
      <c r="VZC153" s="60"/>
      <c r="VZD153" s="60"/>
      <c r="VZE153" s="60"/>
      <c r="VZF153" s="60"/>
      <c r="VZG153" s="60"/>
      <c r="VZH153" s="60"/>
      <c r="VZI153" s="60"/>
      <c r="VZJ153" s="60"/>
      <c r="VZK153" s="60"/>
      <c r="VZL153" s="60"/>
      <c r="VZM153" s="60"/>
      <c r="VZN153" s="60"/>
      <c r="VZO153" s="60"/>
      <c r="VZP153" s="60"/>
      <c r="VZQ153" s="60"/>
      <c r="VZR153" s="60"/>
      <c r="VZS153" s="60"/>
      <c r="VZT153" s="60"/>
      <c r="VZU153" s="60"/>
      <c r="VZV153" s="60"/>
      <c r="VZW153" s="60"/>
      <c r="VZX153" s="60"/>
      <c r="VZY153" s="60"/>
      <c r="VZZ153" s="60"/>
      <c r="WAA153" s="60"/>
      <c r="WAB153" s="60"/>
      <c r="WAC153" s="60"/>
      <c r="WAD153" s="60"/>
      <c r="WAE153" s="60"/>
      <c r="WAF153" s="60"/>
      <c r="WAG153" s="60"/>
      <c r="WAH153" s="60"/>
      <c r="WAI153" s="60"/>
      <c r="WAJ153" s="60"/>
      <c r="WAK153" s="60"/>
      <c r="WAL153" s="60"/>
      <c r="WAM153" s="60"/>
      <c r="WAN153" s="60"/>
      <c r="WAO153" s="60"/>
      <c r="WAP153" s="60"/>
      <c r="WAQ153" s="60"/>
      <c r="WAR153" s="60"/>
      <c r="WAS153" s="60"/>
      <c r="WAT153" s="60"/>
      <c r="WAU153" s="60"/>
      <c r="WAV153" s="60"/>
      <c r="WAW153" s="60"/>
      <c r="WAX153" s="60"/>
      <c r="WAY153" s="60"/>
      <c r="WAZ153" s="60"/>
      <c r="WBA153" s="60"/>
      <c r="WBB153" s="60"/>
      <c r="WBC153" s="60"/>
      <c r="WBD153" s="60"/>
      <c r="WBE153" s="60"/>
      <c r="WBF153" s="60"/>
      <c r="WBG153" s="60"/>
      <c r="WBH153" s="60"/>
      <c r="WBI153" s="60"/>
      <c r="WBJ153" s="60"/>
      <c r="WBK153" s="60"/>
      <c r="WBL153" s="60"/>
      <c r="WBM153" s="60"/>
      <c r="WBN153" s="60"/>
      <c r="WBO153" s="60"/>
      <c r="WBP153" s="60"/>
      <c r="WBQ153" s="60"/>
      <c r="WBR153" s="60"/>
      <c r="WBS153" s="60"/>
      <c r="WBT153" s="60"/>
      <c r="WBU153" s="60"/>
      <c r="WBV153" s="60"/>
      <c r="WBW153" s="60"/>
      <c r="WBX153" s="60"/>
      <c r="WBY153" s="60"/>
      <c r="WBZ153" s="60"/>
      <c r="WCA153" s="60"/>
      <c r="WCB153" s="60"/>
      <c r="WCC153" s="60"/>
      <c r="WCD153" s="60"/>
      <c r="WCE153" s="60"/>
      <c r="WCF153" s="60"/>
      <c r="WCG153" s="60"/>
      <c r="WCH153" s="60"/>
      <c r="WCI153" s="60"/>
      <c r="WCJ153" s="60"/>
      <c r="WCK153" s="60"/>
      <c r="WCL153" s="60"/>
      <c r="WCM153" s="60"/>
      <c r="WCN153" s="60"/>
      <c r="WCO153" s="60"/>
      <c r="WCP153" s="60"/>
      <c r="WCQ153" s="60"/>
      <c r="WCR153" s="60"/>
      <c r="WCS153" s="60"/>
      <c r="WCT153" s="60"/>
      <c r="WCU153" s="60"/>
      <c r="WCV153" s="60"/>
      <c r="WCW153" s="60"/>
      <c r="WCX153" s="60"/>
      <c r="WCY153" s="60"/>
      <c r="WCZ153" s="60"/>
      <c r="WDA153" s="60"/>
      <c r="WDB153" s="60"/>
      <c r="WDC153" s="60"/>
      <c r="WDD153" s="60"/>
      <c r="WDE153" s="60"/>
      <c r="WDF153" s="60"/>
      <c r="WDG153" s="60"/>
      <c r="WDH153" s="60"/>
      <c r="WDI153" s="60"/>
      <c r="WDJ153" s="60"/>
      <c r="WDK153" s="60"/>
      <c r="WDL153" s="60"/>
      <c r="WDM153" s="60"/>
      <c r="WDN153" s="60"/>
      <c r="WDO153" s="60"/>
      <c r="WDP153" s="60"/>
      <c r="WDQ153" s="60"/>
      <c r="WDR153" s="60"/>
      <c r="WDS153" s="60"/>
      <c r="WDT153" s="60"/>
      <c r="WDU153" s="60"/>
      <c r="WDV153" s="60"/>
      <c r="WDW153" s="60"/>
      <c r="WDX153" s="60"/>
      <c r="WDY153" s="60"/>
      <c r="WDZ153" s="60"/>
      <c r="WEA153" s="60"/>
      <c r="WEB153" s="60"/>
      <c r="WEC153" s="60"/>
      <c r="WED153" s="60"/>
      <c r="WEE153" s="60"/>
      <c r="WEF153" s="60"/>
      <c r="WEG153" s="60"/>
      <c r="WEH153" s="60"/>
      <c r="WEI153" s="60"/>
      <c r="WEJ153" s="60"/>
      <c r="WEK153" s="60"/>
      <c r="WEL153" s="60"/>
      <c r="WEM153" s="60"/>
      <c r="WEN153" s="60"/>
      <c r="WEO153" s="60"/>
      <c r="WEP153" s="60"/>
      <c r="WEQ153" s="60"/>
      <c r="WER153" s="60"/>
      <c r="WES153" s="60"/>
      <c r="WET153" s="60"/>
      <c r="WEU153" s="60"/>
      <c r="WEV153" s="60"/>
      <c r="WEW153" s="60"/>
      <c r="WEX153" s="60"/>
      <c r="WEY153" s="60"/>
      <c r="WEZ153" s="60"/>
      <c r="WFA153" s="60"/>
      <c r="WFB153" s="60"/>
      <c r="WFC153" s="60"/>
      <c r="WFD153" s="60"/>
      <c r="WFE153" s="60"/>
      <c r="WFF153" s="60"/>
      <c r="WFG153" s="60"/>
      <c r="WFH153" s="60"/>
      <c r="WFI153" s="60"/>
      <c r="WFJ153" s="60"/>
      <c r="WFK153" s="60"/>
      <c r="WFL153" s="60"/>
      <c r="WFM153" s="60"/>
      <c r="WFN153" s="60"/>
      <c r="WFO153" s="60"/>
      <c r="WFP153" s="60"/>
      <c r="WFQ153" s="60"/>
      <c r="WFR153" s="60"/>
      <c r="WFS153" s="60"/>
      <c r="WFT153" s="60"/>
      <c r="WFU153" s="60"/>
      <c r="WFV153" s="60"/>
      <c r="WFW153" s="60"/>
      <c r="WFX153" s="60"/>
      <c r="WFY153" s="60"/>
      <c r="WFZ153" s="60"/>
      <c r="WGA153" s="60"/>
      <c r="WGB153" s="60"/>
      <c r="WGC153" s="60"/>
      <c r="WGD153" s="60"/>
      <c r="WGE153" s="60"/>
      <c r="WGF153" s="60"/>
      <c r="WGG153" s="60"/>
      <c r="WGH153" s="60"/>
      <c r="WGI153" s="60"/>
      <c r="WGJ153" s="60"/>
      <c r="WGK153" s="60"/>
      <c r="WGL153" s="60"/>
      <c r="WGM153" s="60"/>
      <c r="WGN153" s="60"/>
      <c r="WGO153" s="60"/>
      <c r="WGP153" s="60"/>
      <c r="WGQ153" s="60"/>
      <c r="WGR153" s="60"/>
      <c r="WGS153" s="60"/>
      <c r="WGT153" s="60"/>
      <c r="WGU153" s="60"/>
      <c r="WGV153" s="60"/>
      <c r="WGW153" s="60"/>
      <c r="WGX153" s="60"/>
      <c r="WGY153" s="60"/>
      <c r="WGZ153" s="60"/>
      <c r="WHA153" s="60"/>
      <c r="WHB153" s="60"/>
      <c r="WHC153" s="60"/>
      <c r="WHD153" s="60"/>
      <c r="WHE153" s="60"/>
      <c r="WHF153" s="60"/>
      <c r="WHG153" s="60"/>
      <c r="WHH153" s="60"/>
      <c r="WHI153" s="60"/>
      <c r="WHJ153" s="60"/>
      <c r="WHK153" s="60"/>
      <c r="WHL153" s="60"/>
      <c r="WHM153" s="60"/>
      <c r="WHN153" s="60"/>
      <c r="WHO153" s="60"/>
      <c r="WHP153" s="60"/>
      <c r="WHQ153" s="60"/>
      <c r="WHR153" s="60"/>
      <c r="WHS153" s="60"/>
      <c r="WHT153" s="60"/>
      <c r="WHU153" s="60"/>
      <c r="WHV153" s="60"/>
      <c r="WHW153" s="60"/>
      <c r="WHX153" s="60"/>
      <c r="WHY153" s="60"/>
      <c r="WHZ153" s="60"/>
      <c r="WIA153" s="60"/>
      <c r="WIB153" s="60"/>
      <c r="WIC153" s="60"/>
      <c r="WID153" s="60"/>
      <c r="WIE153" s="60"/>
      <c r="WIF153" s="60"/>
      <c r="WIG153" s="60"/>
      <c r="WIH153" s="60"/>
      <c r="WII153" s="60"/>
      <c r="WIJ153" s="60"/>
      <c r="WIK153" s="60"/>
      <c r="WIL153" s="60"/>
      <c r="WIM153" s="60"/>
      <c r="WIN153" s="60"/>
      <c r="WIO153" s="60"/>
      <c r="WIP153" s="60"/>
      <c r="WIQ153" s="60"/>
      <c r="WIR153" s="60"/>
      <c r="WIS153" s="60"/>
      <c r="WIT153" s="60"/>
      <c r="WIU153" s="60"/>
      <c r="WIV153" s="60"/>
      <c r="WIW153" s="60"/>
      <c r="WIX153" s="60"/>
      <c r="WIY153" s="60"/>
      <c r="WIZ153" s="60"/>
      <c r="WJA153" s="60"/>
      <c r="WJB153" s="60"/>
      <c r="WJC153" s="60"/>
      <c r="WJD153" s="60"/>
      <c r="WJE153" s="60"/>
      <c r="WJF153" s="60"/>
      <c r="WJG153" s="60"/>
      <c r="WJH153" s="60"/>
      <c r="WJI153" s="60"/>
      <c r="WJJ153" s="60"/>
      <c r="WJK153" s="60"/>
      <c r="WJL153" s="60"/>
      <c r="WJM153" s="60"/>
      <c r="WJN153" s="60"/>
      <c r="WJO153" s="60"/>
      <c r="WJP153" s="60"/>
      <c r="WJQ153" s="60"/>
      <c r="WJR153" s="60"/>
      <c r="WJS153" s="60"/>
      <c r="WJT153" s="60"/>
      <c r="WJU153" s="60"/>
      <c r="WJV153" s="60"/>
      <c r="WJW153" s="60"/>
      <c r="WJX153" s="60"/>
      <c r="WJY153" s="60"/>
      <c r="WJZ153" s="60"/>
      <c r="WKA153" s="60"/>
      <c r="WKB153" s="60"/>
      <c r="WKC153" s="60"/>
      <c r="WKD153" s="60"/>
      <c r="WKE153" s="60"/>
      <c r="WKF153" s="60"/>
      <c r="WKG153" s="60"/>
      <c r="WKH153" s="60"/>
      <c r="WKI153" s="60"/>
      <c r="WKJ153" s="60"/>
      <c r="WKK153" s="60"/>
      <c r="WKL153" s="60"/>
      <c r="WKM153" s="60"/>
      <c r="WKN153" s="60"/>
      <c r="WKO153" s="60"/>
      <c r="WKP153" s="60"/>
      <c r="WKQ153" s="60"/>
      <c r="WKR153" s="60"/>
      <c r="WKS153" s="60"/>
      <c r="WKT153" s="60"/>
      <c r="WKU153" s="60"/>
      <c r="WKV153" s="60"/>
      <c r="WKW153" s="60"/>
      <c r="WKX153" s="60"/>
      <c r="WKY153" s="60"/>
      <c r="WKZ153" s="60"/>
      <c r="WLA153" s="60"/>
      <c r="WLB153" s="60"/>
      <c r="WLC153" s="60"/>
      <c r="WLD153" s="60"/>
      <c r="WLE153" s="60"/>
      <c r="WLF153" s="60"/>
      <c r="WLG153" s="60"/>
      <c r="WLH153" s="60"/>
      <c r="WLI153" s="60"/>
      <c r="WLJ153" s="60"/>
      <c r="WLK153" s="60"/>
      <c r="WLL153" s="60"/>
      <c r="WLM153" s="60"/>
      <c r="WLN153" s="60"/>
      <c r="WLO153" s="60"/>
      <c r="WLP153" s="60"/>
      <c r="WLQ153" s="60"/>
      <c r="WLR153" s="60"/>
      <c r="WLS153" s="60"/>
      <c r="WLT153" s="60"/>
      <c r="WLU153" s="60"/>
      <c r="WLV153" s="60"/>
      <c r="WLW153" s="60"/>
      <c r="WLX153" s="60"/>
      <c r="WLY153" s="60"/>
      <c r="WLZ153" s="60"/>
      <c r="WMA153" s="60"/>
      <c r="WMB153" s="60"/>
      <c r="WMC153" s="60"/>
      <c r="WMD153" s="60"/>
      <c r="WME153" s="60"/>
      <c r="WMF153" s="60"/>
      <c r="WMG153" s="60"/>
      <c r="WMH153" s="60"/>
      <c r="WMI153" s="60"/>
      <c r="WMJ153" s="60"/>
      <c r="WMK153" s="60"/>
      <c r="WML153" s="60"/>
      <c r="WMM153" s="60"/>
      <c r="WMN153" s="60"/>
      <c r="WMO153" s="60"/>
      <c r="WMP153" s="60"/>
      <c r="WMQ153" s="60"/>
      <c r="WMR153" s="60"/>
      <c r="WMS153" s="60"/>
      <c r="WMT153" s="60"/>
      <c r="WMU153" s="60"/>
      <c r="WMV153" s="60"/>
      <c r="WMW153" s="60"/>
      <c r="WMX153" s="60"/>
      <c r="WMY153" s="60"/>
      <c r="WMZ153" s="60"/>
      <c r="WNA153" s="60"/>
      <c r="WNB153" s="60"/>
      <c r="WNC153" s="60"/>
      <c r="WND153" s="60"/>
      <c r="WNE153" s="60"/>
      <c r="WNF153" s="60"/>
      <c r="WNG153" s="60"/>
      <c r="WNH153" s="60"/>
      <c r="WNI153" s="60"/>
      <c r="WNJ153" s="60"/>
      <c r="WNK153" s="60"/>
      <c r="WNL153" s="60"/>
      <c r="WNM153" s="60"/>
      <c r="WNN153" s="60"/>
      <c r="WNO153" s="60"/>
      <c r="WNP153" s="60"/>
      <c r="WNQ153" s="60"/>
      <c r="WNR153" s="60"/>
      <c r="WNS153" s="60"/>
      <c r="WNT153" s="60"/>
      <c r="WNU153" s="60"/>
      <c r="WNV153" s="60"/>
      <c r="WNW153" s="60"/>
      <c r="WNX153" s="60"/>
      <c r="WNY153" s="60"/>
      <c r="WNZ153" s="60"/>
      <c r="WOA153" s="60"/>
      <c r="WOB153" s="60"/>
      <c r="WOC153" s="60"/>
      <c r="WOD153" s="60"/>
      <c r="WOE153" s="60"/>
      <c r="WOF153" s="60"/>
      <c r="WOG153" s="60"/>
      <c r="WOH153" s="60"/>
      <c r="WOI153" s="60"/>
      <c r="WOJ153" s="60"/>
      <c r="WOK153" s="60"/>
      <c r="WOL153" s="60"/>
      <c r="WOM153" s="60"/>
      <c r="WON153" s="60"/>
      <c r="WOO153" s="60"/>
      <c r="WOP153" s="60"/>
      <c r="WOQ153" s="60"/>
      <c r="WOR153" s="60"/>
      <c r="WOS153" s="60"/>
      <c r="WOT153" s="60"/>
      <c r="WOU153" s="60"/>
      <c r="WOV153" s="60"/>
      <c r="WOW153" s="60"/>
      <c r="WOX153" s="60"/>
      <c r="WOY153" s="60"/>
      <c r="WOZ153" s="60"/>
      <c r="WPA153" s="60"/>
      <c r="WPB153" s="60"/>
      <c r="WPC153" s="60"/>
      <c r="WPD153" s="60"/>
      <c r="WPE153" s="60"/>
      <c r="WPF153" s="60"/>
      <c r="WPG153" s="60"/>
      <c r="WPH153" s="60"/>
      <c r="WPI153" s="60"/>
      <c r="WPJ153" s="60"/>
      <c r="WPK153" s="60"/>
      <c r="WPL153" s="60"/>
      <c r="WPM153" s="60"/>
      <c r="WPN153" s="60"/>
      <c r="WPO153" s="60"/>
      <c r="WPP153" s="60"/>
      <c r="WPQ153" s="60"/>
      <c r="WPR153" s="60"/>
      <c r="WPS153" s="60"/>
      <c r="WPT153" s="60"/>
      <c r="WPU153" s="60"/>
      <c r="WPV153" s="60"/>
      <c r="WPW153" s="60"/>
      <c r="WPX153" s="60"/>
      <c r="WPY153" s="60"/>
      <c r="WPZ153" s="60"/>
      <c r="WQA153" s="60"/>
      <c r="WQB153" s="60"/>
      <c r="WQC153" s="60"/>
      <c r="WQD153" s="60"/>
      <c r="WQE153" s="60"/>
      <c r="WQF153" s="60"/>
      <c r="WQG153" s="60"/>
      <c r="WQH153" s="60"/>
      <c r="WQI153" s="60"/>
      <c r="WQJ153" s="60"/>
      <c r="WQK153" s="60"/>
      <c r="WQL153" s="60"/>
      <c r="WQM153" s="60"/>
      <c r="WQN153" s="60"/>
      <c r="WQO153" s="60"/>
      <c r="WQP153" s="60"/>
      <c r="WQQ153" s="60"/>
      <c r="WQR153" s="60"/>
      <c r="WQS153" s="60"/>
      <c r="WQT153" s="60"/>
      <c r="WQU153" s="60"/>
      <c r="WQV153" s="60"/>
      <c r="WQW153" s="60"/>
      <c r="WQX153" s="60"/>
      <c r="WQY153" s="60"/>
      <c r="WQZ153" s="60"/>
      <c r="WRA153" s="60"/>
      <c r="WRB153" s="60"/>
      <c r="WRC153" s="60"/>
      <c r="WRD153" s="60"/>
      <c r="WRE153" s="60"/>
      <c r="WRF153" s="60"/>
      <c r="WRG153" s="60"/>
      <c r="WRH153" s="60"/>
      <c r="WRI153" s="60"/>
      <c r="WRJ153" s="60"/>
      <c r="WRK153" s="60"/>
      <c r="WRL153" s="60"/>
      <c r="WRM153" s="60"/>
      <c r="WRN153" s="60"/>
      <c r="WRO153" s="60"/>
      <c r="WRP153" s="60"/>
      <c r="WRQ153" s="60"/>
      <c r="WRR153" s="60"/>
      <c r="WRS153" s="60"/>
      <c r="WRT153" s="60"/>
      <c r="WRU153" s="60"/>
      <c r="WRV153" s="60"/>
      <c r="WRW153" s="60"/>
      <c r="WRX153" s="60"/>
      <c r="WRY153" s="60"/>
      <c r="WRZ153" s="60"/>
      <c r="WSA153" s="60"/>
      <c r="WSB153" s="60"/>
      <c r="WSC153" s="60"/>
      <c r="WSD153" s="60"/>
      <c r="WSE153" s="60"/>
      <c r="WSF153" s="60"/>
      <c r="WSG153" s="60"/>
      <c r="WSH153" s="60"/>
      <c r="WSI153" s="60"/>
      <c r="WSJ153" s="60"/>
      <c r="WSK153" s="60"/>
      <c r="WSL153" s="60"/>
      <c r="WSM153" s="60"/>
      <c r="WSN153" s="60"/>
      <c r="WSO153" s="60"/>
      <c r="WSP153" s="60"/>
      <c r="WSQ153" s="60"/>
      <c r="WSR153" s="60"/>
      <c r="WSS153" s="60"/>
      <c r="WST153" s="60"/>
      <c r="WSU153" s="60"/>
      <c r="WSV153" s="60"/>
      <c r="WSW153" s="60"/>
      <c r="WSX153" s="60"/>
      <c r="WSY153" s="60"/>
      <c r="WSZ153" s="60"/>
      <c r="WTA153" s="60"/>
      <c r="WTB153" s="60"/>
      <c r="WTC153" s="60"/>
      <c r="WTD153" s="60"/>
      <c r="WTE153" s="60"/>
      <c r="WTF153" s="60"/>
      <c r="WTG153" s="60"/>
      <c r="WTH153" s="60"/>
      <c r="WTI153" s="60"/>
      <c r="WTJ153" s="60"/>
      <c r="WTK153" s="60"/>
      <c r="WTL153" s="60"/>
      <c r="WTM153" s="60"/>
      <c r="WTN153" s="60"/>
      <c r="WTO153" s="60"/>
      <c r="WTP153" s="60"/>
      <c r="WTQ153" s="60"/>
      <c r="WTR153" s="60"/>
      <c r="WTS153" s="60"/>
      <c r="WTT153" s="60"/>
      <c r="WTU153" s="60"/>
      <c r="WTV153" s="60"/>
      <c r="WTW153" s="60"/>
      <c r="WTX153" s="60"/>
      <c r="WTY153" s="60"/>
      <c r="WTZ153" s="60"/>
      <c r="WUA153" s="60"/>
      <c r="WUB153" s="60"/>
      <c r="WUC153" s="60"/>
      <c r="WUD153" s="60"/>
      <c r="WUE153" s="60"/>
      <c r="WUF153" s="60"/>
      <c r="WUG153" s="60"/>
      <c r="WUH153" s="60"/>
      <c r="WUI153" s="60"/>
      <c r="WUJ153" s="60"/>
      <c r="WUK153" s="60"/>
      <c r="WUL153" s="60"/>
      <c r="WUM153" s="60"/>
      <c r="WUN153" s="60"/>
      <c r="WUO153" s="60"/>
      <c r="WUP153" s="60"/>
      <c r="WUQ153" s="60"/>
      <c r="WUR153" s="60"/>
      <c r="WUS153" s="60"/>
      <c r="WUT153" s="60"/>
      <c r="WUU153" s="60"/>
      <c r="WUV153" s="60"/>
      <c r="WUW153" s="60"/>
      <c r="WUX153" s="60"/>
      <c r="WUY153" s="60"/>
      <c r="WUZ153" s="60"/>
      <c r="WVA153" s="60"/>
      <c r="WVB153" s="60"/>
      <c r="WVC153" s="60"/>
      <c r="WVD153" s="60"/>
      <c r="WVE153" s="60"/>
      <c r="WVF153" s="60"/>
      <c r="WVG153" s="60"/>
      <c r="WVH153" s="60"/>
      <c r="WVI153" s="60"/>
      <c r="WVJ153" s="60"/>
      <c r="WVK153" s="60"/>
      <c r="WVL153" s="60"/>
      <c r="WVM153" s="60"/>
      <c r="WVN153" s="60"/>
      <c r="WVO153" s="60"/>
      <c r="WVP153" s="60"/>
      <c r="WVQ153" s="60"/>
      <c r="WVR153" s="60"/>
      <c r="WVS153" s="60"/>
      <c r="WVT153" s="60"/>
      <c r="WVU153" s="60"/>
      <c r="WVV153" s="60"/>
      <c r="WVW153" s="60"/>
      <c r="WVX153" s="60"/>
      <c r="WVY153" s="60"/>
      <c r="WVZ153" s="60"/>
      <c r="WWA153" s="60"/>
      <c r="WWB153" s="60"/>
      <c r="WWC153" s="60"/>
      <c r="WWD153" s="60"/>
      <c r="WWE153" s="60"/>
      <c r="WWF153" s="60"/>
      <c r="WWG153" s="60"/>
      <c r="WWH153" s="60"/>
      <c r="WWI153" s="60"/>
      <c r="WWJ153" s="60"/>
      <c r="WWK153" s="60"/>
      <c r="WWL153" s="60"/>
      <c r="WWM153" s="60"/>
      <c r="WWN153" s="60"/>
      <c r="WWO153" s="60"/>
      <c r="WWP153" s="60"/>
      <c r="WWQ153" s="60"/>
      <c r="WWR153" s="60"/>
      <c r="WWS153" s="60"/>
      <c r="WWT153" s="60"/>
      <c r="WWU153" s="60"/>
      <c r="WWV153" s="60"/>
      <c r="WWW153" s="60"/>
      <c r="WWX153" s="60"/>
      <c r="WWY153" s="60"/>
      <c r="WWZ153" s="60"/>
      <c r="WXA153" s="60"/>
      <c r="WXB153" s="60"/>
      <c r="WXC153" s="60"/>
      <c r="WXD153" s="60"/>
      <c r="WXE153" s="60"/>
      <c r="WXF153" s="60"/>
      <c r="WXG153" s="60"/>
      <c r="WXH153" s="60"/>
      <c r="WXI153" s="60"/>
      <c r="WXJ153" s="60"/>
      <c r="WXK153" s="60"/>
      <c r="WXL153" s="60"/>
      <c r="WXM153" s="60"/>
      <c r="WXN153" s="60"/>
      <c r="WXO153" s="60"/>
      <c r="WXP153" s="60"/>
      <c r="WXQ153" s="60"/>
      <c r="WXR153" s="60"/>
      <c r="WXS153" s="60"/>
      <c r="WXT153" s="60"/>
      <c r="WXU153" s="60"/>
      <c r="WXV153" s="60"/>
      <c r="WXW153" s="60"/>
      <c r="WXX153" s="60"/>
      <c r="WXY153" s="60"/>
      <c r="WXZ153" s="60"/>
      <c r="WYA153" s="60"/>
      <c r="WYB153" s="60"/>
      <c r="WYC153" s="60"/>
      <c r="WYD153" s="60"/>
      <c r="WYE153" s="60"/>
      <c r="WYF153" s="60"/>
      <c r="WYG153" s="60"/>
      <c r="WYH153" s="60"/>
      <c r="WYI153" s="60"/>
      <c r="WYJ153" s="60"/>
      <c r="WYK153" s="60"/>
      <c r="WYL153" s="60"/>
      <c r="WYM153" s="60"/>
      <c r="WYN153" s="60"/>
      <c r="WYO153" s="60"/>
      <c r="WYP153" s="60"/>
      <c r="WYQ153" s="60"/>
      <c r="WYR153" s="60"/>
      <c r="WYS153" s="60"/>
      <c r="WYT153" s="60"/>
      <c r="WYU153" s="60"/>
      <c r="WYV153" s="60"/>
      <c r="WYW153" s="60"/>
      <c r="WYX153" s="60"/>
      <c r="WYY153" s="60"/>
      <c r="WYZ153" s="60"/>
      <c r="WZA153" s="60"/>
      <c r="WZB153" s="60"/>
      <c r="WZC153" s="60"/>
      <c r="WZD153" s="60"/>
      <c r="WZE153" s="60"/>
      <c r="WZF153" s="60"/>
      <c r="WZG153" s="60"/>
      <c r="WZH153" s="60"/>
      <c r="WZI153" s="60"/>
      <c r="WZJ153" s="60"/>
      <c r="WZK153" s="60"/>
      <c r="WZL153" s="60"/>
      <c r="WZM153" s="60"/>
      <c r="WZN153" s="60"/>
      <c r="WZO153" s="60"/>
      <c r="WZP153" s="60"/>
      <c r="WZQ153" s="60"/>
      <c r="WZR153" s="60"/>
      <c r="WZS153" s="60"/>
      <c r="WZT153" s="60"/>
      <c r="WZU153" s="60"/>
      <c r="WZV153" s="60"/>
      <c r="WZW153" s="60"/>
      <c r="WZX153" s="60"/>
      <c r="WZY153" s="60"/>
      <c r="WZZ153" s="60"/>
      <c r="XAA153" s="60"/>
      <c r="XAB153" s="60"/>
      <c r="XAC153" s="60"/>
      <c r="XAD153" s="60"/>
      <c r="XAE153" s="60"/>
      <c r="XAF153" s="60"/>
      <c r="XAG153" s="60"/>
      <c r="XAH153" s="60"/>
      <c r="XAI153" s="60"/>
      <c r="XAJ153" s="60"/>
      <c r="XAK153" s="60"/>
      <c r="XAL153" s="60"/>
      <c r="XAM153" s="60"/>
      <c r="XAN153" s="60"/>
      <c r="XAO153" s="60"/>
      <c r="XAP153" s="60"/>
      <c r="XAQ153" s="60"/>
      <c r="XAR153" s="60"/>
      <c r="XAS153" s="60"/>
      <c r="XAT153" s="60"/>
      <c r="XAU153" s="60"/>
      <c r="XAV153" s="60"/>
      <c r="XAW153" s="60"/>
      <c r="XAX153" s="60"/>
      <c r="XAY153" s="60"/>
      <c r="XAZ153" s="60"/>
      <c r="XBA153" s="60"/>
      <c r="XBB153" s="60"/>
      <c r="XBC153" s="60"/>
      <c r="XBD153" s="60"/>
      <c r="XBE153" s="60"/>
      <c r="XBF153" s="60"/>
      <c r="XBG153" s="60"/>
      <c r="XBH153" s="60"/>
      <c r="XBI153" s="60"/>
      <c r="XBJ153" s="60"/>
      <c r="XBK153" s="60"/>
      <c r="XBL153" s="60"/>
      <c r="XBM153" s="60"/>
      <c r="XBN153" s="60"/>
      <c r="XBO153" s="60"/>
      <c r="XBP153" s="60"/>
      <c r="XBQ153" s="60"/>
      <c r="XBR153" s="60"/>
      <c r="XBS153" s="60"/>
      <c r="XBT153" s="60"/>
      <c r="XBU153" s="60"/>
      <c r="XBV153" s="60"/>
      <c r="XBW153" s="60"/>
      <c r="XBX153" s="60"/>
      <c r="XBY153" s="60"/>
      <c r="XBZ153" s="60"/>
      <c r="XCA153" s="60"/>
      <c r="XCB153" s="60"/>
      <c r="XCC153" s="60"/>
      <c r="XCD153" s="60"/>
      <c r="XCE153" s="60"/>
      <c r="XCF153" s="60"/>
      <c r="XCG153" s="60"/>
      <c r="XCH153" s="60"/>
      <c r="XCI153" s="60"/>
      <c r="XCJ153" s="60"/>
      <c r="XCK153" s="60"/>
      <c r="XCL153" s="60"/>
      <c r="XCM153" s="60"/>
      <c r="XCN153" s="60"/>
      <c r="XCO153" s="60"/>
      <c r="XCP153" s="60"/>
      <c r="XCQ153" s="60"/>
      <c r="XCR153" s="60"/>
      <c r="XCS153" s="60"/>
      <c r="XCT153" s="60"/>
      <c r="XCU153" s="60"/>
      <c r="XCV153" s="60"/>
      <c r="XCW153" s="60"/>
      <c r="XCX153" s="60"/>
      <c r="XCY153" s="60"/>
      <c r="XCZ153" s="60"/>
      <c r="XDA153" s="60"/>
      <c r="XDB153" s="60"/>
      <c r="XDC153" s="60"/>
      <c r="XDD153" s="60"/>
      <c r="XDE153" s="60"/>
      <c r="XDF153" s="60"/>
      <c r="XDG153" s="60"/>
      <c r="XDH153" s="60"/>
      <c r="XDI153" s="60"/>
      <c r="XDJ153" s="60"/>
      <c r="XDK153" s="60"/>
      <c r="XDL153" s="60"/>
      <c r="XDM153" s="60"/>
      <c r="XDN153" s="60"/>
      <c r="XDO153" s="60"/>
      <c r="XDP153" s="60"/>
      <c r="XDQ153" s="60"/>
      <c r="XDR153" s="60"/>
      <c r="XDS153" s="60"/>
      <c r="XDT153" s="60"/>
      <c r="XDU153" s="60"/>
      <c r="XDV153" s="60"/>
      <c r="XDW153" s="60"/>
      <c r="XDX153" s="60"/>
      <c r="XDY153" s="60"/>
      <c r="XDZ153" s="60"/>
      <c r="XEA153" s="60"/>
      <c r="XEB153" s="60"/>
      <c r="XEC153" s="60"/>
      <c r="XED153" s="60"/>
      <c r="XEE153" s="60"/>
      <c r="XEF153" s="60"/>
      <c r="XEG153" s="60"/>
      <c r="XEH153" s="60"/>
      <c r="XEI153" s="60"/>
      <c r="XEJ153" s="60"/>
      <c r="XEK153" s="60"/>
      <c r="XEL153" s="60"/>
      <c r="XEM153" s="60"/>
      <c r="XEN153" s="60"/>
      <c r="XEO153" s="60"/>
      <c r="XEP153" s="60"/>
      <c r="XEQ153" s="60"/>
      <c r="XER153" s="60"/>
      <c r="XES153" s="60"/>
      <c r="XET153" s="60"/>
    </row>
    <row r="154" spans="1:16374" s="60" customFormat="1" x14ac:dyDescent="0.25">
      <c r="A154" s="54" t="s">
        <v>96</v>
      </c>
      <c r="B154" s="54" t="s">
        <v>124</v>
      </c>
      <c r="C154" s="54" t="s">
        <v>153</v>
      </c>
      <c r="D154" s="37" t="s">
        <v>23</v>
      </c>
      <c r="E154" s="54" t="s">
        <v>22</v>
      </c>
      <c r="F154" s="37" t="s">
        <v>27</v>
      </c>
      <c r="G154" s="37" t="s">
        <v>146</v>
      </c>
      <c r="H154" s="37">
        <v>303</v>
      </c>
      <c r="I154" s="37">
        <v>0</v>
      </c>
      <c r="J154" s="37">
        <v>20</v>
      </c>
      <c r="K154" s="37">
        <v>108</v>
      </c>
      <c r="L154" s="55">
        <f t="shared" si="24"/>
        <v>431</v>
      </c>
      <c r="M154" s="56">
        <v>35.299999999999997</v>
      </c>
      <c r="N154" s="56">
        <v>35.299999999999997</v>
      </c>
      <c r="O154" s="57">
        <f t="shared" si="25"/>
        <v>642.48000000000013</v>
      </c>
      <c r="P154" s="55">
        <f t="shared" si="26"/>
        <v>0.10589999999999999</v>
      </c>
      <c r="Q154" s="55">
        <f t="shared" si="27"/>
        <v>7.4862000000000002</v>
      </c>
      <c r="R154" s="58">
        <f t="shared" si="28"/>
        <v>75.5</v>
      </c>
      <c r="S154" s="59">
        <f t="shared" si="29"/>
        <v>0.46754966887417215</v>
      </c>
      <c r="T154" s="59">
        <f t="shared" si="30"/>
        <v>0.46754966887417215</v>
      </c>
      <c r="U154" s="59">
        <f t="shared" si="31"/>
        <v>0.59199999999999997</v>
      </c>
      <c r="V154" s="59">
        <f t="shared" si="32"/>
        <v>0.67700000000000005</v>
      </c>
      <c r="W154" s="59">
        <f t="shared" si="33"/>
        <v>0.76100000000000001</v>
      </c>
      <c r="X154" s="59">
        <f t="shared" si="34"/>
        <v>0.84599999999999997</v>
      </c>
      <c r="Y154" s="59">
        <f t="shared" si="35"/>
        <v>0.92100000000000004</v>
      </c>
      <c r="Z154" s="59">
        <f t="shared" si="36"/>
        <v>0.96299999999999997</v>
      </c>
      <c r="AA154" s="55" t="str">
        <f t="shared" si="37"/>
        <v>A</v>
      </c>
      <c r="AB154" s="55" t="str">
        <f t="shared" si="38"/>
        <v>A</v>
      </c>
      <c r="AC154" s="55" t="str">
        <f t="shared" si="39"/>
        <v>A+++</v>
      </c>
      <c r="AD154" s="55" t="str">
        <f t="shared" si="40"/>
        <v>A+++</v>
      </c>
      <c r="AE154" s="47" t="str">
        <f t="shared" si="42"/>
        <v>Refrigerador-Congelador frost-free</v>
      </c>
      <c r="AF154" s="47">
        <f t="shared" si="41"/>
        <v>0.46754966887417215</v>
      </c>
      <c r="AG154" s="62"/>
      <c r="AH154" s="97">
        <f t="shared" ref="AH154:AH217" si="43">T154-S154</f>
        <v>0</v>
      </c>
    </row>
    <row r="155" spans="1:16374" s="60" customFormat="1" x14ac:dyDescent="0.25">
      <c r="A155" s="54" t="s">
        <v>96</v>
      </c>
      <c r="B155" s="54" t="s">
        <v>124</v>
      </c>
      <c r="C155" s="54" t="s">
        <v>157</v>
      </c>
      <c r="D155" s="37" t="s">
        <v>23</v>
      </c>
      <c r="E155" s="54" t="s">
        <v>22</v>
      </c>
      <c r="F155" s="37" t="s">
        <v>27</v>
      </c>
      <c r="G155" s="37" t="s">
        <v>146</v>
      </c>
      <c r="H155" s="37">
        <v>288</v>
      </c>
      <c r="I155" s="37">
        <v>0</v>
      </c>
      <c r="J155" s="37">
        <v>0</v>
      </c>
      <c r="K155" s="37">
        <v>94</v>
      </c>
      <c r="L155" s="55">
        <f t="shared" si="24"/>
        <v>382</v>
      </c>
      <c r="M155" s="56">
        <v>53</v>
      </c>
      <c r="N155" s="56">
        <v>53</v>
      </c>
      <c r="O155" s="57">
        <f t="shared" si="25"/>
        <v>554.28</v>
      </c>
      <c r="P155" s="55">
        <f t="shared" si="26"/>
        <v>0.10589999999999999</v>
      </c>
      <c r="Q155" s="55">
        <f t="shared" si="27"/>
        <v>7.4862000000000002</v>
      </c>
      <c r="R155" s="58">
        <f t="shared" si="28"/>
        <v>66.2</v>
      </c>
      <c r="S155" s="59">
        <f t="shared" si="29"/>
        <v>0.80060422960725075</v>
      </c>
      <c r="T155" s="59">
        <f t="shared" si="30"/>
        <v>0.80060422960725075</v>
      </c>
      <c r="U155" s="59">
        <f t="shared" si="31"/>
        <v>0.59199999999999997</v>
      </c>
      <c r="V155" s="59">
        <f t="shared" si="32"/>
        <v>0.67700000000000005</v>
      </c>
      <c r="W155" s="59">
        <f t="shared" si="33"/>
        <v>0.76100000000000001</v>
      </c>
      <c r="X155" s="59">
        <f t="shared" si="34"/>
        <v>0.84599999999999997</v>
      </c>
      <c r="Y155" s="59">
        <f t="shared" si="35"/>
        <v>0.92100000000000004</v>
      </c>
      <c r="Z155" s="59">
        <f t="shared" si="36"/>
        <v>0.96299999999999997</v>
      </c>
      <c r="AA155" s="55" t="str">
        <f t="shared" si="37"/>
        <v>A</v>
      </c>
      <c r="AB155" s="55" t="str">
        <f t="shared" si="38"/>
        <v>A</v>
      </c>
      <c r="AC155" s="55" t="str">
        <f t="shared" si="39"/>
        <v>A</v>
      </c>
      <c r="AD155" s="55" t="str">
        <f t="shared" si="40"/>
        <v>A</v>
      </c>
      <c r="AE155" s="47" t="str">
        <f t="shared" si="42"/>
        <v>Refrigerador-Congelador frost-free</v>
      </c>
      <c r="AF155" s="47">
        <f t="shared" si="41"/>
        <v>0.80060422960725075</v>
      </c>
      <c r="AG155" s="62"/>
      <c r="AH155" s="97">
        <f t="shared" si="43"/>
        <v>0</v>
      </c>
    </row>
    <row r="156" spans="1:16374" s="60" customFormat="1" x14ac:dyDescent="0.25">
      <c r="A156" s="54" t="s">
        <v>96</v>
      </c>
      <c r="B156" s="54" t="s">
        <v>124</v>
      </c>
      <c r="C156" s="54" t="s">
        <v>497</v>
      </c>
      <c r="D156" s="37" t="s">
        <v>61</v>
      </c>
      <c r="E156" s="54" t="s">
        <v>22</v>
      </c>
      <c r="F156" s="37" t="s">
        <v>27</v>
      </c>
      <c r="G156" s="37" t="s">
        <v>498</v>
      </c>
      <c r="H156" s="37">
        <v>0</v>
      </c>
      <c r="I156" s="37">
        <v>0</v>
      </c>
      <c r="J156" s="37">
        <v>0</v>
      </c>
      <c r="K156" s="37">
        <v>262</v>
      </c>
      <c r="L156" s="55">
        <f t="shared" si="24"/>
        <v>262</v>
      </c>
      <c r="M156" s="56">
        <v>30.5</v>
      </c>
      <c r="N156" s="56"/>
      <c r="O156" s="57">
        <f t="shared" ref="O156:O160" si="44">(H156+I156*$O$15+J156*$O$17+K156*$O$19)*IF(E156=$E$20,$O$13,1)</f>
        <v>581.64</v>
      </c>
      <c r="P156" s="55">
        <f t="shared" ref="P156:P160" si="45">VLOOKUP(AE156,$P$13:$R$19,2,FALSE)</f>
        <v>1.78E-2</v>
      </c>
      <c r="Q156" s="55">
        <f t="shared" ref="Q156:Q160" si="46">VLOOKUP(AE156,$P$13:$R$19,3,FALSE)</f>
        <v>58.712000000000003</v>
      </c>
      <c r="R156" s="58">
        <f t="shared" ref="R156:R160" si="47">ROUND(P156*O156+Q156,1)</f>
        <v>69.099999999999994</v>
      </c>
      <c r="S156" s="59">
        <f t="shared" ref="S156:S160" si="48">IF(M156&gt;0,M156/R156,"-")</f>
        <v>0.44138929088277862</v>
      </c>
      <c r="T156" s="59" t="str">
        <f t="shared" ref="T156:T160" si="49">IF(N156&gt;0,N156/R156,"-")</f>
        <v>-</v>
      </c>
      <c r="U156" s="59">
        <f t="shared" si="31"/>
        <v>0.59899999999999998</v>
      </c>
      <c r="V156" s="59">
        <f t="shared" si="32"/>
        <v>0.68400000000000005</v>
      </c>
      <c r="W156" s="59">
        <f t="shared" si="33"/>
        <v>0.77</v>
      </c>
      <c r="X156" s="59">
        <f t="shared" si="34"/>
        <v>0.85499999999999998</v>
      </c>
      <c r="Y156" s="59">
        <f t="shared" si="35"/>
        <v>0.93100000000000005</v>
      </c>
      <c r="Z156" s="59">
        <f t="shared" si="36"/>
        <v>0.97199999999999998</v>
      </c>
      <c r="AA156" s="55" t="str">
        <f>IF(S156&lt;&gt;"-",IF(S156&lt;X156,$X$24,IF(S156&lt;Y156,$Y$24,$Z$24)),"-")</f>
        <v>A</v>
      </c>
      <c r="AB156" s="55" t="str">
        <f t="shared" ref="AB156:AB160" si="50">IF(T156&lt;&gt;"-",IF(T156&lt;X156,$X$24,IF(T156&lt;Y156,$Y$24,$Z$24)),"-")</f>
        <v>-</v>
      </c>
      <c r="AC156" s="55" t="str">
        <f t="shared" ref="AC156:AC160" si="51">IF(S156&lt;&gt;"-",IF(S156&lt;U156,$U$24,IF(S156&lt;V156,$V$24,IF(S156&lt;W156,$W$24,IF(S156&lt;X156,$X$24,IF(S156&lt;Y156,$Y$24,$Z$24))))),"-")</f>
        <v>A+++</v>
      </c>
      <c r="AD156" s="55" t="str">
        <f t="shared" ref="AD156:AD160" si="52">IF(T156&lt;&gt;"-",IF(T156&lt;U156,$U$24,IF(T156&lt;V156,$V$24,IF(T156&lt;W156,$W$24,IF(T156&lt;X156,$X$24,IF(T156&lt;Y156,$Y$24,$Z$24))))),"-")</f>
        <v>-</v>
      </c>
      <c r="AE156" s="47" t="str">
        <f t="shared" si="42"/>
        <v>Congelador vertical frost-free</v>
      </c>
      <c r="AF156" s="47">
        <f t="shared" si="41"/>
        <v>0.44138929088277862</v>
      </c>
      <c r="AG156" s="62"/>
      <c r="AH156" s="97" t="e">
        <f t="shared" si="43"/>
        <v>#VALUE!</v>
      </c>
    </row>
    <row r="157" spans="1:16374" s="60" customFormat="1" x14ac:dyDescent="0.25">
      <c r="A157" s="54" t="s">
        <v>96</v>
      </c>
      <c r="B157" s="54" t="s">
        <v>124</v>
      </c>
      <c r="C157" s="54" t="s">
        <v>499</v>
      </c>
      <c r="D157" s="37" t="s">
        <v>24</v>
      </c>
      <c r="E157" s="54" t="s">
        <v>22</v>
      </c>
      <c r="F157" s="37" t="s">
        <v>27</v>
      </c>
      <c r="G157" s="37" t="s">
        <v>500</v>
      </c>
      <c r="H157" s="37">
        <v>355</v>
      </c>
      <c r="I157" s="37">
        <v>0</v>
      </c>
      <c r="J157" s="37">
        <v>0</v>
      </c>
      <c r="K157" s="37">
        <v>0</v>
      </c>
      <c r="L157" s="55">
        <f t="shared" si="24"/>
        <v>355</v>
      </c>
      <c r="M157" s="56">
        <v>15</v>
      </c>
      <c r="N157" s="56"/>
      <c r="O157" s="57">
        <f t="shared" si="44"/>
        <v>426</v>
      </c>
      <c r="P157" s="55">
        <f t="shared" si="45"/>
        <v>3.0499999999999999E-2</v>
      </c>
      <c r="Q157" s="55">
        <f t="shared" si="46"/>
        <v>33.683999999999997</v>
      </c>
      <c r="R157" s="58">
        <f t="shared" si="47"/>
        <v>46.7</v>
      </c>
      <c r="S157" s="59">
        <f t="shared" si="48"/>
        <v>0.32119914346895073</v>
      </c>
      <c r="T157" s="59" t="str">
        <f t="shared" si="49"/>
        <v>-</v>
      </c>
      <c r="U157" s="59">
        <f t="shared" si="31"/>
        <v>0.59899999999999998</v>
      </c>
      <c r="V157" s="59">
        <f t="shared" si="32"/>
        <v>0.68400000000000005</v>
      </c>
      <c r="W157" s="59">
        <f t="shared" si="33"/>
        <v>0.77</v>
      </c>
      <c r="X157" s="59">
        <f t="shared" si="34"/>
        <v>0.85499999999999998</v>
      </c>
      <c r="Y157" s="59">
        <f t="shared" si="35"/>
        <v>0.93100000000000005</v>
      </c>
      <c r="Z157" s="59">
        <f t="shared" si="36"/>
        <v>0.97199999999999998</v>
      </c>
      <c r="AA157" s="55" t="str">
        <f t="shared" ref="AA157:AA160" si="53">IF(S157&lt;&gt;"-",IF(S157&lt;X157,$X$24,IF(S157&lt;Y157,$Y$24,$Z$24)),"-")</f>
        <v>A</v>
      </c>
      <c r="AB157" s="55" t="str">
        <f t="shared" si="50"/>
        <v>-</v>
      </c>
      <c r="AC157" s="55" t="str">
        <f t="shared" si="51"/>
        <v>A+++</v>
      </c>
      <c r="AD157" s="55" t="str">
        <f t="shared" si="52"/>
        <v>-</v>
      </c>
      <c r="AE157" s="47" t="str">
        <f t="shared" si="42"/>
        <v>Refrigerador frost-free</v>
      </c>
      <c r="AF157" s="47">
        <f t="shared" si="41"/>
        <v>0.32119914346895073</v>
      </c>
      <c r="AG157" s="62"/>
      <c r="AH157" s="97" t="e">
        <f t="shared" si="43"/>
        <v>#VALUE!</v>
      </c>
    </row>
    <row r="158" spans="1:16374" s="60" customFormat="1" x14ac:dyDescent="0.25">
      <c r="A158" s="54" t="s">
        <v>96</v>
      </c>
      <c r="B158" s="54" t="s">
        <v>124</v>
      </c>
      <c r="C158" s="54" t="s">
        <v>501</v>
      </c>
      <c r="D158" s="37" t="s">
        <v>23</v>
      </c>
      <c r="E158" s="54" t="s">
        <v>22</v>
      </c>
      <c r="F158" s="37" t="s">
        <v>27</v>
      </c>
      <c r="G158" s="37" t="s">
        <v>146</v>
      </c>
      <c r="H158" s="37">
        <v>390</v>
      </c>
      <c r="I158" s="37">
        <v>0</v>
      </c>
      <c r="J158" s="37">
        <v>0</v>
      </c>
      <c r="K158" s="37">
        <v>200</v>
      </c>
      <c r="L158" s="55">
        <f t="shared" si="24"/>
        <v>590</v>
      </c>
      <c r="M158" s="56">
        <v>55.4</v>
      </c>
      <c r="N158" s="56">
        <v>55.4</v>
      </c>
      <c r="O158" s="57">
        <f t="shared" si="44"/>
        <v>912</v>
      </c>
      <c r="P158" s="55">
        <f t="shared" si="45"/>
        <v>0.10589999999999999</v>
      </c>
      <c r="Q158" s="55">
        <f t="shared" si="46"/>
        <v>7.4862000000000002</v>
      </c>
      <c r="R158" s="58">
        <f t="shared" si="47"/>
        <v>104.1</v>
      </c>
      <c r="S158" s="59">
        <f t="shared" si="48"/>
        <v>0.53218059558117192</v>
      </c>
      <c r="T158" s="59">
        <f t="shared" si="49"/>
        <v>0.53218059558117192</v>
      </c>
      <c r="U158" s="59">
        <f t="shared" si="31"/>
        <v>0.59199999999999997</v>
      </c>
      <c r="V158" s="59">
        <f t="shared" si="32"/>
        <v>0.67700000000000005</v>
      </c>
      <c r="W158" s="59">
        <f t="shared" si="33"/>
        <v>0.76100000000000001</v>
      </c>
      <c r="X158" s="59">
        <f t="shared" si="34"/>
        <v>0.84599999999999997</v>
      </c>
      <c r="Y158" s="59">
        <f t="shared" si="35"/>
        <v>0.92100000000000004</v>
      </c>
      <c r="Z158" s="59">
        <f t="shared" si="36"/>
        <v>0.96299999999999997</v>
      </c>
      <c r="AA158" s="55" t="str">
        <f t="shared" si="53"/>
        <v>A</v>
      </c>
      <c r="AB158" s="55" t="str">
        <f t="shared" si="50"/>
        <v>A</v>
      </c>
      <c r="AC158" s="55" t="str">
        <f t="shared" si="51"/>
        <v>A+++</v>
      </c>
      <c r="AD158" s="55" t="str">
        <f t="shared" si="52"/>
        <v>A+++</v>
      </c>
      <c r="AE158" s="47" t="str">
        <f t="shared" si="42"/>
        <v>Refrigerador-Congelador frost-free</v>
      </c>
      <c r="AF158" s="47">
        <f t="shared" si="41"/>
        <v>0.53218059558117192</v>
      </c>
      <c r="AG158" s="62"/>
      <c r="AH158" s="97">
        <f t="shared" si="43"/>
        <v>0</v>
      </c>
    </row>
    <row r="159" spans="1:16374" s="60" customFormat="1" x14ac:dyDescent="0.25">
      <c r="A159" s="54" t="s">
        <v>96</v>
      </c>
      <c r="B159" s="54" t="s">
        <v>124</v>
      </c>
      <c r="C159" s="54" t="s">
        <v>502</v>
      </c>
      <c r="D159" s="37" t="s">
        <v>23</v>
      </c>
      <c r="E159" s="54" t="s">
        <v>22</v>
      </c>
      <c r="F159" s="37" t="s">
        <v>27</v>
      </c>
      <c r="G159" s="37" t="s">
        <v>146</v>
      </c>
      <c r="H159" s="37">
        <v>340</v>
      </c>
      <c r="I159" s="37">
        <v>0</v>
      </c>
      <c r="J159" s="37">
        <v>0</v>
      </c>
      <c r="K159" s="37">
        <v>200</v>
      </c>
      <c r="L159" s="55">
        <f t="shared" si="24"/>
        <v>540</v>
      </c>
      <c r="M159" s="56">
        <v>71.8</v>
      </c>
      <c r="N159" s="56">
        <v>71.8</v>
      </c>
      <c r="O159" s="57">
        <f t="shared" si="44"/>
        <v>852</v>
      </c>
      <c r="P159" s="55">
        <f t="shared" si="45"/>
        <v>0.10589999999999999</v>
      </c>
      <c r="Q159" s="55">
        <f t="shared" si="46"/>
        <v>7.4862000000000002</v>
      </c>
      <c r="R159" s="58">
        <f t="shared" si="47"/>
        <v>97.7</v>
      </c>
      <c r="S159" s="59">
        <f t="shared" si="48"/>
        <v>0.73490276356192419</v>
      </c>
      <c r="T159" s="59">
        <f t="shared" si="49"/>
        <v>0.73490276356192419</v>
      </c>
      <c r="U159" s="59">
        <f t="shared" si="31"/>
        <v>0.59199999999999997</v>
      </c>
      <c r="V159" s="59">
        <f t="shared" si="32"/>
        <v>0.67700000000000005</v>
      </c>
      <c r="W159" s="59">
        <f t="shared" si="33"/>
        <v>0.76100000000000001</v>
      </c>
      <c r="X159" s="59">
        <f t="shared" si="34"/>
        <v>0.84599999999999997</v>
      </c>
      <c r="Y159" s="59">
        <f t="shared" si="35"/>
        <v>0.92100000000000004</v>
      </c>
      <c r="Z159" s="59">
        <f t="shared" si="36"/>
        <v>0.96299999999999997</v>
      </c>
      <c r="AA159" s="55" t="str">
        <f t="shared" si="53"/>
        <v>A</v>
      </c>
      <c r="AB159" s="55" t="str">
        <f t="shared" si="50"/>
        <v>A</v>
      </c>
      <c r="AC159" s="55" t="str">
        <f t="shared" si="51"/>
        <v>A+</v>
      </c>
      <c r="AD159" s="55" t="str">
        <f t="shared" si="52"/>
        <v>A+</v>
      </c>
      <c r="AE159" s="47" t="str">
        <f t="shared" si="42"/>
        <v>Refrigerador-Congelador frost-free</v>
      </c>
      <c r="AF159" s="47">
        <f t="shared" si="41"/>
        <v>0.73490276356192419</v>
      </c>
      <c r="AG159" s="62"/>
      <c r="AH159" s="97">
        <f t="shared" si="43"/>
        <v>0</v>
      </c>
    </row>
    <row r="160" spans="1:16374" s="60" customFormat="1" x14ac:dyDescent="0.25">
      <c r="A160" s="54" t="s">
        <v>96</v>
      </c>
      <c r="B160" s="54" t="s">
        <v>124</v>
      </c>
      <c r="C160" s="54" t="s">
        <v>503</v>
      </c>
      <c r="D160" s="37" t="s">
        <v>23</v>
      </c>
      <c r="E160" s="54" t="s">
        <v>22</v>
      </c>
      <c r="F160" s="37" t="s">
        <v>27</v>
      </c>
      <c r="G160" s="37" t="s">
        <v>146</v>
      </c>
      <c r="H160" s="37">
        <v>390</v>
      </c>
      <c r="I160" s="37">
        <v>0</v>
      </c>
      <c r="J160" s="37">
        <v>29</v>
      </c>
      <c r="K160" s="37">
        <v>162</v>
      </c>
      <c r="L160" s="55">
        <f t="shared" si="24"/>
        <v>581</v>
      </c>
      <c r="M160" s="56">
        <v>59.8</v>
      </c>
      <c r="N160" s="56">
        <v>59.8</v>
      </c>
      <c r="O160" s="57">
        <f t="shared" si="44"/>
        <v>884.36400000000003</v>
      </c>
      <c r="P160" s="55">
        <f t="shared" si="45"/>
        <v>0.10589999999999999</v>
      </c>
      <c r="Q160" s="55">
        <f t="shared" si="46"/>
        <v>7.4862000000000002</v>
      </c>
      <c r="R160" s="58">
        <f t="shared" si="47"/>
        <v>101.1</v>
      </c>
      <c r="S160" s="59">
        <f t="shared" si="48"/>
        <v>0.59149357072205733</v>
      </c>
      <c r="T160" s="59">
        <f t="shared" si="49"/>
        <v>0.59149357072205733</v>
      </c>
      <c r="U160" s="59">
        <f t="shared" si="31"/>
        <v>0.59199999999999997</v>
      </c>
      <c r="V160" s="59">
        <f t="shared" si="32"/>
        <v>0.67700000000000005</v>
      </c>
      <c r="W160" s="59">
        <f t="shared" si="33"/>
        <v>0.76100000000000001</v>
      </c>
      <c r="X160" s="59">
        <f t="shared" si="34"/>
        <v>0.84599999999999997</v>
      </c>
      <c r="Y160" s="59">
        <f t="shared" si="35"/>
        <v>0.92100000000000004</v>
      </c>
      <c r="Z160" s="59">
        <f t="shared" si="36"/>
        <v>0.96299999999999997</v>
      </c>
      <c r="AA160" s="55" t="str">
        <f t="shared" si="53"/>
        <v>A</v>
      </c>
      <c r="AB160" s="55" t="str">
        <f t="shared" si="50"/>
        <v>A</v>
      </c>
      <c r="AC160" s="55" t="str">
        <f t="shared" si="51"/>
        <v>A+++</v>
      </c>
      <c r="AD160" s="55" t="str">
        <f t="shared" si="52"/>
        <v>A+++</v>
      </c>
      <c r="AE160" s="47" t="str">
        <f t="shared" si="42"/>
        <v>Refrigerador-Congelador frost-free</v>
      </c>
      <c r="AF160" s="47">
        <f t="shared" si="41"/>
        <v>0.59149357072205733</v>
      </c>
      <c r="AG160" s="62"/>
      <c r="AH160" s="97">
        <f t="shared" si="43"/>
        <v>0</v>
      </c>
    </row>
    <row r="161" spans="1:34" x14ac:dyDescent="0.25">
      <c r="A161" s="32" t="s">
        <v>68</v>
      </c>
      <c r="B161" s="25" t="s">
        <v>253</v>
      </c>
      <c r="C161" s="26" t="s">
        <v>69</v>
      </c>
      <c r="D161" s="25" t="s">
        <v>61</v>
      </c>
      <c r="E161" s="25" t="s">
        <v>22</v>
      </c>
      <c r="F161" s="25" t="s">
        <v>27</v>
      </c>
      <c r="G161" s="25" t="s">
        <v>70</v>
      </c>
      <c r="H161" s="25">
        <v>0</v>
      </c>
      <c r="I161" s="25">
        <v>0</v>
      </c>
      <c r="J161" s="25">
        <v>0</v>
      </c>
      <c r="K161" s="25">
        <v>260</v>
      </c>
      <c r="L161" s="21">
        <f t="shared" si="24"/>
        <v>260</v>
      </c>
      <c r="M161" s="25"/>
      <c r="N161" s="25">
        <v>40.4</v>
      </c>
      <c r="O161" s="27">
        <f t="shared" si="25"/>
        <v>577.19999999999993</v>
      </c>
      <c r="P161" s="21">
        <f t="shared" si="26"/>
        <v>1.78E-2</v>
      </c>
      <c r="Q161" s="21">
        <f t="shared" si="27"/>
        <v>58.712000000000003</v>
      </c>
      <c r="R161" s="28">
        <f t="shared" si="28"/>
        <v>69</v>
      </c>
      <c r="S161" s="29" t="str">
        <f t="shared" si="29"/>
        <v>-</v>
      </c>
      <c r="T161" s="29">
        <f t="shared" si="30"/>
        <v>0.58550724637681162</v>
      </c>
      <c r="U161" s="29">
        <f t="shared" si="31"/>
        <v>0.59899999999999998</v>
      </c>
      <c r="V161" s="29">
        <f t="shared" si="32"/>
        <v>0.68400000000000005</v>
      </c>
      <c r="W161" s="29">
        <f t="shared" si="33"/>
        <v>0.77</v>
      </c>
      <c r="X161" s="29">
        <f t="shared" si="34"/>
        <v>0.85499999999999998</v>
      </c>
      <c r="Y161" s="29">
        <f t="shared" si="35"/>
        <v>0.93100000000000005</v>
      </c>
      <c r="Z161" s="29">
        <f t="shared" si="36"/>
        <v>0.97199999999999998</v>
      </c>
      <c r="AA161" s="21" t="str">
        <f t="shared" si="37"/>
        <v>-</v>
      </c>
      <c r="AB161" s="21" t="str">
        <f t="shared" si="38"/>
        <v>A</v>
      </c>
      <c r="AC161" s="21" t="str">
        <f t="shared" si="39"/>
        <v>-</v>
      </c>
      <c r="AD161" s="21" t="str">
        <f t="shared" si="40"/>
        <v>A+++</v>
      </c>
      <c r="AE161" s="47" t="str">
        <f t="shared" si="42"/>
        <v>Congelador vertical frost-free</v>
      </c>
      <c r="AF161" s="47">
        <f t="shared" si="41"/>
        <v>0.58550724637681162</v>
      </c>
      <c r="AH161" s="97" t="e">
        <f t="shared" si="43"/>
        <v>#VALUE!</v>
      </c>
    </row>
    <row r="162" spans="1:34" x14ac:dyDescent="0.25">
      <c r="A162" s="32" t="s">
        <v>68</v>
      </c>
      <c r="B162" s="25" t="s">
        <v>253</v>
      </c>
      <c r="C162" s="26" t="s">
        <v>71</v>
      </c>
      <c r="D162" s="25" t="s">
        <v>24</v>
      </c>
      <c r="E162" s="25" t="s">
        <v>22</v>
      </c>
      <c r="F162" s="25" t="s">
        <v>27</v>
      </c>
      <c r="G162" s="25" t="s">
        <v>72</v>
      </c>
      <c r="H162" s="25">
        <v>360</v>
      </c>
      <c r="I162" s="25">
        <v>0</v>
      </c>
      <c r="J162" s="25">
        <v>0</v>
      </c>
      <c r="K162" s="25">
        <v>0</v>
      </c>
      <c r="L162" s="21">
        <f t="shared" si="24"/>
        <v>360</v>
      </c>
      <c r="M162" s="25"/>
      <c r="N162" s="25">
        <v>18</v>
      </c>
      <c r="O162" s="27">
        <f t="shared" si="25"/>
        <v>432</v>
      </c>
      <c r="P162" s="21">
        <f t="shared" si="26"/>
        <v>3.0499999999999999E-2</v>
      </c>
      <c r="Q162" s="21">
        <f t="shared" si="27"/>
        <v>33.683999999999997</v>
      </c>
      <c r="R162" s="28">
        <f t="shared" si="28"/>
        <v>46.9</v>
      </c>
      <c r="S162" s="29" t="str">
        <f t="shared" si="29"/>
        <v>-</v>
      </c>
      <c r="T162" s="29">
        <f t="shared" si="30"/>
        <v>0.38379530916844351</v>
      </c>
      <c r="U162" s="29">
        <f t="shared" si="31"/>
        <v>0.59899999999999998</v>
      </c>
      <c r="V162" s="29">
        <f t="shared" si="32"/>
        <v>0.68400000000000005</v>
      </c>
      <c r="W162" s="29">
        <f t="shared" si="33"/>
        <v>0.77</v>
      </c>
      <c r="X162" s="29">
        <f t="shared" si="34"/>
        <v>0.85499999999999998</v>
      </c>
      <c r="Y162" s="29">
        <f t="shared" si="35"/>
        <v>0.93100000000000005</v>
      </c>
      <c r="Z162" s="29">
        <f t="shared" si="36"/>
        <v>0.97199999999999998</v>
      </c>
      <c r="AA162" s="21" t="str">
        <f t="shared" si="37"/>
        <v>-</v>
      </c>
      <c r="AB162" s="21" t="str">
        <f t="shared" si="38"/>
        <v>A</v>
      </c>
      <c r="AC162" s="21" t="str">
        <f t="shared" si="39"/>
        <v>-</v>
      </c>
      <c r="AD162" s="21" t="str">
        <f t="shared" si="40"/>
        <v>A+++</v>
      </c>
      <c r="AE162" s="47" t="str">
        <f t="shared" si="42"/>
        <v>Refrigerador frost-free</v>
      </c>
      <c r="AF162" s="47">
        <f t="shared" si="41"/>
        <v>0.38379530916844351</v>
      </c>
      <c r="AH162" s="97" t="e">
        <f t="shared" si="43"/>
        <v>#VALUE!</v>
      </c>
    </row>
    <row r="163" spans="1:34" x14ac:dyDescent="0.25">
      <c r="A163" s="32" t="s">
        <v>68</v>
      </c>
      <c r="B163" s="25" t="s">
        <v>253</v>
      </c>
      <c r="C163" s="26" t="s">
        <v>73</v>
      </c>
      <c r="D163" s="25" t="s">
        <v>23</v>
      </c>
      <c r="E163" s="25" t="s">
        <v>22</v>
      </c>
      <c r="F163" s="25" t="s">
        <v>27</v>
      </c>
      <c r="G163" s="25" t="s">
        <v>74</v>
      </c>
      <c r="H163" s="25">
        <v>411</v>
      </c>
      <c r="I163" s="25">
        <v>0</v>
      </c>
      <c r="J163" s="25">
        <v>0</v>
      </c>
      <c r="K163" s="25">
        <v>120</v>
      </c>
      <c r="L163" s="21">
        <f t="shared" si="24"/>
        <v>531</v>
      </c>
      <c r="M163" s="25"/>
      <c r="N163" s="25">
        <v>46.6</v>
      </c>
      <c r="O163" s="27">
        <f t="shared" si="25"/>
        <v>759.6</v>
      </c>
      <c r="P163" s="21">
        <f t="shared" si="26"/>
        <v>0.10589999999999999</v>
      </c>
      <c r="Q163" s="21">
        <f t="shared" si="27"/>
        <v>7.4862000000000002</v>
      </c>
      <c r="R163" s="28">
        <f t="shared" si="28"/>
        <v>87.9</v>
      </c>
      <c r="S163" s="29" t="str">
        <f t="shared" si="29"/>
        <v>-</v>
      </c>
      <c r="T163" s="29">
        <f t="shared" si="30"/>
        <v>0.53014789533560858</v>
      </c>
      <c r="U163" s="29">
        <f t="shared" si="31"/>
        <v>0.59199999999999997</v>
      </c>
      <c r="V163" s="29">
        <f t="shared" si="32"/>
        <v>0.67700000000000005</v>
      </c>
      <c r="W163" s="29">
        <f t="shared" si="33"/>
        <v>0.76100000000000001</v>
      </c>
      <c r="X163" s="29">
        <f t="shared" si="34"/>
        <v>0.84599999999999997</v>
      </c>
      <c r="Y163" s="29">
        <f t="shared" si="35"/>
        <v>0.92100000000000004</v>
      </c>
      <c r="Z163" s="29">
        <f t="shared" si="36"/>
        <v>0.96299999999999997</v>
      </c>
      <c r="AA163" s="21" t="str">
        <f t="shared" si="37"/>
        <v>-</v>
      </c>
      <c r="AB163" s="21" t="str">
        <f t="shared" si="38"/>
        <v>A</v>
      </c>
      <c r="AC163" s="21" t="str">
        <f t="shared" si="39"/>
        <v>-</v>
      </c>
      <c r="AD163" s="21" t="str">
        <f t="shared" si="40"/>
        <v>A+++</v>
      </c>
      <c r="AE163" s="47" t="str">
        <f t="shared" si="42"/>
        <v>Refrigerador-Congelador frost-free</v>
      </c>
      <c r="AF163" s="47">
        <f t="shared" si="41"/>
        <v>0.53014789533560858</v>
      </c>
      <c r="AH163" s="97" t="e">
        <f t="shared" si="43"/>
        <v>#VALUE!</v>
      </c>
    </row>
    <row r="164" spans="1:34" x14ac:dyDescent="0.25">
      <c r="A164" s="32" t="s">
        <v>68</v>
      </c>
      <c r="B164" s="25" t="s">
        <v>253</v>
      </c>
      <c r="C164" s="26" t="s">
        <v>75</v>
      </c>
      <c r="D164" s="25" t="s">
        <v>23</v>
      </c>
      <c r="E164" s="25" t="s">
        <v>22</v>
      </c>
      <c r="F164" s="25" t="s">
        <v>27</v>
      </c>
      <c r="G164" s="25" t="s">
        <v>74</v>
      </c>
      <c r="H164" s="25">
        <v>411</v>
      </c>
      <c r="I164" s="25">
        <v>0</v>
      </c>
      <c r="J164" s="25">
        <v>0</v>
      </c>
      <c r="K164" s="25">
        <v>120</v>
      </c>
      <c r="L164" s="21">
        <f t="shared" si="24"/>
        <v>531</v>
      </c>
      <c r="M164" s="25"/>
      <c r="N164" s="25">
        <v>57.8</v>
      </c>
      <c r="O164" s="27">
        <f t="shared" si="25"/>
        <v>759.6</v>
      </c>
      <c r="P164" s="21">
        <f t="shared" si="26"/>
        <v>0.10589999999999999</v>
      </c>
      <c r="Q164" s="21">
        <f t="shared" si="27"/>
        <v>7.4862000000000002</v>
      </c>
      <c r="R164" s="28">
        <f t="shared" si="28"/>
        <v>87.9</v>
      </c>
      <c r="S164" s="29" t="str">
        <f t="shared" si="29"/>
        <v>-</v>
      </c>
      <c r="T164" s="29">
        <f t="shared" si="30"/>
        <v>0.65756541524459611</v>
      </c>
      <c r="U164" s="29">
        <f t="shared" si="31"/>
        <v>0.59199999999999997</v>
      </c>
      <c r="V164" s="29">
        <f t="shared" si="32"/>
        <v>0.67700000000000005</v>
      </c>
      <c r="W164" s="29">
        <f t="shared" si="33"/>
        <v>0.76100000000000001</v>
      </c>
      <c r="X164" s="29">
        <f t="shared" si="34"/>
        <v>0.84599999999999997</v>
      </c>
      <c r="Y164" s="29">
        <f t="shared" si="35"/>
        <v>0.92100000000000004</v>
      </c>
      <c r="Z164" s="29">
        <f t="shared" si="36"/>
        <v>0.96299999999999997</v>
      </c>
      <c r="AA164" s="21" t="str">
        <f t="shared" si="37"/>
        <v>-</v>
      </c>
      <c r="AB164" s="21" t="str">
        <f t="shared" si="38"/>
        <v>A</v>
      </c>
      <c r="AC164" s="21" t="str">
        <f t="shared" si="39"/>
        <v>-</v>
      </c>
      <c r="AD164" s="21" t="str">
        <f t="shared" si="40"/>
        <v>A++</v>
      </c>
      <c r="AE164" s="47" t="str">
        <f t="shared" si="42"/>
        <v>Refrigerador-Congelador frost-free</v>
      </c>
      <c r="AF164" s="47">
        <f t="shared" si="41"/>
        <v>0.65756541524459611</v>
      </c>
      <c r="AH164" s="97" t="e">
        <f t="shared" si="43"/>
        <v>#VALUE!</v>
      </c>
    </row>
    <row r="165" spans="1:34" x14ac:dyDescent="0.25">
      <c r="A165" s="32" t="s">
        <v>68</v>
      </c>
      <c r="B165" s="25" t="s">
        <v>254</v>
      </c>
      <c r="C165" s="26" t="s">
        <v>76</v>
      </c>
      <c r="D165" s="25" t="s">
        <v>23</v>
      </c>
      <c r="E165" s="25" t="s">
        <v>22</v>
      </c>
      <c r="F165" s="25" t="s">
        <v>27</v>
      </c>
      <c r="G165" s="25" t="s">
        <v>77</v>
      </c>
      <c r="H165" s="25">
        <v>218</v>
      </c>
      <c r="I165" s="25">
        <v>0</v>
      </c>
      <c r="J165" s="25">
        <v>0</v>
      </c>
      <c r="K165" s="25">
        <v>97</v>
      </c>
      <c r="L165" s="21">
        <f t="shared" si="24"/>
        <v>315</v>
      </c>
      <c r="M165" s="30"/>
      <c r="N165" s="30">
        <v>37.9</v>
      </c>
      <c r="O165" s="27">
        <f t="shared" si="25"/>
        <v>476.94000000000005</v>
      </c>
      <c r="P165" s="21">
        <f t="shared" si="26"/>
        <v>0.10589999999999999</v>
      </c>
      <c r="Q165" s="21">
        <f t="shared" si="27"/>
        <v>7.4862000000000002</v>
      </c>
      <c r="R165" s="28">
        <f t="shared" si="28"/>
        <v>58</v>
      </c>
      <c r="S165" s="29" t="str">
        <f t="shared" si="29"/>
        <v>-</v>
      </c>
      <c r="T165" s="29">
        <f t="shared" si="30"/>
        <v>0.65344827586206899</v>
      </c>
      <c r="U165" s="29">
        <f t="shared" si="31"/>
        <v>0.59199999999999997</v>
      </c>
      <c r="V165" s="29">
        <f t="shared" si="32"/>
        <v>0.67700000000000005</v>
      </c>
      <c r="W165" s="29">
        <f t="shared" si="33"/>
        <v>0.76100000000000001</v>
      </c>
      <c r="X165" s="29">
        <f t="shared" si="34"/>
        <v>0.84599999999999997</v>
      </c>
      <c r="Y165" s="29">
        <f t="shared" si="35"/>
        <v>0.92100000000000004</v>
      </c>
      <c r="Z165" s="29">
        <f t="shared" si="36"/>
        <v>0.96299999999999997</v>
      </c>
      <c r="AA165" s="21" t="str">
        <f t="shared" si="37"/>
        <v>-</v>
      </c>
      <c r="AB165" s="21" t="str">
        <f t="shared" si="38"/>
        <v>A</v>
      </c>
      <c r="AC165" s="21" t="str">
        <f t="shared" si="39"/>
        <v>-</v>
      </c>
      <c r="AD165" s="21" t="str">
        <f t="shared" si="40"/>
        <v>A++</v>
      </c>
      <c r="AE165" s="47" t="str">
        <f t="shared" si="42"/>
        <v>Refrigerador-Congelador frost-free</v>
      </c>
      <c r="AF165" s="47">
        <f t="shared" si="41"/>
        <v>0.65344827586206899</v>
      </c>
      <c r="AH165" s="97" t="e">
        <f t="shared" si="43"/>
        <v>#VALUE!</v>
      </c>
    </row>
    <row r="166" spans="1:34" ht="24" x14ac:dyDescent="0.25">
      <c r="A166" s="32" t="s">
        <v>68</v>
      </c>
      <c r="B166" s="25" t="s">
        <v>253</v>
      </c>
      <c r="C166" s="26" t="s">
        <v>78</v>
      </c>
      <c r="D166" s="25" t="s">
        <v>23</v>
      </c>
      <c r="E166" s="25" t="s">
        <v>22</v>
      </c>
      <c r="F166" s="25" t="s">
        <v>27</v>
      </c>
      <c r="G166" s="25" t="s">
        <v>77</v>
      </c>
      <c r="H166" s="25">
        <v>218</v>
      </c>
      <c r="I166" s="25">
        <v>0</v>
      </c>
      <c r="J166" s="25">
        <v>0</v>
      </c>
      <c r="K166" s="25">
        <v>97</v>
      </c>
      <c r="L166" s="21">
        <f t="shared" si="24"/>
        <v>315</v>
      </c>
      <c r="M166" s="30"/>
      <c r="N166" s="30">
        <v>37.9</v>
      </c>
      <c r="O166" s="27">
        <f t="shared" si="25"/>
        <v>476.94000000000005</v>
      </c>
      <c r="P166" s="21">
        <f t="shared" si="26"/>
        <v>0.10589999999999999</v>
      </c>
      <c r="Q166" s="21">
        <f t="shared" si="27"/>
        <v>7.4862000000000002</v>
      </c>
      <c r="R166" s="28">
        <f t="shared" si="28"/>
        <v>58</v>
      </c>
      <c r="S166" s="29" t="str">
        <f t="shared" si="29"/>
        <v>-</v>
      </c>
      <c r="T166" s="29">
        <f t="shared" si="30"/>
        <v>0.65344827586206899</v>
      </c>
      <c r="U166" s="29">
        <f t="shared" si="31"/>
        <v>0.59199999999999997</v>
      </c>
      <c r="V166" s="29">
        <f t="shared" si="32"/>
        <v>0.67700000000000005</v>
      </c>
      <c r="W166" s="29">
        <f t="shared" si="33"/>
        <v>0.76100000000000001</v>
      </c>
      <c r="X166" s="29">
        <f t="shared" si="34"/>
        <v>0.84599999999999997</v>
      </c>
      <c r="Y166" s="29">
        <f t="shared" si="35"/>
        <v>0.92100000000000004</v>
      </c>
      <c r="Z166" s="29">
        <f t="shared" si="36"/>
        <v>0.96299999999999997</v>
      </c>
      <c r="AA166" s="21" t="str">
        <f t="shared" si="37"/>
        <v>-</v>
      </c>
      <c r="AB166" s="21" t="str">
        <f t="shared" si="38"/>
        <v>A</v>
      </c>
      <c r="AC166" s="21" t="str">
        <f t="shared" si="39"/>
        <v>-</v>
      </c>
      <c r="AD166" s="21" t="str">
        <f t="shared" si="40"/>
        <v>A++</v>
      </c>
      <c r="AE166" s="47" t="str">
        <f t="shared" si="42"/>
        <v>Refrigerador-Congelador frost-free</v>
      </c>
      <c r="AF166" s="47">
        <f t="shared" si="41"/>
        <v>0.65344827586206899</v>
      </c>
      <c r="AH166" s="97" t="e">
        <f t="shared" si="43"/>
        <v>#VALUE!</v>
      </c>
    </row>
    <row r="167" spans="1:34" ht="24" x14ac:dyDescent="0.25">
      <c r="A167" s="32" t="s">
        <v>68</v>
      </c>
      <c r="B167" s="25" t="s">
        <v>253</v>
      </c>
      <c r="C167" s="26" t="s">
        <v>79</v>
      </c>
      <c r="D167" s="25" t="s">
        <v>23</v>
      </c>
      <c r="E167" s="25" t="s">
        <v>22</v>
      </c>
      <c r="F167" s="25" t="s">
        <v>27</v>
      </c>
      <c r="G167" s="25" t="s">
        <v>77</v>
      </c>
      <c r="H167" s="25">
        <v>218</v>
      </c>
      <c r="I167" s="25">
        <v>0</v>
      </c>
      <c r="J167" s="25">
        <v>0</v>
      </c>
      <c r="K167" s="25">
        <v>97</v>
      </c>
      <c r="L167" s="21">
        <f t="shared" si="24"/>
        <v>315</v>
      </c>
      <c r="M167" s="30"/>
      <c r="N167" s="30">
        <v>24.4</v>
      </c>
      <c r="O167" s="27">
        <f t="shared" si="25"/>
        <v>476.94000000000005</v>
      </c>
      <c r="P167" s="21">
        <f t="shared" si="26"/>
        <v>0.10589999999999999</v>
      </c>
      <c r="Q167" s="21">
        <f t="shared" si="27"/>
        <v>7.4862000000000002</v>
      </c>
      <c r="R167" s="28">
        <f t="shared" si="28"/>
        <v>58</v>
      </c>
      <c r="S167" s="29" t="str">
        <f t="shared" si="29"/>
        <v>-</v>
      </c>
      <c r="T167" s="29">
        <f t="shared" si="30"/>
        <v>0.42068965517241375</v>
      </c>
      <c r="U167" s="29">
        <f t="shared" si="31"/>
        <v>0.59199999999999997</v>
      </c>
      <c r="V167" s="29">
        <f t="shared" si="32"/>
        <v>0.67700000000000005</v>
      </c>
      <c r="W167" s="29">
        <f t="shared" si="33"/>
        <v>0.76100000000000001</v>
      </c>
      <c r="X167" s="29">
        <f t="shared" si="34"/>
        <v>0.84599999999999997</v>
      </c>
      <c r="Y167" s="29">
        <f t="shared" si="35"/>
        <v>0.92100000000000004</v>
      </c>
      <c r="Z167" s="29">
        <f t="shared" si="36"/>
        <v>0.96299999999999997</v>
      </c>
      <c r="AA167" s="21" t="str">
        <f t="shared" si="37"/>
        <v>-</v>
      </c>
      <c r="AB167" s="21" t="str">
        <f t="shared" si="38"/>
        <v>A</v>
      </c>
      <c r="AC167" s="21" t="str">
        <f t="shared" si="39"/>
        <v>-</v>
      </c>
      <c r="AD167" s="21" t="str">
        <f t="shared" si="40"/>
        <v>A+++</v>
      </c>
      <c r="AE167" s="47" t="str">
        <f t="shared" si="42"/>
        <v>Refrigerador-Congelador frost-free</v>
      </c>
      <c r="AF167" s="47">
        <f t="shared" si="41"/>
        <v>0.42068965517241375</v>
      </c>
      <c r="AH167" s="97" t="e">
        <f t="shared" si="43"/>
        <v>#VALUE!</v>
      </c>
    </row>
    <row r="168" spans="1:34" ht="24" x14ac:dyDescent="0.25">
      <c r="A168" s="32" t="s">
        <v>68</v>
      </c>
      <c r="B168" s="25" t="s">
        <v>253</v>
      </c>
      <c r="C168" s="26" t="s">
        <v>80</v>
      </c>
      <c r="D168" s="25" t="s">
        <v>23</v>
      </c>
      <c r="E168" s="25" t="s">
        <v>22</v>
      </c>
      <c r="F168" s="25" t="s">
        <v>27</v>
      </c>
      <c r="G168" s="25" t="s">
        <v>81</v>
      </c>
      <c r="H168" s="25">
        <v>269</v>
      </c>
      <c r="I168" s="25">
        <v>0</v>
      </c>
      <c r="J168" s="25">
        <v>0</v>
      </c>
      <c r="K168" s="25">
        <v>131</v>
      </c>
      <c r="L168" s="21">
        <f t="shared" si="24"/>
        <v>400</v>
      </c>
      <c r="M168" s="30"/>
      <c r="N168" s="30">
        <v>30.6</v>
      </c>
      <c r="O168" s="27">
        <f t="shared" si="25"/>
        <v>613.62</v>
      </c>
      <c r="P168" s="21">
        <f t="shared" si="26"/>
        <v>0.10589999999999999</v>
      </c>
      <c r="Q168" s="21">
        <f t="shared" si="27"/>
        <v>7.4862000000000002</v>
      </c>
      <c r="R168" s="28">
        <f t="shared" si="28"/>
        <v>72.5</v>
      </c>
      <c r="S168" s="29" t="str">
        <f t="shared" si="29"/>
        <v>-</v>
      </c>
      <c r="T168" s="29">
        <f t="shared" si="30"/>
        <v>0.42206896551724138</v>
      </c>
      <c r="U168" s="29">
        <f t="shared" si="31"/>
        <v>0.59199999999999997</v>
      </c>
      <c r="V168" s="29">
        <f t="shared" si="32"/>
        <v>0.67700000000000005</v>
      </c>
      <c r="W168" s="29">
        <f t="shared" si="33"/>
        <v>0.76100000000000001</v>
      </c>
      <c r="X168" s="29">
        <f t="shared" si="34"/>
        <v>0.84599999999999997</v>
      </c>
      <c r="Y168" s="29">
        <f t="shared" si="35"/>
        <v>0.92100000000000004</v>
      </c>
      <c r="Z168" s="29">
        <f t="shared" si="36"/>
        <v>0.96299999999999997</v>
      </c>
      <c r="AA168" s="21" t="str">
        <f t="shared" si="37"/>
        <v>-</v>
      </c>
      <c r="AB168" s="21" t="str">
        <f t="shared" si="38"/>
        <v>A</v>
      </c>
      <c r="AC168" s="21" t="str">
        <f t="shared" si="39"/>
        <v>-</v>
      </c>
      <c r="AD168" s="21" t="str">
        <f t="shared" si="40"/>
        <v>A+++</v>
      </c>
      <c r="AE168" s="47" t="str">
        <f t="shared" si="42"/>
        <v>Refrigerador-Congelador frost-free</v>
      </c>
      <c r="AF168" s="47">
        <f t="shared" si="41"/>
        <v>0.42206896551724138</v>
      </c>
      <c r="AH168" s="97" t="e">
        <f t="shared" si="43"/>
        <v>#VALUE!</v>
      </c>
    </row>
    <row r="169" spans="1:34" x14ac:dyDescent="0.25">
      <c r="A169" s="32" t="s">
        <v>176</v>
      </c>
      <c r="B169" s="25" t="s">
        <v>101</v>
      </c>
      <c r="C169" s="26" t="s">
        <v>102</v>
      </c>
      <c r="D169" s="25" t="s">
        <v>24</v>
      </c>
      <c r="E169" s="25" t="s">
        <v>21</v>
      </c>
      <c r="F169" s="25" t="s">
        <v>27</v>
      </c>
      <c r="G169" s="25" t="s">
        <v>103</v>
      </c>
      <c r="H169" s="25">
        <v>218</v>
      </c>
      <c r="I169" s="25">
        <v>27</v>
      </c>
      <c r="J169" s="25">
        <v>0</v>
      </c>
      <c r="K169" s="25">
        <v>0</v>
      </c>
      <c r="L169" s="21">
        <f t="shared" si="24"/>
        <v>245</v>
      </c>
      <c r="M169" s="25">
        <v>23.9</v>
      </c>
      <c r="N169" s="25">
        <v>23.9</v>
      </c>
      <c r="O169" s="27">
        <f t="shared" si="25"/>
        <v>256.07</v>
      </c>
      <c r="P169" s="21">
        <f t="shared" si="26"/>
        <v>3.4599999999999999E-2</v>
      </c>
      <c r="Q169" s="21">
        <f t="shared" si="27"/>
        <v>19.117000000000001</v>
      </c>
      <c r="R169" s="28">
        <f t="shared" si="28"/>
        <v>28</v>
      </c>
      <c r="S169" s="29">
        <f t="shared" si="29"/>
        <v>0.85357142857142854</v>
      </c>
      <c r="T169" s="29">
        <f t="shared" si="30"/>
        <v>0.85357142857142854</v>
      </c>
      <c r="U169" s="29">
        <f t="shared" si="31"/>
        <v>0.59899999999999998</v>
      </c>
      <c r="V169" s="29">
        <f t="shared" si="32"/>
        <v>0.68400000000000005</v>
      </c>
      <c r="W169" s="29">
        <f t="shared" si="33"/>
        <v>0.77</v>
      </c>
      <c r="X169" s="29">
        <f t="shared" si="34"/>
        <v>0.85499999999999998</v>
      </c>
      <c r="Y169" s="29">
        <f t="shared" si="35"/>
        <v>0.93100000000000005</v>
      </c>
      <c r="Z169" s="29">
        <f t="shared" si="36"/>
        <v>0.97199999999999998</v>
      </c>
      <c r="AA169" s="21" t="str">
        <f t="shared" si="37"/>
        <v>A</v>
      </c>
      <c r="AB169" s="21" t="str">
        <f t="shared" si="38"/>
        <v>A</v>
      </c>
      <c r="AC169" s="21" t="str">
        <f t="shared" si="39"/>
        <v>A</v>
      </c>
      <c r="AD169" s="21" t="str">
        <f t="shared" si="40"/>
        <v>A</v>
      </c>
      <c r="AE169" s="47" t="str">
        <f t="shared" si="42"/>
        <v xml:space="preserve">Refrigerador </v>
      </c>
      <c r="AF169" s="47">
        <f t="shared" si="41"/>
        <v>0.85357142857142854</v>
      </c>
      <c r="AH169" s="97">
        <f t="shared" si="43"/>
        <v>0</v>
      </c>
    </row>
    <row r="170" spans="1:34" x14ac:dyDescent="0.25">
      <c r="A170" s="32" t="s">
        <v>176</v>
      </c>
      <c r="B170" s="25" t="s">
        <v>101</v>
      </c>
      <c r="C170" s="26" t="s">
        <v>104</v>
      </c>
      <c r="D170" s="25" t="s">
        <v>24</v>
      </c>
      <c r="E170" s="25" t="s">
        <v>21</v>
      </c>
      <c r="F170" s="25" t="s">
        <v>27</v>
      </c>
      <c r="G170" s="25" t="s">
        <v>103</v>
      </c>
      <c r="H170" s="25">
        <v>232</v>
      </c>
      <c r="I170" s="25">
        <v>27</v>
      </c>
      <c r="J170" s="25">
        <v>0</v>
      </c>
      <c r="K170" s="25">
        <v>0</v>
      </c>
      <c r="L170" s="21">
        <f t="shared" si="24"/>
        <v>259</v>
      </c>
      <c r="M170" s="25">
        <v>22.5</v>
      </c>
      <c r="N170" s="25">
        <v>22.5</v>
      </c>
      <c r="O170" s="27">
        <f t="shared" si="25"/>
        <v>270.07</v>
      </c>
      <c r="P170" s="21">
        <f t="shared" si="26"/>
        <v>3.4599999999999999E-2</v>
      </c>
      <c r="Q170" s="21">
        <f t="shared" si="27"/>
        <v>19.117000000000001</v>
      </c>
      <c r="R170" s="28">
        <f t="shared" si="28"/>
        <v>28.5</v>
      </c>
      <c r="S170" s="29">
        <f t="shared" si="29"/>
        <v>0.78947368421052633</v>
      </c>
      <c r="T170" s="29">
        <f t="shared" si="30"/>
        <v>0.78947368421052633</v>
      </c>
      <c r="U170" s="29">
        <f t="shared" si="31"/>
        <v>0.59899999999999998</v>
      </c>
      <c r="V170" s="29">
        <f t="shared" si="32"/>
        <v>0.68400000000000005</v>
      </c>
      <c r="W170" s="29">
        <f t="shared" si="33"/>
        <v>0.77</v>
      </c>
      <c r="X170" s="29">
        <f t="shared" si="34"/>
        <v>0.85499999999999998</v>
      </c>
      <c r="Y170" s="29">
        <f t="shared" si="35"/>
        <v>0.93100000000000005</v>
      </c>
      <c r="Z170" s="29">
        <f t="shared" si="36"/>
        <v>0.97199999999999998</v>
      </c>
      <c r="AA170" s="21" t="str">
        <f t="shared" si="37"/>
        <v>A</v>
      </c>
      <c r="AB170" s="21" t="str">
        <f t="shared" si="38"/>
        <v>A</v>
      </c>
      <c r="AC170" s="21" t="str">
        <f t="shared" si="39"/>
        <v>A</v>
      </c>
      <c r="AD170" s="21" t="str">
        <f t="shared" si="40"/>
        <v>A</v>
      </c>
      <c r="AE170" s="47" t="str">
        <f t="shared" si="42"/>
        <v xml:space="preserve">Refrigerador </v>
      </c>
      <c r="AF170" s="47">
        <f t="shared" si="41"/>
        <v>0.78947368421052633</v>
      </c>
      <c r="AH170" s="97">
        <f t="shared" si="43"/>
        <v>0</v>
      </c>
    </row>
    <row r="171" spans="1:34" x14ac:dyDescent="0.25">
      <c r="A171" s="32" t="s">
        <v>176</v>
      </c>
      <c r="B171" s="25" t="s">
        <v>101</v>
      </c>
      <c r="C171" s="26" t="s">
        <v>105</v>
      </c>
      <c r="D171" s="25" t="s">
        <v>24</v>
      </c>
      <c r="E171" s="25" t="s">
        <v>21</v>
      </c>
      <c r="F171" s="25" t="s">
        <v>27</v>
      </c>
      <c r="G171" s="25" t="s">
        <v>103</v>
      </c>
      <c r="H171" s="25">
        <v>218</v>
      </c>
      <c r="I171" s="25">
        <v>27</v>
      </c>
      <c r="J171" s="25">
        <v>0</v>
      </c>
      <c r="K171" s="25">
        <v>0</v>
      </c>
      <c r="L171" s="21">
        <f t="shared" si="24"/>
        <v>245</v>
      </c>
      <c r="M171" s="25">
        <v>23.5</v>
      </c>
      <c r="N171" s="25">
        <v>23.5</v>
      </c>
      <c r="O171" s="27">
        <f t="shared" si="25"/>
        <v>256.07</v>
      </c>
      <c r="P171" s="21">
        <f t="shared" si="26"/>
        <v>3.4599999999999999E-2</v>
      </c>
      <c r="Q171" s="21">
        <f t="shared" si="27"/>
        <v>19.117000000000001</v>
      </c>
      <c r="R171" s="28">
        <f t="shared" si="28"/>
        <v>28</v>
      </c>
      <c r="S171" s="29">
        <f t="shared" si="29"/>
        <v>0.8392857142857143</v>
      </c>
      <c r="T171" s="29">
        <f t="shared" si="30"/>
        <v>0.8392857142857143</v>
      </c>
      <c r="U171" s="29">
        <f t="shared" si="31"/>
        <v>0.59899999999999998</v>
      </c>
      <c r="V171" s="29">
        <f t="shared" si="32"/>
        <v>0.68400000000000005</v>
      </c>
      <c r="W171" s="29">
        <f t="shared" si="33"/>
        <v>0.77</v>
      </c>
      <c r="X171" s="29">
        <f t="shared" si="34"/>
        <v>0.85499999999999998</v>
      </c>
      <c r="Y171" s="29">
        <f t="shared" si="35"/>
        <v>0.93100000000000005</v>
      </c>
      <c r="Z171" s="29">
        <f t="shared" si="36"/>
        <v>0.97199999999999998</v>
      </c>
      <c r="AA171" s="21" t="str">
        <f t="shared" si="37"/>
        <v>A</v>
      </c>
      <c r="AB171" s="21" t="str">
        <f t="shared" si="38"/>
        <v>A</v>
      </c>
      <c r="AC171" s="21" t="str">
        <f t="shared" si="39"/>
        <v>A</v>
      </c>
      <c r="AD171" s="21" t="str">
        <f t="shared" si="40"/>
        <v>A</v>
      </c>
      <c r="AE171" s="47" t="str">
        <f t="shared" si="42"/>
        <v xml:space="preserve">Refrigerador </v>
      </c>
      <c r="AF171" s="47">
        <f t="shared" si="41"/>
        <v>0.8392857142857143</v>
      </c>
      <c r="AH171" s="97">
        <f t="shared" si="43"/>
        <v>0</v>
      </c>
    </row>
    <row r="172" spans="1:34" x14ac:dyDescent="0.25">
      <c r="A172" s="32" t="s">
        <v>176</v>
      </c>
      <c r="B172" s="25" t="s">
        <v>101</v>
      </c>
      <c r="C172" s="26" t="s">
        <v>106</v>
      </c>
      <c r="D172" s="25" t="s">
        <v>24</v>
      </c>
      <c r="E172" s="25" t="s">
        <v>21</v>
      </c>
      <c r="F172" s="25" t="s">
        <v>27</v>
      </c>
      <c r="G172" s="25" t="s">
        <v>103</v>
      </c>
      <c r="H172" s="25">
        <v>232</v>
      </c>
      <c r="I172" s="25">
        <v>27</v>
      </c>
      <c r="J172" s="25">
        <v>0</v>
      </c>
      <c r="K172" s="25">
        <v>0</v>
      </c>
      <c r="L172" s="21">
        <f t="shared" si="24"/>
        <v>259</v>
      </c>
      <c r="M172" s="25">
        <v>21.9</v>
      </c>
      <c r="N172" s="25">
        <v>21.9</v>
      </c>
      <c r="O172" s="27">
        <f t="shared" si="25"/>
        <v>270.07</v>
      </c>
      <c r="P172" s="21">
        <f t="shared" si="26"/>
        <v>3.4599999999999999E-2</v>
      </c>
      <c r="Q172" s="21">
        <f t="shared" si="27"/>
        <v>19.117000000000001</v>
      </c>
      <c r="R172" s="28">
        <f t="shared" si="28"/>
        <v>28.5</v>
      </c>
      <c r="S172" s="29">
        <f t="shared" si="29"/>
        <v>0.76842105263157889</v>
      </c>
      <c r="T172" s="29">
        <f t="shared" si="30"/>
        <v>0.76842105263157889</v>
      </c>
      <c r="U172" s="29">
        <f t="shared" si="31"/>
        <v>0.59899999999999998</v>
      </c>
      <c r="V172" s="29">
        <f t="shared" si="32"/>
        <v>0.68400000000000005</v>
      </c>
      <c r="W172" s="29">
        <f t="shared" si="33"/>
        <v>0.77</v>
      </c>
      <c r="X172" s="29">
        <f t="shared" si="34"/>
        <v>0.85499999999999998</v>
      </c>
      <c r="Y172" s="29">
        <f t="shared" si="35"/>
        <v>0.93100000000000005</v>
      </c>
      <c r="Z172" s="29">
        <f t="shared" si="36"/>
        <v>0.97199999999999998</v>
      </c>
      <c r="AA172" s="21" t="str">
        <f t="shared" si="37"/>
        <v>A</v>
      </c>
      <c r="AB172" s="21" t="str">
        <f t="shared" si="38"/>
        <v>A</v>
      </c>
      <c r="AC172" s="21" t="str">
        <f t="shared" si="39"/>
        <v>A+</v>
      </c>
      <c r="AD172" s="21" t="str">
        <f t="shared" si="40"/>
        <v>A+</v>
      </c>
      <c r="AE172" s="47" t="str">
        <f t="shared" si="42"/>
        <v xml:space="preserve">Refrigerador </v>
      </c>
      <c r="AF172" s="47">
        <f t="shared" si="41"/>
        <v>0.76842105263157889</v>
      </c>
      <c r="AH172" s="97">
        <f t="shared" si="43"/>
        <v>0</v>
      </c>
    </row>
    <row r="173" spans="1:34" x14ac:dyDescent="0.25">
      <c r="A173" s="32" t="s">
        <v>176</v>
      </c>
      <c r="B173" s="25" t="s">
        <v>101</v>
      </c>
      <c r="C173" s="26" t="s">
        <v>107</v>
      </c>
      <c r="D173" s="25" t="s">
        <v>23</v>
      </c>
      <c r="E173" s="25" t="s">
        <v>21</v>
      </c>
      <c r="F173" s="25" t="s">
        <v>27</v>
      </c>
      <c r="G173" s="25" t="s">
        <v>108</v>
      </c>
      <c r="H173" s="25">
        <v>221</v>
      </c>
      <c r="I173" s="25">
        <v>0</v>
      </c>
      <c r="J173" s="25">
        <v>0</v>
      </c>
      <c r="K173" s="25">
        <v>55</v>
      </c>
      <c r="L173" s="21">
        <f t="shared" si="24"/>
        <v>276</v>
      </c>
      <c r="M173" s="25">
        <v>38.5</v>
      </c>
      <c r="N173" s="25">
        <v>38.5</v>
      </c>
      <c r="O173" s="27">
        <f t="shared" si="25"/>
        <v>322.75</v>
      </c>
      <c r="P173" s="21">
        <f t="shared" si="26"/>
        <v>9.1600000000000001E-2</v>
      </c>
      <c r="Q173" s="21">
        <f t="shared" si="27"/>
        <v>17.082999999999998</v>
      </c>
      <c r="R173" s="28">
        <f t="shared" si="28"/>
        <v>46.6</v>
      </c>
      <c r="S173" s="29">
        <f t="shared" si="29"/>
        <v>0.82618025751072954</v>
      </c>
      <c r="T173" s="29">
        <f t="shared" si="30"/>
        <v>0.82618025751072954</v>
      </c>
      <c r="U173" s="29">
        <f t="shared" si="31"/>
        <v>0.59199999999999997</v>
      </c>
      <c r="V173" s="29">
        <f t="shared" si="32"/>
        <v>0.67700000000000005</v>
      </c>
      <c r="W173" s="29">
        <f t="shared" si="33"/>
        <v>0.76100000000000001</v>
      </c>
      <c r="X173" s="29">
        <f t="shared" si="34"/>
        <v>0.85499999999999998</v>
      </c>
      <c r="Y173" s="29">
        <f t="shared" si="35"/>
        <v>0.93100000000000005</v>
      </c>
      <c r="Z173" s="29">
        <f t="shared" si="36"/>
        <v>0.97199999999999998</v>
      </c>
      <c r="AA173" s="21" t="str">
        <f t="shared" si="37"/>
        <v>A</v>
      </c>
      <c r="AB173" s="21" t="str">
        <f t="shared" si="38"/>
        <v>A</v>
      </c>
      <c r="AC173" s="21" t="str">
        <f t="shared" si="39"/>
        <v>A</v>
      </c>
      <c r="AD173" s="21" t="str">
        <f t="shared" si="40"/>
        <v>A</v>
      </c>
      <c r="AE173" s="47" t="str">
        <f t="shared" si="42"/>
        <v xml:space="preserve">Refrigerador-Congelador </v>
      </c>
      <c r="AF173" s="47">
        <f t="shared" ref="AF173:AF269" si="54">IF(S173="-",T173, S173)</f>
        <v>0.82618025751072954</v>
      </c>
      <c r="AH173" s="97">
        <f t="shared" si="43"/>
        <v>0</v>
      </c>
    </row>
    <row r="174" spans="1:34" x14ac:dyDescent="0.25">
      <c r="A174" s="32" t="s">
        <v>176</v>
      </c>
      <c r="B174" s="25" t="s">
        <v>101</v>
      </c>
      <c r="C174" s="26" t="s">
        <v>109</v>
      </c>
      <c r="D174" s="25" t="s">
        <v>23</v>
      </c>
      <c r="E174" s="25" t="s">
        <v>21</v>
      </c>
      <c r="F174" s="25" t="s">
        <v>27</v>
      </c>
      <c r="G174" s="25" t="s">
        <v>108</v>
      </c>
      <c r="H174" s="25">
        <v>237</v>
      </c>
      <c r="I174" s="25">
        <v>0</v>
      </c>
      <c r="J174" s="25">
        <v>0</v>
      </c>
      <c r="K174" s="25">
        <v>69</v>
      </c>
      <c r="L174" s="21">
        <f t="shared" si="24"/>
        <v>306</v>
      </c>
      <c r="M174" s="25">
        <v>41</v>
      </c>
      <c r="N174" s="25">
        <v>41</v>
      </c>
      <c r="O174" s="27">
        <f t="shared" si="25"/>
        <v>364.65</v>
      </c>
      <c r="P174" s="21">
        <f t="shared" si="26"/>
        <v>9.1600000000000001E-2</v>
      </c>
      <c r="Q174" s="21">
        <f t="shared" si="27"/>
        <v>17.082999999999998</v>
      </c>
      <c r="R174" s="28">
        <f t="shared" si="28"/>
        <v>50.5</v>
      </c>
      <c r="S174" s="29">
        <f t="shared" si="29"/>
        <v>0.81188118811881194</v>
      </c>
      <c r="T174" s="29">
        <f t="shared" si="30"/>
        <v>0.81188118811881194</v>
      </c>
      <c r="U174" s="29">
        <f t="shared" si="31"/>
        <v>0.59199999999999997</v>
      </c>
      <c r="V174" s="29">
        <f t="shared" si="32"/>
        <v>0.67700000000000005</v>
      </c>
      <c r="W174" s="29">
        <f t="shared" si="33"/>
        <v>0.76100000000000001</v>
      </c>
      <c r="X174" s="29">
        <f t="shared" si="34"/>
        <v>0.85499999999999998</v>
      </c>
      <c r="Y174" s="29">
        <f t="shared" si="35"/>
        <v>0.93100000000000005</v>
      </c>
      <c r="Z174" s="29">
        <f t="shared" si="36"/>
        <v>0.97199999999999998</v>
      </c>
      <c r="AA174" s="21" t="str">
        <f t="shared" si="37"/>
        <v>A</v>
      </c>
      <c r="AB174" s="21" t="str">
        <f t="shared" si="38"/>
        <v>A</v>
      </c>
      <c r="AC174" s="21" t="str">
        <f t="shared" si="39"/>
        <v>A</v>
      </c>
      <c r="AD174" s="21" t="str">
        <f t="shared" si="40"/>
        <v>A</v>
      </c>
      <c r="AE174" s="47" t="str">
        <f t="shared" si="42"/>
        <v xml:space="preserve">Refrigerador-Congelador </v>
      </c>
      <c r="AF174" s="47">
        <f t="shared" si="54"/>
        <v>0.81188118811881194</v>
      </c>
      <c r="AH174" s="97">
        <f t="shared" si="43"/>
        <v>0</v>
      </c>
    </row>
    <row r="175" spans="1:34" ht="24" x14ac:dyDescent="0.25">
      <c r="A175" s="32" t="s">
        <v>62</v>
      </c>
      <c r="B175" s="25" t="s">
        <v>251</v>
      </c>
      <c r="C175" s="26" t="s">
        <v>63</v>
      </c>
      <c r="D175" s="25" t="s">
        <v>23</v>
      </c>
      <c r="E175" s="25" t="s">
        <v>22</v>
      </c>
      <c r="F175" s="25" t="s">
        <v>27</v>
      </c>
      <c r="G175" s="25" t="s">
        <v>64</v>
      </c>
      <c r="H175" s="25">
        <v>180</v>
      </c>
      <c r="I175" s="25">
        <v>0</v>
      </c>
      <c r="J175" s="25">
        <v>0</v>
      </c>
      <c r="K175" s="25">
        <v>68</v>
      </c>
      <c r="L175" s="21">
        <f t="shared" si="24"/>
        <v>248</v>
      </c>
      <c r="M175" s="25"/>
      <c r="N175" s="25">
        <v>25.8</v>
      </c>
      <c r="O175" s="27">
        <f t="shared" si="25"/>
        <v>366.96</v>
      </c>
      <c r="P175" s="21">
        <f t="shared" si="26"/>
        <v>0.10589999999999999</v>
      </c>
      <c r="Q175" s="21">
        <f t="shared" si="27"/>
        <v>7.4862000000000002</v>
      </c>
      <c r="R175" s="28">
        <f t="shared" si="28"/>
        <v>46.3</v>
      </c>
      <c r="S175" s="29" t="str">
        <f t="shared" si="29"/>
        <v>-</v>
      </c>
      <c r="T175" s="29">
        <f t="shared" si="30"/>
        <v>0.55723542116630675</v>
      </c>
      <c r="U175" s="29">
        <f t="shared" si="31"/>
        <v>0.59199999999999997</v>
      </c>
      <c r="V175" s="29">
        <f t="shared" si="32"/>
        <v>0.67700000000000005</v>
      </c>
      <c r="W175" s="29">
        <f t="shared" si="33"/>
        <v>0.76100000000000001</v>
      </c>
      <c r="X175" s="29">
        <f t="shared" si="34"/>
        <v>0.84599999999999997</v>
      </c>
      <c r="Y175" s="29">
        <f t="shared" si="35"/>
        <v>0.92100000000000004</v>
      </c>
      <c r="Z175" s="29">
        <f t="shared" si="36"/>
        <v>0.96299999999999997</v>
      </c>
      <c r="AA175" s="21" t="str">
        <f t="shared" si="37"/>
        <v>-</v>
      </c>
      <c r="AB175" s="21" t="str">
        <f t="shared" si="38"/>
        <v>A</v>
      </c>
      <c r="AC175" s="21" t="str">
        <f t="shared" si="39"/>
        <v>-</v>
      </c>
      <c r="AD175" s="21" t="str">
        <f t="shared" si="40"/>
        <v>A+++</v>
      </c>
      <c r="AE175" s="47" t="str">
        <f t="shared" si="42"/>
        <v>Refrigerador-Congelador frost-free</v>
      </c>
      <c r="AF175" s="47">
        <f t="shared" si="54"/>
        <v>0.55723542116630675</v>
      </c>
      <c r="AH175" s="97" t="e">
        <f t="shared" si="43"/>
        <v>#VALUE!</v>
      </c>
    </row>
    <row r="176" spans="1:34" ht="24" x14ac:dyDescent="0.25">
      <c r="A176" s="33" t="s">
        <v>261</v>
      </c>
      <c r="B176" s="34" t="s">
        <v>177</v>
      </c>
      <c r="C176" s="35" t="s">
        <v>178</v>
      </c>
      <c r="D176" s="34" t="s">
        <v>19</v>
      </c>
      <c r="E176" s="34" t="s">
        <v>21</v>
      </c>
      <c r="F176" s="34" t="s">
        <v>27</v>
      </c>
      <c r="G176" s="34" t="s">
        <v>179</v>
      </c>
      <c r="H176" s="34">
        <v>47</v>
      </c>
      <c r="I176" s="34">
        <v>0</v>
      </c>
      <c r="J176" s="34">
        <v>0</v>
      </c>
      <c r="K176" s="34">
        <v>0</v>
      </c>
      <c r="L176" s="21">
        <f t="shared" si="24"/>
        <v>47</v>
      </c>
      <c r="M176" s="34">
        <v>15.8</v>
      </c>
      <c r="N176" s="34">
        <v>15.8</v>
      </c>
      <c r="O176" s="27">
        <f t="shared" si="25"/>
        <v>47</v>
      </c>
      <c r="P176" s="21">
        <f t="shared" si="26"/>
        <v>3.4599999999999999E-2</v>
      </c>
      <c r="Q176" s="21">
        <f t="shared" si="27"/>
        <v>19.117000000000001</v>
      </c>
      <c r="R176" s="28">
        <f t="shared" si="28"/>
        <v>20.7</v>
      </c>
      <c r="S176" s="29">
        <f t="shared" si="29"/>
        <v>0.76328502415458943</v>
      </c>
      <c r="T176" s="29">
        <f t="shared" si="30"/>
        <v>0.76328502415458943</v>
      </c>
      <c r="U176" s="29">
        <f t="shared" si="31"/>
        <v>0.59899999999999998</v>
      </c>
      <c r="V176" s="29">
        <f t="shared" si="32"/>
        <v>0.68400000000000005</v>
      </c>
      <c r="W176" s="29">
        <f t="shared" si="33"/>
        <v>0.77</v>
      </c>
      <c r="X176" s="29">
        <f t="shared" si="34"/>
        <v>0.85499999999999998</v>
      </c>
      <c r="Y176" s="29">
        <f t="shared" si="35"/>
        <v>0.93100000000000005</v>
      </c>
      <c r="Z176" s="29">
        <f t="shared" si="36"/>
        <v>0.97199999999999998</v>
      </c>
      <c r="AA176" s="21" t="str">
        <f t="shared" si="37"/>
        <v>A</v>
      </c>
      <c r="AB176" s="21" t="str">
        <f t="shared" si="38"/>
        <v>A</v>
      </c>
      <c r="AC176" s="21" t="str">
        <f t="shared" si="39"/>
        <v>A+</v>
      </c>
      <c r="AD176" s="21" t="str">
        <f t="shared" si="40"/>
        <v>A+</v>
      </c>
      <c r="AE176" s="47" t="str">
        <f t="shared" si="42"/>
        <v xml:space="preserve">Refrigerador </v>
      </c>
      <c r="AF176" s="47">
        <f t="shared" si="54"/>
        <v>0.76328502415458943</v>
      </c>
      <c r="AH176" s="97">
        <f t="shared" si="43"/>
        <v>0</v>
      </c>
    </row>
    <row r="177" spans="1:34" ht="24" x14ac:dyDescent="0.25">
      <c r="A177" s="33" t="s">
        <v>261</v>
      </c>
      <c r="B177" s="34" t="s">
        <v>177</v>
      </c>
      <c r="C177" s="35" t="s">
        <v>180</v>
      </c>
      <c r="D177" s="34" t="s">
        <v>19</v>
      </c>
      <c r="E177" s="34" t="s">
        <v>21</v>
      </c>
      <c r="F177" s="34" t="s">
        <v>27</v>
      </c>
      <c r="G177" s="34" t="s">
        <v>179</v>
      </c>
      <c r="H177" s="34">
        <v>71</v>
      </c>
      <c r="I177" s="34">
        <v>0</v>
      </c>
      <c r="J177" s="34">
        <v>0</v>
      </c>
      <c r="K177" s="34">
        <v>0</v>
      </c>
      <c r="L177" s="21">
        <f t="shared" si="24"/>
        <v>71</v>
      </c>
      <c r="M177" s="34">
        <v>14.2</v>
      </c>
      <c r="N177" s="34">
        <v>14.2</v>
      </c>
      <c r="O177" s="27">
        <f t="shared" si="25"/>
        <v>71</v>
      </c>
      <c r="P177" s="21">
        <f t="shared" si="26"/>
        <v>3.4599999999999999E-2</v>
      </c>
      <c r="Q177" s="21">
        <f t="shared" si="27"/>
        <v>19.117000000000001</v>
      </c>
      <c r="R177" s="28">
        <f t="shared" si="28"/>
        <v>21.6</v>
      </c>
      <c r="S177" s="29">
        <f t="shared" si="29"/>
        <v>0.65740740740740733</v>
      </c>
      <c r="T177" s="29">
        <f t="shared" si="30"/>
        <v>0.65740740740740733</v>
      </c>
      <c r="U177" s="29">
        <f t="shared" si="31"/>
        <v>0.59899999999999998</v>
      </c>
      <c r="V177" s="29">
        <f t="shared" si="32"/>
        <v>0.68400000000000005</v>
      </c>
      <c r="W177" s="29">
        <f t="shared" si="33"/>
        <v>0.77</v>
      </c>
      <c r="X177" s="29">
        <f t="shared" si="34"/>
        <v>0.85499999999999998</v>
      </c>
      <c r="Y177" s="29">
        <f t="shared" si="35"/>
        <v>0.93100000000000005</v>
      </c>
      <c r="Z177" s="29">
        <f t="shared" si="36"/>
        <v>0.97199999999999998</v>
      </c>
      <c r="AA177" s="21" t="str">
        <f t="shared" si="37"/>
        <v>A</v>
      </c>
      <c r="AB177" s="21" t="str">
        <f t="shared" si="38"/>
        <v>A</v>
      </c>
      <c r="AC177" s="21" t="str">
        <f t="shared" si="39"/>
        <v>A++</v>
      </c>
      <c r="AD177" s="21" t="str">
        <f t="shared" si="40"/>
        <v>A++</v>
      </c>
      <c r="AE177" s="47" t="str">
        <f t="shared" si="42"/>
        <v xml:space="preserve">Refrigerador </v>
      </c>
      <c r="AF177" s="47">
        <f t="shared" si="54"/>
        <v>0.65740740740740733</v>
      </c>
      <c r="AH177" s="97">
        <f t="shared" si="43"/>
        <v>0</v>
      </c>
    </row>
    <row r="178" spans="1:34" ht="24" x14ac:dyDescent="0.25">
      <c r="A178" s="33" t="s">
        <v>261</v>
      </c>
      <c r="B178" s="34" t="s">
        <v>177</v>
      </c>
      <c r="C178" s="35" t="s">
        <v>181</v>
      </c>
      <c r="D178" s="34" t="s">
        <v>19</v>
      </c>
      <c r="E178" s="34" t="s">
        <v>21</v>
      </c>
      <c r="F178" s="34" t="s">
        <v>27</v>
      </c>
      <c r="G178" s="34" t="s">
        <v>179</v>
      </c>
      <c r="H178" s="34">
        <v>90</v>
      </c>
      <c r="I178" s="34">
        <v>0</v>
      </c>
      <c r="J178" s="34">
        <v>0</v>
      </c>
      <c r="K178" s="34">
        <v>0</v>
      </c>
      <c r="L178" s="21">
        <f t="shared" si="24"/>
        <v>90</v>
      </c>
      <c r="M178" s="34">
        <v>16.7</v>
      </c>
      <c r="N178" s="34">
        <v>16.7</v>
      </c>
      <c r="O178" s="27">
        <f t="shared" si="25"/>
        <v>90</v>
      </c>
      <c r="P178" s="21">
        <f t="shared" si="26"/>
        <v>3.4599999999999999E-2</v>
      </c>
      <c r="Q178" s="21">
        <f t="shared" si="27"/>
        <v>19.117000000000001</v>
      </c>
      <c r="R178" s="28">
        <f t="shared" si="28"/>
        <v>22.2</v>
      </c>
      <c r="S178" s="29">
        <f t="shared" si="29"/>
        <v>0.75225225225225223</v>
      </c>
      <c r="T178" s="29">
        <f t="shared" si="30"/>
        <v>0.75225225225225223</v>
      </c>
      <c r="U178" s="29">
        <f t="shared" si="31"/>
        <v>0.59899999999999998</v>
      </c>
      <c r="V178" s="29">
        <f t="shared" si="32"/>
        <v>0.68400000000000005</v>
      </c>
      <c r="W178" s="29">
        <f t="shared" si="33"/>
        <v>0.77</v>
      </c>
      <c r="X178" s="29">
        <f t="shared" si="34"/>
        <v>0.85499999999999998</v>
      </c>
      <c r="Y178" s="29">
        <f t="shared" si="35"/>
        <v>0.93100000000000005</v>
      </c>
      <c r="Z178" s="29">
        <f t="shared" si="36"/>
        <v>0.97199999999999998</v>
      </c>
      <c r="AA178" s="21" t="str">
        <f t="shared" si="37"/>
        <v>A</v>
      </c>
      <c r="AB178" s="21" t="str">
        <f t="shared" si="38"/>
        <v>A</v>
      </c>
      <c r="AC178" s="21" t="str">
        <f t="shared" si="39"/>
        <v>A+</v>
      </c>
      <c r="AD178" s="21" t="str">
        <f t="shared" si="40"/>
        <v>A+</v>
      </c>
      <c r="AE178" s="47" t="str">
        <f t="shared" si="42"/>
        <v xml:space="preserve">Refrigerador </v>
      </c>
      <c r="AF178" s="47">
        <f t="shared" si="54"/>
        <v>0.75225225225225223</v>
      </c>
      <c r="AH178" s="97">
        <f t="shared" si="43"/>
        <v>0</v>
      </c>
    </row>
    <row r="179" spans="1:34" ht="24" x14ac:dyDescent="0.25">
      <c r="A179" s="33" t="s">
        <v>261</v>
      </c>
      <c r="B179" s="34" t="s">
        <v>177</v>
      </c>
      <c r="C179" s="35" t="s">
        <v>182</v>
      </c>
      <c r="D179" s="34" t="s">
        <v>19</v>
      </c>
      <c r="E179" s="34" t="s">
        <v>21</v>
      </c>
      <c r="F179" s="34" t="s">
        <v>27</v>
      </c>
      <c r="G179" s="34" t="s">
        <v>179</v>
      </c>
      <c r="H179" s="34">
        <v>122</v>
      </c>
      <c r="I179" s="34">
        <v>0</v>
      </c>
      <c r="J179" s="34">
        <v>0</v>
      </c>
      <c r="K179" s="34">
        <v>0</v>
      </c>
      <c r="L179" s="21">
        <f t="shared" si="24"/>
        <v>122</v>
      </c>
      <c r="M179" s="34">
        <v>17.8</v>
      </c>
      <c r="N179" s="34">
        <v>17.8</v>
      </c>
      <c r="O179" s="27">
        <f t="shared" si="25"/>
        <v>122</v>
      </c>
      <c r="P179" s="21">
        <f t="shared" si="26"/>
        <v>3.4599999999999999E-2</v>
      </c>
      <c r="Q179" s="21">
        <f t="shared" si="27"/>
        <v>19.117000000000001</v>
      </c>
      <c r="R179" s="28">
        <f t="shared" si="28"/>
        <v>23.3</v>
      </c>
      <c r="S179" s="29">
        <f t="shared" si="29"/>
        <v>0.76394849785407726</v>
      </c>
      <c r="T179" s="29">
        <f t="shared" si="30"/>
        <v>0.76394849785407726</v>
      </c>
      <c r="U179" s="29">
        <f t="shared" si="31"/>
        <v>0.59899999999999998</v>
      </c>
      <c r="V179" s="29">
        <f t="shared" si="32"/>
        <v>0.68400000000000005</v>
      </c>
      <c r="W179" s="29">
        <f t="shared" si="33"/>
        <v>0.77</v>
      </c>
      <c r="X179" s="29">
        <f t="shared" si="34"/>
        <v>0.85499999999999998</v>
      </c>
      <c r="Y179" s="29">
        <f t="shared" si="35"/>
        <v>0.93100000000000005</v>
      </c>
      <c r="Z179" s="29">
        <f t="shared" si="36"/>
        <v>0.97199999999999998</v>
      </c>
      <c r="AA179" s="21" t="str">
        <f t="shared" si="37"/>
        <v>A</v>
      </c>
      <c r="AB179" s="21" t="str">
        <f t="shared" si="38"/>
        <v>A</v>
      </c>
      <c r="AC179" s="21" t="str">
        <f t="shared" si="39"/>
        <v>A+</v>
      </c>
      <c r="AD179" s="21" t="str">
        <f t="shared" si="40"/>
        <v>A+</v>
      </c>
      <c r="AE179" s="47" t="str">
        <f t="shared" si="42"/>
        <v xml:space="preserve">Refrigerador </v>
      </c>
      <c r="AF179" s="47">
        <f t="shared" si="54"/>
        <v>0.76394849785407726</v>
      </c>
      <c r="AH179" s="97">
        <f t="shared" si="43"/>
        <v>0</v>
      </c>
    </row>
    <row r="180" spans="1:34" x14ac:dyDescent="0.25">
      <c r="A180" s="33" t="s">
        <v>261</v>
      </c>
      <c r="B180" s="34" t="s">
        <v>177</v>
      </c>
      <c r="C180" s="35" t="s">
        <v>183</v>
      </c>
      <c r="D180" s="34" t="s">
        <v>25</v>
      </c>
      <c r="E180" s="34" t="s">
        <v>21</v>
      </c>
      <c r="F180" s="34" t="s">
        <v>27</v>
      </c>
      <c r="G180" s="34" t="s">
        <v>184</v>
      </c>
      <c r="H180" s="34">
        <v>0</v>
      </c>
      <c r="I180" s="34">
        <v>0</v>
      </c>
      <c r="J180" s="34">
        <v>0</v>
      </c>
      <c r="K180" s="34">
        <v>142</v>
      </c>
      <c r="L180" s="21">
        <f t="shared" ref="L180:L276" si="55">SUM(H180:K180)</f>
        <v>142</v>
      </c>
      <c r="M180" s="34">
        <v>21.6</v>
      </c>
      <c r="N180" s="34">
        <v>21.6</v>
      </c>
      <c r="O180" s="27">
        <f t="shared" ref="O180:O276" si="56">(H180+I180*$O$15+J180*$O$17+K180*$O$19)*IF(E180=$E$20,$O$13,1)</f>
        <v>262.7</v>
      </c>
      <c r="P180" s="21">
        <f t="shared" ref="P180:P276" si="57">VLOOKUP(AE180,$P$13:$R$19,2,FALSE)</f>
        <v>7.5800000000000006E-2</v>
      </c>
      <c r="Q180" s="21">
        <f t="shared" ref="Q180:Q276" si="58">VLOOKUP(AE180,$P$13:$R$19,3,FALSE)</f>
        <v>13.095000000000001</v>
      </c>
      <c r="R180" s="28">
        <f t="shared" ref="R180:R276" si="59">ROUND(P180*O180+Q180,1)</f>
        <v>33</v>
      </c>
      <c r="S180" s="29">
        <f t="shared" ref="S180:S276" si="60">IF(M180&gt;0,M180/R180,"-")</f>
        <v>0.65454545454545454</v>
      </c>
      <c r="T180" s="29">
        <f t="shared" ref="T180:T276" si="61">IF(N180&gt;0,N180/R180,"-")</f>
        <v>0.65454545454545454</v>
      </c>
      <c r="U180" s="29">
        <f t="shared" ref="U180:U276" si="62">VLOOKUP($AE180,$P$13:$X$19,4,FALSE)</f>
        <v>0.59899999999999998</v>
      </c>
      <c r="V180" s="29">
        <f t="shared" ref="V180:V276" si="63">VLOOKUP($AE180,$P$13:$X$19,5,FALSE)</f>
        <v>0.68400000000000005</v>
      </c>
      <c r="W180" s="29">
        <f t="shared" ref="W180:W276" si="64">VLOOKUP($AE180,$P$13:$X$19,6,FALSE)</f>
        <v>0.77</v>
      </c>
      <c r="X180" s="29">
        <f t="shared" ref="X180:X276" si="65">VLOOKUP($AE180,$P$13:$X$19,7,FALSE)</f>
        <v>0.85499999999999998</v>
      </c>
      <c r="Y180" s="29">
        <f t="shared" ref="Y180:Y276" si="66">VLOOKUP($AE180,$P$13:$X$19,8,FALSE)</f>
        <v>0.93100000000000005</v>
      </c>
      <c r="Z180" s="29">
        <f t="shared" ref="Z180:Z276" si="67">VLOOKUP($AE180,$P$13:$X$19,9,FALSE)</f>
        <v>0.97199999999999998</v>
      </c>
      <c r="AA180" s="21" t="str">
        <f t="shared" ref="AA180:AA276" si="68">IF(S180&lt;&gt;"-",IF(S180&lt;X180,$X$24,IF(S180&lt;Y180,$Y$24,$Z$24)),"-")</f>
        <v>A</v>
      </c>
      <c r="AB180" s="21" t="str">
        <f t="shared" ref="AB180:AB276" si="69">IF(T180&lt;&gt;"-",IF(T180&lt;X180,$X$24,IF(T180&lt;Y180,$Y$24,$Z$24)),"-")</f>
        <v>A</v>
      </c>
      <c r="AC180" s="21" t="str">
        <f t="shared" ref="AC180:AC276" si="70">IF(S180&lt;&gt;"-",IF(S180&lt;U180,$U$24,IF(S180&lt;V180,$V$24,IF(S180&lt;W180,$W$24,IF(S180&lt;X180,$X$24,IF(S180&lt;Y180,$Y$24,$Z$24))))),"-")</f>
        <v>A++</v>
      </c>
      <c r="AD180" s="21" t="str">
        <f t="shared" ref="AD180:AD276" si="71">IF(T180&lt;&gt;"-",IF(T180&lt;U180,$U$24,IF(T180&lt;V180,$V$24,IF(T180&lt;W180,$W$24,IF(T180&lt;X180,$X$24,IF(T180&lt;Y180,$Y$24,$Z$24))))),"-")</f>
        <v>A++</v>
      </c>
      <c r="AE180" s="47" t="str">
        <f t="shared" si="42"/>
        <v xml:space="preserve">Congelador horizontal </v>
      </c>
      <c r="AF180" s="47">
        <f t="shared" si="54"/>
        <v>0.65454545454545454</v>
      </c>
      <c r="AH180" s="97">
        <f t="shared" si="43"/>
        <v>0</v>
      </c>
    </row>
    <row r="181" spans="1:34" x14ac:dyDescent="0.25">
      <c r="A181" s="33" t="s">
        <v>261</v>
      </c>
      <c r="B181" s="34" t="s">
        <v>177</v>
      </c>
      <c r="C181" s="35" t="s">
        <v>185</v>
      </c>
      <c r="D181" s="34" t="s">
        <v>25</v>
      </c>
      <c r="E181" s="34" t="s">
        <v>21</v>
      </c>
      <c r="F181" s="34" t="s">
        <v>27</v>
      </c>
      <c r="G181" s="34" t="s">
        <v>184</v>
      </c>
      <c r="H181" s="34">
        <v>0</v>
      </c>
      <c r="I181" s="34">
        <v>0</v>
      </c>
      <c r="J181" s="34">
        <v>0</v>
      </c>
      <c r="K181" s="34">
        <v>192</v>
      </c>
      <c r="L181" s="21">
        <f t="shared" si="55"/>
        <v>192</v>
      </c>
      <c r="M181" s="34">
        <v>28.7</v>
      </c>
      <c r="N181" s="34">
        <v>28.7</v>
      </c>
      <c r="O181" s="27">
        <f t="shared" si="56"/>
        <v>355.20000000000005</v>
      </c>
      <c r="P181" s="21">
        <f t="shared" si="57"/>
        <v>7.5800000000000006E-2</v>
      </c>
      <c r="Q181" s="21">
        <f t="shared" si="58"/>
        <v>13.095000000000001</v>
      </c>
      <c r="R181" s="28">
        <f t="shared" si="59"/>
        <v>40</v>
      </c>
      <c r="S181" s="29">
        <f t="shared" si="60"/>
        <v>0.71750000000000003</v>
      </c>
      <c r="T181" s="29">
        <f t="shared" si="61"/>
        <v>0.71750000000000003</v>
      </c>
      <c r="U181" s="29">
        <f t="shared" si="62"/>
        <v>0.59899999999999998</v>
      </c>
      <c r="V181" s="29">
        <f t="shared" si="63"/>
        <v>0.68400000000000005</v>
      </c>
      <c r="W181" s="29">
        <f t="shared" si="64"/>
        <v>0.77</v>
      </c>
      <c r="X181" s="29">
        <f t="shared" si="65"/>
        <v>0.85499999999999998</v>
      </c>
      <c r="Y181" s="29">
        <f t="shared" si="66"/>
        <v>0.93100000000000005</v>
      </c>
      <c r="Z181" s="29">
        <f t="shared" si="67"/>
        <v>0.97199999999999998</v>
      </c>
      <c r="AA181" s="21" t="str">
        <f t="shared" si="68"/>
        <v>A</v>
      </c>
      <c r="AB181" s="21" t="str">
        <f t="shared" si="69"/>
        <v>A</v>
      </c>
      <c r="AC181" s="21" t="str">
        <f t="shared" si="70"/>
        <v>A+</v>
      </c>
      <c r="AD181" s="21" t="str">
        <f t="shared" si="71"/>
        <v>A+</v>
      </c>
      <c r="AE181" s="47" t="str">
        <f t="shared" si="42"/>
        <v xml:space="preserve">Congelador horizontal </v>
      </c>
      <c r="AF181" s="47">
        <f t="shared" si="54"/>
        <v>0.71750000000000003</v>
      </c>
      <c r="AH181" s="97">
        <f t="shared" si="43"/>
        <v>0</v>
      </c>
    </row>
    <row r="182" spans="1:34" x14ac:dyDescent="0.25">
      <c r="A182" s="33" t="s">
        <v>261</v>
      </c>
      <c r="B182" s="34" t="s">
        <v>177</v>
      </c>
      <c r="C182" s="35" t="s">
        <v>186</v>
      </c>
      <c r="D182" s="34" t="s">
        <v>25</v>
      </c>
      <c r="E182" s="34" t="s">
        <v>21</v>
      </c>
      <c r="F182" s="34" t="s">
        <v>27</v>
      </c>
      <c r="G182" s="34" t="s">
        <v>184</v>
      </c>
      <c r="H182" s="34">
        <v>0</v>
      </c>
      <c r="I182" s="34">
        <v>0</v>
      </c>
      <c r="J182" s="34">
        <v>0</v>
      </c>
      <c r="K182" s="34">
        <v>282</v>
      </c>
      <c r="L182" s="21">
        <f t="shared" si="55"/>
        <v>282</v>
      </c>
      <c r="M182" s="36">
        <v>37</v>
      </c>
      <c r="N182" s="36">
        <v>37</v>
      </c>
      <c r="O182" s="27">
        <f t="shared" si="56"/>
        <v>521.70000000000005</v>
      </c>
      <c r="P182" s="21">
        <f t="shared" si="57"/>
        <v>7.5800000000000006E-2</v>
      </c>
      <c r="Q182" s="21">
        <f t="shared" si="58"/>
        <v>13.095000000000001</v>
      </c>
      <c r="R182" s="28">
        <f t="shared" si="59"/>
        <v>52.6</v>
      </c>
      <c r="S182" s="29">
        <f t="shared" si="60"/>
        <v>0.70342205323193918</v>
      </c>
      <c r="T182" s="29">
        <f t="shared" si="61"/>
        <v>0.70342205323193918</v>
      </c>
      <c r="U182" s="29">
        <f t="shared" si="62"/>
        <v>0.59899999999999998</v>
      </c>
      <c r="V182" s="29">
        <f t="shared" si="63"/>
        <v>0.68400000000000005</v>
      </c>
      <c r="W182" s="29">
        <f t="shared" si="64"/>
        <v>0.77</v>
      </c>
      <c r="X182" s="29">
        <f t="shared" si="65"/>
        <v>0.85499999999999998</v>
      </c>
      <c r="Y182" s="29">
        <f t="shared" si="66"/>
        <v>0.93100000000000005</v>
      </c>
      <c r="Z182" s="29">
        <f t="shared" si="67"/>
        <v>0.97199999999999998</v>
      </c>
      <c r="AA182" s="21" t="str">
        <f t="shared" si="68"/>
        <v>A</v>
      </c>
      <c r="AB182" s="21" t="str">
        <f t="shared" si="69"/>
        <v>A</v>
      </c>
      <c r="AC182" s="21" t="str">
        <f t="shared" si="70"/>
        <v>A+</v>
      </c>
      <c r="AD182" s="21" t="str">
        <f t="shared" si="71"/>
        <v>A+</v>
      </c>
      <c r="AE182" s="47" t="str">
        <f t="shared" si="42"/>
        <v xml:space="preserve">Congelador horizontal </v>
      </c>
      <c r="AF182" s="47">
        <f t="shared" si="54"/>
        <v>0.70342205323193918</v>
      </c>
      <c r="AH182" s="97">
        <f t="shared" si="43"/>
        <v>0</v>
      </c>
    </row>
    <row r="183" spans="1:34" x14ac:dyDescent="0.25">
      <c r="A183" s="33" t="s">
        <v>261</v>
      </c>
      <c r="B183" s="34" t="s">
        <v>177</v>
      </c>
      <c r="C183" s="35" t="s">
        <v>187</v>
      </c>
      <c r="D183" s="34" t="s">
        <v>25</v>
      </c>
      <c r="E183" s="34" t="s">
        <v>21</v>
      </c>
      <c r="F183" s="34" t="s">
        <v>27</v>
      </c>
      <c r="G183" s="34" t="s">
        <v>184</v>
      </c>
      <c r="H183" s="34">
        <v>0</v>
      </c>
      <c r="I183" s="34">
        <v>0</v>
      </c>
      <c r="J183" s="34">
        <v>0</v>
      </c>
      <c r="K183" s="34">
        <v>445</v>
      </c>
      <c r="L183" s="21">
        <f t="shared" si="55"/>
        <v>445</v>
      </c>
      <c r="M183" s="36">
        <v>61.1</v>
      </c>
      <c r="N183" s="36">
        <v>61.1</v>
      </c>
      <c r="O183" s="27">
        <f t="shared" si="56"/>
        <v>823.25</v>
      </c>
      <c r="P183" s="21">
        <f t="shared" si="57"/>
        <v>7.5800000000000006E-2</v>
      </c>
      <c r="Q183" s="21">
        <f t="shared" si="58"/>
        <v>13.095000000000001</v>
      </c>
      <c r="R183" s="28">
        <f t="shared" si="59"/>
        <v>75.5</v>
      </c>
      <c r="S183" s="29">
        <f t="shared" si="60"/>
        <v>0.80927152317880802</v>
      </c>
      <c r="T183" s="29">
        <f t="shared" si="61"/>
        <v>0.80927152317880802</v>
      </c>
      <c r="U183" s="29">
        <f t="shared" si="62"/>
        <v>0.59899999999999998</v>
      </c>
      <c r="V183" s="29">
        <f t="shared" si="63"/>
        <v>0.68400000000000005</v>
      </c>
      <c r="W183" s="29">
        <f t="shared" si="64"/>
        <v>0.77</v>
      </c>
      <c r="X183" s="29">
        <f t="shared" si="65"/>
        <v>0.85499999999999998</v>
      </c>
      <c r="Y183" s="29">
        <f t="shared" si="66"/>
        <v>0.93100000000000005</v>
      </c>
      <c r="Z183" s="29">
        <f t="shared" si="67"/>
        <v>0.97199999999999998</v>
      </c>
      <c r="AA183" s="21" t="str">
        <f t="shared" si="68"/>
        <v>A</v>
      </c>
      <c r="AB183" s="21" t="str">
        <f t="shared" si="69"/>
        <v>A</v>
      </c>
      <c r="AC183" s="21" t="str">
        <f t="shared" si="70"/>
        <v>A</v>
      </c>
      <c r="AD183" s="21" t="str">
        <f t="shared" si="71"/>
        <v>A</v>
      </c>
      <c r="AE183" s="47" t="str">
        <f t="shared" si="42"/>
        <v xml:space="preserve">Congelador horizontal </v>
      </c>
      <c r="AF183" s="47">
        <f t="shared" si="54"/>
        <v>0.80927152317880802</v>
      </c>
      <c r="AH183" s="97">
        <f t="shared" si="43"/>
        <v>0</v>
      </c>
    </row>
    <row r="184" spans="1:34" x14ac:dyDescent="0.25">
      <c r="A184" s="32" t="s">
        <v>82</v>
      </c>
      <c r="B184" s="32" t="s">
        <v>255</v>
      </c>
      <c r="C184" s="26" t="s">
        <v>83</v>
      </c>
      <c r="D184" s="25" t="s">
        <v>61</v>
      </c>
      <c r="E184" s="32" t="s">
        <v>22</v>
      </c>
      <c r="F184" s="25" t="s">
        <v>27</v>
      </c>
      <c r="G184" s="25" t="s">
        <v>84</v>
      </c>
      <c r="H184" s="25">
        <v>0</v>
      </c>
      <c r="I184" s="25">
        <v>0</v>
      </c>
      <c r="J184" s="25">
        <v>0</v>
      </c>
      <c r="K184" s="25">
        <v>212</v>
      </c>
      <c r="L184" s="21">
        <f t="shared" si="55"/>
        <v>212</v>
      </c>
      <c r="M184" s="30"/>
      <c r="N184" s="30">
        <v>26.3</v>
      </c>
      <c r="O184" s="27">
        <f t="shared" si="56"/>
        <v>470.64000000000004</v>
      </c>
      <c r="P184" s="21">
        <f t="shared" si="57"/>
        <v>1.78E-2</v>
      </c>
      <c r="Q184" s="21">
        <f t="shared" si="58"/>
        <v>58.712000000000003</v>
      </c>
      <c r="R184" s="28">
        <f t="shared" si="59"/>
        <v>67.099999999999994</v>
      </c>
      <c r="S184" s="29" t="str">
        <f t="shared" si="60"/>
        <v>-</v>
      </c>
      <c r="T184" s="29">
        <f t="shared" si="61"/>
        <v>0.39195230998509689</v>
      </c>
      <c r="U184" s="29">
        <f t="shared" si="62"/>
        <v>0.59899999999999998</v>
      </c>
      <c r="V184" s="29">
        <f t="shared" si="63"/>
        <v>0.68400000000000005</v>
      </c>
      <c r="W184" s="29">
        <f t="shared" si="64"/>
        <v>0.77</v>
      </c>
      <c r="X184" s="29">
        <f t="shared" si="65"/>
        <v>0.85499999999999998</v>
      </c>
      <c r="Y184" s="29">
        <f t="shared" si="66"/>
        <v>0.93100000000000005</v>
      </c>
      <c r="Z184" s="29">
        <f t="shared" si="67"/>
        <v>0.97199999999999998</v>
      </c>
      <c r="AA184" s="21" t="str">
        <f t="shared" si="68"/>
        <v>-</v>
      </c>
      <c r="AB184" s="21" t="str">
        <f t="shared" si="69"/>
        <v>A</v>
      </c>
      <c r="AC184" s="21" t="str">
        <f t="shared" si="70"/>
        <v>-</v>
      </c>
      <c r="AD184" s="21" t="str">
        <f t="shared" si="71"/>
        <v>A+++</v>
      </c>
      <c r="AE184" s="47" t="str">
        <f t="shared" si="42"/>
        <v>Congelador vertical frost-free</v>
      </c>
      <c r="AF184" s="47">
        <f t="shared" si="54"/>
        <v>0.39195230998509689</v>
      </c>
      <c r="AH184" s="97" t="e">
        <f t="shared" si="43"/>
        <v>#VALUE!</v>
      </c>
    </row>
    <row r="185" spans="1:34" x14ac:dyDescent="0.25">
      <c r="A185" s="32" t="s">
        <v>82</v>
      </c>
      <c r="B185" s="32" t="s">
        <v>255</v>
      </c>
      <c r="C185" s="26" t="s">
        <v>85</v>
      </c>
      <c r="D185" s="25" t="s">
        <v>23</v>
      </c>
      <c r="E185" s="32" t="s">
        <v>22</v>
      </c>
      <c r="F185" s="25" t="s">
        <v>27</v>
      </c>
      <c r="G185" s="25" t="s">
        <v>86</v>
      </c>
      <c r="H185" s="25">
        <v>222</v>
      </c>
      <c r="I185" s="25">
        <v>0</v>
      </c>
      <c r="J185" s="25">
        <v>0</v>
      </c>
      <c r="K185" s="25">
        <v>85</v>
      </c>
      <c r="L185" s="21">
        <f t="shared" si="55"/>
        <v>307</v>
      </c>
      <c r="M185" s="30"/>
      <c r="N185" s="30">
        <v>29.2</v>
      </c>
      <c r="O185" s="27">
        <f t="shared" si="56"/>
        <v>455.09999999999997</v>
      </c>
      <c r="P185" s="21">
        <f t="shared" si="57"/>
        <v>0.10589999999999999</v>
      </c>
      <c r="Q185" s="21">
        <f t="shared" si="58"/>
        <v>7.4862000000000002</v>
      </c>
      <c r="R185" s="28">
        <f t="shared" si="59"/>
        <v>55.7</v>
      </c>
      <c r="S185" s="29" t="str">
        <f t="shared" si="60"/>
        <v>-</v>
      </c>
      <c r="T185" s="29">
        <f t="shared" si="61"/>
        <v>0.52423698384201078</v>
      </c>
      <c r="U185" s="29">
        <f t="shared" si="62"/>
        <v>0.59199999999999997</v>
      </c>
      <c r="V185" s="29">
        <f t="shared" si="63"/>
        <v>0.67700000000000005</v>
      </c>
      <c r="W185" s="29">
        <f t="shared" si="64"/>
        <v>0.76100000000000001</v>
      </c>
      <c r="X185" s="29">
        <f t="shared" si="65"/>
        <v>0.84599999999999997</v>
      </c>
      <c r="Y185" s="29">
        <f t="shared" si="66"/>
        <v>0.92100000000000004</v>
      </c>
      <c r="Z185" s="29">
        <f t="shared" si="67"/>
        <v>0.96299999999999997</v>
      </c>
      <c r="AA185" s="21" t="str">
        <f t="shared" si="68"/>
        <v>-</v>
      </c>
      <c r="AB185" s="21" t="str">
        <f t="shared" si="69"/>
        <v>A</v>
      </c>
      <c r="AC185" s="21" t="str">
        <f t="shared" si="70"/>
        <v>-</v>
      </c>
      <c r="AD185" s="21" t="str">
        <f t="shared" si="71"/>
        <v>A+++</v>
      </c>
      <c r="AE185" s="47" t="str">
        <f t="shared" si="42"/>
        <v>Refrigerador-Congelador frost-free</v>
      </c>
      <c r="AF185" s="47">
        <f t="shared" si="54"/>
        <v>0.52423698384201078</v>
      </c>
      <c r="AH185" s="97" t="e">
        <f t="shared" si="43"/>
        <v>#VALUE!</v>
      </c>
    </row>
    <row r="186" spans="1:34" x14ac:dyDescent="0.25">
      <c r="A186" s="32" t="s">
        <v>82</v>
      </c>
      <c r="B186" s="32" t="s">
        <v>255</v>
      </c>
      <c r="C186" s="26" t="s">
        <v>87</v>
      </c>
      <c r="D186" s="25" t="s">
        <v>23</v>
      </c>
      <c r="E186" s="32" t="s">
        <v>22</v>
      </c>
      <c r="F186" s="25" t="s">
        <v>27</v>
      </c>
      <c r="G186" s="25" t="s">
        <v>86</v>
      </c>
      <c r="H186" s="25">
        <v>229</v>
      </c>
      <c r="I186" s="25">
        <v>0</v>
      </c>
      <c r="J186" s="25">
        <v>0</v>
      </c>
      <c r="K186" s="25">
        <v>25</v>
      </c>
      <c r="L186" s="21">
        <f t="shared" si="55"/>
        <v>254</v>
      </c>
      <c r="M186" s="30"/>
      <c r="N186" s="30">
        <v>29.2</v>
      </c>
      <c r="O186" s="27">
        <f t="shared" si="56"/>
        <v>330.3</v>
      </c>
      <c r="P186" s="21">
        <f t="shared" si="57"/>
        <v>0.10589999999999999</v>
      </c>
      <c r="Q186" s="21">
        <f t="shared" si="58"/>
        <v>7.4862000000000002</v>
      </c>
      <c r="R186" s="28">
        <f t="shared" si="59"/>
        <v>42.5</v>
      </c>
      <c r="S186" s="29" t="str">
        <f t="shared" si="60"/>
        <v>-</v>
      </c>
      <c r="T186" s="29">
        <f t="shared" si="61"/>
        <v>0.68705882352941172</v>
      </c>
      <c r="U186" s="29">
        <f t="shared" si="62"/>
        <v>0.59199999999999997</v>
      </c>
      <c r="V186" s="29">
        <f t="shared" si="63"/>
        <v>0.67700000000000005</v>
      </c>
      <c r="W186" s="29">
        <f t="shared" si="64"/>
        <v>0.76100000000000001</v>
      </c>
      <c r="X186" s="29">
        <f t="shared" si="65"/>
        <v>0.84599999999999997</v>
      </c>
      <c r="Y186" s="29">
        <f t="shared" si="66"/>
        <v>0.92100000000000004</v>
      </c>
      <c r="Z186" s="29">
        <f t="shared" si="67"/>
        <v>0.96299999999999997</v>
      </c>
      <c r="AA186" s="21" t="str">
        <f t="shared" si="68"/>
        <v>-</v>
      </c>
      <c r="AB186" s="21" t="str">
        <f t="shared" si="69"/>
        <v>A</v>
      </c>
      <c r="AC186" s="21" t="str">
        <f t="shared" si="70"/>
        <v>-</v>
      </c>
      <c r="AD186" s="21" t="str">
        <f t="shared" si="71"/>
        <v>A+</v>
      </c>
      <c r="AE186" s="47" t="str">
        <f t="shared" si="42"/>
        <v>Refrigerador-Congelador frost-free</v>
      </c>
      <c r="AF186" s="47">
        <f t="shared" si="54"/>
        <v>0.68705882352941172</v>
      </c>
      <c r="AH186" s="97" t="e">
        <f t="shared" si="43"/>
        <v>#VALUE!</v>
      </c>
    </row>
    <row r="187" spans="1:34" x14ac:dyDescent="0.25">
      <c r="A187" s="32" t="s">
        <v>82</v>
      </c>
      <c r="B187" s="32" t="s">
        <v>255</v>
      </c>
      <c r="C187" s="26" t="s">
        <v>88</v>
      </c>
      <c r="D187" s="25" t="s">
        <v>24</v>
      </c>
      <c r="E187" s="32" t="s">
        <v>22</v>
      </c>
      <c r="F187" s="25" t="s">
        <v>27</v>
      </c>
      <c r="G187" s="25" t="s">
        <v>89</v>
      </c>
      <c r="H187" s="25">
        <v>301</v>
      </c>
      <c r="I187" s="25">
        <v>0</v>
      </c>
      <c r="J187" s="25">
        <v>0</v>
      </c>
      <c r="K187" s="25">
        <v>0</v>
      </c>
      <c r="L187" s="21">
        <f t="shared" si="55"/>
        <v>301</v>
      </c>
      <c r="M187" s="30"/>
      <c r="N187" s="30">
        <v>15.8</v>
      </c>
      <c r="O187" s="27">
        <f t="shared" si="56"/>
        <v>361.2</v>
      </c>
      <c r="P187" s="21">
        <f t="shared" si="57"/>
        <v>3.0499999999999999E-2</v>
      </c>
      <c r="Q187" s="21">
        <f t="shared" si="58"/>
        <v>33.683999999999997</v>
      </c>
      <c r="R187" s="28">
        <f t="shared" si="59"/>
        <v>44.7</v>
      </c>
      <c r="S187" s="29" t="str">
        <f t="shared" si="60"/>
        <v>-</v>
      </c>
      <c r="T187" s="29">
        <f t="shared" si="61"/>
        <v>0.3534675615212528</v>
      </c>
      <c r="U187" s="29">
        <f t="shared" si="62"/>
        <v>0.59899999999999998</v>
      </c>
      <c r="V187" s="29">
        <f t="shared" si="63"/>
        <v>0.68400000000000005</v>
      </c>
      <c r="W187" s="29">
        <f t="shared" si="64"/>
        <v>0.77</v>
      </c>
      <c r="X187" s="29">
        <f t="shared" si="65"/>
        <v>0.85499999999999998</v>
      </c>
      <c r="Y187" s="29">
        <f t="shared" si="66"/>
        <v>0.93100000000000005</v>
      </c>
      <c r="Z187" s="29">
        <f t="shared" si="67"/>
        <v>0.97199999999999998</v>
      </c>
      <c r="AA187" s="21" t="str">
        <f t="shared" si="68"/>
        <v>-</v>
      </c>
      <c r="AB187" s="21" t="str">
        <f t="shared" si="69"/>
        <v>A</v>
      </c>
      <c r="AC187" s="21" t="str">
        <f t="shared" si="70"/>
        <v>-</v>
      </c>
      <c r="AD187" s="21" t="str">
        <f t="shared" si="71"/>
        <v>A+++</v>
      </c>
      <c r="AE187" s="47" t="str">
        <f t="shared" si="42"/>
        <v>Refrigerador frost-free</v>
      </c>
      <c r="AF187" s="47">
        <f t="shared" si="54"/>
        <v>0.3534675615212528</v>
      </c>
      <c r="AH187" s="97" t="e">
        <f t="shared" si="43"/>
        <v>#VALUE!</v>
      </c>
    </row>
    <row r="188" spans="1:34" x14ac:dyDescent="0.25">
      <c r="A188" s="32" t="s">
        <v>82</v>
      </c>
      <c r="B188" s="32" t="s">
        <v>255</v>
      </c>
      <c r="C188" s="26" t="s">
        <v>90</v>
      </c>
      <c r="D188" s="25" t="s">
        <v>23</v>
      </c>
      <c r="E188" s="32" t="s">
        <v>22</v>
      </c>
      <c r="F188" s="25" t="s">
        <v>27</v>
      </c>
      <c r="G188" s="25" t="s">
        <v>91</v>
      </c>
      <c r="H188" s="25">
        <v>180</v>
      </c>
      <c r="I188" s="25">
        <v>0</v>
      </c>
      <c r="J188" s="25">
        <v>0</v>
      </c>
      <c r="K188" s="25">
        <v>68</v>
      </c>
      <c r="L188" s="21">
        <f t="shared" si="55"/>
        <v>248</v>
      </c>
      <c r="M188" s="30"/>
      <c r="N188" s="30">
        <v>23.5</v>
      </c>
      <c r="O188" s="27">
        <f t="shared" si="56"/>
        <v>366.96</v>
      </c>
      <c r="P188" s="21">
        <f t="shared" si="57"/>
        <v>0.10589999999999999</v>
      </c>
      <c r="Q188" s="21">
        <f t="shared" si="58"/>
        <v>7.4862000000000002</v>
      </c>
      <c r="R188" s="28">
        <f t="shared" si="59"/>
        <v>46.3</v>
      </c>
      <c r="S188" s="29" t="str">
        <f t="shared" si="60"/>
        <v>-</v>
      </c>
      <c r="T188" s="29">
        <f t="shared" si="61"/>
        <v>0.50755939524838012</v>
      </c>
      <c r="U188" s="29">
        <f t="shared" si="62"/>
        <v>0.59199999999999997</v>
      </c>
      <c r="V188" s="29">
        <f t="shared" si="63"/>
        <v>0.67700000000000005</v>
      </c>
      <c r="W188" s="29">
        <f t="shared" si="64"/>
        <v>0.76100000000000001</v>
      </c>
      <c r="X188" s="29">
        <f t="shared" si="65"/>
        <v>0.84599999999999997</v>
      </c>
      <c r="Y188" s="29">
        <f t="shared" si="66"/>
        <v>0.92100000000000004</v>
      </c>
      <c r="Z188" s="29">
        <f t="shared" si="67"/>
        <v>0.96299999999999997</v>
      </c>
      <c r="AA188" s="21" t="str">
        <f t="shared" si="68"/>
        <v>-</v>
      </c>
      <c r="AB188" s="21" t="str">
        <f t="shared" si="69"/>
        <v>A</v>
      </c>
      <c r="AC188" s="21" t="str">
        <f t="shared" si="70"/>
        <v>-</v>
      </c>
      <c r="AD188" s="21" t="str">
        <f t="shared" si="71"/>
        <v>A+++</v>
      </c>
      <c r="AE188" s="47" t="str">
        <f t="shared" si="42"/>
        <v>Refrigerador-Congelador frost-free</v>
      </c>
      <c r="AF188" s="47">
        <f t="shared" si="54"/>
        <v>0.50755939524838012</v>
      </c>
      <c r="AH188" s="97" t="e">
        <f t="shared" si="43"/>
        <v>#VALUE!</v>
      </c>
    </row>
    <row r="189" spans="1:34" x14ac:dyDescent="0.25">
      <c r="A189" s="32" t="s">
        <v>188</v>
      </c>
      <c r="B189" s="25" t="s">
        <v>188</v>
      </c>
      <c r="C189" s="26" t="s">
        <v>189</v>
      </c>
      <c r="D189" s="25" t="s">
        <v>23</v>
      </c>
      <c r="E189" s="25" t="s">
        <v>22</v>
      </c>
      <c r="F189" s="25" t="s">
        <v>27</v>
      </c>
      <c r="G189" s="25" t="s">
        <v>256</v>
      </c>
      <c r="H189" s="25">
        <v>405</v>
      </c>
      <c r="I189" s="25">
        <v>0</v>
      </c>
      <c r="J189" s="25">
        <v>32</v>
      </c>
      <c r="K189" s="25">
        <v>164</v>
      </c>
      <c r="L189" s="21">
        <f t="shared" si="55"/>
        <v>601</v>
      </c>
      <c r="M189" s="25">
        <v>57.5</v>
      </c>
      <c r="N189" s="25">
        <v>57.5</v>
      </c>
      <c r="O189" s="27">
        <f t="shared" si="56"/>
        <v>912.67199999999991</v>
      </c>
      <c r="P189" s="21">
        <f t="shared" si="57"/>
        <v>0.10589999999999999</v>
      </c>
      <c r="Q189" s="21">
        <f t="shared" si="58"/>
        <v>7.4862000000000002</v>
      </c>
      <c r="R189" s="28">
        <f t="shared" si="59"/>
        <v>104.1</v>
      </c>
      <c r="S189" s="29">
        <f t="shared" si="60"/>
        <v>0.55235350624399615</v>
      </c>
      <c r="T189" s="29">
        <f t="shared" si="61"/>
        <v>0.55235350624399615</v>
      </c>
      <c r="U189" s="29">
        <f t="shared" si="62"/>
        <v>0.59199999999999997</v>
      </c>
      <c r="V189" s="29">
        <f t="shared" si="63"/>
        <v>0.67700000000000005</v>
      </c>
      <c r="W189" s="29">
        <f t="shared" si="64"/>
        <v>0.76100000000000001</v>
      </c>
      <c r="X189" s="29">
        <f t="shared" si="65"/>
        <v>0.84599999999999997</v>
      </c>
      <c r="Y189" s="29">
        <f t="shared" si="66"/>
        <v>0.92100000000000004</v>
      </c>
      <c r="Z189" s="29">
        <f t="shared" si="67"/>
        <v>0.96299999999999997</v>
      </c>
      <c r="AA189" s="21" t="str">
        <f t="shared" si="68"/>
        <v>A</v>
      </c>
      <c r="AB189" s="21" t="str">
        <f t="shared" si="69"/>
        <v>A</v>
      </c>
      <c r="AC189" s="21" t="str">
        <f t="shared" si="70"/>
        <v>A+++</v>
      </c>
      <c r="AD189" s="21" t="str">
        <f t="shared" si="71"/>
        <v>A+++</v>
      </c>
      <c r="AE189" s="47" t="str">
        <f t="shared" si="42"/>
        <v>Refrigerador-Congelador frost-free</v>
      </c>
      <c r="AF189" s="47">
        <f t="shared" si="54"/>
        <v>0.55235350624399615</v>
      </c>
      <c r="AH189" s="97">
        <f t="shared" si="43"/>
        <v>0</v>
      </c>
    </row>
    <row r="190" spans="1:34" ht="36" x14ac:dyDescent="0.25">
      <c r="A190" s="32" t="s">
        <v>188</v>
      </c>
      <c r="B190" s="25" t="s">
        <v>188</v>
      </c>
      <c r="C190" s="26" t="s">
        <v>190</v>
      </c>
      <c r="D190" s="25" t="s">
        <v>23</v>
      </c>
      <c r="E190" s="25" t="s">
        <v>22</v>
      </c>
      <c r="F190" s="25" t="s">
        <v>27</v>
      </c>
      <c r="G190" s="25" t="s">
        <v>256</v>
      </c>
      <c r="H190" s="25">
        <v>405</v>
      </c>
      <c r="I190" s="25">
        <v>0</v>
      </c>
      <c r="J190" s="25">
        <v>32</v>
      </c>
      <c r="K190" s="25">
        <v>164</v>
      </c>
      <c r="L190" s="21">
        <f t="shared" si="55"/>
        <v>601</v>
      </c>
      <c r="M190" s="25">
        <v>57.5</v>
      </c>
      <c r="N190" s="25">
        <v>57.5</v>
      </c>
      <c r="O190" s="27">
        <f t="shared" si="56"/>
        <v>912.67199999999991</v>
      </c>
      <c r="P190" s="21">
        <f t="shared" si="57"/>
        <v>0.10589999999999999</v>
      </c>
      <c r="Q190" s="21">
        <f t="shared" si="58"/>
        <v>7.4862000000000002</v>
      </c>
      <c r="R190" s="28">
        <f t="shared" si="59"/>
        <v>104.1</v>
      </c>
      <c r="S190" s="29">
        <f t="shared" si="60"/>
        <v>0.55235350624399615</v>
      </c>
      <c r="T190" s="29">
        <f t="shared" si="61"/>
        <v>0.55235350624399615</v>
      </c>
      <c r="U190" s="29">
        <f t="shared" si="62"/>
        <v>0.59199999999999997</v>
      </c>
      <c r="V190" s="29">
        <f t="shared" si="63"/>
        <v>0.67700000000000005</v>
      </c>
      <c r="W190" s="29">
        <f t="shared" si="64"/>
        <v>0.76100000000000001</v>
      </c>
      <c r="X190" s="29">
        <f t="shared" si="65"/>
        <v>0.84599999999999997</v>
      </c>
      <c r="Y190" s="29">
        <f t="shared" si="66"/>
        <v>0.92100000000000004</v>
      </c>
      <c r="Z190" s="29">
        <f t="shared" si="67"/>
        <v>0.96299999999999997</v>
      </c>
      <c r="AA190" s="21" t="str">
        <f t="shared" si="68"/>
        <v>A</v>
      </c>
      <c r="AB190" s="21" t="str">
        <f t="shared" si="69"/>
        <v>A</v>
      </c>
      <c r="AC190" s="21" t="str">
        <f t="shared" si="70"/>
        <v>A+++</v>
      </c>
      <c r="AD190" s="21" t="str">
        <f t="shared" si="71"/>
        <v>A+++</v>
      </c>
      <c r="AE190" s="47" t="str">
        <f t="shared" si="42"/>
        <v>Refrigerador-Congelador frost-free</v>
      </c>
      <c r="AF190" s="47">
        <f t="shared" si="54"/>
        <v>0.55235350624399615</v>
      </c>
      <c r="AH190" s="97">
        <f t="shared" si="43"/>
        <v>0</v>
      </c>
    </row>
    <row r="191" spans="1:34" x14ac:dyDescent="0.25">
      <c r="A191" s="32" t="s">
        <v>188</v>
      </c>
      <c r="B191" s="25" t="s">
        <v>188</v>
      </c>
      <c r="C191" s="26" t="s">
        <v>191</v>
      </c>
      <c r="D191" s="25" t="s">
        <v>23</v>
      </c>
      <c r="E191" s="25" t="s">
        <v>22</v>
      </c>
      <c r="F191" s="25" t="s">
        <v>27</v>
      </c>
      <c r="G191" s="25" t="s">
        <v>256</v>
      </c>
      <c r="H191" s="25">
        <v>427</v>
      </c>
      <c r="I191" s="25">
        <v>0</v>
      </c>
      <c r="J191" s="25">
        <v>0</v>
      </c>
      <c r="K191" s="25">
        <v>125</v>
      </c>
      <c r="L191" s="21">
        <f t="shared" si="55"/>
        <v>552</v>
      </c>
      <c r="M191" s="25">
        <v>73</v>
      </c>
      <c r="N191" s="25">
        <v>73</v>
      </c>
      <c r="O191" s="27">
        <f t="shared" si="56"/>
        <v>789.9</v>
      </c>
      <c r="P191" s="21">
        <f t="shared" si="57"/>
        <v>0.10589999999999999</v>
      </c>
      <c r="Q191" s="21">
        <f t="shared" si="58"/>
        <v>7.4862000000000002</v>
      </c>
      <c r="R191" s="28">
        <f t="shared" si="59"/>
        <v>91.1</v>
      </c>
      <c r="S191" s="29">
        <f t="shared" si="60"/>
        <v>0.80131723380900111</v>
      </c>
      <c r="T191" s="29">
        <f t="shared" si="61"/>
        <v>0.80131723380900111</v>
      </c>
      <c r="U191" s="29">
        <f t="shared" si="62"/>
        <v>0.59199999999999997</v>
      </c>
      <c r="V191" s="29">
        <f t="shared" si="63"/>
        <v>0.67700000000000005</v>
      </c>
      <c r="W191" s="29">
        <f t="shared" si="64"/>
        <v>0.76100000000000001</v>
      </c>
      <c r="X191" s="29">
        <f t="shared" si="65"/>
        <v>0.84599999999999997</v>
      </c>
      <c r="Y191" s="29">
        <f t="shared" si="66"/>
        <v>0.92100000000000004</v>
      </c>
      <c r="Z191" s="29">
        <f t="shared" si="67"/>
        <v>0.96299999999999997</v>
      </c>
      <c r="AA191" s="21" t="str">
        <f t="shared" si="68"/>
        <v>A</v>
      </c>
      <c r="AB191" s="21" t="str">
        <f t="shared" si="69"/>
        <v>A</v>
      </c>
      <c r="AC191" s="21" t="str">
        <f t="shared" si="70"/>
        <v>A</v>
      </c>
      <c r="AD191" s="21" t="str">
        <f t="shared" si="71"/>
        <v>A</v>
      </c>
      <c r="AE191" s="47" t="str">
        <f t="shared" si="42"/>
        <v>Refrigerador-Congelador frost-free</v>
      </c>
      <c r="AF191" s="47">
        <f t="shared" si="54"/>
        <v>0.80131723380900111</v>
      </c>
      <c r="AH191" s="97">
        <f t="shared" si="43"/>
        <v>0</v>
      </c>
    </row>
    <row r="192" spans="1:34" x14ac:dyDescent="0.25">
      <c r="A192" s="32" t="s">
        <v>188</v>
      </c>
      <c r="B192" s="25" t="s">
        <v>188</v>
      </c>
      <c r="C192" s="26" t="s">
        <v>192</v>
      </c>
      <c r="D192" s="25" t="s">
        <v>23</v>
      </c>
      <c r="E192" s="25" t="s">
        <v>22</v>
      </c>
      <c r="F192" s="25" t="s">
        <v>27</v>
      </c>
      <c r="G192" s="25" t="s">
        <v>256</v>
      </c>
      <c r="H192" s="25">
        <v>462</v>
      </c>
      <c r="I192" s="25">
        <v>0</v>
      </c>
      <c r="J192" s="25">
        <v>29</v>
      </c>
      <c r="K192" s="25">
        <v>225</v>
      </c>
      <c r="L192" s="21">
        <f t="shared" si="55"/>
        <v>716</v>
      </c>
      <c r="M192" s="25">
        <v>61.7</v>
      </c>
      <c r="N192" s="25">
        <v>59.2</v>
      </c>
      <c r="O192" s="27">
        <f t="shared" si="56"/>
        <v>1110.624</v>
      </c>
      <c r="P192" s="21">
        <f t="shared" si="57"/>
        <v>0.10589999999999999</v>
      </c>
      <c r="Q192" s="21">
        <f t="shared" si="58"/>
        <v>7.4862000000000002</v>
      </c>
      <c r="R192" s="28">
        <f t="shared" si="59"/>
        <v>125.1</v>
      </c>
      <c r="S192" s="29">
        <f t="shared" si="60"/>
        <v>0.49320543565147884</v>
      </c>
      <c r="T192" s="29">
        <f t="shared" si="61"/>
        <v>0.47322142286171065</v>
      </c>
      <c r="U192" s="29">
        <f t="shared" si="62"/>
        <v>0.59199999999999997</v>
      </c>
      <c r="V192" s="29">
        <f t="shared" si="63"/>
        <v>0.67700000000000005</v>
      </c>
      <c r="W192" s="29">
        <f t="shared" si="64"/>
        <v>0.76100000000000001</v>
      </c>
      <c r="X192" s="29">
        <f t="shared" si="65"/>
        <v>0.84599999999999997</v>
      </c>
      <c r="Y192" s="29">
        <f t="shared" si="66"/>
        <v>0.92100000000000004</v>
      </c>
      <c r="Z192" s="29">
        <f t="shared" si="67"/>
        <v>0.96299999999999997</v>
      </c>
      <c r="AA192" s="21" t="str">
        <f t="shared" si="68"/>
        <v>A</v>
      </c>
      <c r="AB192" s="21" t="str">
        <f t="shared" si="69"/>
        <v>A</v>
      </c>
      <c r="AC192" s="21" t="str">
        <f t="shared" si="70"/>
        <v>A+++</v>
      </c>
      <c r="AD192" s="21" t="str">
        <f t="shared" si="71"/>
        <v>A+++</v>
      </c>
      <c r="AE192" s="47" t="str">
        <f t="shared" si="42"/>
        <v>Refrigerador-Congelador frost-free</v>
      </c>
      <c r="AF192" s="47">
        <f t="shared" si="54"/>
        <v>0.49320543565147884</v>
      </c>
      <c r="AH192" s="97">
        <f t="shared" si="43"/>
        <v>-1.9984012789768191E-2</v>
      </c>
    </row>
    <row r="193" spans="1:37" x14ac:dyDescent="0.25">
      <c r="A193" s="32" t="s">
        <v>188</v>
      </c>
      <c r="B193" s="25" t="s">
        <v>188</v>
      </c>
      <c r="C193" s="26" t="s">
        <v>193</v>
      </c>
      <c r="D193" s="25" t="s">
        <v>23</v>
      </c>
      <c r="E193" s="25" t="s">
        <v>22</v>
      </c>
      <c r="F193" s="25" t="s">
        <v>27</v>
      </c>
      <c r="G193" s="25" t="s">
        <v>256</v>
      </c>
      <c r="H193" s="25">
        <v>329</v>
      </c>
      <c r="I193" s="25">
        <v>0</v>
      </c>
      <c r="J193" s="25">
        <v>0</v>
      </c>
      <c r="K193" s="25">
        <v>122</v>
      </c>
      <c r="L193" s="21">
        <f t="shared" si="55"/>
        <v>451</v>
      </c>
      <c r="M193" s="25">
        <v>33.299999999999997</v>
      </c>
      <c r="N193" s="25">
        <v>33.299999999999997</v>
      </c>
      <c r="O193" s="27">
        <f t="shared" si="56"/>
        <v>665.64</v>
      </c>
      <c r="P193" s="21">
        <f t="shared" si="57"/>
        <v>0.10589999999999999</v>
      </c>
      <c r="Q193" s="21">
        <f t="shared" si="58"/>
        <v>7.4862000000000002</v>
      </c>
      <c r="R193" s="28">
        <f t="shared" si="59"/>
        <v>78</v>
      </c>
      <c r="S193" s="29">
        <f t="shared" si="60"/>
        <v>0.42692307692307691</v>
      </c>
      <c r="T193" s="29">
        <f t="shared" si="61"/>
        <v>0.42692307692307691</v>
      </c>
      <c r="U193" s="29">
        <f t="shared" si="62"/>
        <v>0.59199999999999997</v>
      </c>
      <c r="V193" s="29">
        <f t="shared" si="63"/>
        <v>0.67700000000000005</v>
      </c>
      <c r="W193" s="29">
        <f t="shared" si="64"/>
        <v>0.76100000000000001</v>
      </c>
      <c r="X193" s="29">
        <f t="shared" si="65"/>
        <v>0.84599999999999997</v>
      </c>
      <c r="Y193" s="29">
        <f t="shared" si="66"/>
        <v>0.92100000000000004</v>
      </c>
      <c r="Z193" s="29">
        <f t="shared" si="67"/>
        <v>0.96299999999999997</v>
      </c>
      <c r="AA193" s="21" t="str">
        <f t="shared" si="68"/>
        <v>A</v>
      </c>
      <c r="AB193" s="21" t="str">
        <f t="shared" si="69"/>
        <v>A</v>
      </c>
      <c r="AC193" s="21" t="str">
        <f t="shared" si="70"/>
        <v>A+++</v>
      </c>
      <c r="AD193" s="21" t="str">
        <f t="shared" si="71"/>
        <v>A+++</v>
      </c>
      <c r="AE193" s="47" t="str">
        <f t="shared" si="42"/>
        <v>Refrigerador-Congelador frost-free</v>
      </c>
      <c r="AF193" s="47">
        <f t="shared" si="54"/>
        <v>0.42692307692307691</v>
      </c>
      <c r="AH193" s="97">
        <f t="shared" si="43"/>
        <v>0</v>
      </c>
    </row>
    <row r="194" spans="1:37" x14ac:dyDescent="0.25">
      <c r="A194" s="32" t="s">
        <v>188</v>
      </c>
      <c r="B194" s="25" t="s">
        <v>188</v>
      </c>
      <c r="C194" s="26" t="s">
        <v>194</v>
      </c>
      <c r="D194" s="25" t="s">
        <v>23</v>
      </c>
      <c r="E194" s="25" t="s">
        <v>22</v>
      </c>
      <c r="F194" s="25" t="s">
        <v>27</v>
      </c>
      <c r="G194" s="25" t="s">
        <v>256</v>
      </c>
      <c r="H194" s="25">
        <v>405</v>
      </c>
      <c r="I194" s="25">
        <v>0</v>
      </c>
      <c r="J194" s="25">
        <v>32</v>
      </c>
      <c r="K194" s="25">
        <v>164</v>
      </c>
      <c r="L194" s="21">
        <f t="shared" si="55"/>
        <v>601</v>
      </c>
      <c r="M194" s="25">
        <v>57.5</v>
      </c>
      <c r="N194" s="25">
        <v>57.5</v>
      </c>
      <c r="O194" s="27">
        <f t="shared" si="56"/>
        <v>912.67199999999991</v>
      </c>
      <c r="P194" s="21">
        <f t="shared" si="57"/>
        <v>0.10589999999999999</v>
      </c>
      <c r="Q194" s="21">
        <f t="shared" si="58"/>
        <v>7.4862000000000002</v>
      </c>
      <c r="R194" s="28">
        <f t="shared" si="59"/>
        <v>104.1</v>
      </c>
      <c r="S194" s="29">
        <f t="shared" si="60"/>
        <v>0.55235350624399615</v>
      </c>
      <c r="T194" s="29">
        <f t="shared" si="61"/>
        <v>0.55235350624399615</v>
      </c>
      <c r="U194" s="29">
        <f t="shared" si="62"/>
        <v>0.59199999999999997</v>
      </c>
      <c r="V194" s="29">
        <f t="shared" si="63"/>
        <v>0.67700000000000005</v>
      </c>
      <c r="W194" s="29">
        <f t="shared" si="64"/>
        <v>0.76100000000000001</v>
      </c>
      <c r="X194" s="29">
        <f t="shared" si="65"/>
        <v>0.84599999999999997</v>
      </c>
      <c r="Y194" s="29">
        <f t="shared" si="66"/>
        <v>0.92100000000000004</v>
      </c>
      <c r="Z194" s="29">
        <f t="shared" si="67"/>
        <v>0.96299999999999997</v>
      </c>
      <c r="AA194" s="21" t="str">
        <f t="shared" si="68"/>
        <v>A</v>
      </c>
      <c r="AB194" s="21" t="str">
        <f t="shared" si="69"/>
        <v>A</v>
      </c>
      <c r="AC194" s="21" t="str">
        <f t="shared" si="70"/>
        <v>A+++</v>
      </c>
      <c r="AD194" s="21" t="str">
        <f t="shared" si="71"/>
        <v>A+++</v>
      </c>
      <c r="AE194" s="47" t="str">
        <f t="shared" si="42"/>
        <v>Refrigerador-Congelador frost-free</v>
      </c>
      <c r="AF194" s="47">
        <f t="shared" si="54"/>
        <v>0.55235350624399615</v>
      </c>
      <c r="AH194" s="97">
        <f t="shared" si="43"/>
        <v>0</v>
      </c>
    </row>
    <row r="195" spans="1:37" x14ac:dyDescent="0.25">
      <c r="A195" s="32" t="s">
        <v>188</v>
      </c>
      <c r="B195" s="25" t="s">
        <v>188</v>
      </c>
      <c r="C195" s="26" t="s">
        <v>195</v>
      </c>
      <c r="D195" s="25" t="s">
        <v>23</v>
      </c>
      <c r="E195" s="25" t="s">
        <v>22</v>
      </c>
      <c r="F195" s="25" t="s">
        <v>27</v>
      </c>
      <c r="G195" s="25" t="s">
        <v>256</v>
      </c>
      <c r="H195" s="25">
        <v>285</v>
      </c>
      <c r="I195" s="25">
        <v>0</v>
      </c>
      <c r="J195" s="25">
        <v>0</v>
      </c>
      <c r="K195" s="25">
        <v>143</v>
      </c>
      <c r="L195" s="21">
        <f t="shared" si="55"/>
        <v>428</v>
      </c>
      <c r="M195" s="30">
        <v>57</v>
      </c>
      <c r="N195" s="30">
        <v>57</v>
      </c>
      <c r="O195" s="27">
        <f t="shared" si="56"/>
        <v>659.45999999999992</v>
      </c>
      <c r="P195" s="21">
        <f t="shared" si="57"/>
        <v>0.10589999999999999</v>
      </c>
      <c r="Q195" s="21">
        <f t="shared" si="58"/>
        <v>7.4862000000000002</v>
      </c>
      <c r="R195" s="28">
        <f t="shared" si="59"/>
        <v>77.3</v>
      </c>
      <c r="S195" s="29">
        <f t="shared" si="60"/>
        <v>0.73738680465717987</v>
      </c>
      <c r="T195" s="29">
        <f t="shared" si="61"/>
        <v>0.73738680465717987</v>
      </c>
      <c r="U195" s="29">
        <f t="shared" si="62"/>
        <v>0.59199999999999997</v>
      </c>
      <c r="V195" s="29">
        <f t="shared" si="63"/>
        <v>0.67700000000000005</v>
      </c>
      <c r="W195" s="29">
        <f t="shared" si="64"/>
        <v>0.76100000000000001</v>
      </c>
      <c r="X195" s="29">
        <f t="shared" si="65"/>
        <v>0.84599999999999997</v>
      </c>
      <c r="Y195" s="29">
        <f t="shared" si="66"/>
        <v>0.92100000000000004</v>
      </c>
      <c r="Z195" s="29">
        <f t="shared" si="67"/>
        <v>0.96299999999999997</v>
      </c>
      <c r="AA195" s="21" t="str">
        <f t="shared" si="68"/>
        <v>A</v>
      </c>
      <c r="AB195" s="21" t="str">
        <f t="shared" si="69"/>
        <v>A</v>
      </c>
      <c r="AC195" s="21" t="str">
        <f t="shared" si="70"/>
        <v>A+</v>
      </c>
      <c r="AD195" s="21" t="str">
        <f t="shared" si="71"/>
        <v>A+</v>
      </c>
      <c r="AE195" s="47" t="str">
        <f t="shared" si="42"/>
        <v>Refrigerador-Congelador frost-free</v>
      </c>
      <c r="AF195" s="47">
        <f t="shared" si="54"/>
        <v>0.73738680465717987</v>
      </c>
      <c r="AH195" s="97">
        <f t="shared" si="43"/>
        <v>0</v>
      </c>
    </row>
    <row r="196" spans="1:37" x14ac:dyDescent="0.25">
      <c r="A196" s="32" t="s">
        <v>188</v>
      </c>
      <c r="B196" s="25" t="s">
        <v>188</v>
      </c>
      <c r="C196" s="26" t="s">
        <v>196</v>
      </c>
      <c r="D196" s="25" t="s">
        <v>23</v>
      </c>
      <c r="E196" s="25" t="s">
        <v>22</v>
      </c>
      <c r="F196" s="25" t="s">
        <v>27</v>
      </c>
      <c r="G196" s="25" t="s">
        <v>256</v>
      </c>
      <c r="H196" s="25">
        <v>321</v>
      </c>
      <c r="I196" s="25">
        <v>0</v>
      </c>
      <c r="J196" s="25">
        <v>19</v>
      </c>
      <c r="K196" s="25">
        <v>98</v>
      </c>
      <c r="L196" s="21">
        <f t="shared" si="55"/>
        <v>438</v>
      </c>
      <c r="M196" s="30">
        <v>34.6</v>
      </c>
      <c r="N196" s="30">
        <v>34.6</v>
      </c>
      <c r="O196" s="27">
        <f t="shared" si="56"/>
        <v>639.92399999999998</v>
      </c>
      <c r="P196" s="21">
        <f t="shared" si="57"/>
        <v>0.10589999999999999</v>
      </c>
      <c r="Q196" s="21">
        <f t="shared" si="58"/>
        <v>7.4862000000000002</v>
      </c>
      <c r="R196" s="28">
        <f t="shared" si="59"/>
        <v>75.3</v>
      </c>
      <c r="S196" s="29">
        <f t="shared" si="60"/>
        <v>0.45949535192563085</v>
      </c>
      <c r="T196" s="29">
        <f t="shared" si="61"/>
        <v>0.45949535192563085</v>
      </c>
      <c r="U196" s="29">
        <f t="shared" si="62"/>
        <v>0.59199999999999997</v>
      </c>
      <c r="V196" s="29">
        <f t="shared" si="63"/>
        <v>0.67700000000000005</v>
      </c>
      <c r="W196" s="29">
        <f t="shared" si="64"/>
        <v>0.76100000000000001</v>
      </c>
      <c r="X196" s="29">
        <f t="shared" si="65"/>
        <v>0.84599999999999997</v>
      </c>
      <c r="Y196" s="29">
        <f t="shared" si="66"/>
        <v>0.92100000000000004</v>
      </c>
      <c r="Z196" s="29">
        <f t="shared" si="67"/>
        <v>0.96299999999999997</v>
      </c>
      <c r="AA196" s="21" t="str">
        <f t="shared" si="68"/>
        <v>A</v>
      </c>
      <c r="AB196" s="21" t="str">
        <f t="shared" si="69"/>
        <v>A</v>
      </c>
      <c r="AC196" s="21" t="str">
        <f t="shared" si="70"/>
        <v>A+++</v>
      </c>
      <c r="AD196" s="21" t="str">
        <f t="shared" si="71"/>
        <v>A+++</v>
      </c>
      <c r="AE196" s="47" t="str">
        <f t="shared" si="42"/>
        <v>Refrigerador-Congelador frost-free</v>
      </c>
      <c r="AF196" s="47">
        <f t="shared" si="54"/>
        <v>0.45949535192563085</v>
      </c>
      <c r="AH196" s="97">
        <f t="shared" si="43"/>
        <v>0</v>
      </c>
    </row>
    <row r="197" spans="1:37" x14ac:dyDescent="0.25">
      <c r="A197" s="32" t="s">
        <v>188</v>
      </c>
      <c r="B197" s="25" t="s">
        <v>188</v>
      </c>
      <c r="C197" s="26" t="s">
        <v>197</v>
      </c>
      <c r="D197" s="25" t="s">
        <v>23</v>
      </c>
      <c r="E197" s="25" t="s">
        <v>22</v>
      </c>
      <c r="F197" s="25" t="s">
        <v>27</v>
      </c>
      <c r="G197" s="25" t="s">
        <v>257</v>
      </c>
      <c r="H197" s="25">
        <v>138</v>
      </c>
      <c r="I197" s="25">
        <v>0</v>
      </c>
      <c r="J197" s="25">
        <v>162</v>
      </c>
      <c r="K197" s="25">
        <v>0</v>
      </c>
      <c r="L197" s="21">
        <f t="shared" si="55"/>
        <v>300</v>
      </c>
      <c r="M197" s="30">
        <v>49.6</v>
      </c>
      <c r="N197" s="30">
        <v>49.6</v>
      </c>
      <c r="O197" s="27">
        <f t="shared" si="56"/>
        <v>482.47199999999998</v>
      </c>
      <c r="P197" s="21">
        <f t="shared" si="57"/>
        <v>0.10589999999999999</v>
      </c>
      <c r="Q197" s="21">
        <f t="shared" si="58"/>
        <v>7.4862000000000002</v>
      </c>
      <c r="R197" s="28">
        <f t="shared" si="59"/>
        <v>58.6</v>
      </c>
      <c r="S197" s="29">
        <f t="shared" si="60"/>
        <v>0.84641638225255977</v>
      </c>
      <c r="T197" s="29">
        <f t="shared" si="61"/>
        <v>0.84641638225255977</v>
      </c>
      <c r="U197" s="29">
        <f t="shared" si="62"/>
        <v>0.59199999999999997</v>
      </c>
      <c r="V197" s="29">
        <f t="shared" si="63"/>
        <v>0.67700000000000005</v>
      </c>
      <c r="W197" s="29">
        <f t="shared" si="64"/>
        <v>0.76100000000000001</v>
      </c>
      <c r="X197" s="29">
        <f t="shared" si="65"/>
        <v>0.84599999999999997</v>
      </c>
      <c r="Y197" s="29">
        <f t="shared" si="66"/>
        <v>0.92100000000000004</v>
      </c>
      <c r="Z197" s="29">
        <f t="shared" si="67"/>
        <v>0.96299999999999997</v>
      </c>
      <c r="AA197" s="21" t="str">
        <f t="shared" si="68"/>
        <v>B</v>
      </c>
      <c r="AB197" s="21" t="str">
        <f t="shared" si="69"/>
        <v>B</v>
      </c>
      <c r="AC197" s="21" t="str">
        <f t="shared" si="70"/>
        <v>B</v>
      </c>
      <c r="AD197" s="21" t="str">
        <f t="shared" si="71"/>
        <v>B</v>
      </c>
      <c r="AE197" s="47" t="str">
        <f t="shared" si="42"/>
        <v>Refrigerador-Congelador frost-free</v>
      </c>
      <c r="AF197" s="47">
        <f t="shared" si="54"/>
        <v>0.84641638225255977</v>
      </c>
      <c r="AH197" s="97">
        <f t="shared" si="43"/>
        <v>0</v>
      </c>
    </row>
    <row r="198" spans="1:37" x14ac:dyDescent="0.25">
      <c r="A198" s="32" t="s">
        <v>188</v>
      </c>
      <c r="B198" s="25" t="s">
        <v>188</v>
      </c>
      <c r="C198" s="26" t="s">
        <v>198</v>
      </c>
      <c r="D198" s="25" t="s">
        <v>23</v>
      </c>
      <c r="E198" s="25" t="s">
        <v>22</v>
      </c>
      <c r="F198" s="25" t="s">
        <v>27</v>
      </c>
      <c r="G198" s="25" t="s">
        <v>258</v>
      </c>
      <c r="H198" s="25">
        <v>403</v>
      </c>
      <c r="I198" s="25">
        <v>0</v>
      </c>
      <c r="J198" s="25">
        <v>0</v>
      </c>
      <c r="K198" s="25">
        <v>122</v>
      </c>
      <c r="L198" s="21">
        <f t="shared" si="55"/>
        <v>525</v>
      </c>
      <c r="M198" s="30">
        <v>70.2</v>
      </c>
      <c r="N198" s="30">
        <v>70.2</v>
      </c>
      <c r="O198" s="27">
        <f t="shared" si="56"/>
        <v>754.44</v>
      </c>
      <c r="P198" s="21">
        <f t="shared" si="57"/>
        <v>0.10589999999999999</v>
      </c>
      <c r="Q198" s="21">
        <f t="shared" si="58"/>
        <v>7.4862000000000002</v>
      </c>
      <c r="R198" s="28">
        <f t="shared" si="59"/>
        <v>87.4</v>
      </c>
      <c r="S198" s="29">
        <f t="shared" si="60"/>
        <v>0.80320366132723109</v>
      </c>
      <c r="T198" s="29">
        <f t="shared" si="61"/>
        <v>0.80320366132723109</v>
      </c>
      <c r="U198" s="29">
        <f t="shared" si="62"/>
        <v>0.59199999999999997</v>
      </c>
      <c r="V198" s="29">
        <f t="shared" si="63"/>
        <v>0.67700000000000005</v>
      </c>
      <c r="W198" s="29">
        <f t="shared" si="64"/>
        <v>0.76100000000000001</v>
      </c>
      <c r="X198" s="29">
        <f t="shared" si="65"/>
        <v>0.84599999999999997</v>
      </c>
      <c r="Y198" s="29">
        <f t="shared" si="66"/>
        <v>0.92100000000000004</v>
      </c>
      <c r="Z198" s="29">
        <f t="shared" si="67"/>
        <v>0.96299999999999997</v>
      </c>
      <c r="AA198" s="21" t="str">
        <f t="shared" si="68"/>
        <v>A</v>
      </c>
      <c r="AB198" s="21" t="str">
        <f t="shared" si="69"/>
        <v>A</v>
      </c>
      <c r="AC198" s="21" t="str">
        <f t="shared" si="70"/>
        <v>A</v>
      </c>
      <c r="AD198" s="21" t="str">
        <f t="shared" si="71"/>
        <v>A</v>
      </c>
      <c r="AE198" s="47" t="str">
        <f t="shared" si="42"/>
        <v>Refrigerador-Congelador frost-free</v>
      </c>
      <c r="AF198" s="47">
        <f t="shared" ref="AF198:AF212" si="72">IF(S198="-",T198, S198)</f>
        <v>0.80320366132723109</v>
      </c>
      <c r="AH198" s="97">
        <f t="shared" si="43"/>
        <v>0</v>
      </c>
    </row>
    <row r="199" spans="1:37" x14ac:dyDescent="0.25">
      <c r="A199" s="32" t="s">
        <v>188</v>
      </c>
      <c r="B199" s="32" t="s">
        <v>188</v>
      </c>
      <c r="C199" s="26" t="s">
        <v>199</v>
      </c>
      <c r="D199" s="25" t="s">
        <v>23</v>
      </c>
      <c r="E199" s="32" t="s">
        <v>22</v>
      </c>
      <c r="F199" s="25" t="s">
        <v>27</v>
      </c>
      <c r="G199" s="25" t="s">
        <v>259</v>
      </c>
      <c r="H199" s="25">
        <v>376</v>
      </c>
      <c r="I199" s="25">
        <v>0</v>
      </c>
      <c r="J199" s="25">
        <v>10</v>
      </c>
      <c r="K199" s="25">
        <v>120</v>
      </c>
      <c r="L199" s="21">
        <f t="shared" si="55"/>
        <v>506</v>
      </c>
      <c r="M199" s="30">
        <v>43.5</v>
      </c>
      <c r="N199" s="30">
        <v>43.5</v>
      </c>
      <c r="O199" s="27">
        <f t="shared" si="56"/>
        <v>737.16</v>
      </c>
      <c r="P199" s="21">
        <f t="shared" si="57"/>
        <v>0.10589999999999999</v>
      </c>
      <c r="Q199" s="21">
        <f t="shared" si="58"/>
        <v>7.4862000000000002</v>
      </c>
      <c r="R199" s="28">
        <f t="shared" si="59"/>
        <v>85.6</v>
      </c>
      <c r="S199" s="29">
        <f t="shared" si="60"/>
        <v>0.50817757009345799</v>
      </c>
      <c r="T199" s="29">
        <f t="shared" si="61"/>
        <v>0.50817757009345799</v>
      </c>
      <c r="U199" s="29">
        <f t="shared" si="62"/>
        <v>0.59199999999999997</v>
      </c>
      <c r="V199" s="29">
        <f t="shared" si="63"/>
        <v>0.67700000000000005</v>
      </c>
      <c r="W199" s="29">
        <f t="shared" si="64"/>
        <v>0.76100000000000001</v>
      </c>
      <c r="X199" s="29">
        <f t="shared" si="65"/>
        <v>0.84599999999999997</v>
      </c>
      <c r="Y199" s="29">
        <f t="shared" si="66"/>
        <v>0.92100000000000004</v>
      </c>
      <c r="Z199" s="29">
        <f t="shared" si="67"/>
        <v>0.96299999999999997</v>
      </c>
      <c r="AA199" s="21" t="str">
        <f t="shared" si="68"/>
        <v>A</v>
      </c>
      <c r="AB199" s="21" t="str">
        <f t="shared" si="69"/>
        <v>A</v>
      </c>
      <c r="AC199" s="21" t="str">
        <f t="shared" si="70"/>
        <v>A+++</v>
      </c>
      <c r="AD199" s="21" t="str">
        <f t="shared" si="71"/>
        <v>A+++</v>
      </c>
      <c r="AE199" s="47" t="str">
        <f t="shared" si="42"/>
        <v>Refrigerador-Congelador frost-free</v>
      </c>
      <c r="AF199" s="47">
        <f t="shared" si="72"/>
        <v>0.50817757009345799</v>
      </c>
      <c r="AH199" s="97">
        <f t="shared" si="43"/>
        <v>0</v>
      </c>
    </row>
    <row r="200" spans="1:37" s="66" customFormat="1" x14ac:dyDescent="0.25">
      <c r="A200" s="64" t="s">
        <v>525</v>
      </c>
      <c r="B200" s="64" t="s">
        <v>521</v>
      </c>
      <c r="C200" s="65" t="s">
        <v>522</v>
      </c>
      <c r="D200" s="64" t="s">
        <v>25</v>
      </c>
      <c r="E200" s="64" t="s">
        <v>21</v>
      </c>
      <c r="F200" s="64" t="s">
        <v>27</v>
      </c>
      <c r="G200" s="64" t="s">
        <v>523</v>
      </c>
      <c r="H200" s="64">
        <v>0</v>
      </c>
      <c r="I200" s="64">
        <v>0</v>
      </c>
      <c r="J200" s="64">
        <v>0</v>
      </c>
      <c r="K200" s="64">
        <v>293</v>
      </c>
      <c r="L200" s="21">
        <f t="shared" si="55"/>
        <v>293</v>
      </c>
      <c r="M200" s="64"/>
      <c r="N200" s="64">
        <v>44.6</v>
      </c>
      <c r="O200" s="27">
        <f t="shared" ref="O200:O201" si="73">(H200+I200*$O$15+J200*$O$17+K200*$O$19)*IF(E200=$E$20,$O$13,1)</f>
        <v>542.05000000000007</v>
      </c>
      <c r="P200" s="21">
        <f>VLOOKUP(AE200,$P$13:$R$19,2,FALSE)</f>
        <v>7.5800000000000006E-2</v>
      </c>
      <c r="Q200" s="21">
        <f t="shared" ref="Q200:Q201" si="74">VLOOKUP(AE200,$P$13:$R$19,3,FALSE)</f>
        <v>13.095000000000001</v>
      </c>
      <c r="R200" s="28">
        <f t="shared" ref="R200:R211" si="75">ROUND(P200*O200+Q200,1)</f>
        <v>54.2</v>
      </c>
      <c r="S200" s="29" t="str">
        <f t="shared" ref="S200:S220" si="76">IF(M200&gt;0,M200/R200,"-")</f>
        <v>-</v>
      </c>
      <c r="T200" s="29">
        <f t="shared" ref="T200:T220" si="77">IF(N200&gt;0,N200/R200,"-")</f>
        <v>0.82287822878228778</v>
      </c>
      <c r="U200" s="29">
        <f t="shared" si="62"/>
        <v>0.59899999999999998</v>
      </c>
      <c r="V200" s="29">
        <f t="shared" si="63"/>
        <v>0.68400000000000005</v>
      </c>
      <c r="W200" s="29">
        <f t="shared" si="64"/>
        <v>0.77</v>
      </c>
      <c r="X200" s="29">
        <f t="shared" si="65"/>
        <v>0.85499999999999998</v>
      </c>
      <c r="Y200" s="29">
        <f t="shared" si="66"/>
        <v>0.93100000000000005</v>
      </c>
      <c r="Z200" s="29">
        <f t="shared" si="67"/>
        <v>0.97199999999999998</v>
      </c>
      <c r="AA200" s="21" t="str">
        <f t="shared" ref="AA200:AA201" si="78">IF(S200&lt;&gt;"-",IF(S200&lt;X200,$X$24,IF(S200&lt;Y200,$Y$24,$Z$24)),"-")</f>
        <v>-</v>
      </c>
      <c r="AB200" s="21" t="str">
        <f t="shared" ref="AB200:AB201" si="79">IF(T200&lt;&gt;"-",IF(T200&lt;X200,$X$24,IF(T200&lt;Y200,$Y$24,$Z$24)),"-")</f>
        <v>A</v>
      </c>
      <c r="AC200" s="21" t="str">
        <f t="shared" ref="AC200:AC201" si="80">IF(S200&lt;&gt;"-",IF(S200&lt;U200,$U$24,IF(S200&lt;V200,$V$24,IF(S200&lt;W200,$W$24,IF(S200&lt;X200,$X$24,IF(S200&lt;Y200,$Y$24,$Z$24))))),"-")</f>
        <v>-</v>
      </c>
      <c r="AD200" s="21" t="str">
        <f t="shared" ref="AD200:AD201" si="81">IF(T200&lt;&gt;"-",IF(T200&lt;U200,$U$24,IF(T200&lt;V200,$V$24,IF(T200&lt;W200,$W$24,IF(T200&lt;X200,$X$24,IF(T200&lt;Y200,$Y$24,$Z$24))))),"-")</f>
        <v>A</v>
      </c>
      <c r="AE200" s="47" t="str">
        <f t="shared" si="42"/>
        <v xml:space="preserve">Congelador horizontal </v>
      </c>
      <c r="AF200" s="47">
        <f t="shared" si="72"/>
        <v>0.82287822878228778</v>
      </c>
      <c r="AG200" s="62"/>
      <c r="AH200" s="97" t="e">
        <f t="shared" si="43"/>
        <v>#VALUE!</v>
      </c>
      <c r="AI200" s="3"/>
      <c r="AJ200" s="3"/>
      <c r="AK200" s="3"/>
    </row>
    <row r="201" spans="1:37" s="66" customFormat="1" x14ac:dyDescent="0.25">
      <c r="A201" s="64" t="s">
        <v>525</v>
      </c>
      <c r="B201" s="64" t="s">
        <v>521</v>
      </c>
      <c r="C201" s="65" t="s">
        <v>522</v>
      </c>
      <c r="D201" s="64" t="s">
        <v>25</v>
      </c>
      <c r="E201" s="64" t="s">
        <v>21</v>
      </c>
      <c r="F201" s="64" t="s">
        <v>27</v>
      </c>
      <c r="G201" s="64" t="s">
        <v>524</v>
      </c>
      <c r="H201" s="64">
        <v>0</v>
      </c>
      <c r="I201" s="64">
        <v>0</v>
      </c>
      <c r="J201" s="64">
        <v>0</v>
      </c>
      <c r="K201" s="64">
        <v>293</v>
      </c>
      <c r="L201" s="21">
        <f t="shared" si="55"/>
        <v>293</v>
      </c>
      <c r="M201" s="64">
        <v>43.8</v>
      </c>
      <c r="N201" s="64"/>
      <c r="O201" s="27">
        <f t="shared" si="73"/>
        <v>542.05000000000007</v>
      </c>
      <c r="P201" s="21">
        <f t="shared" ref="P201" si="82">VLOOKUP(AE201,$P$13:$R$19,2,FALSE)</f>
        <v>7.5800000000000006E-2</v>
      </c>
      <c r="Q201" s="21">
        <f t="shared" si="74"/>
        <v>13.095000000000001</v>
      </c>
      <c r="R201" s="28">
        <f t="shared" si="75"/>
        <v>54.2</v>
      </c>
      <c r="S201" s="29">
        <f t="shared" si="76"/>
        <v>0.80811808118081174</v>
      </c>
      <c r="T201" s="29" t="str">
        <f t="shared" si="77"/>
        <v>-</v>
      </c>
      <c r="U201" s="29">
        <f t="shared" si="62"/>
        <v>0.59899999999999998</v>
      </c>
      <c r="V201" s="29">
        <f t="shared" si="63"/>
        <v>0.68400000000000005</v>
      </c>
      <c r="W201" s="29">
        <f t="shared" si="64"/>
        <v>0.77</v>
      </c>
      <c r="X201" s="29">
        <f t="shared" si="65"/>
        <v>0.85499999999999998</v>
      </c>
      <c r="Y201" s="29">
        <f t="shared" si="66"/>
        <v>0.93100000000000005</v>
      </c>
      <c r="Z201" s="29">
        <f t="shared" si="67"/>
        <v>0.97199999999999998</v>
      </c>
      <c r="AA201" s="21" t="str">
        <f t="shared" si="78"/>
        <v>A</v>
      </c>
      <c r="AB201" s="21" t="str">
        <f t="shared" si="79"/>
        <v>-</v>
      </c>
      <c r="AC201" s="21" t="str">
        <f t="shared" si="80"/>
        <v>A</v>
      </c>
      <c r="AD201" s="21" t="str">
        <f t="shared" si="81"/>
        <v>-</v>
      </c>
      <c r="AE201" s="47" t="str">
        <f t="shared" si="42"/>
        <v xml:space="preserve">Congelador horizontal </v>
      </c>
      <c r="AF201" s="47">
        <f t="shared" si="72"/>
        <v>0.80811808118081174</v>
      </c>
      <c r="AG201" s="62"/>
      <c r="AH201" s="97" t="e">
        <f t="shared" si="43"/>
        <v>#VALUE!</v>
      </c>
      <c r="AI201" s="3"/>
      <c r="AJ201" s="3"/>
      <c r="AK201" s="3"/>
    </row>
    <row r="202" spans="1:37" s="60" customFormat="1" ht="15" customHeight="1" x14ac:dyDescent="0.25">
      <c r="A202" s="73" t="s">
        <v>527</v>
      </c>
      <c r="B202" s="73" t="s">
        <v>528</v>
      </c>
      <c r="C202" s="87" t="s">
        <v>529</v>
      </c>
      <c r="D202" s="88" t="s">
        <v>61</v>
      </c>
      <c r="E202" s="88" t="s">
        <v>22</v>
      </c>
      <c r="F202" s="88" t="s">
        <v>27</v>
      </c>
      <c r="G202" s="88" t="s">
        <v>540</v>
      </c>
      <c r="H202" s="88"/>
      <c r="I202" s="88"/>
      <c r="J202" s="88"/>
      <c r="K202" s="88">
        <v>249</v>
      </c>
      <c r="L202" s="89">
        <f t="shared" ref="L202:L212" si="83">SUM(H202:K202)</f>
        <v>249</v>
      </c>
      <c r="M202" s="90">
        <v>41.42</v>
      </c>
      <c r="N202" s="90"/>
      <c r="O202" s="57">
        <f t="shared" ref="O202:O211" si="84">(H202+I202*$O$15+J202*$O$17+K202*$O$19)*IF(E202=$E$20,$O$13,1)</f>
        <v>552.78</v>
      </c>
      <c r="P202" s="55">
        <f t="shared" ref="P202:P211" si="85">VLOOKUP(AE202,$P$13:$R$19,2,FALSE)</f>
        <v>1.78E-2</v>
      </c>
      <c r="Q202" s="55">
        <f t="shared" ref="Q202:Q211" si="86">VLOOKUP(AE202,$P$13:$R$19,3,FALSE)</f>
        <v>58.712000000000003</v>
      </c>
      <c r="R202" s="58">
        <f t="shared" si="75"/>
        <v>68.599999999999994</v>
      </c>
      <c r="S202" s="91">
        <f t="shared" si="76"/>
        <v>0.60379008746355689</v>
      </c>
      <c r="T202" s="91" t="str">
        <f t="shared" si="77"/>
        <v>-</v>
      </c>
      <c r="U202" s="91">
        <f t="shared" ref="U202:U212" si="87">VLOOKUP($AE202,$P$12:$X$18,4,FALSE)</f>
        <v>0.59899999999999998</v>
      </c>
      <c r="V202" s="91">
        <f t="shared" ref="V202:V212" si="88">VLOOKUP($AE202,$P$12:$X$18,5,FALSE)</f>
        <v>0.68400000000000005</v>
      </c>
      <c r="W202" s="91">
        <f t="shared" ref="W202:W212" si="89">VLOOKUP($AE202,$P$12:$X$18,6,FALSE)</f>
        <v>0.77</v>
      </c>
      <c r="X202" s="91">
        <f t="shared" ref="X202:X212" si="90">VLOOKUP($AE202,$P$12:$X$18,7,FALSE)</f>
        <v>0.85499999999999998</v>
      </c>
      <c r="Y202" s="91">
        <f t="shared" ref="Y202:Y212" si="91">VLOOKUP($AE202,$P$12:$X$18,8,FALSE)</f>
        <v>0.93100000000000005</v>
      </c>
      <c r="Z202" s="91">
        <f t="shared" ref="Z202:Z212" si="92">VLOOKUP($AE202,$P$12:$X$18,9,FALSE)</f>
        <v>0.97199999999999998</v>
      </c>
      <c r="AA202" s="55" t="str">
        <f t="shared" ref="AA202:AA212" si="93">IF(S202&lt;&gt;"-",IF(S202&lt;X202,$X$24,IF(S202&lt;Y202,$Y$24,$Z$24)),"-")</f>
        <v>A</v>
      </c>
      <c r="AB202" s="55" t="str">
        <f t="shared" ref="AB202:AB212" si="94">IF(T202&lt;&gt;"-",IF(T202&lt;X202,$X$24,IF(T202&lt;Y202,$Y$24,$Z$24)),"-")</f>
        <v>-</v>
      </c>
      <c r="AC202" s="55" t="str">
        <f t="shared" ref="AC202:AC212" si="95">IF(S202&lt;&gt;"-",IF(S202&lt;U202,$U$24,IF(S202&lt;V202,$V$24,IF(S202&lt;W202,$W$24,IF(S202&lt;X202,$X$24,IF(S202&lt;Y202,$Y$24,$Z$24))))),"-")</f>
        <v>A++</v>
      </c>
      <c r="AD202" s="55" t="str">
        <f t="shared" ref="AD202:AD212" si="96">IF(T202&lt;&gt;"-",IF(T202&lt;U202,$U$24,IF(T202&lt;V202,$V$24,IF(T202&lt;W202,$W$24,IF(T202&lt;X202,$X$24,IF(T202&lt;Y202,$Y$24,$Z$24))))),"-")</f>
        <v>-</v>
      </c>
      <c r="AE202" s="92" t="str">
        <f t="shared" si="42"/>
        <v>Congelador vertical frost-free</v>
      </c>
      <c r="AF202" s="92">
        <f t="shared" si="72"/>
        <v>0.60379008746355689</v>
      </c>
      <c r="AH202" s="97" t="e">
        <f t="shared" si="43"/>
        <v>#VALUE!</v>
      </c>
    </row>
    <row r="203" spans="1:37" s="60" customFormat="1" ht="15" customHeight="1" x14ac:dyDescent="0.25">
      <c r="A203" s="73" t="s">
        <v>527</v>
      </c>
      <c r="B203" s="73" t="s">
        <v>528</v>
      </c>
      <c r="C203" s="93" t="s">
        <v>530</v>
      </c>
      <c r="D203" s="73" t="s">
        <v>61</v>
      </c>
      <c r="E203" s="73" t="s">
        <v>22</v>
      </c>
      <c r="F203" s="73" t="s">
        <v>27</v>
      </c>
      <c r="G203" s="88" t="s">
        <v>540</v>
      </c>
      <c r="H203" s="73">
        <v>0</v>
      </c>
      <c r="I203" s="73"/>
      <c r="J203" s="73"/>
      <c r="K203" s="73">
        <v>348</v>
      </c>
      <c r="L203" s="55">
        <f t="shared" si="83"/>
        <v>348</v>
      </c>
      <c r="M203" s="94">
        <v>38.75</v>
      </c>
      <c r="N203" s="94"/>
      <c r="O203" s="57">
        <f t="shared" si="84"/>
        <v>772.56000000000006</v>
      </c>
      <c r="P203" s="55">
        <f t="shared" si="85"/>
        <v>1.78E-2</v>
      </c>
      <c r="Q203" s="55">
        <f t="shared" si="86"/>
        <v>58.712000000000003</v>
      </c>
      <c r="R203" s="58">
        <f t="shared" si="75"/>
        <v>72.5</v>
      </c>
      <c r="S203" s="95">
        <f t="shared" si="76"/>
        <v>0.53448275862068961</v>
      </c>
      <c r="T203" s="95" t="str">
        <f t="shared" si="77"/>
        <v>-</v>
      </c>
      <c r="U203" s="95">
        <f t="shared" si="87"/>
        <v>0.59899999999999998</v>
      </c>
      <c r="V203" s="95">
        <f t="shared" si="88"/>
        <v>0.68400000000000005</v>
      </c>
      <c r="W203" s="95">
        <f t="shared" si="89"/>
        <v>0.77</v>
      </c>
      <c r="X203" s="95">
        <f t="shared" si="90"/>
        <v>0.85499999999999998</v>
      </c>
      <c r="Y203" s="95">
        <f t="shared" si="91"/>
        <v>0.93100000000000005</v>
      </c>
      <c r="Z203" s="95">
        <f t="shared" si="92"/>
        <v>0.97199999999999998</v>
      </c>
      <c r="AA203" s="55" t="str">
        <f t="shared" si="93"/>
        <v>A</v>
      </c>
      <c r="AB203" s="55" t="str">
        <f t="shared" si="94"/>
        <v>-</v>
      </c>
      <c r="AC203" s="55" t="str">
        <f t="shared" si="95"/>
        <v>A+++</v>
      </c>
      <c r="AD203" s="55" t="str">
        <f t="shared" si="96"/>
        <v>-</v>
      </c>
      <c r="AE203" s="92" t="str">
        <f t="shared" si="42"/>
        <v>Congelador vertical frost-free</v>
      </c>
      <c r="AF203" s="92">
        <f t="shared" si="72"/>
        <v>0.53448275862068961</v>
      </c>
      <c r="AH203" s="97" t="e">
        <f t="shared" si="43"/>
        <v>#VALUE!</v>
      </c>
    </row>
    <row r="204" spans="1:37" s="60" customFormat="1" ht="15" customHeight="1" x14ac:dyDescent="0.25">
      <c r="A204" s="73" t="s">
        <v>527</v>
      </c>
      <c r="B204" s="73" t="s">
        <v>528</v>
      </c>
      <c r="C204" s="93" t="s">
        <v>531</v>
      </c>
      <c r="D204" s="73" t="s">
        <v>24</v>
      </c>
      <c r="E204" s="73" t="s">
        <v>22</v>
      </c>
      <c r="F204" s="73" t="s">
        <v>27</v>
      </c>
      <c r="G204" s="88" t="s">
        <v>540</v>
      </c>
      <c r="H204" s="73">
        <v>365</v>
      </c>
      <c r="I204" s="73"/>
      <c r="J204" s="73"/>
      <c r="K204" s="73"/>
      <c r="L204" s="55">
        <f t="shared" si="83"/>
        <v>365</v>
      </c>
      <c r="M204" s="94">
        <v>17.75</v>
      </c>
      <c r="N204" s="94"/>
      <c r="O204" s="57">
        <f t="shared" si="84"/>
        <v>438</v>
      </c>
      <c r="P204" s="55">
        <f t="shared" si="85"/>
        <v>3.0499999999999999E-2</v>
      </c>
      <c r="Q204" s="55">
        <f t="shared" si="86"/>
        <v>33.683999999999997</v>
      </c>
      <c r="R204" s="58">
        <f t="shared" si="75"/>
        <v>47</v>
      </c>
      <c r="S204" s="95">
        <f t="shared" si="76"/>
        <v>0.37765957446808512</v>
      </c>
      <c r="T204" s="95" t="str">
        <f t="shared" si="77"/>
        <v>-</v>
      </c>
      <c r="U204" s="95">
        <f t="shared" si="87"/>
        <v>0.59899999999999998</v>
      </c>
      <c r="V204" s="95">
        <f t="shared" si="88"/>
        <v>0.68400000000000005</v>
      </c>
      <c r="W204" s="95">
        <f t="shared" si="89"/>
        <v>0.77</v>
      </c>
      <c r="X204" s="95">
        <f t="shared" si="90"/>
        <v>0.85499999999999998</v>
      </c>
      <c r="Y204" s="95">
        <f t="shared" si="91"/>
        <v>0.93100000000000005</v>
      </c>
      <c r="Z204" s="95">
        <f t="shared" si="92"/>
        <v>0.97199999999999998</v>
      </c>
      <c r="AA204" s="55" t="str">
        <f t="shared" si="93"/>
        <v>A</v>
      </c>
      <c r="AB204" s="55" t="str">
        <f t="shared" si="94"/>
        <v>-</v>
      </c>
      <c r="AC204" s="55" t="str">
        <f t="shared" si="95"/>
        <v>A+++</v>
      </c>
      <c r="AD204" s="55" t="str">
        <f t="shared" si="96"/>
        <v>-</v>
      </c>
      <c r="AE204" s="92" t="str">
        <f t="shared" si="42"/>
        <v>Refrigerador frost-free</v>
      </c>
      <c r="AF204" s="92">
        <f t="shared" si="72"/>
        <v>0.37765957446808512</v>
      </c>
      <c r="AH204" s="97" t="e">
        <f t="shared" si="43"/>
        <v>#VALUE!</v>
      </c>
    </row>
    <row r="205" spans="1:37" s="60" customFormat="1" ht="15" customHeight="1" x14ac:dyDescent="0.25">
      <c r="A205" s="73" t="s">
        <v>527</v>
      </c>
      <c r="B205" s="73" t="s">
        <v>528</v>
      </c>
      <c r="C205" s="93" t="s">
        <v>532</v>
      </c>
      <c r="D205" s="73" t="s">
        <v>23</v>
      </c>
      <c r="E205" s="93" t="s">
        <v>22</v>
      </c>
      <c r="F205" s="73" t="s">
        <v>27</v>
      </c>
      <c r="G205" s="88" t="s">
        <v>540</v>
      </c>
      <c r="H205" s="73">
        <v>212</v>
      </c>
      <c r="I205" s="73"/>
      <c r="J205" s="73"/>
      <c r="K205" s="73">
        <v>56</v>
      </c>
      <c r="L205" s="55">
        <f t="shared" si="83"/>
        <v>268</v>
      </c>
      <c r="M205" s="94">
        <v>36.299999999999997</v>
      </c>
      <c r="N205" s="94"/>
      <c r="O205" s="57">
        <f t="shared" si="84"/>
        <v>378.72</v>
      </c>
      <c r="P205" s="55">
        <f t="shared" si="85"/>
        <v>0.10589999999999999</v>
      </c>
      <c r="Q205" s="55">
        <f t="shared" si="86"/>
        <v>7.4862000000000002</v>
      </c>
      <c r="R205" s="58">
        <f t="shared" si="75"/>
        <v>47.6</v>
      </c>
      <c r="S205" s="95">
        <f t="shared" si="76"/>
        <v>0.76260504201680668</v>
      </c>
      <c r="T205" s="95" t="str">
        <f t="shared" si="77"/>
        <v>-</v>
      </c>
      <c r="U205" s="95">
        <f t="shared" si="87"/>
        <v>0.59199999999999997</v>
      </c>
      <c r="V205" s="95">
        <f t="shared" si="88"/>
        <v>0.67700000000000005</v>
      </c>
      <c r="W205" s="95">
        <f t="shared" si="89"/>
        <v>0.76100000000000001</v>
      </c>
      <c r="X205" s="95">
        <f t="shared" si="90"/>
        <v>0.84599999999999997</v>
      </c>
      <c r="Y205" s="95">
        <f t="shared" si="91"/>
        <v>0.92100000000000004</v>
      </c>
      <c r="Z205" s="95">
        <f t="shared" si="92"/>
        <v>0.96299999999999997</v>
      </c>
      <c r="AA205" s="55" t="str">
        <f t="shared" si="93"/>
        <v>A</v>
      </c>
      <c r="AB205" s="55" t="str">
        <f t="shared" si="94"/>
        <v>-</v>
      </c>
      <c r="AC205" s="55" t="str">
        <f t="shared" si="95"/>
        <v>A</v>
      </c>
      <c r="AD205" s="55" t="str">
        <f t="shared" si="96"/>
        <v>-</v>
      </c>
      <c r="AE205" s="92" t="str">
        <f t="shared" si="42"/>
        <v>Refrigerador-Congelador frost-free</v>
      </c>
      <c r="AF205" s="92">
        <f t="shared" si="72"/>
        <v>0.76260504201680668</v>
      </c>
      <c r="AH205" s="97" t="e">
        <f t="shared" si="43"/>
        <v>#VALUE!</v>
      </c>
    </row>
    <row r="206" spans="1:37" s="60" customFormat="1" ht="15" customHeight="1" x14ac:dyDescent="0.25">
      <c r="A206" s="73" t="s">
        <v>527</v>
      </c>
      <c r="B206" s="73" t="s">
        <v>528</v>
      </c>
      <c r="C206" s="93" t="s">
        <v>533</v>
      </c>
      <c r="D206" s="73" t="s">
        <v>23</v>
      </c>
      <c r="E206" s="93" t="s">
        <v>22</v>
      </c>
      <c r="F206" s="73" t="s">
        <v>27</v>
      </c>
      <c r="G206" s="88" t="s">
        <v>540</v>
      </c>
      <c r="H206" s="73">
        <v>212</v>
      </c>
      <c r="I206" s="73"/>
      <c r="J206" s="73"/>
      <c r="K206" s="73">
        <v>56</v>
      </c>
      <c r="L206" s="55">
        <f t="shared" si="83"/>
        <v>268</v>
      </c>
      <c r="M206" s="94">
        <v>36.299999999999997</v>
      </c>
      <c r="N206" s="94"/>
      <c r="O206" s="57">
        <f t="shared" si="84"/>
        <v>378.72</v>
      </c>
      <c r="P206" s="55">
        <f t="shared" si="85"/>
        <v>0.10589999999999999</v>
      </c>
      <c r="Q206" s="55">
        <f t="shared" si="86"/>
        <v>7.4862000000000002</v>
      </c>
      <c r="R206" s="58">
        <f t="shared" si="75"/>
        <v>47.6</v>
      </c>
      <c r="S206" s="95">
        <f t="shared" si="76"/>
        <v>0.76260504201680668</v>
      </c>
      <c r="T206" s="95" t="str">
        <f t="shared" si="77"/>
        <v>-</v>
      </c>
      <c r="U206" s="95">
        <f t="shared" si="87"/>
        <v>0.59199999999999997</v>
      </c>
      <c r="V206" s="95">
        <f t="shared" si="88"/>
        <v>0.67700000000000005</v>
      </c>
      <c r="W206" s="95">
        <f t="shared" si="89"/>
        <v>0.76100000000000001</v>
      </c>
      <c r="X206" s="95">
        <f t="shared" si="90"/>
        <v>0.84599999999999997</v>
      </c>
      <c r="Y206" s="95">
        <f t="shared" si="91"/>
        <v>0.92100000000000004</v>
      </c>
      <c r="Z206" s="95">
        <f t="shared" si="92"/>
        <v>0.96299999999999997</v>
      </c>
      <c r="AA206" s="55" t="str">
        <f t="shared" si="93"/>
        <v>A</v>
      </c>
      <c r="AB206" s="55" t="str">
        <f t="shared" si="94"/>
        <v>-</v>
      </c>
      <c r="AC206" s="55" t="str">
        <f t="shared" si="95"/>
        <v>A</v>
      </c>
      <c r="AD206" s="55" t="str">
        <f t="shared" si="96"/>
        <v>-</v>
      </c>
      <c r="AE206" s="92" t="str">
        <f t="shared" si="42"/>
        <v>Refrigerador-Congelador frost-free</v>
      </c>
      <c r="AF206" s="92">
        <f t="shared" si="72"/>
        <v>0.76260504201680668</v>
      </c>
      <c r="AH206" s="97" t="e">
        <f t="shared" si="43"/>
        <v>#VALUE!</v>
      </c>
    </row>
    <row r="207" spans="1:37" s="60" customFormat="1" ht="15" customHeight="1" x14ac:dyDescent="0.25">
      <c r="A207" s="73" t="s">
        <v>527</v>
      </c>
      <c r="B207" s="73" t="s">
        <v>528</v>
      </c>
      <c r="C207" s="93" t="s">
        <v>534</v>
      </c>
      <c r="D207" s="73" t="s">
        <v>61</v>
      </c>
      <c r="E207" s="93" t="s">
        <v>22</v>
      </c>
      <c r="F207" s="73" t="s">
        <v>27</v>
      </c>
      <c r="G207" s="88" t="s">
        <v>540</v>
      </c>
      <c r="H207" s="73"/>
      <c r="I207" s="73"/>
      <c r="J207" s="73"/>
      <c r="K207" s="73">
        <v>439</v>
      </c>
      <c r="L207" s="55">
        <f t="shared" si="83"/>
        <v>439</v>
      </c>
      <c r="M207" s="94">
        <v>46.75</v>
      </c>
      <c r="N207" s="94"/>
      <c r="O207" s="57">
        <f t="shared" si="84"/>
        <v>974.58</v>
      </c>
      <c r="P207" s="55">
        <f t="shared" si="85"/>
        <v>1.78E-2</v>
      </c>
      <c r="Q207" s="55">
        <f t="shared" si="86"/>
        <v>58.712000000000003</v>
      </c>
      <c r="R207" s="58">
        <f t="shared" si="75"/>
        <v>76.099999999999994</v>
      </c>
      <c r="S207" s="95">
        <f t="shared" si="76"/>
        <v>0.61432325886990802</v>
      </c>
      <c r="T207" s="95" t="str">
        <f t="shared" si="77"/>
        <v>-</v>
      </c>
      <c r="U207" s="95">
        <f t="shared" si="87"/>
        <v>0.59899999999999998</v>
      </c>
      <c r="V207" s="95">
        <f t="shared" si="88"/>
        <v>0.68400000000000005</v>
      </c>
      <c r="W207" s="95">
        <f t="shared" si="89"/>
        <v>0.77</v>
      </c>
      <c r="X207" s="95">
        <f t="shared" si="90"/>
        <v>0.85499999999999998</v>
      </c>
      <c r="Y207" s="95">
        <f t="shared" si="91"/>
        <v>0.93100000000000005</v>
      </c>
      <c r="Z207" s="95">
        <f t="shared" si="92"/>
        <v>0.97199999999999998</v>
      </c>
      <c r="AA207" s="55" t="str">
        <f t="shared" si="93"/>
        <v>A</v>
      </c>
      <c r="AB207" s="55" t="str">
        <f t="shared" si="94"/>
        <v>-</v>
      </c>
      <c r="AC207" s="55" t="str">
        <f t="shared" si="95"/>
        <v>A++</v>
      </c>
      <c r="AD207" s="55" t="str">
        <f t="shared" si="96"/>
        <v>-</v>
      </c>
      <c r="AE207" s="92" t="str">
        <f t="shared" si="42"/>
        <v>Congelador vertical frost-free</v>
      </c>
      <c r="AF207" s="92">
        <f t="shared" si="72"/>
        <v>0.61432325886990802</v>
      </c>
      <c r="AH207" s="97" t="e">
        <f t="shared" si="43"/>
        <v>#VALUE!</v>
      </c>
    </row>
    <row r="208" spans="1:37" s="60" customFormat="1" ht="15" customHeight="1" x14ac:dyDescent="0.25">
      <c r="A208" s="73" t="s">
        <v>527</v>
      </c>
      <c r="B208" s="73" t="s">
        <v>528</v>
      </c>
      <c r="C208" s="93" t="s">
        <v>535</v>
      </c>
      <c r="D208" s="73" t="s">
        <v>24</v>
      </c>
      <c r="E208" s="93" t="s">
        <v>22</v>
      </c>
      <c r="F208" s="73" t="s">
        <v>27</v>
      </c>
      <c r="G208" s="88" t="s">
        <v>540</v>
      </c>
      <c r="H208" s="73">
        <v>490</v>
      </c>
      <c r="I208" s="73"/>
      <c r="J208" s="73"/>
      <c r="K208" s="73"/>
      <c r="L208" s="55">
        <f t="shared" si="83"/>
        <v>490</v>
      </c>
      <c r="M208" s="94">
        <v>27.5</v>
      </c>
      <c r="N208" s="94"/>
      <c r="O208" s="57">
        <f t="shared" si="84"/>
        <v>588</v>
      </c>
      <c r="P208" s="55">
        <f t="shared" si="85"/>
        <v>3.0499999999999999E-2</v>
      </c>
      <c r="Q208" s="55">
        <f t="shared" si="86"/>
        <v>33.683999999999997</v>
      </c>
      <c r="R208" s="58">
        <f t="shared" si="75"/>
        <v>51.6</v>
      </c>
      <c r="S208" s="95">
        <f t="shared" si="76"/>
        <v>0.53294573643410847</v>
      </c>
      <c r="T208" s="95" t="str">
        <f t="shared" si="77"/>
        <v>-</v>
      </c>
      <c r="U208" s="95">
        <f t="shared" si="87"/>
        <v>0.59899999999999998</v>
      </c>
      <c r="V208" s="95">
        <f t="shared" si="88"/>
        <v>0.68400000000000005</v>
      </c>
      <c r="W208" s="95">
        <f t="shared" si="89"/>
        <v>0.77</v>
      </c>
      <c r="X208" s="95">
        <f t="shared" si="90"/>
        <v>0.85499999999999998</v>
      </c>
      <c r="Y208" s="95">
        <f t="shared" si="91"/>
        <v>0.93100000000000005</v>
      </c>
      <c r="Z208" s="95">
        <f t="shared" si="92"/>
        <v>0.97199999999999998</v>
      </c>
      <c r="AA208" s="55" t="str">
        <f t="shared" si="93"/>
        <v>A</v>
      </c>
      <c r="AB208" s="55" t="str">
        <f t="shared" si="94"/>
        <v>-</v>
      </c>
      <c r="AC208" s="55" t="str">
        <f t="shared" si="95"/>
        <v>A+++</v>
      </c>
      <c r="AD208" s="55" t="str">
        <f t="shared" si="96"/>
        <v>-</v>
      </c>
      <c r="AE208" s="92" t="str">
        <f t="shared" si="42"/>
        <v>Refrigerador frost-free</v>
      </c>
      <c r="AF208" s="92">
        <f t="shared" si="72"/>
        <v>0.53294573643410847</v>
      </c>
      <c r="AH208" s="97" t="e">
        <f t="shared" si="43"/>
        <v>#VALUE!</v>
      </c>
    </row>
    <row r="209" spans="1:37" s="60" customFormat="1" ht="15" customHeight="1" x14ac:dyDescent="0.25">
      <c r="A209" s="73" t="s">
        <v>527</v>
      </c>
      <c r="B209" s="73" t="s">
        <v>528</v>
      </c>
      <c r="C209" s="93" t="s">
        <v>536</v>
      </c>
      <c r="D209" s="73" t="s">
        <v>24</v>
      </c>
      <c r="E209" s="93" t="s">
        <v>22</v>
      </c>
      <c r="F209" s="73" t="s">
        <v>27</v>
      </c>
      <c r="G209" s="88" t="s">
        <v>540</v>
      </c>
      <c r="H209" s="73">
        <v>490</v>
      </c>
      <c r="I209" s="73"/>
      <c r="J209" s="73"/>
      <c r="K209" s="73"/>
      <c r="L209" s="55">
        <f t="shared" si="83"/>
        <v>490</v>
      </c>
      <c r="M209" s="94">
        <v>27.5</v>
      </c>
      <c r="N209" s="94"/>
      <c r="O209" s="57">
        <f t="shared" si="84"/>
        <v>588</v>
      </c>
      <c r="P209" s="55">
        <f t="shared" si="85"/>
        <v>3.0499999999999999E-2</v>
      </c>
      <c r="Q209" s="55">
        <f t="shared" si="86"/>
        <v>33.683999999999997</v>
      </c>
      <c r="R209" s="58">
        <f t="shared" si="75"/>
        <v>51.6</v>
      </c>
      <c r="S209" s="95">
        <f t="shared" si="76"/>
        <v>0.53294573643410847</v>
      </c>
      <c r="T209" s="95" t="str">
        <f t="shared" si="77"/>
        <v>-</v>
      </c>
      <c r="U209" s="95">
        <f t="shared" si="87"/>
        <v>0.59899999999999998</v>
      </c>
      <c r="V209" s="95">
        <f t="shared" si="88"/>
        <v>0.68400000000000005</v>
      </c>
      <c r="W209" s="95">
        <f t="shared" si="89"/>
        <v>0.77</v>
      </c>
      <c r="X209" s="95">
        <f t="shared" si="90"/>
        <v>0.85499999999999998</v>
      </c>
      <c r="Y209" s="95">
        <f t="shared" si="91"/>
        <v>0.93100000000000005</v>
      </c>
      <c r="Z209" s="95">
        <f t="shared" si="92"/>
        <v>0.97199999999999998</v>
      </c>
      <c r="AA209" s="55" t="str">
        <f t="shared" si="93"/>
        <v>A</v>
      </c>
      <c r="AB209" s="55" t="str">
        <f t="shared" si="94"/>
        <v>-</v>
      </c>
      <c r="AC209" s="55" t="str">
        <f t="shared" si="95"/>
        <v>A+++</v>
      </c>
      <c r="AD209" s="55" t="str">
        <f t="shared" si="96"/>
        <v>-</v>
      </c>
      <c r="AE209" s="92" t="str">
        <f t="shared" si="42"/>
        <v>Refrigerador frost-free</v>
      </c>
      <c r="AF209" s="92">
        <f t="shared" si="72"/>
        <v>0.53294573643410847</v>
      </c>
      <c r="AH209" s="97" t="e">
        <f t="shared" si="43"/>
        <v>#VALUE!</v>
      </c>
    </row>
    <row r="210" spans="1:37" s="60" customFormat="1" ht="15" customHeight="1" x14ac:dyDescent="0.25">
      <c r="A210" s="73" t="s">
        <v>527</v>
      </c>
      <c r="B210" s="73" t="s">
        <v>528</v>
      </c>
      <c r="C210" s="93" t="s">
        <v>537</v>
      </c>
      <c r="D210" s="73" t="s">
        <v>61</v>
      </c>
      <c r="E210" s="93" t="s">
        <v>22</v>
      </c>
      <c r="F210" s="73" t="s">
        <v>27</v>
      </c>
      <c r="G210" s="88" t="s">
        <v>540</v>
      </c>
      <c r="H210" s="73"/>
      <c r="I210" s="73"/>
      <c r="J210" s="73"/>
      <c r="K210" s="73">
        <v>549</v>
      </c>
      <c r="L210" s="55">
        <f t="shared" si="83"/>
        <v>549</v>
      </c>
      <c r="M210" s="94">
        <v>51.75</v>
      </c>
      <c r="N210" s="94"/>
      <c r="O210" s="57">
        <f t="shared" si="84"/>
        <v>1218.78</v>
      </c>
      <c r="P210" s="55">
        <f t="shared" si="85"/>
        <v>1.78E-2</v>
      </c>
      <c r="Q210" s="55">
        <f t="shared" si="86"/>
        <v>58.712000000000003</v>
      </c>
      <c r="R210" s="58">
        <f t="shared" si="75"/>
        <v>80.400000000000006</v>
      </c>
      <c r="S210" s="95">
        <f t="shared" si="76"/>
        <v>0.64365671641791045</v>
      </c>
      <c r="T210" s="95" t="str">
        <f t="shared" si="77"/>
        <v>-</v>
      </c>
      <c r="U210" s="95">
        <f t="shared" si="87"/>
        <v>0.59899999999999998</v>
      </c>
      <c r="V210" s="95">
        <f t="shared" si="88"/>
        <v>0.68400000000000005</v>
      </c>
      <c r="W210" s="95">
        <f t="shared" si="89"/>
        <v>0.77</v>
      </c>
      <c r="X210" s="95">
        <f t="shared" si="90"/>
        <v>0.85499999999999998</v>
      </c>
      <c r="Y210" s="95">
        <f t="shared" si="91"/>
        <v>0.93100000000000005</v>
      </c>
      <c r="Z210" s="95">
        <f t="shared" si="92"/>
        <v>0.97199999999999998</v>
      </c>
      <c r="AA210" s="55" t="str">
        <f t="shared" si="93"/>
        <v>A</v>
      </c>
      <c r="AB210" s="55" t="str">
        <f t="shared" si="94"/>
        <v>-</v>
      </c>
      <c r="AC210" s="55" t="str">
        <f t="shared" si="95"/>
        <v>A++</v>
      </c>
      <c r="AD210" s="55" t="str">
        <f t="shared" si="96"/>
        <v>-</v>
      </c>
      <c r="AE210" s="92" t="str">
        <f t="shared" si="42"/>
        <v>Congelador vertical frost-free</v>
      </c>
      <c r="AF210" s="92">
        <f t="shared" si="72"/>
        <v>0.64365671641791045</v>
      </c>
      <c r="AH210" s="97" t="e">
        <f t="shared" si="43"/>
        <v>#VALUE!</v>
      </c>
    </row>
    <row r="211" spans="1:37" s="60" customFormat="1" ht="15" customHeight="1" x14ac:dyDescent="0.25">
      <c r="A211" s="73" t="s">
        <v>527</v>
      </c>
      <c r="B211" s="73" t="s">
        <v>528</v>
      </c>
      <c r="C211" s="93" t="s">
        <v>538</v>
      </c>
      <c r="D211" s="73" t="s">
        <v>24</v>
      </c>
      <c r="E211" s="93" t="s">
        <v>22</v>
      </c>
      <c r="F211" s="73" t="s">
        <v>27</v>
      </c>
      <c r="G211" s="88" t="s">
        <v>540</v>
      </c>
      <c r="H211" s="73">
        <v>614</v>
      </c>
      <c r="I211" s="73"/>
      <c r="J211" s="73"/>
      <c r="K211" s="73"/>
      <c r="L211" s="55">
        <f t="shared" si="83"/>
        <v>614</v>
      </c>
      <c r="M211" s="94">
        <v>30.16</v>
      </c>
      <c r="N211" s="94"/>
      <c r="O211" s="57">
        <f t="shared" si="84"/>
        <v>736.8</v>
      </c>
      <c r="P211" s="55">
        <f t="shared" si="85"/>
        <v>3.0499999999999999E-2</v>
      </c>
      <c r="Q211" s="55">
        <f t="shared" si="86"/>
        <v>33.683999999999997</v>
      </c>
      <c r="R211" s="58">
        <f t="shared" si="75"/>
        <v>56.2</v>
      </c>
      <c r="S211" s="95">
        <f t="shared" si="76"/>
        <v>0.53665480427046264</v>
      </c>
      <c r="T211" s="95" t="str">
        <f t="shared" si="77"/>
        <v>-</v>
      </c>
      <c r="U211" s="95">
        <f t="shared" si="87"/>
        <v>0.59899999999999998</v>
      </c>
      <c r="V211" s="95">
        <f t="shared" si="88"/>
        <v>0.68400000000000005</v>
      </c>
      <c r="W211" s="95">
        <f t="shared" si="89"/>
        <v>0.77</v>
      </c>
      <c r="X211" s="95">
        <f t="shared" si="90"/>
        <v>0.85499999999999998</v>
      </c>
      <c r="Y211" s="95">
        <f t="shared" si="91"/>
        <v>0.93100000000000005</v>
      </c>
      <c r="Z211" s="95">
        <f t="shared" si="92"/>
        <v>0.97199999999999998</v>
      </c>
      <c r="AA211" s="55" t="str">
        <f t="shared" si="93"/>
        <v>A</v>
      </c>
      <c r="AB211" s="55" t="str">
        <f t="shared" si="94"/>
        <v>-</v>
      </c>
      <c r="AC211" s="55" t="str">
        <f t="shared" si="95"/>
        <v>A+++</v>
      </c>
      <c r="AD211" s="55" t="str">
        <f t="shared" si="96"/>
        <v>-</v>
      </c>
      <c r="AE211" s="92" t="str">
        <f t="shared" si="42"/>
        <v>Refrigerador frost-free</v>
      </c>
      <c r="AF211" s="92">
        <f t="shared" si="72"/>
        <v>0.53665480427046264</v>
      </c>
      <c r="AH211" s="97" t="e">
        <f t="shared" si="43"/>
        <v>#VALUE!</v>
      </c>
    </row>
    <row r="212" spans="1:37" s="60" customFormat="1" ht="15" customHeight="1" x14ac:dyDescent="0.25">
      <c r="A212" s="73" t="s">
        <v>527</v>
      </c>
      <c r="B212" s="73" t="s">
        <v>528</v>
      </c>
      <c r="C212" s="93" t="s">
        <v>539</v>
      </c>
      <c r="D212" s="73" t="s">
        <v>24</v>
      </c>
      <c r="E212" s="93" t="s">
        <v>22</v>
      </c>
      <c r="F212" s="73" t="s">
        <v>27</v>
      </c>
      <c r="G212" s="88" t="s">
        <v>540</v>
      </c>
      <c r="H212" s="73">
        <v>614</v>
      </c>
      <c r="I212" s="73"/>
      <c r="J212" s="73"/>
      <c r="K212" s="73"/>
      <c r="L212" s="55">
        <f t="shared" si="83"/>
        <v>614</v>
      </c>
      <c r="M212" s="94">
        <v>30.2</v>
      </c>
      <c r="N212" s="94"/>
      <c r="O212" s="57">
        <f t="shared" ref="O212:O227" si="97">(H212+I212*$O$15+J212*$O$17+K212*$O$19)*IF(E212=$E$20,$O$13,1)</f>
        <v>736.8</v>
      </c>
      <c r="P212" s="55">
        <f t="shared" ref="P212:P227" si="98">VLOOKUP(AE212,$P$13:$R$19,2,FALSE)</f>
        <v>3.0499999999999999E-2</v>
      </c>
      <c r="Q212" s="55">
        <f t="shared" ref="Q212:Q227" si="99">VLOOKUP(AE212,$P$13:$R$19,3,FALSE)</f>
        <v>33.683999999999997</v>
      </c>
      <c r="R212" s="58">
        <f t="shared" ref="R212:R227" si="100">ROUND(P212*O212+Q212,1)</f>
        <v>56.2</v>
      </c>
      <c r="S212" s="95">
        <f t="shared" si="76"/>
        <v>0.53736654804270456</v>
      </c>
      <c r="T212" s="95" t="str">
        <f t="shared" si="77"/>
        <v>-</v>
      </c>
      <c r="U212" s="95">
        <f t="shared" si="87"/>
        <v>0.59899999999999998</v>
      </c>
      <c r="V212" s="95">
        <f t="shared" si="88"/>
        <v>0.68400000000000005</v>
      </c>
      <c r="W212" s="95">
        <f t="shared" si="89"/>
        <v>0.77</v>
      </c>
      <c r="X212" s="95">
        <f t="shared" si="90"/>
        <v>0.85499999999999998</v>
      </c>
      <c r="Y212" s="95">
        <f t="shared" si="91"/>
        <v>0.93100000000000005</v>
      </c>
      <c r="Z212" s="95">
        <f t="shared" si="92"/>
        <v>0.97199999999999998</v>
      </c>
      <c r="AA212" s="55" t="str">
        <f t="shared" si="93"/>
        <v>A</v>
      </c>
      <c r="AB212" s="55" t="str">
        <f t="shared" si="94"/>
        <v>-</v>
      </c>
      <c r="AC212" s="55" t="str">
        <f t="shared" si="95"/>
        <v>A+++</v>
      </c>
      <c r="AD212" s="55" t="str">
        <f t="shared" si="96"/>
        <v>-</v>
      </c>
      <c r="AE212" s="92" t="str">
        <f t="shared" si="42"/>
        <v>Refrigerador frost-free</v>
      </c>
      <c r="AF212" s="92">
        <f t="shared" si="72"/>
        <v>0.53736654804270456</v>
      </c>
      <c r="AH212" s="97" t="e">
        <f t="shared" si="43"/>
        <v>#VALUE!</v>
      </c>
    </row>
    <row r="213" spans="1:37" ht="15" customHeight="1" x14ac:dyDescent="0.25">
      <c r="A213" s="64" t="s">
        <v>527</v>
      </c>
      <c r="B213" s="64" t="s">
        <v>528</v>
      </c>
      <c r="C213" s="65" t="s">
        <v>541</v>
      </c>
      <c r="D213" s="64" t="s">
        <v>23</v>
      </c>
      <c r="E213" s="64" t="s">
        <v>22</v>
      </c>
      <c r="F213" s="64" t="s">
        <v>27</v>
      </c>
      <c r="G213" s="64" t="s">
        <v>549</v>
      </c>
      <c r="H213" s="64">
        <v>303</v>
      </c>
      <c r="I213" s="64"/>
      <c r="J213" s="64">
        <v>139</v>
      </c>
      <c r="K213" s="64"/>
      <c r="L213" s="21">
        <f>SUM(H213:K213)</f>
        <v>442</v>
      </c>
      <c r="M213" s="64">
        <v>38.840000000000003</v>
      </c>
      <c r="N213" s="64"/>
      <c r="O213" s="27">
        <f t="shared" si="97"/>
        <v>635.48399999999992</v>
      </c>
      <c r="P213" s="21">
        <f t="shared" si="98"/>
        <v>0.10589999999999999</v>
      </c>
      <c r="Q213" s="21">
        <f t="shared" si="99"/>
        <v>7.4862000000000002</v>
      </c>
      <c r="R213" s="28">
        <f t="shared" si="100"/>
        <v>74.8</v>
      </c>
      <c r="S213" s="68">
        <f t="shared" si="76"/>
        <v>0.51925133689839575</v>
      </c>
      <c r="T213" s="68" t="str">
        <f t="shared" si="77"/>
        <v>-</v>
      </c>
      <c r="U213" s="68">
        <f>VLOOKUP($AE213,$P$12:$X$18,4,FALSE)</f>
        <v>0.59199999999999997</v>
      </c>
      <c r="V213" s="68">
        <f>VLOOKUP($AE213,$P$12:$X$18,5,FALSE)</f>
        <v>0.67700000000000005</v>
      </c>
      <c r="W213" s="68">
        <f>VLOOKUP($AE213,$P$12:$X$18,6,FALSE)</f>
        <v>0.76100000000000001</v>
      </c>
      <c r="X213" s="68">
        <f>VLOOKUP($AE213,$P$12:$X$18,7,FALSE)</f>
        <v>0.84599999999999997</v>
      </c>
      <c r="Y213" s="68">
        <f>VLOOKUP($AE213,$P$12:$X$18,8,FALSE)</f>
        <v>0.92100000000000004</v>
      </c>
      <c r="Z213" s="68">
        <f>VLOOKUP($AE213,$P$12:$X$18,9,FALSE)</f>
        <v>0.96299999999999997</v>
      </c>
      <c r="AA213" s="21">
        <f t="shared" ref="AA213:AA220" si="101">IF(S213&lt;&gt;"-",IF(AF213&lt;X213,$X$23,IF(AF213&lt;Y213,$Y$23,$Z$23)),"")</f>
        <v>0</v>
      </c>
      <c r="AB213" s="21" t="str">
        <f>IF(T213&lt;&gt;"-",IF(AF213&lt;X213,$X$23,IF(AF213&lt;Y213,$Y$23,$Z$23)),"")</f>
        <v/>
      </c>
      <c r="AC213" s="21">
        <f t="shared" ref="AC213:AC220" si="102">IF(S213&lt;&gt;"-",IF(AF213&lt;U213,$U$23,IF(AF213&lt;V213,$V$23,IF(AF213&lt;W213,$W$23,IF(AF213&lt;X213,$X$23,IF(AF213&lt;Y213,$Y$23,$Z$23))))),"")</f>
        <v>0</v>
      </c>
      <c r="AD213" s="21" t="str">
        <f>IF(T213&lt;&gt;"-",IF(AF213&lt;U213,$U$23,IF(AF213&lt;V213,$V$23,IF(AF213&lt;W213,$W$23,IF(AF213&lt;X213,$X$23,IF(AF213&lt;Y213,$Y$23,$Z$23))))),"")</f>
        <v/>
      </c>
      <c r="AE213" s="47" t="str">
        <f t="shared" si="42"/>
        <v>Refrigerador-Congelador frost-free</v>
      </c>
      <c r="AF213" s="47">
        <f>IF(S213="-",T213, S213)</f>
        <v>0.51925133689839575</v>
      </c>
      <c r="AG213" s="70"/>
      <c r="AH213" s="97" t="e">
        <f t="shared" si="43"/>
        <v>#VALUE!</v>
      </c>
    </row>
    <row r="214" spans="1:37" ht="15" customHeight="1" x14ac:dyDescent="0.25">
      <c r="A214" s="64" t="s">
        <v>527</v>
      </c>
      <c r="B214" s="64" t="s">
        <v>528</v>
      </c>
      <c r="C214" s="65" t="s">
        <v>542</v>
      </c>
      <c r="D214" s="69" t="s">
        <v>61</v>
      </c>
      <c r="E214" s="64" t="s">
        <v>22</v>
      </c>
      <c r="F214" s="64" t="s">
        <v>27</v>
      </c>
      <c r="G214" s="64" t="s">
        <v>549</v>
      </c>
      <c r="H214" s="64"/>
      <c r="I214" s="64"/>
      <c r="J214" s="64">
        <v>425</v>
      </c>
      <c r="K214" s="64"/>
      <c r="L214" s="21">
        <f t="shared" ref="L214:L220" si="103">SUM(H214:K214)</f>
        <v>425</v>
      </c>
      <c r="M214" s="64">
        <v>50.5</v>
      </c>
      <c r="N214" s="64"/>
      <c r="O214" s="27">
        <f t="shared" si="97"/>
        <v>831.3</v>
      </c>
      <c r="P214" s="21">
        <f t="shared" si="98"/>
        <v>1.78E-2</v>
      </c>
      <c r="Q214" s="21">
        <f t="shared" si="99"/>
        <v>58.712000000000003</v>
      </c>
      <c r="R214" s="28">
        <f t="shared" si="100"/>
        <v>73.5</v>
      </c>
      <c r="S214" s="68">
        <f t="shared" si="76"/>
        <v>0.68707482993197277</v>
      </c>
      <c r="T214" s="68" t="str">
        <f t="shared" si="77"/>
        <v>-</v>
      </c>
      <c r="U214" s="68">
        <f>VLOOKUP($AE214,$P$12:$X$18,4,FALSE)</f>
        <v>0.59899999999999998</v>
      </c>
      <c r="V214" s="68">
        <f>VLOOKUP($AE214,$P$12:$X$18,5,FALSE)</f>
        <v>0.68400000000000005</v>
      </c>
      <c r="W214" s="68">
        <f>VLOOKUP($AE214,$P$12:$X$18,6,FALSE)</f>
        <v>0.77</v>
      </c>
      <c r="X214" s="68">
        <f>VLOOKUP($AE214,$P$12:$X$18,7,FALSE)</f>
        <v>0.85499999999999998</v>
      </c>
      <c r="Y214" s="68">
        <f>VLOOKUP($AE214,$P$12:$X$18,8,FALSE)</f>
        <v>0.93100000000000005</v>
      </c>
      <c r="Z214" s="68">
        <f>VLOOKUP($AE214,$P$12:$X$18,9,FALSE)</f>
        <v>0.97199999999999998</v>
      </c>
      <c r="AA214" s="21">
        <f t="shared" si="101"/>
        <v>0</v>
      </c>
      <c r="AB214" s="21" t="str">
        <f t="shared" ref="AB214:AB220" si="104">IF(T214&lt;&gt;"-",IF(AF214&lt;X214,$X$23,IF(AF214&lt;Y214,$Y$23,$Z$23)),"")</f>
        <v/>
      </c>
      <c r="AC214" s="21">
        <f t="shared" si="102"/>
        <v>0</v>
      </c>
      <c r="AD214" s="21" t="str">
        <f t="shared" ref="AD214:AD220" si="105">IF(T214&lt;&gt;"-",IF(AF214&lt;U214,$U$23,IF(AF214&lt;V214,$V$23,IF(AF214&lt;W214,$W$23,IF(AF214&lt;X214,$X$23,IF(AF214&lt;Y214,$Y$23,$Z$23))))),"")</f>
        <v/>
      </c>
      <c r="AE214" s="47" t="str">
        <f t="shared" si="42"/>
        <v>Congelador vertical frost-free</v>
      </c>
      <c r="AF214" s="47">
        <f t="shared" ref="AF214:AF220" si="106">IF(S214="-",T214, S214)</f>
        <v>0.68707482993197277</v>
      </c>
      <c r="AG214" s="70"/>
      <c r="AH214" s="97" t="e">
        <f t="shared" si="43"/>
        <v>#VALUE!</v>
      </c>
    </row>
    <row r="215" spans="1:37" ht="15" customHeight="1" x14ac:dyDescent="0.25">
      <c r="A215" s="64" t="s">
        <v>527</v>
      </c>
      <c r="B215" s="64" t="s">
        <v>528</v>
      </c>
      <c r="C215" s="65" t="s">
        <v>543</v>
      </c>
      <c r="D215" s="64" t="s">
        <v>24</v>
      </c>
      <c r="E215" s="64" t="s">
        <v>22</v>
      </c>
      <c r="F215" s="64" t="s">
        <v>27</v>
      </c>
      <c r="G215" s="64" t="s">
        <v>549</v>
      </c>
      <c r="H215" s="64">
        <v>467</v>
      </c>
      <c r="I215" s="64"/>
      <c r="J215" s="64"/>
      <c r="K215" s="64"/>
      <c r="L215" s="21">
        <v>467</v>
      </c>
      <c r="M215" s="64">
        <v>27</v>
      </c>
      <c r="N215" s="64"/>
      <c r="O215" s="27">
        <f t="shared" si="97"/>
        <v>560.4</v>
      </c>
      <c r="P215" s="21">
        <f t="shared" si="98"/>
        <v>3.0499999999999999E-2</v>
      </c>
      <c r="Q215" s="21">
        <f t="shared" si="99"/>
        <v>33.683999999999997</v>
      </c>
      <c r="R215" s="28">
        <f t="shared" si="100"/>
        <v>50.8</v>
      </c>
      <c r="S215" s="68">
        <f t="shared" si="76"/>
        <v>0.53149606299212604</v>
      </c>
      <c r="T215" s="68"/>
      <c r="U215" s="68"/>
      <c r="V215" s="68"/>
      <c r="W215" s="68"/>
      <c r="X215" s="68"/>
      <c r="Y215" s="68"/>
      <c r="Z215" s="68"/>
      <c r="AA215" s="21"/>
      <c r="AB215" s="21"/>
      <c r="AC215" s="21">
        <f t="shared" si="102"/>
        <v>0</v>
      </c>
      <c r="AD215" s="21"/>
      <c r="AE215" s="47" t="str">
        <f t="shared" si="42"/>
        <v>Refrigerador frost-free</v>
      </c>
      <c r="AF215" s="47">
        <f t="shared" si="106"/>
        <v>0.53149606299212604</v>
      </c>
      <c r="AG215" s="70"/>
      <c r="AH215" s="97">
        <f t="shared" si="43"/>
        <v>-0.53149606299212604</v>
      </c>
    </row>
    <row r="216" spans="1:37" ht="15" customHeight="1" x14ac:dyDescent="0.25">
      <c r="A216" s="64" t="s">
        <v>527</v>
      </c>
      <c r="B216" s="64" t="s">
        <v>528</v>
      </c>
      <c r="C216" s="65" t="s">
        <v>544</v>
      </c>
      <c r="D216" s="64" t="s">
        <v>23</v>
      </c>
      <c r="E216" s="64" t="s">
        <v>22</v>
      </c>
      <c r="F216" s="64" t="s">
        <v>27</v>
      </c>
      <c r="G216" s="64" t="s">
        <v>549</v>
      </c>
      <c r="H216" s="64">
        <v>272</v>
      </c>
      <c r="I216" s="64"/>
      <c r="J216" s="64">
        <v>100</v>
      </c>
      <c r="K216" s="64"/>
      <c r="L216" s="21">
        <f t="shared" si="103"/>
        <v>372</v>
      </c>
      <c r="M216" s="64">
        <v>36.5</v>
      </c>
      <c r="N216" s="64"/>
      <c r="O216" s="27">
        <f t="shared" si="97"/>
        <v>522</v>
      </c>
      <c r="P216" s="21">
        <f t="shared" si="98"/>
        <v>0.10589999999999999</v>
      </c>
      <c r="Q216" s="21">
        <f t="shared" si="99"/>
        <v>7.4862000000000002</v>
      </c>
      <c r="R216" s="28">
        <f t="shared" si="100"/>
        <v>62.8</v>
      </c>
      <c r="S216" s="68">
        <f t="shared" si="76"/>
        <v>0.58121019108280259</v>
      </c>
      <c r="T216" s="68" t="str">
        <f t="shared" si="77"/>
        <v>-</v>
      </c>
      <c r="U216" s="68">
        <f t="shared" ref="U216:U221" si="107">VLOOKUP($AE216,$P$12:$X$18,4,FALSE)</f>
        <v>0.59199999999999997</v>
      </c>
      <c r="V216" s="68">
        <f t="shared" ref="V216:V221" si="108">VLOOKUP($AE216,$P$12:$X$18,5,FALSE)</f>
        <v>0.67700000000000005</v>
      </c>
      <c r="W216" s="68">
        <f t="shared" ref="W216:W221" si="109">VLOOKUP($AE216,$P$12:$X$18,6,FALSE)</f>
        <v>0.76100000000000001</v>
      </c>
      <c r="X216" s="68">
        <f t="shared" ref="X216:X221" si="110">VLOOKUP($AE216,$P$12:$X$18,7,FALSE)</f>
        <v>0.84599999999999997</v>
      </c>
      <c r="Y216" s="68">
        <f t="shared" ref="Y216:Y221" si="111">VLOOKUP($AE216,$P$12:$X$18,8,FALSE)</f>
        <v>0.92100000000000004</v>
      </c>
      <c r="Z216" s="68">
        <f t="shared" ref="Z216:Z221" si="112">VLOOKUP($AE216,$P$12:$X$18,9,FALSE)</f>
        <v>0.96299999999999997</v>
      </c>
      <c r="AA216" s="21">
        <f t="shared" si="101"/>
        <v>0</v>
      </c>
      <c r="AB216" s="21" t="str">
        <f t="shared" si="104"/>
        <v/>
      </c>
      <c r="AC216" s="21">
        <f t="shared" si="102"/>
        <v>0</v>
      </c>
      <c r="AD216" s="21" t="str">
        <f t="shared" si="105"/>
        <v/>
      </c>
      <c r="AE216" s="47" t="str">
        <f t="shared" si="42"/>
        <v>Refrigerador-Congelador frost-free</v>
      </c>
      <c r="AF216" s="47">
        <f t="shared" si="106"/>
        <v>0.58121019108280259</v>
      </c>
      <c r="AG216" s="70"/>
      <c r="AH216" s="97" t="e">
        <f t="shared" si="43"/>
        <v>#VALUE!</v>
      </c>
    </row>
    <row r="217" spans="1:37" ht="15" customHeight="1" x14ac:dyDescent="0.25">
      <c r="A217" s="64" t="s">
        <v>527</v>
      </c>
      <c r="B217" s="64" t="s">
        <v>528</v>
      </c>
      <c r="C217" s="65" t="s">
        <v>545</v>
      </c>
      <c r="D217" s="64" t="s">
        <v>23</v>
      </c>
      <c r="E217" s="64" t="s">
        <v>22</v>
      </c>
      <c r="F217" s="64" t="s">
        <v>27</v>
      </c>
      <c r="G217" s="64" t="s">
        <v>549</v>
      </c>
      <c r="H217" s="64">
        <v>377</v>
      </c>
      <c r="I217" s="64"/>
      <c r="J217" s="64">
        <v>178</v>
      </c>
      <c r="K217" s="64"/>
      <c r="L217" s="21">
        <f t="shared" si="103"/>
        <v>555</v>
      </c>
      <c r="M217" s="64">
        <v>42.42</v>
      </c>
      <c r="N217" s="64"/>
      <c r="O217" s="27">
        <f t="shared" si="97"/>
        <v>800.56799999999998</v>
      </c>
      <c r="P217" s="21">
        <f t="shared" si="98"/>
        <v>0.10589999999999999</v>
      </c>
      <c r="Q217" s="21">
        <f t="shared" si="99"/>
        <v>7.4862000000000002</v>
      </c>
      <c r="R217" s="28">
        <f t="shared" si="100"/>
        <v>92.3</v>
      </c>
      <c r="S217" s="68">
        <f t="shared" si="76"/>
        <v>0.45958829902491877</v>
      </c>
      <c r="T217" s="68" t="str">
        <f t="shared" si="77"/>
        <v>-</v>
      </c>
      <c r="U217" s="68">
        <f t="shared" si="107"/>
        <v>0.59199999999999997</v>
      </c>
      <c r="V217" s="68">
        <f t="shared" si="108"/>
        <v>0.67700000000000005</v>
      </c>
      <c r="W217" s="68">
        <f t="shared" si="109"/>
        <v>0.76100000000000001</v>
      </c>
      <c r="X217" s="68">
        <f t="shared" si="110"/>
        <v>0.84599999999999997</v>
      </c>
      <c r="Y217" s="68">
        <f t="shared" si="111"/>
        <v>0.92100000000000004</v>
      </c>
      <c r="Z217" s="68">
        <f t="shared" si="112"/>
        <v>0.96299999999999997</v>
      </c>
      <c r="AA217" s="21">
        <f t="shared" si="101"/>
        <v>0</v>
      </c>
      <c r="AB217" s="21" t="str">
        <f t="shared" si="104"/>
        <v/>
      </c>
      <c r="AC217" s="21">
        <f t="shared" si="102"/>
        <v>0</v>
      </c>
      <c r="AD217" s="21" t="str">
        <f t="shared" si="105"/>
        <v/>
      </c>
      <c r="AE217" s="47" t="str">
        <f t="shared" ref="AE217:AE279" si="113">IF(D217=$D$18,$P$13,CONCATENATE(D217," ",IF(E217=$E$20,"frost-free","")))</f>
        <v>Refrigerador-Congelador frost-free</v>
      </c>
      <c r="AF217" s="47">
        <f t="shared" si="106"/>
        <v>0.45958829902491877</v>
      </c>
      <c r="AG217" s="70"/>
      <c r="AH217" s="97" t="e">
        <f t="shared" si="43"/>
        <v>#VALUE!</v>
      </c>
    </row>
    <row r="218" spans="1:37" ht="15" customHeight="1" x14ac:dyDescent="0.25">
      <c r="A218" s="64" t="s">
        <v>527</v>
      </c>
      <c r="B218" s="64" t="s">
        <v>528</v>
      </c>
      <c r="C218" s="65" t="s">
        <v>546</v>
      </c>
      <c r="D218" s="64" t="s">
        <v>23</v>
      </c>
      <c r="E218" s="64" t="s">
        <v>22</v>
      </c>
      <c r="F218" s="64" t="s">
        <v>27</v>
      </c>
      <c r="G218" s="64" t="s">
        <v>549</v>
      </c>
      <c r="H218" s="64">
        <v>363</v>
      </c>
      <c r="I218" s="64"/>
      <c r="J218" s="64">
        <v>176</v>
      </c>
      <c r="K218" s="64"/>
      <c r="L218" s="21">
        <f t="shared" si="103"/>
        <v>539</v>
      </c>
      <c r="M218" s="64">
        <v>42.42</v>
      </c>
      <c r="N218" s="64"/>
      <c r="O218" s="27">
        <f t="shared" si="97"/>
        <v>779.85599999999999</v>
      </c>
      <c r="P218" s="21">
        <f t="shared" si="98"/>
        <v>0.10589999999999999</v>
      </c>
      <c r="Q218" s="21">
        <f t="shared" si="99"/>
        <v>7.4862000000000002</v>
      </c>
      <c r="R218" s="28">
        <f t="shared" si="100"/>
        <v>90.1</v>
      </c>
      <c r="S218" s="68">
        <f t="shared" si="76"/>
        <v>0.47081021087680358</v>
      </c>
      <c r="T218" s="68" t="str">
        <f t="shared" si="77"/>
        <v>-</v>
      </c>
      <c r="U218" s="68">
        <f t="shared" si="107"/>
        <v>0.59199999999999997</v>
      </c>
      <c r="V218" s="68">
        <f t="shared" si="108"/>
        <v>0.67700000000000005</v>
      </c>
      <c r="W218" s="68">
        <f t="shared" si="109"/>
        <v>0.76100000000000001</v>
      </c>
      <c r="X218" s="68">
        <f t="shared" si="110"/>
        <v>0.84599999999999997</v>
      </c>
      <c r="Y218" s="68">
        <f t="shared" si="111"/>
        <v>0.92100000000000004</v>
      </c>
      <c r="Z218" s="68">
        <f t="shared" si="112"/>
        <v>0.96299999999999997</v>
      </c>
      <c r="AA218" s="21">
        <f t="shared" si="101"/>
        <v>0</v>
      </c>
      <c r="AB218" s="21" t="str">
        <f t="shared" si="104"/>
        <v/>
      </c>
      <c r="AC218" s="21">
        <f t="shared" si="102"/>
        <v>0</v>
      </c>
      <c r="AD218" s="21" t="str">
        <f t="shared" si="105"/>
        <v/>
      </c>
      <c r="AE218" s="47" t="str">
        <f t="shared" si="113"/>
        <v>Refrigerador-Congelador frost-free</v>
      </c>
      <c r="AF218" s="47">
        <f t="shared" si="106"/>
        <v>0.47081021087680358</v>
      </c>
      <c r="AG218" s="70"/>
      <c r="AH218" s="97" t="e">
        <f t="shared" ref="AH218:AH280" si="114">T218-S218</f>
        <v>#VALUE!</v>
      </c>
    </row>
    <row r="219" spans="1:37" ht="15" customHeight="1" x14ac:dyDescent="0.25">
      <c r="A219" s="64" t="s">
        <v>527</v>
      </c>
      <c r="B219" s="64" t="s">
        <v>528</v>
      </c>
      <c r="C219" s="65" t="s">
        <v>547</v>
      </c>
      <c r="D219" s="64" t="s">
        <v>24</v>
      </c>
      <c r="E219" s="64" t="s">
        <v>22</v>
      </c>
      <c r="F219" s="64" t="s">
        <v>27</v>
      </c>
      <c r="G219" s="64" t="s">
        <v>549</v>
      </c>
      <c r="H219" s="64">
        <v>578</v>
      </c>
      <c r="I219" s="64"/>
      <c r="J219" s="64"/>
      <c r="K219" s="64"/>
      <c r="L219" s="21">
        <f t="shared" si="103"/>
        <v>578</v>
      </c>
      <c r="M219" s="64">
        <v>29.42</v>
      </c>
      <c r="N219" s="64"/>
      <c r="O219" s="27">
        <f t="shared" si="97"/>
        <v>693.6</v>
      </c>
      <c r="P219" s="21">
        <f>VLOOKUP(AE219,$P$13:$R$19,2,FALSE)</f>
        <v>3.0499999999999999E-2</v>
      </c>
      <c r="Q219" s="21">
        <f>VLOOKUP(AE219,$P$13:$R$19,3,FALSE)</f>
        <v>33.683999999999997</v>
      </c>
      <c r="R219" s="28">
        <f t="shared" si="100"/>
        <v>54.8</v>
      </c>
      <c r="S219" s="68">
        <f t="shared" si="76"/>
        <v>0.53686131386861324</v>
      </c>
      <c r="T219" s="68" t="str">
        <f t="shared" si="77"/>
        <v>-</v>
      </c>
      <c r="U219" s="68">
        <f t="shared" si="107"/>
        <v>0.59899999999999998</v>
      </c>
      <c r="V219" s="68">
        <f t="shared" si="108"/>
        <v>0.68400000000000005</v>
      </c>
      <c r="W219" s="68">
        <f t="shared" si="109"/>
        <v>0.77</v>
      </c>
      <c r="X219" s="68">
        <f t="shared" si="110"/>
        <v>0.85499999999999998</v>
      </c>
      <c r="Y219" s="68">
        <f t="shared" si="111"/>
        <v>0.93100000000000005</v>
      </c>
      <c r="Z219" s="68">
        <f t="shared" si="112"/>
        <v>0.97199999999999998</v>
      </c>
      <c r="AA219" s="21">
        <f>IF(S219&lt;&gt;"-",IF(AF219&lt;X219,$X$23,IF(AF219&lt;Y219,$Y$23,$Z$23)),"")</f>
        <v>0</v>
      </c>
      <c r="AB219" s="21" t="str">
        <f t="shared" si="104"/>
        <v/>
      </c>
      <c r="AC219" s="21">
        <f t="shared" si="102"/>
        <v>0</v>
      </c>
      <c r="AD219" s="21" t="str">
        <f t="shared" si="105"/>
        <v/>
      </c>
      <c r="AE219" s="47" t="str">
        <f t="shared" si="113"/>
        <v>Refrigerador frost-free</v>
      </c>
      <c r="AF219" s="47">
        <f t="shared" si="106"/>
        <v>0.53686131386861324</v>
      </c>
      <c r="AG219" s="70"/>
      <c r="AH219" s="97" t="e">
        <f t="shared" si="114"/>
        <v>#VALUE!</v>
      </c>
    </row>
    <row r="220" spans="1:37" ht="15" customHeight="1" x14ac:dyDescent="0.25">
      <c r="A220" s="64" t="s">
        <v>527</v>
      </c>
      <c r="B220" s="64" t="s">
        <v>528</v>
      </c>
      <c r="C220" s="65" t="s">
        <v>548</v>
      </c>
      <c r="D220" s="64" t="s">
        <v>24</v>
      </c>
      <c r="E220" s="64" t="s">
        <v>22</v>
      </c>
      <c r="F220" s="64" t="s">
        <v>27</v>
      </c>
      <c r="G220" s="64" t="s">
        <v>549</v>
      </c>
      <c r="H220" s="64">
        <v>581</v>
      </c>
      <c r="I220" s="64"/>
      <c r="J220" s="64"/>
      <c r="K220" s="64"/>
      <c r="L220" s="21">
        <f t="shared" si="103"/>
        <v>581</v>
      </c>
      <c r="M220" s="67">
        <v>29.42</v>
      </c>
      <c r="N220" s="67"/>
      <c r="O220" s="27">
        <f t="shared" si="97"/>
        <v>697.19999999999993</v>
      </c>
      <c r="P220" s="21">
        <f t="shared" si="98"/>
        <v>3.0499999999999999E-2</v>
      </c>
      <c r="Q220" s="21">
        <f t="shared" si="99"/>
        <v>33.683999999999997</v>
      </c>
      <c r="R220" s="28">
        <f t="shared" si="100"/>
        <v>54.9</v>
      </c>
      <c r="S220" s="68">
        <f t="shared" si="76"/>
        <v>0.53588342440801462</v>
      </c>
      <c r="T220" s="68" t="str">
        <f t="shared" si="77"/>
        <v>-</v>
      </c>
      <c r="U220" s="68">
        <f t="shared" si="107"/>
        <v>0.59899999999999998</v>
      </c>
      <c r="V220" s="68">
        <f t="shared" si="108"/>
        <v>0.68400000000000005</v>
      </c>
      <c r="W220" s="68">
        <f t="shared" si="109"/>
        <v>0.77</v>
      </c>
      <c r="X220" s="68">
        <f t="shared" si="110"/>
        <v>0.85499999999999998</v>
      </c>
      <c r="Y220" s="68">
        <f t="shared" si="111"/>
        <v>0.93100000000000005</v>
      </c>
      <c r="Z220" s="68">
        <f t="shared" si="112"/>
        <v>0.97199999999999998</v>
      </c>
      <c r="AA220" s="21">
        <f t="shared" si="101"/>
        <v>0</v>
      </c>
      <c r="AB220" s="21" t="str">
        <f t="shared" si="104"/>
        <v/>
      </c>
      <c r="AC220" s="21">
        <f t="shared" si="102"/>
        <v>0</v>
      </c>
      <c r="AD220" s="21" t="str">
        <f t="shared" si="105"/>
        <v/>
      </c>
      <c r="AE220" s="47" t="str">
        <f t="shared" si="113"/>
        <v>Refrigerador frost-free</v>
      </c>
      <c r="AF220" s="47">
        <f t="shared" si="106"/>
        <v>0.53588342440801462</v>
      </c>
      <c r="AG220" s="70"/>
      <c r="AH220" s="97" t="e">
        <f t="shared" si="114"/>
        <v>#VALUE!</v>
      </c>
    </row>
    <row r="221" spans="1:37" s="66" customFormat="1" x14ac:dyDescent="0.25">
      <c r="A221" s="77" t="s">
        <v>527</v>
      </c>
      <c r="B221" s="77" t="s">
        <v>528</v>
      </c>
      <c r="C221" s="81" t="s">
        <v>550</v>
      </c>
      <c r="D221" s="82" t="s">
        <v>23</v>
      </c>
      <c r="E221" s="86" t="s">
        <v>22</v>
      </c>
      <c r="F221" s="82" t="s">
        <v>27</v>
      </c>
      <c r="G221" s="82" t="s">
        <v>549</v>
      </c>
      <c r="H221" s="82">
        <v>476</v>
      </c>
      <c r="I221" s="82"/>
      <c r="J221" s="82">
        <v>31</v>
      </c>
      <c r="K221" s="82">
        <v>233</v>
      </c>
      <c r="L221" s="83">
        <v>740</v>
      </c>
      <c r="M221" s="84">
        <v>58.5</v>
      </c>
      <c r="N221" s="84"/>
      <c r="O221" s="27">
        <f t="shared" si="97"/>
        <v>1149.0959999999998</v>
      </c>
      <c r="P221" s="21">
        <f t="shared" si="98"/>
        <v>0.10589999999999999</v>
      </c>
      <c r="Q221" s="21">
        <f t="shared" si="99"/>
        <v>7.4862000000000002</v>
      </c>
      <c r="R221" s="28">
        <f t="shared" si="100"/>
        <v>129.19999999999999</v>
      </c>
      <c r="S221" s="85">
        <v>0.45287237298490612</v>
      </c>
      <c r="T221" s="85" t="s">
        <v>551</v>
      </c>
      <c r="U221" s="68">
        <f t="shared" si="107"/>
        <v>0.59199999999999997</v>
      </c>
      <c r="V221" s="68">
        <f t="shared" si="108"/>
        <v>0.67700000000000005</v>
      </c>
      <c r="W221" s="68">
        <f t="shared" si="109"/>
        <v>0.76100000000000001</v>
      </c>
      <c r="X221" s="68">
        <f t="shared" si="110"/>
        <v>0.84599999999999997</v>
      </c>
      <c r="Y221" s="68">
        <f t="shared" si="111"/>
        <v>0.92100000000000004</v>
      </c>
      <c r="Z221" s="68">
        <f t="shared" si="112"/>
        <v>0.96299999999999997</v>
      </c>
      <c r="AA221" s="83" t="s">
        <v>12</v>
      </c>
      <c r="AB221" s="83" t="s">
        <v>552</v>
      </c>
      <c r="AC221" s="83" t="s">
        <v>33</v>
      </c>
      <c r="AD221" s="83" t="s">
        <v>552</v>
      </c>
      <c r="AE221" s="47" t="str">
        <f t="shared" si="113"/>
        <v>Refrigerador-Congelador frost-free</v>
      </c>
      <c r="AF221" s="72">
        <v>0.45287237298490612</v>
      </c>
      <c r="AG221" s="71"/>
      <c r="AH221" s="97" t="e">
        <f t="shared" si="114"/>
        <v>#VALUE!</v>
      </c>
      <c r="AI221" s="3"/>
      <c r="AJ221" s="3"/>
      <c r="AK221" s="3"/>
    </row>
    <row r="222" spans="1:37" s="66" customFormat="1" x14ac:dyDescent="0.25">
      <c r="A222" s="77" t="s">
        <v>527</v>
      </c>
      <c r="B222" s="77" t="s">
        <v>528</v>
      </c>
      <c r="C222" s="78" t="s">
        <v>553</v>
      </c>
      <c r="D222" s="77" t="s">
        <v>23</v>
      </c>
      <c r="E222" s="80" t="s">
        <v>22</v>
      </c>
      <c r="F222" s="77" t="s">
        <v>27</v>
      </c>
      <c r="G222" s="82" t="s">
        <v>549</v>
      </c>
      <c r="H222" s="77">
        <v>476</v>
      </c>
      <c r="I222" s="77"/>
      <c r="J222" s="77">
        <v>31</v>
      </c>
      <c r="K222" s="77">
        <v>233</v>
      </c>
      <c r="L222" s="74">
        <v>740</v>
      </c>
      <c r="M222" s="79">
        <v>58.5</v>
      </c>
      <c r="N222" s="79"/>
      <c r="O222" s="27">
        <f t="shared" si="97"/>
        <v>1149.0959999999998</v>
      </c>
      <c r="P222" s="21">
        <f t="shared" si="98"/>
        <v>0.10589999999999999</v>
      </c>
      <c r="Q222" s="21">
        <f t="shared" si="99"/>
        <v>7.4862000000000002</v>
      </c>
      <c r="R222" s="28">
        <f t="shared" si="100"/>
        <v>129.19999999999999</v>
      </c>
      <c r="S222" s="68">
        <v>0.45287237298490612</v>
      </c>
      <c r="T222" s="68" t="s">
        <v>551</v>
      </c>
      <c r="U222" s="68">
        <v>0.59199999999999997</v>
      </c>
      <c r="V222" s="68">
        <v>0.67700000000000005</v>
      </c>
      <c r="W222" s="68">
        <v>0.76100000000000001</v>
      </c>
      <c r="X222" s="68">
        <v>0.84599999999999997</v>
      </c>
      <c r="Y222" s="68">
        <v>0.92100000000000004</v>
      </c>
      <c r="Z222" s="68">
        <v>0.96299999999999997</v>
      </c>
      <c r="AA222" s="74" t="s">
        <v>12</v>
      </c>
      <c r="AB222" s="74" t="s">
        <v>552</v>
      </c>
      <c r="AC222" s="74" t="s">
        <v>33</v>
      </c>
      <c r="AD222" s="74" t="s">
        <v>552</v>
      </c>
      <c r="AE222" s="47" t="str">
        <f t="shared" si="113"/>
        <v>Refrigerador-Congelador frost-free</v>
      </c>
      <c r="AF222" s="72">
        <v>0.45287237298490612</v>
      </c>
      <c r="AG222" s="71"/>
      <c r="AH222" s="97" t="e">
        <f t="shared" si="114"/>
        <v>#VALUE!</v>
      </c>
      <c r="AI222" s="3"/>
      <c r="AJ222" s="3"/>
      <c r="AK222" s="3"/>
    </row>
    <row r="223" spans="1:37" s="66" customFormat="1" x14ac:dyDescent="0.25">
      <c r="A223" s="77" t="s">
        <v>527</v>
      </c>
      <c r="B223" s="77" t="s">
        <v>528</v>
      </c>
      <c r="C223" s="78" t="s">
        <v>554</v>
      </c>
      <c r="D223" s="77" t="s">
        <v>23</v>
      </c>
      <c r="E223" s="80" t="s">
        <v>22</v>
      </c>
      <c r="F223" s="77" t="s">
        <v>27</v>
      </c>
      <c r="G223" s="82" t="s">
        <v>549</v>
      </c>
      <c r="H223" s="77">
        <v>521</v>
      </c>
      <c r="I223" s="77"/>
      <c r="J223" s="77">
        <v>31</v>
      </c>
      <c r="K223" s="77">
        <v>91</v>
      </c>
      <c r="L223" s="74">
        <v>643</v>
      </c>
      <c r="M223" s="79">
        <v>55.33</v>
      </c>
      <c r="N223" s="79"/>
      <c r="O223" s="27">
        <f t="shared" si="97"/>
        <v>887.85599999999999</v>
      </c>
      <c r="P223" s="21">
        <f t="shared" si="98"/>
        <v>0.10589999999999999</v>
      </c>
      <c r="Q223" s="21">
        <f t="shared" si="99"/>
        <v>7.4862000000000002</v>
      </c>
      <c r="R223" s="28">
        <f t="shared" si="100"/>
        <v>101.5</v>
      </c>
      <c r="S223" s="68">
        <v>0.54506864369693619</v>
      </c>
      <c r="T223" s="68" t="s">
        <v>551</v>
      </c>
      <c r="U223" s="68">
        <v>0.59199999999999997</v>
      </c>
      <c r="V223" s="68">
        <v>0.67700000000000005</v>
      </c>
      <c r="W223" s="68">
        <v>0.76100000000000001</v>
      </c>
      <c r="X223" s="68">
        <v>0.84599999999999997</v>
      </c>
      <c r="Y223" s="68">
        <v>0.92100000000000004</v>
      </c>
      <c r="Z223" s="68">
        <v>0.96299999999999997</v>
      </c>
      <c r="AA223" s="74" t="s">
        <v>12</v>
      </c>
      <c r="AB223" s="74" t="s">
        <v>552</v>
      </c>
      <c r="AC223" s="74" t="s">
        <v>33</v>
      </c>
      <c r="AD223" s="74" t="s">
        <v>552</v>
      </c>
      <c r="AE223" s="47" t="str">
        <f t="shared" si="113"/>
        <v>Refrigerador-Congelador frost-free</v>
      </c>
      <c r="AF223" s="72">
        <v>0.54506864369693619</v>
      </c>
      <c r="AG223" s="71"/>
      <c r="AH223" s="97" t="e">
        <f t="shared" si="114"/>
        <v>#VALUE!</v>
      </c>
      <c r="AI223" s="3"/>
      <c r="AJ223" s="3"/>
      <c r="AK223" s="3"/>
    </row>
    <row r="224" spans="1:37" s="66" customFormat="1" x14ac:dyDescent="0.25">
      <c r="A224" s="78" t="s">
        <v>527</v>
      </c>
      <c r="B224" s="77" t="s">
        <v>528</v>
      </c>
      <c r="C224" s="80" t="s">
        <v>555</v>
      </c>
      <c r="D224" s="77" t="s">
        <v>23</v>
      </c>
      <c r="E224" s="77" t="s">
        <v>22</v>
      </c>
      <c r="F224" s="77" t="s">
        <v>27</v>
      </c>
      <c r="G224" s="82" t="s">
        <v>549</v>
      </c>
      <c r="H224" s="77">
        <v>521</v>
      </c>
      <c r="I224" s="77"/>
      <c r="J224" s="77">
        <v>31</v>
      </c>
      <c r="K224" s="79">
        <v>91</v>
      </c>
      <c r="L224" s="74">
        <v>643</v>
      </c>
      <c r="M224" s="79">
        <v>55.3</v>
      </c>
      <c r="N224" s="79"/>
      <c r="O224" s="27">
        <f t="shared" si="97"/>
        <v>887.85599999999999</v>
      </c>
      <c r="P224" s="21">
        <f t="shared" si="98"/>
        <v>0.10589999999999999</v>
      </c>
      <c r="Q224" s="21">
        <f t="shared" si="99"/>
        <v>7.4862000000000002</v>
      </c>
      <c r="R224" s="28">
        <f t="shared" si="100"/>
        <v>101.5</v>
      </c>
      <c r="S224" s="68">
        <v>0.54477310674933255</v>
      </c>
      <c r="T224" s="68" t="s">
        <v>551</v>
      </c>
      <c r="U224" s="68">
        <v>0.59199999999999997</v>
      </c>
      <c r="V224" s="68">
        <v>0.67700000000000005</v>
      </c>
      <c r="W224" s="68">
        <v>0.76100000000000001</v>
      </c>
      <c r="X224" s="68">
        <v>0.84599999999999997</v>
      </c>
      <c r="Y224" s="74">
        <v>0.92100000000000004</v>
      </c>
      <c r="Z224" s="74">
        <v>0.96299999999999997</v>
      </c>
      <c r="AA224" s="74" t="s">
        <v>12</v>
      </c>
      <c r="AB224" s="74" t="s">
        <v>552</v>
      </c>
      <c r="AC224" s="74" t="s">
        <v>33</v>
      </c>
      <c r="AD224" s="74" t="s">
        <v>552</v>
      </c>
      <c r="AE224" s="47" t="str">
        <f t="shared" si="113"/>
        <v>Refrigerador-Congelador frost-free</v>
      </c>
      <c r="AF224" s="72">
        <v>0.54477310674933255</v>
      </c>
      <c r="AG224" s="71"/>
      <c r="AH224" s="97" t="e">
        <f t="shared" si="114"/>
        <v>#VALUE!</v>
      </c>
      <c r="AI224" s="3"/>
      <c r="AJ224" s="3"/>
      <c r="AK224" s="3"/>
    </row>
    <row r="225" spans="1:37" s="66" customFormat="1" x14ac:dyDescent="0.25">
      <c r="A225" s="77" t="s">
        <v>527</v>
      </c>
      <c r="B225" s="77" t="s">
        <v>528</v>
      </c>
      <c r="C225" s="81" t="s">
        <v>556</v>
      </c>
      <c r="D225" s="82" t="s">
        <v>23</v>
      </c>
      <c r="E225" s="86" t="s">
        <v>22</v>
      </c>
      <c r="F225" s="82" t="s">
        <v>27</v>
      </c>
      <c r="G225" s="82" t="s">
        <v>549</v>
      </c>
      <c r="H225" s="82">
        <v>533</v>
      </c>
      <c r="I225" s="82"/>
      <c r="J225" s="82">
        <v>31</v>
      </c>
      <c r="K225" s="82">
        <v>241</v>
      </c>
      <c r="L225" s="83">
        <v>805</v>
      </c>
      <c r="M225" s="84">
        <v>72.25</v>
      </c>
      <c r="N225" s="84"/>
      <c r="O225" s="27">
        <f t="shared" si="97"/>
        <v>1235.2560000000001</v>
      </c>
      <c r="P225" s="21">
        <f t="shared" si="98"/>
        <v>0.10589999999999999</v>
      </c>
      <c r="Q225" s="21">
        <f t="shared" si="99"/>
        <v>7.4862000000000002</v>
      </c>
      <c r="R225" s="28">
        <f t="shared" si="100"/>
        <v>138.30000000000001</v>
      </c>
      <c r="S225" s="85">
        <v>0.52241575596549039</v>
      </c>
      <c r="T225" s="85" t="s">
        <v>551</v>
      </c>
      <c r="U225" s="85">
        <v>0.59199999999999997</v>
      </c>
      <c r="V225" s="85">
        <v>0.67700000000000005</v>
      </c>
      <c r="W225" s="85">
        <v>0.76100000000000001</v>
      </c>
      <c r="X225" s="85">
        <v>0.84599999999999997</v>
      </c>
      <c r="Y225" s="85">
        <v>0.92100000000000004</v>
      </c>
      <c r="Z225" s="85">
        <v>0.96299999999999997</v>
      </c>
      <c r="AA225" s="83" t="s">
        <v>12</v>
      </c>
      <c r="AB225" s="83" t="s">
        <v>552</v>
      </c>
      <c r="AC225" s="83" t="s">
        <v>33</v>
      </c>
      <c r="AD225" s="83" t="s">
        <v>552</v>
      </c>
      <c r="AE225" s="47" t="str">
        <f t="shared" si="113"/>
        <v>Refrigerador-Congelador frost-free</v>
      </c>
      <c r="AF225" s="72">
        <v>0.52241575596549039</v>
      </c>
      <c r="AG225" s="71"/>
      <c r="AH225" s="97" t="e">
        <f t="shared" si="114"/>
        <v>#VALUE!</v>
      </c>
      <c r="AI225" s="3"/>
      <c r="AJ225" s="3"/>
      <c r="AK225" s="3"/>
    </row>
    <row r="226" spans="1:37" s="66" customFormat="1" x14ac:dyDescent="0.25">
      <c r="A226" s="77" t="s">
        <v>527</v>
      </c>
      <c r="B226" s="77" t="s">
        <v>528</v>
      </c>
      <c r="C226" s="78" t="s">
        <v>557</v>
      </c>
      <c r="D226" s="77" t="s">
        <v>23</v>
      </c>
      <c r="E226" s="80" t="s">
        <v>22</v>
      </c>
      <c r="F226" s="77" t="s">
        <v>27</v>
      </c>
      <c r="G226" s="82" t="s">
        <v>549</v>
      </c>
      <c r="H226" s="77">
        <v>527</v>
      </c>
      <c r="I226" s="77"/>
      <c r="J226" s="77">
        <v>31</v>
      </c>
      <c r="K226" s="77">
        <v>241</v>
      </c>
      <c r="L226" s="74">
        <v>799</v>
      </c>
      <c r="M226" s="79">
        <v>66.92</v>
      </c>
      <c r="N226" s="79"/>
      <c r="O226" s="27">
        <f t="shared" si="97"/>
        <v>1228.056</v>
      </c>
      <c r="P226" s="21">
        <f t="shared" si="98"/>
        <v>0.10589999999999999</v>
      </c>
      <c r="Q226" s="21">
        <f t="shared" si="99"/>
        <v>7.4862000000000002</v>
      </c>
      <c r="R226" s="28">
        <f t="shared" si="100"/>
        <v>137.5</v>
      </c>
      <c r="S226" s="68">
        <v>0.48655881138143714</v>
      </c>
      <c r="T226" s="68" t="s">
        <v>551</v>
      </c>
      <c r="U226" s="68">
        <v>0.59199999999999997</v>
      </c>
      <c r="V226" s="68">
        <v>0.67700000000000005</v>
      </c>
      <c r="W226" s="68">
        <v>0.76100000000000001</v>
      </c>
      <c r="X226" s="68">
        <v>0.84599999999999997</v>
      </c>
      <c r="Y226" s="68">
        <v>0.92100000000000004</v>
      </c>
      <c r="Z226" s="68">
        <v>0.96299999999999997</v>
      </c>
      <c r="AA226" s="74" t="s">
        <v>12</v>
      </c>
      <c r="AB226" s="74" t="s">
        <v>552</v>
      </c>
      <c r="AC226" s="74" t="s">
        <v>33</v>
      </c>
      <c r="AD226" s="74" t="s">
        <v>552</v>
      </c>
      <c r="AE226" s="47" t="str">
        <f t="shared" si="113"/>
        <v>Refrigerador-Congelador frost-free</v>
      </c>
      <c r="AF226" s="72">
        <v>0.48655881138143714</v>
      </c>
      <c r="AG226" s="71"/>
      <c r="AH226" s="97" t="e">
        <f t="shared" si="114"/>
        <v>#VALUE!</v>
      </c>
      <c r="AI226" s="3"/>
      <c r="AJ226" s="3"/>
      <c r="AK226" s="3"/>
    </row>
    <row r="227" spans="1:37" s="66" customFormat="1" x14ac:dyDescent="0.25">
      <c r="A227" s="77" t="s">
        <v>527</v>
      </c>
      <c r="B227" s="77" t="s">
        <v>528</v>
      </c>
      <c r="C227" s="78" t="s">
        <v>558</v>
      </c>
      <c r="D227" s="77" t="s">
        <v>23</v>
      </c>
      <c r="E227" s="80" t="s">
        <v>22</v>
      </c>
      <c r="F227" s="77" t="s">
        <v>27</v>
      </c>
      <c r="G227" s="82" t="s">
        <v>549</v>
      </c>
      <c r="H227" s="77">
        <v>453</v>
      </c>
      <c r="I227" s="77"/>
      <c r="J227" s="77">
        <v>24</v>
      </c>
      <c r="K227" s="77">
        <v>200</v>
      </c>
      <c r="L227" s="74">
        <v>677</v>
      </c>
      <c r="M227" s="79">
        <v>67.42</v>
      </c>
      <c r="N227" s="79"/>
      <c r="O227" s="27">
        <f t="shared" si="97"/>
        <v>1034.5439999999999</v>
      </c>
      <c r="P227" s="21">
        <f t="shared" si="98"/>
        <v>0.10589999999999999</v>
      </c>
      <c r="Q227" s="21">
        <f t="shared" si="99"/>
        <v>7.4862000000000002</v>
      </c>
      <c r="R227" s="28">
        <f t="shared" si="100"/>
        <v>117</v>
      </c>
      <c r="S227" s="68">
        <v>0.57602067651422473</v>
      </c>
      <c r="T227" s="68" t="s">
        <v>551</v>
      </c>
      <c r="U227" s="68">
        <v>0.59199999999999997</v>
      </c>
      <c r="V227" s="68">
        <v>0.67700000000000005</v>
      </c>
      <c r="W227" s="68">
        <v>0.76100000000000001</v>
      </c>
      <c r="X227" s="68">
        <v>0.84599999999999997</v>
      </c>
      <c r="Y227" s="68">
        <v>0.92100000000000004</v>
      </c>
      <c r="Z227" s="68">
        <v>0.96299999999999997</v>
      </c>
      <c r="AA227" s="74" t="s">
        <v>12</v>
      </c>
      <c r="AB227" s="74" t="s">
        <v>552</v>
      </c>
      <c r="AC227" s="74" t="s">
        <v>33</v>
      </c>
      <c r="AD227" s="74" t="s">
        <v>552</v>
      </c>
      <c r="AE227" s="47" t="str">
        <f t="shared" si="113"/>
        <v>Refrigerador-Congelador frost-free</v>
      </c>
      <c r="AF227" s="72">
        <v>0.57602067651422473</v>
      </c>
      <c r="AG227" s="71"/>
      <c r="AH227" s="97" t="e">
        <f t="shared" si="114"/>
        <v>#VALUE!</v>
      </c>
      <c r="AI227" s="3"/>
      <c r="AJ227" s="3"/>
      <c r="AK227" s="3"/>
    </row>
    <row r="228" spans="1:37" s="66" customFormat="1" x14ac:dyDescent="0.25">
      <c r="A228" s="77" t="s">
        <v>527</v>
      </c>
      <c r="B228" s="77" t="s">
        <v>528</v>
      </c>
      <c r="C228" s="78" t="s">
        <v>559</v>
      </c>
      <c r="D228" s="77" t="s">
        <v>23</v>
      </c>
      <c r="E228" s="80" t="s">
        <v>22</v>
      </c>
      <c r="F228" s="77" t="s">
        <v>27</v>
      </c>
      <c r="G228" s="82" t="s">
        <v>549</v>
      </c>
      <c r="H228" s="77">
        <v>448</v>
      </c>
      <c r="I228" s="77"/>
      <c r="J228" s="77">
        <v>24</v>
      </c>
      <c r="K228" s="77">
        <v>200</v>
      </c>
      <c r="L228" s="74">
        <v>672</v>
      </c>
      <c r="M228" s="79">
        <v>62</v>
      </c>
      <c r="N228" s="79"/>
      <c r="O228" s="76">
        <v>1028.5439999999999</v>
      </c>
      <c r="P228" s="74">
        <v>0.10589999999999999</v>
      </c>
      <c r="Q228" s="74">
        <v>7.4862000000000002</v>
      </c>
      <c r="R228" s="75">
        <v>116.40900959999998</v>
      </c>
      <c r="S228" s="68">
        <v>0.53260482339848048</v>
      </c>
      <c r="T228" s="68" t="s">
        <v>551</v>
      </c>
      <c r="U228" s="68">
        <v>0.59199999999999997</v>
      </c>
      <c r="V228" s="68">
        <v>0.67700000000000005</v>
      </c>
      <c r="W228" s="68">
        <v>0.76100000000000001</v>
      </c>
      <c r="X228" s="68">
        <v>0.84599999999999997</v>
      </c>
      <c r="Y228" s="68">
        <v>0.92100000000000004</v>
      </c>
      <c r="Z228" s="68">
        <v>0.96299999999999997</v>
      </c>
      <c r="AA228" s="74" t="s">
        <v>12</v>
      </c>
      <c r="AB228" s="74" t="s">
        <v>552</v>
      </c>
      <c r="AC228" s="74" t="s">
        <v>33</v>
      </c>
      <c r="AD228" s="74" t="s">
        <v>552</v>
      </c>
      <c r="AE228" s="47" t="str">
        <f t="shared" si="113"/>
        <v>Refrigerador-Congelador frost-free</v>
      </c>
      <c r="AF228" s="72">
        <v>0.53260482339848048</v>
      </c>
      <c r="AG228" s="71"/>
      <c r="AH228" s="97" t="e">
        <f t="shared" si="114"/>
        <v>#VALUE!</v>
      </c>
      <c r="AI228" s="3"/>
      <c r="AJ228" s="3"/>
      <c r="AK228" s="3"/>
    </row>
    <row r="229" spans="1:37" s="66" customFormat="1" x14ac:dyDescent="0.25">
      <c r="A229" s="77" t="s">
        <v>527</v>
      </c>
      <c r="B229" s="77" t="s">
        <v>528</v>
      </c>
      <c r="C229" s="78" t="s">
        <v>560</v>
      </c>
      <c r="D229" s="77" t="s">
        <v>23</v>
      </c>
      <c r="E229" s="80" t="s">
        <v>22</v>
      </c>
      <c r="F229" s="77" t="s">
        <v>27</v>
      </c>
      <c r="G229" s="82" t="s">
        <v>549</v>
      </c>
      <c r="H229" s="77">
        <v>507</v>
      </c>
      <c r="I229" s="77"/>
      <c r="J229" s="77">
        <v>27</v>
      </c>
      <c r="K229" s="77">
        <v>152</v>
      </c>
      <c r="L229" s="74">
        <v>686</v>
      </c>
      <c r="M229" s="79">
        <v>57.8</v>
      </c>
      <c r="N229" s="79"/>
      <c r="O229" s="76">
        <v>998.65200000000004</v>
      </c>
      <c r="P229" s="74">
        <v>0.10589999999999999</v>
      </c>
      <c r="Q229" s="74">
        <v>7.4862000000000002</v>
      </c>
      <c r="R229" s="75">
        <v>113.2434468</v>
      </c>
      <c r="S229" s="68">
        <v>0.51040481046184472</v>
      </c>
      <c r="T229" s="68" t="s">
        <v>551</v>
      </c>
      <c r="U229" s="68">
        <v>0.59199999999999997</v>
      </c>
      <c r="V229" s="68">
        <v>0.67700000000000005</v>
      </c>
      <c r="W229" s="68">
        <v>0.76100000000000001</v>
      </c>
      <c r="X229" s="68">
        <v>0.84599999999999997</v>
      </c>
      <c r="Y229" s="68">
        <v>0.92100000000000004</v>
      </c>
      <c r="Z229" s="68">
        <v>0.96299999999999997</v>
      </c>
      <c r="AA229" s="74" t="s">
        <v>12</v>
      </c>
      <c r="AB229" s="74" t="s">
        <v>552</v>
      </c>
      <c r="AC229" s="74" t="s">
        <v>33</v>
      </c>
      <c r="AD229" s="74" t="s">
        <v>552</v>
      </c>
      <c r="AE229" s="47" t="str">
        <f t="shared" si="113"/>
        <v>Refrigerador-Congelador frost-free</v>
      </c>
      <c r="AF229" s="72">
        <v>0.51040481046184472</v>
      </c>
      <c r="AG229" s="71"/>
      <c r="AH229" s="97" t="e">
        <f t="shared" si="114"/>
        <v>#VALUE!</v>
      </c>
      <c r="AI229" s="3"/>
      <c r="AJ229" s="3"/>
      <c r="AK229" s="3"/>
    </row>
    <row r="230" spans="1:37" s="66" customFormat="1" x14ac:dyDescent="0.25">
      <c r="A230" s="77" t="s">
        <v>527</v>
      </c>
      <c r="B230" s="77" t="s">
        <v>528</v>
      </c>
      <c r="C230" s="78" t="s">
        <v>561</v>
      </c>
      <c r="D230" s="77" t="s">
        <v>23</v>
      </c>
      <c r="E230" s="80" t="s">
        <v>22</v>
      </c>
      <c r="F230" s="77" t="s">
        <v>27</v>
      </c>
      <c r="G230" s="82" t="s">
        <v>549</v>
      </c>
      <c r="H230" s="77">
        <v>445</v>
      </c>
      <c r="I230" s="77"/>
      <c r="J230" s="77">
        <v>24</v>
      </c>
      <c r="K230" s="77">
        <v>126</v>
      </c>
      <c r="L230" s="74">
        <v>595</v>
      </c>
      <c r="M230" s="79">
        <v>54.5</v>
      </c>
      <c r="N230" s="79"/>
      <c r="O230" s="76">
        <v>860.66399999999999</v>
      </c>
      <c r="P230" s="74">
        <v>0.10589999999999999</v>
      </c>
      <c r="Q230" s="74">
        <v>7.4862000000000002</v>
      </c>
      <c r="R230" s="75">
        <v>98.63051759999999</v>
      </c>
      <c r="S230" s="68">
        <v>0.55256731208718712</v>
      </c>
      <c r="T230" s="68" t="s">
        <v>551</v>
      </c>
      <c r="U230" s="68">
        <v>0.59199999999999997</v>
      </c>
      <c r="V230" s="68">
        <v>0.67700000000000005</v>
      </c>
      <c r="W230" s="68">
        <v>0.76100000000000001</v>
      </c>
      <c r="X230" s="68">
        <v>0.84599999999999997</v>
      </c>
      <c r="Y230" s="68">
        <v>0.92100000000000004</v>
      </c>
      <c r="Z230" s="68">
        <v>0.96299999999999997</v>
      </c>
      <c r="AA230" s="74" t="s">
        <v>12</v>
      </c>
      <c r="AB230" s="74" t="s">
        <v>552</v>
      </c>
      <c r="AC230" s="74" t="s">
        <v>33</v>
      </c>
      <c r="AD230" s="74" t="s">
        <v>552</v>
      </c>
      <c r="AE230" s="47" t="str">
        <f t="shared" si="113"/>
        <v>Refrigerador-Congelador frost-free</v>
      </c>
      <c r="AF230" s="72">
        <v>0.55256731208718712</v>
      </c>
      <c r="AG230" s="71"/>
      <c r="AH230" s="97" t="e">
        <f t="shared" si="114"/>
        <v>#VALUE!</v>
      </c>
      <c r="AI230" s="3"/>
      <c r="AJ230" s="3"/>
      <c r="AK230" s="3"/>
    </row>
    <row r="231" spans="1:37" s="66" customFormat="1" x14ac:dyDescent="0.25">
      <c r="A231" s="77" t="s">
        <v>527</v>
      </c>
      <c r="B231" s="77" t="s">
        <v>528</v>
      </c>
      <c r="C231" s="78" t="s">
        <v>562</v>
      </c>
      <c r="D231" s="77" t="s">
        <v>61</v>
      </c>
      <c r="E231" s="80" t="s">
        <v>22</v>
      </c>
      <c r="F231" s="77" t="s">
        <v>27</v>
      </c>
      <c r="G231" s="82" t="s">
        <v>549</v>
      </c>
      <c r="H231" s="77"/>
      <c r="I231" s="77"/>
      <c r="J231" s="77">
        <v>31</v>
      </c>
      <c r="K231" s="77">
        <v>609</v>
      </c>
      <c r="L231" s="74">
        <v>640</v>
      </c>
      <c r="M231" s="79">
        <v>61.5</v>
      </c>
      <c r="N231" s="79"/>
      <c r="O231" s="76">
        <v>1412.616</v>
      </c>
      <c r="P231" s="74">
        <v>1.78E-2</v>
      </c>
      <c r="Q231" s="74">
        <v>58.712000000000003</v>
      </c>
      <c r="R231" s="75">
        <v>83.856564800000001</v>
      </c>
      <c r="S231" s="68">
        <v>0.73339517480448946</v>
      </c>
      <c r="T231" s="68" t="s">
        <v>551</v>
      </c>
      <c r="U231" s="68">
        <v>0.59899999999999998</v>
      </c>
      <c r="V231" s="68">
        <v>0.68400000000000005</v>
      </c>
      <c r="W231" s="68">
        <v>0.77</v>
      </c>
      <c r="X231" s="68">
        <v>0.85499999999999998</v>
      </c>
      <c r="Y231" s="68">
        <v>0.93100000000000005</v>
      </c>
      <c r="Z231" s="68">
        <v>0.97199999999999998</v>
      </c>
      <c r="AA231" s="74" t="s">
        <v>12</v>
      </c>
      <c r="AB231" s="74" t="s">
        <v>552</v>
      </c>
      <c r="AC231" s="74" t="s">
        <v>31</v>
      </c>
      <c r="AD231" s="74" t="s">
        <v>552</v>
      </c>
      <c r="AE231" s="47" t="str">
        <f t="shared" si="113"/>
        <v>Congelador vertical frost-free</v>
      </c>
      <c r="AF231" s="72">
        <v>0.73339517480448946</v>
      </c>
      <c r="AG231" s="71"/>
      <c r="AH231" s="97" t="e">
        <f t="shared" si="114"/>
        <v>#VALUE!</v>
      </c>
      <c r="AI231" s="3"/>
      <c r="AJ231" s="3"/>
      <c r="AK231" s="3"/>
    </row>
    <row r="232" spans="1:37" s="66" customFormat="1" x14ac:dyDescent="0.25">
      <c r="A232" s="77" t="s">
        <v>527</v>
      </c>
      <c r="B232" s="77" t="s">
        <v>528</v>
      </c>
      <c r="C232" s="78" t="s">
        <v>563</v>
      </c>
      <c r="D232" s="77" t="s">
        <v>24</v>
      </c>
      <c r="E232" s="80" t="s">
        <v>22</v>
      </c>
      <c r="F232" s="77" t="s">
        <v>27</v>
      </c>
      <c r="G232" s="77"/>
      <c r="H232" s="77">
        <v>660</v>
      </c>
      <c r="I232" s="77"/>
      <c r="J232" s="77"/>
      <c r="K232" s="77"/>
      <c r="L232" s="74">
        <v>660</v>
      </c>
      <c r="M232" s="79">
        <v>34.6</v>
      </c>
      <c r="N232" s="79"/>
      <c r="O232" s="76">
        <v>792</v>
      </c>
      <c r="P232" s="74">
        <v>3.0499999999999999E-2</v>
      </c>
      <c r="Q232" s="74">
        <v>33.683999999999997</v>
      </c>
      <c r="R232" s="75">
        <v>57.839999999999996</v>
      </c>
      <c r="S232" s="68">
        <v>0.59820193637621033</v>
      </c>
      <c r="T232" s="68" t="s">
        <v>551</v>
      </c>
      <c r="U232" s="68">
        <v>0.59899999999999998</v>
      </c>
      <c r="V232" s="68">
        <v>0.68400000000000005</v>
      </c>
      <c r="W232" s="68">
        <v>0.77</v>
      </c>
      <c r="X232" s="68">
        <v>0.85499999999999998</v>
      </c>
      <c r="Y232" s="68">
        <v>0.93100000000000005</v>
      </c>
      <c r="Z232" s="68">
        <v>0.97199999999999998</v>
      </c>
      <c r="AA232" s="74" t="s">
        <v>12</v>
      </c>
      <c r="AB232" s="74" t="s">
        <v>552</v>
      </c>
      <c r="AC232" s="74" t="s">
        <v>33</v>
      </c>
      <c r="AD232" s="74" t="s">
        <v>552</v>
      </c>
      <c r="AE232" s="47" t="str">
        <f t="shared" si="113"/>
        <v>Refrigerador frost-free</v>
      </c>
      <c r="AF232" s="72">
        <v>0.59820193637621033</v>
      </c>
      <c r="AG232" s="71"/>
      <c r="AH232" s="97" t="e">
        <f t="shared" si="114"/>
        <v>#VALUE!</v>
      </c>
      <c r="AI232" s="3"/>
      <c r="AJ232" s="3"/>
      <c r="AK232" s="3"/>
    </row>
    <row r="233" spans="1:37" s="66" customFormat="1" x14ac:dyDescent="0.25">
      <c r="A233" s="77" t="s">
        <v>527</v>
      </c>
      <c r="B233" s="77" t="s">
        <v>528</v>
      </c>
      <c r="C233" s="78" t="s">
        <v>564</v>
      </c>
      <c r="D233" s="77" t="s">
        <v>24</v>
      </c>
      <c r="E233" s="80" t="s">
        <v>22</v>
      </c>
      <c r="F233" s="77" t="s">
        <v>27</v>
      </c>
      <c r="G233" s="77"/>
      <c r="H233" s="77">
        <v>643</v>
      </c>
      <c r="I233" s="77"/>
      <c r="J233" s="77"/>
      <c r="K233" s="77"/>
      <c r="L233" s="74">
        <v>643</v>
      </c>
      <c r="M233" s="79">
        <v>34.299999999999997</v>
      </c>
      <c r="N233" s="79"/>
      <c r="O233" s="76">
        <v>771.6</v>
      </c>
      <c r="P233" s="74">
        <v>3.0499999999999999E-2</v>
      </c>
      <c r="Q233" s="74">
        <v>33.683999999999997</v>
      </c>
      <c r="R233" s="75">
        <v>57.217799999999997</v>
      </c>
      <c r="S233" s="68">
        <v>0.59946380322207427</v>
      </c>
      <c r="T233" s="68" t="s">
        <v>551</v>
      </c>
      <c r="U233" s="68">
        <v>0.59899999999999998</v>
      </c>
      <c r="V233" s="68">
        <v>0.68400000000000005</v>
      </c>
      <c r="W233" s="68">
        <v>0.77</v>
      </c>
      <c r="X233" s="68">
        <v>0.85499999999999998</v>
      </c>
      <c r="Y233" s="68">
        <v>0.93100000000000005</v>
      </c>
      <c r="Z233" s="68">
        <v>0.97199999999999998</v>
      </c>
      <c r="AA233" s="74" t="s">
        <v>12</v>
      </c>
      <c r="AB233" s="74" t="s">
        <v>552</v>
      </c>
      <c r="AC233" s="74" t="s">
        <v>32</v>
      </c>
      <c r="AD233" s="74" t="s">
        <v>552</v>
      </c>
      <c r="AE233" s="47" t="str">
        <f t="shared" si="113"/>
        <v>Refrigerador frost-free</v>
      </c>
      <c r="AF233" s="72">
        <v>0.59946380322207427</v>
      </c>
      <c r="AG233" s="71"/>
      <c r="AH233" s="97" t="e">
        <f t="shared" si="114"/>
        <v>#VALUE!</v>
      </c>
      <c r="AI233" s="3"/>
      <c r="AJ233" s="3"/>
      <c r="AK233" s="3"/>
    </row>
    <row r="234" spans="1:37" x14ac:dyDescent="0.25">
      <c r="A234" s="25" t="s">
        <v>407</v>
      </c>
      <c r="B234" s="25" t="s">
        <v>460</v>
      </c>
      <c r="C234" s="25" t="s">
        <v>304</v>
      </c>
      <c r="D234" s="25" t="s">
        <v>24</v>
      </c>
      <c r="E234" s="25" t="s">
        <v>22</v>
      </c>
      <c r="F234" s="25" t="s">
        <v>27</v>
      </c>
      <c r="G234" s="25" t="s">
        <v>305</v>
      </c>
      <c r="H234" s="25">
        <v>475</v>
      </c>
      <c r="I234" s="25">
        <v>0</v>
      </c>
      <c r="J234" s="25">
        <v>0</v>
      </c>
      <c r="K234" s="25">
        <v>0</v>
      </c>
      <c r="L234" s="21">
        <f t="shared" si="55"/>
        <v>475</v>
      </c>
      <c r="M234" s="25">
        <v>20.9</v>
      </c>
      <c r="N234" s="25"/>
      <c r="O234" s="27">
        <f t="shared" si="56"/>
        <v>570</v>
      </c>
      <c r="P234" s="21">
        <f t="shared" si="57"/>
        <v>3.0499999999999999E-2</v>
      </c>
      <c r="Q234" s="21">
        <f t="shared" si="58"/>
        <v>33.683999999999997</v>
      </c>
      <c r="R234" s="28">
        <f t="shared" si="59"/>
        <v>51.1</v>
      </c>
      <c r="S234" s="29">
        <f t="shared" si="60"/>
        <v>0.4090019569471624</v>
      </c>
      <c r="T234" s="29" t="str">
        <f t="shared" si="61"/>
        <v>-</v>
      </c>
      <c r="U234" s="29">
        <f t="shared" si="62"/>
        <v>0.59899999999999998</v>
      </c>
      <c r="V234" s="29">
        <f t="shared" si="63"/>
        <v>0.68400000000000005</v>
      </c>
      <c r="W234" s="29">
        <f t="shared" si="64"/>
        <v>0.77</v>
      </c>
      <c r="X234" s="29">
        <f t="shared" si="65"/>
        <v>0.85499999999999998</v>
      </c>
      <c r="Y234" s="29">
        <f t="shared" si="66"/>
        <v>0.93100000000000005</v>
      </c>
      <c r="Z234" s="29">
        <f t="shared" si="67"/>
        <v>0.97199999999999998</v>
      </c>
      <c r="AA234" s="21" t="str">
        <f t="shared" si="68"/>
        <v>A</v>
      </c>
      <c r="AB234" s="21" t="str">
        <f t="shared" si="69"/>
        <v>-</v>
      </c>
      <c r="AC234" s="21" t="str">
        <f t="shared" si="70"/>
        <v>A+++</v>
      </c>
      <c r="AD234" s="21" t="str">
        <f t="shared" si="71"/>
        <v>-</v>
      </c>
      <c r="AE234" s="47" t="str">
        <f t="shared" si="113"/>
        <v>Refrigerador frost-free</v>
      </c>
      <c r="AF234" s="47">
        <f t="shared" ref="AF234" si="115">IF(S234="-",T234, S234)</f>
        <v>0.4090019569471624</v>
      </c>
      <c r="AH234" s="97" t="e">
        <f t="shared" si="114"/>
        <v>#VALUE!</v>
      </c>
    </row>
    <row r="235" spans="1:37" x14ac:dyDescent="0.25">
      <c r="A235" s="25" t="s">
        <v>407</v>
      </c>
      <c r="B235" s="25" t="s">
        <v>460</v>
      </c>
      <c r="C235" s="25" t="s">
        <v>306</v>
      </c>
      <c r="D235" s="25" t="s">
        <v>24</v>
      </c>
      <c r="E235" s="25" t="s">
        <v>22</v>
      </c>
      <c r="F235" s="25" t="s">
        <v>27</v>
      </c>
      <c r="G235" s="25" t="s">
        <v>307</v>
      </c>
      <c r="H235" s="25">
        <v>475</v>
      </c>
      <c r="I235" s="25">
        <v>0</v>
      </c>
      <c r="J235" s="25">
        <v>0</v>
      </c>
      <c r="K235" s="25">
        <v>0</v>
      </c>
      <c r="L235" s="21">
        <f t="shared" si="55"/>
        <v>475</v>
      </c>
      <c r="M235" s="25"/>
      <c r="N235" s="25">
        <v>18.2</v>
      </c>
      <c r="O235" s="27">
        <f t="shared" si="56"/>
        <v>570</v>
      </c>
      <c r="P235" s="21">
        <f t="shared" si="57"/>
        <v>3.0499999999999999E-2</v>
      </c>
      <c r="Q235" s="21">
        <f t="shared" si="58"/>
        <v>33.683999999999997</v>
      </c>
      <c r="R235" s="28">
        <f t="shared" si="59"/>
        <v>51.1</v>
      </c>
      <c r="S235" s="29" t="str">
        <f t="shared" si="60"/>
        <v>-</v>
      </c>
      <c r="T235" s="29">
        <f t="shared" si="61"/>
        <v>0.35616438356164382</v>
      </c>
      <c r="U235" s="29">
        <f t="shared" si="62"/>
        <v>0.59899999999999998</v>
      </c>
      <c r="V235" s="29">
        <f t="shared" si="63"/>
        <v>0.68400000000000005</v>
      </c>
      <c r="W235" s="29">
        <f t="shared" si="64"/>
        <v>0.77</v>
      </c>
      <c r="X235" s="29">
        <f t="shared" si="65"/>
        <v>0.85499999999999998</v>
      </c>
      <c r="Y235" s="29">
        <f t="shared" si="66"/>
        <v>0.93100000000000005</v>
      </c>
      <c r="Z235" s="29">
        <f t="shared" si="67"/>
        <v>0.97199999999999998</v>
      </c>
      <c r="AA235" s="21" t="str">
        <f t="shared" si="68"/>
        <v>-</v>
      </c>
      <c r="AB235" s="21" t="str">
        <f t="shared" si="69"/>
        <v>A</v>
      </c>
      <c r="AC235" s="21" t="str">
        <f t="shared" si="70"/>
        <v>-</v>
      </c>
      <c r="AD235" s="21" t="str">
        <f t="shared" si="71"/>
        <v>A+++</v>
      </c>
      <c r="AE235" s="47" t="str">
        <f t="shared" si="113"/>
        <v>Refrigerador frost-free</v>
      </c>
      <c r="AF235" s="47">
        <f t="shared" si="54"/>
        <v>0.35616438356164382</v>
      </c>
      <c r="AH235" s="97" t="e">
        <f t="shared" si="114"/>
        <v>#VALUE!</v>
      </c>
    </row>
    <row r="236" spans="1:37" x14ac:dyDescent="0.25">
      <c r="A236" s="25" t="s">
        <v>407</v>
      </c>
      <c r="B236" s="25" t="s">
        <v>460</v>
      </c>
      <c r="C236" s="25" t="s">
        <v>308</v>
      </c>
      <c r="D236" s="25" t="s">
        <v>24</v>
      </c>
      <c r="E236" s="25" t="s">
        <v>22</v>
      </c>
      <c r="F236" s="25" t="s">
        <v>27</v>
      </c>
      <c r="G236" s="25" t="s">
        <v>305</v>
      </c>
      <c r="H236" s="25">
        <v>582</v>
      </c>
      <c r="I236" s="25">
        <v>0</v>
      </c>
      <c r="J236" s="25">
        <v>0</v>
      </c>
      <c r="K236" s="25">
        <v>0</v>
      </c>
      <c r="L236" s="21">
        <f t="shared" si="55"/>
        <v>582</v>
      </c>
      <c r="M236" s="25">
        <v>23.1</v>
      </c>
      <c r="N236" s="25"/>
      <c r="O236" s="27">
        <f t="shared" si="56"/>
        <v>698.4</v>
      </c>
      <c r="P236" s="21">
        <f t="shared" si="57"/>
        <v>3.0499999999999999E-2</v>
      </c>
      <c r="Q236" s="21">
        <f t="shared" si="58"/>
        <v>33.683999999999997</v>
      </c>
      <c r="R236" s="28">
        <f t="shared" si="59"/>
        <v>55</v>
      </c>
      <c r="S236" s="29">
        <f t="shared" si="60"/>
        <v>0.42000000000000004</v>
      </c>
      <c r="T236" s="29" t="str">
        <f t="shared" si="61"/>
        <v>-</v>
      </c>
      <c r="U236" s="29">
        <f t="shared" si="62"/>
        <v>0.59899999999999998</v>
      </c>
      <c r="V236" s="29">
        <f t="shared" si="63"/>
        <v>0.68400000000000005</v>
      </c>
      <c r="W236" s="29">
        <f t="shared" si="64"/>
        <v>0.77</v>
      </c>
      <c r="X236" s="29">
        <f t="shared" si="65"/>
        <v>0.85499999999999998</v>
      </c>
      <c r="Y236" s="29">
        <f t="shared" si="66"/>
        <v>0.93100000000000005</v>
      </c>
      <c r="Z236" s="29">
        <f t="shared" si="67"/>
        <v>0.97199999999999998</v>
      </c>
      <c r="AA236" s="21" t="str">
        <f t="shared" si="68"/>
        <v>A</v>
      </c>
      <c r="AB236" s="21" t="str">
        <f t="shared" si="69"/>
        <v>-</v>
      </c>
      <c r="AC236" s="21" t="str">
        <f t="shared" si="70"/>
        <v>A+++</v>
      </c>
      <c r="AD236" s="21" t="str">
        <f t="shared" si="71"/>
        <v>-</v>
      </c>
      <c r="AE236" s="47" t="str">
        <f t="shared" si="113"/>
        <v>Refrigerador frost-free</v>
      </c>
      <c r="AF236" s="47">
        <f t="shared" si="54"/>
        <v>0.42000000000000004</v>
      </c>
      <c r="AH236" s="97" t="e">
        <f t="shared" si="114"/>
        <v>#VALUE!</v>
      </c>
    </row>
    <row r="237" spans="1:37" x14ac:dyDescent="0.25">
      <c r="A237" s="25" t="s">
        <v>407</v>
      </c>
      <c r="B237" s="25" t="s">
        <v>460</v>
      </c>
      <c r="C237" s="25" t="s">
        <v>309</v>
      </c>
      <c r="D237" s="25" t="s">
        <v>24</v>
      </c>
      <c r="E237" s="25" t="s">
        <v>22</v>
      </c>
      <c r="F237" s="25" t="s">
        <v>27</v>
      </c>
      <c r="G237" s="25" t="s">
        <v>310</v>
      </c>
      <c r="H237" s="25">
        <v>582</v>
      </c>
      <c r="I237" s="25">
        <v>0</v>
      </c>
      <c r="J237" s="25">
        <v>0</v>
      </c>
      <c r="K237" s="25">
        <v>0</v>
      </c>
      <c r="L237" s="21">
        <f t="shared" si="55"/>
        <v>582</v>
      </c>
      <c r="M237" s="25"/>
      <c r="N237" s="25">
        <v>18.7</v>
      </c>
      <c r="O237" s="27">
        <f t="shared" si="56"/>
        <v>698.4</v>
      </c>
      <c r="P237" s="21">
        <f t="shared" si="57"/>
        <v>3.0499999999999999E-2</v>
      </c>
      <c r="Q237" s="21">
        <f t="shared" si="58"/>
        <v>33.683999999999997</v>
      </c>
      <c r="R237" s="28">
        <f t="shared" si="59"/>
        <v>55</v>
      </c>
      <c r="S237" s="29" t="str">
        <f t="shared" si="60"/>
        <v>-</v>
      </c>
      <c r="T237" s="29">
        <f t="shared" si="61"/>
        <v>0.33999999999999997</v>
      </c>
      <c r="U237" s="29">
        <f t="shared" si="62"/>
        <v>0.59899999999999998</v>
      </c>
      <c r="V237" s="29">
        <f t="shared" si="63"/>
        <v>0.68400000000000005</v>
      </c>
      <c r="W237" s="29">
        <f t="shared" si="64"/>
        <v>0.77</v>
      </c>
      <c r="X237" s="29">
        <f t="shared" si="65"/>
        <v>0.85499999999999998</v>
      </c>
      <c r="Y237" s="29">
        <f t="shared" si="66"/>
        <v>0.93100000000000005</v>
      </c>
      <c r="Z237" s="29">
        <f t="shared" si="67"/>
        <v>0.97199999999999998</v>
      </c>
      <c r="AA237" s="21" t="str">
        <f t="shared" si="68"/>
        <v>-</v>
      </c>
      <c r="AB237" s="21" t="str">
        <f t="shared" si="69"/>
        <v>A</v>
      </c>
      <c r="AC237" s="21" t="str">
        <f t="shared" si="70"/>
        <v>-</v>
      </c>
      <c r="AD237" s="21" t="str">
        <f t="shared" si="71"/>
        <v>A+++</v>
      </c>
      <c r="AE237" s="47" t="str">
        <f t="shared" si="113"/>
        <v>Refrigerador frost-free</v>
      </c>
      <c r="AF237" s="47">
        <f t="shared" si="54"/>
        <v>0.33999999999999997</v>
      </c>
      <c r="AH237" s="97" t="e">
        <f t="shared" si="114"/>
        <v>#VALUE!</v>
      </c>
    </row>
    <row r="238" spans="1:37" x14ac:dyDescent="0.25">
      <c r="A238" s="25" t="s">
        <v>407</v>
      </c>
      <c r="B238" s="25" t="s">
        <v>460</v>
      </c>
      <c r="C238" s="25" t="s">
        <v>311</v>
      </c>
      <c r="D238" s="25" t="s">
        <v>61</v>
      </c>
      <c r="E238" s="25" t="s">
        <v>22</v>
      </c>
      <c r="F238" s="25" t="s">
        <v>27</v>
      </c>
      <c r="G238" s="25" t="s">
        <v>312</v>
      </c>
      <c r="H238" s="25">
        <v>0</v>
      </c>
      <c r="I238" s="25">
        <v>0</v>
      </c>
      <c r="J238" s="25">
        <v>0</v>
      </c>
      <c r="K238" s="25">
        <v>242</v>
      </c>
      <c r="L238" s="21">
        <f t="shared" si="55"/>
        <v>242</v>
      </c>
      <c r="M238" s="25">
        <v>35.5</v>
      </c>
      <c r="N238" s="25"/>
      <c r="O238" s="27">
        <f t="shared" si="56"/>
        <v>537.24</v>
      </c>
      <c r="P238" s="21">
        <f t="shared" si="57"/>
        <v>1.78E-2</v>
      </c>
      <c r="Q238" s="21">
        <f t="shared" si="58"/>
        <v>58.712000000000003</v>
      </c>
      <c r="R238" s="28">
        <f t="shared" si="59"/>
        <v>68.3</v>
      </c>
      <c r="S238" s="29">
        <f t="shared" si="60"/>
        <v>0.51976573938506587</v>
      </c>
      <c r="T238" s="29" t="str">
        <f t="shared" si="61"/>
        <v>-</v>
      </c>
      <c r="U238" s="29">
        <f t="shared" si="62"/>
        <v>0.59899999999999998</v>
      </c>
      <c r="V238" s="29">
        <f t="shared" si="63"/>
        <v>0.68400000000000005</v>
      </c>
      <c r="W238" s="29">
        <f t="shared" si="64"/>
        <v>0.77</v>
      </c>
      <c r="X238" s="29">
        <f t="shared" si="65"/>
        <v>0.85499999999999998</v>
      </c>
      <c r="Y238" s="29">
        <f t="shared" si="66"/>
        <v>0.93100000000000005</v>
      </c>
      <c r="Z238" s="29">
        <f t="shared" si="67"/>
        <v>0.97199999999999998</v>
      </c>
      <c r="AA238" s="21" t="str">
        <f t="shared" si="68"/>
        <v>A</v>
      </c>
      <c r="AB238" s="21" t="str">
        <f t="shared" si="69"/>
        <v>-</v>
      </c>
      <c r="AC238" s="21" t="str">
        <f t="shared" si="70"/>
        <v>A+++</v>
      </c>
      <c r="AD238" s="21" t="str">
        <f t="shared" si="71"/>
        <v>-</v>
      </c>
      <c r="AE238" s="47" t="str">
        <f t="shared" si="113"/>
        <v>Congelador vertical frost-free</v>
      </c>
      <c r="AF238" s="47">
        <f t="shared" si="54"/>
        <v>0.51976573938506587</v>
      </c>
      <c r="AH238" s="97" t="e">
        <f t="shared" si="114"/>
        <v>#VALUE!</v>
      </c>
    </row>
    <row r="239" spans="1:37" x14ac:dyDescent="0.25">
      <c r="A239" s="25" t="s">
        <v>407</v>
      </c>
      <c r="B239" s="25" t="s">
        <v>460</v>
      </c>
      <c r="C239" s="25" t="s">
        <v>313</v>
      </c>
      <c r="D239" s="25" t="s">
        <v>61</v>
      </c>
      <c r="E239" s="25" t="s">
        <v>22</v>
      </c>
      <c r="F239" s="25" t="s">
        <v>27</v>
      </c>
      <c r="G239" s="25" t="s">
        <v>314</v>
      </c>
      <c r="H239" s="25">
        <v>0</v>
      </c>
      <c r="I239" s="25">
        <v>0</v>
      </c>
      <c r="J239" s="25">
        <v>0</v>
      </c>
      <c r="K239" s="25">
        <v>242</v>
      </c>
      <c r="L239" s="21">
        <f t="shared" si="55"/>
        <v>242</v>
      </c>
      <c r="M239" s="25"/>
      <c r="N239" s="25">
        <v>33.1</v>
      </c>
      <c r="O239" s="27">
        <f t="shared" si="56"/>
        <v>537.24</v>
      </c>
      <c r="P239" s="21">
        <f t="shared" si="57"/>
        <v>1.78E-2</v>
      </c>
      <c r="Q239" s="21">
        <f t="shared" si="58"/>
        <v>58.712000000000003</v>
      </c>
      <c r="R239" s="28">
        <f t="shared" si="59"/>
        <v>68.3</v>
      </c>
      <c r="S239" s="29" t="str">
        <f t="shared" si="60"/>
        <v>-</v>
      </c>
      <c r="T239" s="29">
        <f t="shared" si="61"/>
        <v>0.4846266471449488</v>
      </c>
      <c r="U239" s="29">
        <f t="shared" si="62"/>
        <v>0.59899999999999998</v>
      </c>
      <c r="V239" s="29">
        <f t="shared" si="63"/>
        <v>0.68400000000000005</v>
      </c>
      <c r="W239" s="29">
        <f t="shared" si="64"/>
        <v>0.77</v>
      </c>
      <c r="X239" s="29">
        <f t="shared" si="65"/>
        <v>0.85499999999999998</v>
      </c>
      <c r="Y239" s="29">
        <f t="shared" si="66"/>
        <v>0.93100000000000005</v>
      </c>
      <c r="Z239" s="29">
        <f t="shared" si="67"/>
        <v>0.97199999999999998</v>
      </c>
      <c r="AA239" s="21" t="str">
        <f t="shared" si="68"/>
        <v>-</v>
      </c>
      <c r="AB239" s="21" t="str">
        <f t="shared" si="69"/>
        <v>A</v>
      </c>
      <c r="AC239" s="21" t="str">
        <f t="shared" si="70"/>
        <v>-</v>
      </c>
      <c r="AD239" s="21" t="str">
        <f t="shared" si="71"/>
        <v>A+++</v>
      </c>
      <c r="AE239" s="47" t="str">
        <f t="shared" si="113"/>
        <v>Congelador vertical frost-free</v>
      </c>
      <c r="AF239" s="47">
        <f t="shared" si="54"/>
        <v>0.4846266471449488</v>
      </c>
      <c r="AH239" s="97" t="e">
        <f t="shared" si="114"/>
        <v>#VALUE!</v>
      </c>
    </row>
    <row r="240" spans="1:37" x14ac:dyDescent="0.25">
      <c r="A240" s="25" t="s">
        <v>407</v>
      </c>
      <c r="B240" s="25" t="s">
        <v>460</v>
      </c>
      <c r="C240" s="25" t="s">
        <v>315</v>
      </c>
      <c r="D240" s="25" t="s">
        <v>61</v>
      </c>
      <c r="E240" s="25" t="s">
        <v>22</v>
      </c>
      <c r="F240" s="25" t="s">
        <v>27</v>
      </c>
      <c r="G240" s="25" t="s">
        <v>312</v>
      </c>
      <c r="H240" s="25">
        <v>0</v>
      </c>
      <c r="I240" s="25">
        <v>0</v>
      </c>
      <c r="J240" s="25">
        <v>87</v>
      </c>
      <c r="K240" s="25">
        <v>359</v>
      </c>
      <c r="L240" s="21">
        <f t="shared" si="55"/>
        <v>446</v>
      </c>
      <c r="M240" s="30">
        <v>42.4</v>
      </c>
      <c r="N240" s="30"/>
      <c r="O240" s="27">
        <f t="shared" si="56"/>
        <v>967.15200000000004</v>
      </c>
      <c r="P240" s="21">
        <f t="shared" si="57"/>
        <v>1.78E-2</v>
      </c>
      <c r="Q240" s="21">
        <f t="shared" si="58"/>
        <v>58.712000000000003</v>
      </c>
      <c r="R240" s="28">
        <f t="shared" si="59"/>
        <v>75.900000000000006</v>
      </c>
      <c r="S240" s="29">
        <f t="shared" si="60"/>
        <v>0.55862977602108033</v>
      </c>
      <c r="T240" s="29" t="str">
        <f t="shared" si="61"/>
        <v>-</v>
      </c>
      <c r="U240" s="29">
        <f t="shared" si="62"/>
        <v>0.59899999999999998</v>
      </c>
      <c r="V240" s="29">
        <f t="shared" si="63"/>
        <v>0.68400000000000005</v>
      </c>
      <c r="W240" s="29">
        <f t="shared" si="64"/>
        <v>0.77</v>
      </c>
      <c r="X240" s="29">
        <f t="shared" si="65"/>
        <v>0.85499999999999998</v>
      </c>
      <c r="Y240" s="29">
        <f t="shared" si="66"/>
        <v>0.93100000000000005</v>
      </c>
      <c r="Z240" s="29">
        <f t="shared" si="67"/>
        <v>0.97199999999999998</v>
      </c>
      <c r="AA240" s="21" t="str">
        <f t="shared" si="68"/>
        <v>A</v>
      </c>
      <c r="AB240" s="21" t="str">
        <f t="shared" si="69"/>
        <v>-</v>
      </c>
      <c r="AC240" s="21" t="str">
        <f t="shared" si="70"/>
        <v>A+++</v>
      </c>
      <c r="AD240" s="21" t="str">
        <f t="shared" si="71"/>
        <v>-</v>
      </c>
      <c r="AE240" s="47" t="str">
        <f t="shared" si="113"/>
        <v>Congelador vertical frost-free</v>
      </c>
      <c r="AF240" s="47">
        <f t="shared" si="54"/>
        <v>0.55862977602108033</v>
      </c>
      <c r="AH240" s="97" t="e">
        <f t="shared" si="114"/>
        <v>#VALUE!</v>
      </c>
    </row>
    <row r="241" spans="1:34" x14ac:dyDescent="0.25">
      <c r="A241" s="25" t="s">
        <v>407</v>
      </c>
      <c r="B241" s="25" t="s">
        <v>460</v>
      </c>
      <c r="C241" s="25" t="s">
        <v>316</v>
      </c>
      <c r="D241" s="25" t="s">
        <v>61</v>
      </c>
      <c r="E241" s="25" t="s">
        <v>22</v>
      </c>
      <c r="F241" s="25" t="s">
        <v>27</v>
      </c>
      <c r="G241" s="25" t="s">
        <v>317</v>
      </c>
      <c r="H241" s="25">
        <v>0</v>
      </c>
      <c r="I241" s="25">
        <v>0</v>
      </c>
      <c r="J241" s="25">
        <v>0</v>
      </c>
      <c r="K241" s="25">
        <v>429</v>
      </c>
      <c r="L241" s="21">
        <f t="shared" si="55"/>
        <v>429</v>
      </c>
      <c r="M241" s="30"/>
      <c r="N241" s="30">
        <v>45.5</v>
      </c>
      <c r="O241" s="27">
        <f t="shared" si="56"/>
        <v>952.38000000000011</v>
      </c>
      <c r="P241" s="21">
        <f t="shared" si="57"/>
        <v>1.78E-2</v>
      </c>
      <c r="Q241" s="21">
        <f t="shared" si="58"/>
        <v>58.712000000000003</v>
      </c>
      <c r="R241" s="28">
        <f t="shared" si="59"/>
        <v>75.7</v>
      </c>
      <c r="S241" s="29" t="str">
        <f t="shared" si="60"/>
        <v>-</v>
      </c>
      <c r="T241" s="29">
        <f t="shared" si="61"/>
        <v>0.60105680317040944</v>
      </c>
      <c r="U241" s="29">
        <f t="shared" si="62"/>
        <v>0.59899999999999998</v>
      </c>
      <c r="V241" s="29">
        <f t="shared" si="63"/>
        <v>0.68400000000000005</v>
      </c>
      <c r="W241" s="29">
        <f t="shared" si="64"/>
        <v>0.77</v>
      </c>
      <c r="X241" s="29">
        <f t="shared" si="65"/>
        <v>0.85499999999999998</v>
      </c>
      <c r="Y241" s="29">
        <f t="shared" si="66"/>
        <v>0.93100000000000005</v>
      </c>
      <c r="Z241" s="29">
        <f t="shared" si="67"/>
        <v>0.97199999999999998</v>
      </c>
      <c r="AA241" s="21" t="str">
        <f t="shared" si="68"/>
        <v>-</v>
      </c>
      <c r="AB241" s="21" t="str">
        <f t="shared" si="69"/>
        <v>A</v>
      </c>
      <c r="AC241" s="21" t="str">
        <f t="shared" si="70"/>
        <v>-</v>
      </c>
      <c r="AD241" s="21" t="str">
        <f t="shared" si="71"/>
        <v>A++</v>
      </c>
      <c r="AE241" s="47" t="str">
        <f t="shared" si="113"/>
        <v>Congelador vertical frost-free</v>
      </c>
      <c r="AF241" s="47">
        <f t="shared" si="54"/>
        <v>0.60105680317040944</v>
      </c>
      <c r="AH241" s="97" t="e">
        <f t="shared" si="114"/>
        <v>#VALUE!</v>
      </c>
    </row>
    <row r="242" spans="1:34" x14ac:dyDescent="0.25">
      <c r="A242" s="25" t="s">
        <v>407</v>
      </c>
      <c r="B242" s="25" t="s">
        <v>460</v>
      </c>
      <c r="C242" s="25" t="s">
        <v>318</v>
      </c>
      <c r="D242" s="25" t="s">
        <v>61</v>
      </c>
      <c r="E242" s="25" t="s">
        <v>22</v>
      </c>
      <c r="F242" s="25" t="s">
        <v>27</v>
      </c>
      <c r="G242" s="25" t="s">
        <v>312</v>
      </c>
      <c r="H242" s="25">
        <v>0</v>
      </c>
      <c r="I242" s="25">
        <v>0</v>
      </c>
      <c r="J242" s="25">
        <v>107</v>
      </c>
      <c r="K242" s="25">
        <v>442</v>
      </c>
      <c r="L242" s="21">
        <f t="shared" si="55"/>
        <v>549</v>
      </c>
      <c r="M242" s="30">
        <v>50.1</v>
      </c>
      <c r="N242" s="30"/>
      <c r="O242" s="27">
        <f t="shared" si="56"/>
        <v>1190.5319999999999</v>
      </c>
      <c r="P242" s="21">
        <f t="shared" si="57"/>
        <v>1.78E-2</v>
      </c>
      <c r="Q242" s="21">
        <f t="shared" si="58"/>
        <v>58.712000000000003</v>
      </c>
      <c r="R242" s="28">
        <f t="shared" si="59"/>
        <v>79.900000000000006</v>
      </c>
      <c r="S242" s="29">
        <f t="shared" si="60"/>
        <v>0.62703379224030031</v>
      </c>
      <c r="T242" s="29" t="str">
        <f t="shared" si="61"/>
        <v>-</v>
      </c>
      <c r="U242" s="29">
        <f t="shared" si="62"/>
        <v>0.59899999999999998</v>
      </c>
      <c r="V242" s="29">
        <f t="shared" si="63"/>
        <v>0.68400000000000005</v>
      </c>
      <c r="W242" s="29">
        <f t="shared" si="64"/>
        <v>0.77</v>
      </c>
      <c r="X242" s="29">
        <f t="shared" si="65"/>
        <v>0.85499999999999998</v>
      </c>
      <c r="Y242" s="29">
        <f t="shared" si="66"/>
        <v>0.93100000000000005</v>
      </c>
      <c r="Z242" s="29">
        <f t="shared" si="67"/>
        <v>0.97199999999999998</v>
      </c>
      <c r="AA242" s="21" t="str">
        <f t="shared" si="68"/>
        <v>A</v>
      </c>
      <c r="AB242" s="21" t="str">
        <f t="shared" si="69"/>
        <v>-</v>
      </c>
      <c r="AC242" s="21" t="str">
        <f t="shared" si="70"/>
        <v>A++</v>
      </c>
      <c r="AD242" s="21" t="str">
        <f t="shared" si="71"/>
        <v>-</v>
      </c>
      <c r="AE242" s="47" t="str">
        <f t="shared" si="113"/>
        <v>Congelador vertical frost-free</v>
      </c>
      <c r="AF242" s="47">
        <f t="shared" si="54"/>
        <v>0.62703379224030031</v>
      </c>
      <c r="AH242" s="97" t="e">
        <f t="shared" si="114"/>
        <v>#VALUE!</v>
      </c>
    </row>
    <row r="243" spans="1:34" x14ac:dyDescent="0.25">
      <c r="A243" s="25" t="s">
        <v>407</v>
      </c>
      <c r="B243" s="25" t="s">
        <v>460</v>
      </c>
      <c r="C243" s="25" t="s">
        <v>319</v>
      </c>
      <c r="D243" s="25" t="s">
        <v>23</v>
      </c>
      <c r="E243" s="25" t="s">
        <v>22</v>
      </c>
      <c r="F243" s="25" t="s">
        <v>27</v>
      </c>
      <c r="G243" s="25" t="s">
        <v>320</v>
      </c>
      <c r="H243" s="25">
        <v>308</v>
      </c>
      <c r="I243" s="25">
        <v>0</v>
      </c>
      <c r="J243" s="25">
        <v>0</v>
      </c>
      <c r="K243" s="25">
        <v>96</v>
      </c>
      <c r="L243" s="21">
        <f t="shared" si="55"/>
        <v>404</v>
      </c>
      <c r="M243" s="30"/>
      <c r="N243" s="30">
        <v>30.5</v>
      </c>
      <c r="O243" s="27">
        <f t="shared" si="56"/>
        <v>582.72</v>
      </c>
      <c r="P243" s="21">
        <f t="shared" si="57"/>
        <v>0.10589999999999999</v>
      </c>
      <c r="Q243" s="21">
        <f t="shared" si="58"/>
        <v>7.4862000000000002</v>
      </c>
      <c r="R243" s="28">
        <f t="shared" si="59"/>
        <v>69.2</v>
      </c>
      <c r="S243" s="29" t="str">
        <f t="shared" si="60"/>
        <v>-</v>
      </c>
      <c r="T243" s="29">
        <f t="shared" si="61"/>
        <v>0.44075144508670516</v>
      </c>
      <c r="U243" s="29">
        <f t="shared" si="62"/>
        <v>0.59199999999999997</v>
      </c>
      <c r="V243" s="29">
        <f t="shared" si="63"/>
        <v>0.67700000000000005</v>
      </c>
      <c r="W243" s="29">
        <f t="shared" si="64"/>
        <v>0.76100000000000001</v>
      </c>
      <c r="X243" s="29">
        <f t="shared" si="65"/>
        <v>0.84599999999999997</v>
      </c>
      <c r="Y243" s="29">
        <f t="shared" si="66"/>
        <v>0.92100000000000004</v>
      </c>
      <c r="Z243" s="29">
        <f t="shared" si="67"/>
        <v>0.96299999999999997</v>
      </c>
      <c r="AA243" s="21" t="str">
        <f t="shared" si="68"/>
        <v>-</v>
      </c>
      <c r="AB243" s="21" t="str">
        <f t="shared" si="69"/>
        <v>A</v>
      </c>
      <c r="AC243" s="21" t="str">
        <f t="shared" si="70"/>
        <v>-</v>
      </c>
      <c r="AD243" s="21" t="str">
        <f t="shared" si="71"/>
        <v>A+++</v>
      </c>
      <c r="AE243" s="47" t="str">
        <f t="shared" si="113"/>
        <v>Refrigerador-Congelador frost-free</v>
      </c>
      <c r="AF243" s="47">
        <f t="shared" si="54"/>
        <v>0.44075144508670516</v>
      </c>
      <c r="AH243" s="97" t="e">
        <f t="shared" si="114"/>
        <v>#VALUE!</v>
      </c>
    </row>
    <row r="244" spans="1:34" x14ac:dyDescent="0.25">
      <c r="A244" s="25" t="s">
        <v>407</v>
      </c>
      <c r="B244" s="25" t="s">
        <v>460</v>
      </c>
      <c r="C244" s="25" t="s">
        <v>321</v>
      </c>
      <c r="D244" s="25" t="s">
        <v>23</v>
      </c>
      <c r="E244" s="25" t="s">
        <v>22</v>
      </c>
      <c r="F244" s="25" t="s">
        <v>27</v>
      </c>
      <c r="G244" s="25" t="s">
        <v>322</v>
      </c>
      <c r="H244" s="25">
        <v>400</v>
      </c>
      <c r="I244" s="25">
        <v>0</v>
      </c>
      <c r="J244" s="25">
        <v>0</v>
      </c>
      <c r="K244" s="25">
        <v>159</v>
      </c>
      <c r="L244" s="21">
        <f t="shared" si="55"/>
        <v>559</v>
      </c>
      <c r="M244" s="30">
        <v>33.5</v>
      </c>
      <c r="N244" s="30"/>
      <c r="O244" s="27">
        <f t="shared" si="56"/>
        <v>832.98000000000013</v>
      </c>
      <c r="P244" s="21">
        <f t="shared" si="57"/>
        <v>0.10589999999999999</v>
      </c>
      <c r="Q244" s="21">
        <f t="shared" si="58"/>
        <v>7.4862000000000002</v>
      </c>
      <c r="R244" s="28">
        <f t="shared" si="59"/>
        <v>95.7</v>
      </c>
      <c r="S244" s="29">
        <f t="shared" si="60"/>
        <v>0.35005224660397072</v>
      </c>
      <c r="T244" s="29" t="str">
        <f t="shared" si="61"/>
        <v>-</v>
      </c>
      <c r="U244" s="29">
        <f t="shared" si="62"/>
        <v>0.59199999999999997</v>
      </c>
      <c r="V244" s="29">
        <f t="shared" si="63"/>
        <v>0.67700000000000005</v>
      </c>
      <c r="W244" s="29">
        <f t="shared" si="64"/>
        <v>0.76100000000000001</v>
      </c>
      <c r="X244" s="29">
        <f t="shared" si="65"/>
        <v>0.84599999999999997</v>
      </c>
      <c r="Y244" s="29">
        <f t="shared" si="66"/>
        <v>0.92100000000000004</v>
      </c>
      <c r="Z244" s="29">
        <f t="shared" si="67"/>
        <v>0.96299999999999997</v>
      </c>
      <c r="AA244" s="21" t="str">
        <f t="shared" si="68"/>
        <v>A</v>
      </c>
      <c r="AB244" s="21" t="str">
        <f t="shared" si="69"/>
        <v>-</v>
      </c>
      <c r="AC244" s="21" t="str">
        <f t="shared" si="70"/>
        <v>A+++</v>
      </c>
      <c r="AD244" s="21" t="str">
        <f t="shared" si="71"/>
        <v>-</v>
      </c>
      <c r="AE244" s="47" t="str">
        <f t="shared" si="113"/>
        <v>Refrigerador-Congelador frost-free</v>
      </c>
      <c r="AF244" s="47">
        <f t="shared" si="54"/>
        <v>0.35005224660397072</v>
      </c>
      <c r="AH244" s="97" t="e">
        <f t="shared" si="114"/>
        <v>#VALUE!</v>
      </c>
    </row>
    <row r="245" spans="1:34" x14ac:dyDescent="0.25">
      <c r="A245" s="25" t="s">
        <v>407</v>
      </c>
      <c r="B245" s="25" t="s">
        <v>460</v>
      </c>
      <c r="C245" s="25" t="s">
        <v>323</v>
      </c>
      <c r="D245" s="25" t="s">
        <v>23</v>
      </c>
      <c r="E245" s="25" t="s">
        <v>22</v>
      </c>
      <c r="F245" s="25" t="s">
        <v>27</v>
      </c>
      <c r="G245" s="25" t="s">
        <v>320</v>
      </c>
      <c r="H245" s="25">
        <v>381</v>
      </c>
      <c r="I245" s="25">
        <v>0</v>
      </c>
      <c r="J245" s="25">
        <v>0</v>
      </c>
      <c r="K245" s="25">
        <v>124</v>
      </c>
      <c r="L245" s="21">
        <f t="shared" si="55"/>
        <v>505</v>
      </c>
      <c r="M245" s="30"/>
      <c r="N245" s="30">
        <v>29.6</v>
      </c>
      <c r="O245" s="27">
        <f t="shared" si="56"/>
        <v>732.4799999999999</v>
      </c>
      <c r="P245" s="21">
        <f t="shared" si="57"/>
        <v>0.10589999999999999</v>
      </c>
      <c r="Q245" s="21">
        <f t="shared" si="58"/>
        <v>7.4862000000000002</v>
      </c>
      <c r="R245" s="28">
        <f t="shared" si="59"/>
        <v>85.1</v>
      </c>
      <c r="S245" s="29" t="str">
        <f t="shared" si="60"/>
        <v>-</v>
      </c>
      <c r="T245" s="29">
        <f t="shared" si="61"/>
        <v>0.34782608695652178</v>
      </c>
      <c r="U245" s="29">
        <f t="shared" si="62"/>
        <v>0.59199999999999997</v>
      </c>
      <c r="V245" s="29">
        <f t="shared" si="63"/>
        <v>0.67700000000000005</v>
      </c>
      <c r="W245" s="29">
        <f t="shared" si="64"/>
        <v>0.76100000000000001</v>
      </c>
      <c r="X245" s="29">
        <f t="shared" si="65"/>
        <v>0.84599999999999997</v>
      </c>
      <c r="Y245" s="29">
        <f t="shared" si="66"/>
        <v>0.92100000000000004</v>
      </c>
      <c r="Z245" s="29">
        <f t="shared" si="67"/>
        <v>0.96299999999999997</v>
      </c>
      <c r="AA245" s="21" t="str">
        <f t="shared" si="68"/>
        <v>-</v>
      </c>
      <c r="AB245" s="21" t="str">
        <f t="shared" si="69"/>
        <v>A</v>
      </c>
      <c r="AC245" s="21" t="str">
        <f t="shared" si="70"/>
        <v>-</v>
      </c>
      <c r="AD245" s="21" t="str">
        <f t="shared" si="71"/>
        <v>A+++</v>
      </c>
      <c r="AE245" s="47" t="str">
        <f t="shared" si="113"/>
        <v>Refrigerador-Congelador frost-free</v>
      </c>
      <c r="AF245" s="47">
        <f t="shared" si="54"/>
        <v>0.34782608695652178</v>
      </c>
      <c r="AH245" s="97" t="e">
        <f t="shared" si="114"/>
        <v>#VALUE!</v>
      </c>
    </row>
    <row r="246" spans="1:34" x14ac:dyDescent="0.25">
      <c r="A246" s="25" t="s">
        <v>407</v>
      </c>
      <c r="B246" s="25" t="s">
        <v>460</v>
      </c>
      <c r="C246" s="25" t="s">
        <v>324</v>
      </c>
      <c r="D246" s="25" t="s">
        <v>24</v>
      </c>
      <c r="E246" s="25" t="s">
        <v>22</v>
      </c>
      <c r="F246" s="25" t="s">
        <v>27</v>
      </c>
      <c r="G246" s="25" t="s">
        <v>305</v>
      </c>
      <c r="H246" s="25">
        <v>301</v>
      </c>
      <c r="I246" s="25">
        <v>0</v>
      </c>
      <c r="J246" s="25">
        <v>0</v>
      </c>
      <c r="K246" s="25">
        <v>0</v>
      </c>
      <c r="L246" s="21">
        <f t="shared" si="55"/>
        <v>301</v>
      </c>
      <c r="M246" s="30"/>
      <c r="N246" s="30">
        <v>15.6</v>
      </c>
      <c r="O246" s="27">
        <f t="shared" si="56"/>
        <v>361.2</v>
      </c>
      <c r="P246" s="21">
        <f t="shared" si="57"/>
        <v>3.0499999999999999E-2</v>
      </c>
      <c r="Q246" s="21">
        <f t="shared" si="58"/>
        <v>33.683999999999997</v>
      </c>
      <c r="R246" s="28">
        <f t="shared" si="59"/>
        <v>44.7</v>
      </c>
      <c r="S246" s="29" t="str">
        <f t="shared" si="60"/>
        <v>-</v>
      </c>
      <c r="T246" s="29">
        <f t="shared" si="61"/>
        <v>0.34899328859060402</v>
      </c>
      <c r="U246" s="29">
        <f t="shared" si="62"/>
        <v>0.59899999999999998</v>
      </c>
      <c r="V246" s="29">
        <f t="shared" si="63"/>
        <v>0.68400000000000005</v>
      </c>
      <c r="W246" s="29">
        <f t="shared" si="64"/>
        <v>0.77</v>
      </c>
      <c r="X246" s="29">
        <f t="shared" si="65"/>
        <v>0.85499999999999998</v>
      </c>
      <c r="Y246" s="29">
        <f t="shared" si="66"/>
        <v>0.93100000000000005</v>
      </c>
      <c r="Z246" s="29">
        <f t="shared" si="67"/>
        <v>0.97199999999999998</v>
      </c>
      <c r="AA246" s="21" t="str">
        <f t="shared" si="68"/>
        <v>-</v>
      </c>
      <c r="AB246" s="21" t="str">
        <f t="shared" si="69"/>
        <v>A</v>
      </c>
      <c r="AC246" s="21" t="str">
        <f t="shared" si="70"/>
        <v>-</v>
      </c>
      <c r="AD246" s="21" t="str">
        <f t="shared" si="71"/>
        <v>A+++</v>
      </c>
      <c r="AE246" s="47" t="str">
        <f t="shared" si="113"/>
        <v>Refrigerador frost-free</v>
      </c>
      <c r="AF246" s="47">
        <f t="shared" si="54"/>
        <v>0.34899328859060402</v>
      </c>
      <c r="AH246" s="97" t="e">
        <f t="shared" si="114"/>
        <v>#VALUE!</v>
      </c>
    </row>
    <row r="247" spans="1:34" x14ac:dyDescent="0.25">
      <c r="A247" s="25" t="s">
        <v>407</v>
      </c>
      <c r="B247" s="25" t="s">
        <v>460</v>
      </c>
      <c r="C247" s="25" t="s">
        <v>325</v>
      </c>
      <c r="D247" s="25" t="s">
        <v>61</v>
      </c>
      <c r="E247" s="25" t="s">
        <v>22</v>
      </c>
      <c r="F247" s="25" t="s">
        <v>27</v>
      </c>
      <c r="G247" s="25" t="s">
        <v>312</v>
      </c>
      <c r="H247" s="25">
        <v>0</v>
      </c>
      <c r="I247" s="25">
        <v>0</v>
      </c>
      <c r="J247" s="25">
        <v>0</v>
      </c>
      <c r="K247" s="25">
        <v>213</v>
      </c>
      <c r="L247" s="21">
        <f t="shared" si="55"/>
        <v>213</v>
      </c>
      <c r="M247" s="30"/>
      <c r="N247" s="30">
        <v>24.5</v>
      </c>
      <c r="O247" s="27">
        <f t="shared" si="56"/>
        <v>472.86</v>
      </c>
      <c r="P247" s="21">
        <f t="shared" si="57"/>
        <v>1.78E-2</v>
      </c>
      <c r="Q247" s="21">
        <f t="shared" si="58"/>
        <v>58.712000000000003</v>
      </c>
      <c r="R247" s="28">
        <f t="shared" si="59"/>
        <v>67.099999999999994</v>
      </c>
      <c r="S247" s="29" t="str">
        <f t="shared" si="60"/>
        <v>-</v>
      </c>
      <c r="T247" s="29">
        <f t="shared" si="61"/>
        <v>0.36512667660208648</v>
      </c>
      <c r="U247" s="29">
        <f t="shared" si="62"/>
        <v>0.59899999999999998</v>
      </c>
      <c r="V247" s="29">
        <f t="shared" si="63"/>
        <v>0.68400000000000005</v>
      </c>
      <c r="W247" s="29">
        <f t="shared" si="64"/>
        <v>0.77</v>
      </c>
      <c r="X247" s="29">
        <f t="shared" si="65"/>
        <v>0.85499999999999998</v>
      </c>
      <c r="Y247" s="29">
        <f t="shared" si="66"/>
        <v>0.93100000000000005</v>
      </c>
      <c r="Z247" s="29">
        <f t="shared" si="67"/>
        <v>0.97199999999999998</v>
      </c>
      <c r="AA247" s="21" t="str">
        <f t="shared" si="68"/>
        <v>-</v>
      </c>
      <c r="AB247" s="21" t="str">
        <f t="shared" si="69"/>
        <v>A</v>
      </c>
      <c r="AC247" s="21" t="str">
        <f t="shared" si="70"/>
        <v>-</v>
      </c>
      <c r="AD247" s="21" t="str">
        <f t="shared" si="71"/>
        <v>A+++</v>
      </c>
      <c r="AE247" s="47" t="str">
        <f t="shared" si="113"/>
        <v>Congelador vertical frost-free</v>
      </c>
      <c r="AF247" s="47">
        <f t="shared" si="54"/>
        <v>0.36512667660208648</v>
      </c>
      <c r="AH247" s="97" t="e">
        <f t="shared" si="114"/>
        <v>#VALUE!</v>
      </c>
    </row>
    <row r="248" spans="1:34" x14ac:dyDescent="0.25">
      <c r="A248" s="25" t="s">
        <v>407</v>
      </c>
      <c r="B248" s="25" t="s">
        <v>460</v>
      </c>
      <c r="C248" s="25" t="s">
        <v>326</v>
      </c>
      <c r="D248" s="25" t="s">
        <v>23</v>
      </c>
      <c r="E248" s="25" t="s">
        <v>22</v>
      </c>
      <c r="F248" s="25" t="s">
        <v>27</v>
      </c>
      <c r="G248" s="25" t="s">
        <v>327</v>
      </c>
      <c r="H248" s="25">
        <v>176</v>
      </c>
      <c r="I248" s="25">
        <v>0</v>
      </c>
      <c r="J248" s="25">
        <v>0</v>
      </c>
      <c r="K248" s="25">
        <v>58</v>
      </c>
      <c r="L248" s="21">
        <f t="shared" si="55"/>
        <v>234</v>
      </c>
      <c r="M248" s="30"/>
      <c r="N248" s="30">
        <v>25.5</v>
      </c>
      <c r="O248" s="27">
        <f t="shared" si="56"/>
        <v>339.96</v>
      </c>
      <c r="P248" s="21">
        <f t="shared" si="57"/>
        <v>0.10589999999999999</v>
      </c>
      <c r="Q248" s="21">
        <f t="shared" si="58"/>
        <v>7.4862000000000002</v>
      </c>
      <c r="R248" s="28">
        <f t="shared" si="59"/>
        <v>43.5</v>
      </c>
      <c r="S248" s="29" t="str">
        <f t="shared" si="60"/>
        <v>-</v>
      </c>
      <c r="T248" s="29">
        <f t="shared" si="61"/>
        <v>0.58620689655172409</v>
      </c>
      <c r="U248" s="29">
        <f t="shared" si="62"/>
        <v>0.59199999999999997</v>
      </c>
      <c r="V248" s="29">
        <f t="shared" si="63"/>
        <v>0.67700000000000005</v>
      </c>
      <c r="W248" s="29">
        <f t="shared" si="64"/>
        <v>0.76100000000000001</v>
      </c>
      <c r="X248" s="29">
        <f t="shared" si="65"/>
        <v>0.84599999999999997</v>
      </c>
      <c r="Y248" s="29">
        <f t="shared" si="66"/>
        <v>0.92100000000000004</v>
      </c>
      <c r="Z248" s="29">
        <f t="shared" si="67"/>
        <v>0.96299999999999997</v>
      </c>
      <c r="AA248" s="21" t="str">
        <f t="shared" si="68"/>
        <v>-</v>
      </c>
      <c r="AB248" s="21" t="str">
        <f t="shared" si="69"/>
        <v>A</v>
      </c>
      <c r="AC248" s="21" t="str">
        <f t="shared" si="70"/>
        <v>-</v>
      </c>
      <c r="AD248" s="21" t="str">
        <f t="shared" si="71"/>
        <v>A+++</v>
      </c>
      <c r="AE248" s="47" t="str">
        <f t="shared" si="113"/>
        <v>Refrigerador-Congelador frost-free</v>
      </c>
      <c r="AF248" s="47">
        <f t="shared" si="54"/>
        <v>0.58620689655172409</v>
      </c>
      <c r="AH248" s="97" t="e">
        <f t="shared" si="114"/>
        <v>#VALUE!</v>
      </c>
    </row>
    <row r="249" spans="1:34" x14ac:dyDescent="0.25">
      <c r="A249" s="64" t="s">
        <v>580</v>
      </c>
      <c r="B249" s="64" t="s">
        <v>118</v>
      </c>
      <c r="C249" s="65" t="s">
        <v>119</v>
      </c>
      <c r="D249" s="64" t="s">
        <v>23</v>
      </c>
      <c r="E249" s="64" t="s">
        <v>22</v>
      </c>
      <c r="F249" s="64" t="s">
        <v>27</v>
      </c>
      <c r="G249" s="64" t="s">
        <v>120</v>
      </c>
      <c r="H249" s="64">
        <v>305</v>
      </c>
      <c r="I249" s="64">
        <v>0</v>
      </c>
      <c r="J249" s="64">
        <v>0</v>
      </c>
      <c r="K249" s="64">
        <v>120</v>
      </c>
      <c r="L249" s="21">
        <f t="shared" si="55"/>
        <v>425</v>
      </c>
      <c r="M249" s="64">
        <v>39.9</v>
      </c>
      <c r="N249" s="64">
        <v>39.9</v>
      </c>
      <c r="O249" s="27">
        <f t="shared" si="56"/>
        <v>632.4</v>
      </c>
      <c r="P249" s="21">
        <f t="shared" si="57"/>
        <v>0.10589999999999999</v>
      </c>
      <c r="Q249" s="21">
        <f t="shared" si="58"/>
        <v>7.4862000000000002</v>
      </c>
      <c r="R249" s="28">
        <f t="shared" si="59"/>
        <v>74.5</v>
      </c>
      <c r="S249" s="29">
        <f t="shared" si="60"/>
        <v>0.53557046979865774</v>
      </c>
      <c r="T249" s="29">
        <f t="shared" si="61"/>
        <v>0.53557046979865774</v>
      </c>
      <c r="U249" s="29">
        <f t="shared" si="62"/>
        <v>0.59199999999999997</v>
      </c>
      <c r="V249" s="29">
        <f t="shared" si="63"/>
        <v>0.67700000000000005</v>
      </c>
      <c r="W249" s="29">
        <f t="shared" si="64"/>
        <v>0.76100000000000001</v>
      </c>
      <c r="X249" s="29">
        <f t="shared" si="65"/>
        <v>0.84599999999999997</v>
      </c>
      <c r="Y249" s="29">
        <f t="shared" si="66"/>
        <v>0.92100000000000004</v>
      </c>
      <c r="Z249" s="29">
        <f t="shared" si="67"/>
        <v>0.96299999999999997</v>
      </c>
      <c r="AA249" s="21" t="str">
        <f t="shared" si="68"/>
        <v>A</v>
      </c>
      <c r="AB249" s="21" t="str">
        <f t="shared" si="69"/>
        <v>A</v>
      </c>
      <c r="AC249" s="21" t="str">
        <f t="shared" si="70"/>
        <v>A+++</v>
      </c>
      <c r="AD249" s="21" t="str">
        <f t="shared" si="71"/>
        <v>A+++</v>
      </c>
      <c r="AE249" s="47" t="str">
        <f t="shared" si="113"/>
        <v>Refrigerador-Congelador frost-free</v>
      </c>
      <c r="AF249" s="47">
        <f t="shared" si="54"/>
        <v>0.53557046979865774</v>
      </c>
      <c r="AH249" s="97">
        <f t="shared" si="114"/>
        <v>0</v>
      </c>
    </row>
    <row r="250" spans="1:34" x14ac:dyDescent="0.25">
      <c r="A250" s="64" t="s">
        <v>580</v>
      </c>
      <c r="B250" s="64" t="s">
        <v>118</v>
      </c>
      <c r="C250" s="65" t="s">
        <v>121</v>
      </c>
      <c r="D250" s="64" t="s">
        <v>23</v>
      </c>
      <c r="E250" s="64" t="s">
        <v>22</v>
      </c>
      <c r="F250" s="64" t="s">
        <v>27</v>
      </c>
      <c r="G250" s="64" t="s">
        <v>120</v>
      </c>
      <c r="H250" s="64">
        <v>334</v>
      </c>
      <c r="I250" s="64">
        <v>0</v>
      </c>
      <c r="J250" s="64">
        <v>0</v>
      </c>
      <c r="K250" s="64">
        <v>146</v>
      </c>
      <c r="L250" s="21">
        <f t="shared" si="55"/>
        <v>480</v>
      </c>
      <c r="M250" s="64">
        <v>40.9</v>
      </c>
      <c r="N250" s="64">
        <v>40.9</v>
      </c>
      <c r="O250" s="27">
        <f t="shared" si="56"/>
        <v>724.92</v>
      </c>
      <c r="P250" s="21">
        <f t="shared" si="57"/>
        <v>0.10589999999999999</v>
      </c>
      <c r="Q250" s="21">
        <f t="shared" si="58"/>
        <v>7.4862000000000002</v>
      </c>
      <c r="R250" s="28">
        <f t="shared" si="59"/>
        <v>84.3</v>
      </c>
      <c r="S250" s="29">
        <f t="shared" si="60"/>
        <v>0.48517200474495847</v>
      </c>
      <c r="T250" s="29">
        <f t="shared" si="61"/>
        <v>0.48517200474495847</v>
      </c>
      <c r="U250" s="29">
        <f t="shared" si="62"/>
        <v>0.59199999999999997</v>
      </c>
      <c r="V250" s="29">
        <f t="shared" si="63"/>
        <v>0.67700000000000005</v>
      </c>
      <c r="W250" s="29">
        <f t="shared" si="64"/>
        <v>0.76100000000000001</v>
      </c>
      <c r="X250" s="29">
        <f t="shared" si="65"/>
        <v>0.84599999999999997</v>
      </c>
      <c r="Y250" s="29">
        <f t="shared" si="66"/>
        <v>0.92100000000000004</v>
      </c>
      <c r="Z250" s="29">
        <f t="shared" si="67"/>
        <v>0.96299999999999997</v>
      </c>
      <c r="AA250" s="21" t="str">
        <f t="shared" si="68"/>
        <v>A</v>
      </c>
      <c r="AB250" s="21" t="str">
        <f t="shared" si="69"/>
        <v>A</v>
      </c>
      <c r="AC250" s="21" t="str">
        <f t="shared" si="70"/>
        <v>A+++</v>
      </c>
      <c r="AD250" s="21" t="str">
        <f t="shared" si="71"/>
        <v>A+++</v>
      </c>
      <c r="AE250" s="47" t="str">
        <f t="shared" si="113"/>
        <v>Refrigerador-Congelador frost-free</v>
      </c>
      <c r="AF250" s="47">
        <f t="shared" si="54"/>
        <v>0.48517200474495847</v>
      </c>
      <c r="AH250" s="97">
        <f t="shared" si="114"/>
        <v>0</v>
      </c>
    </row>
    <row r="251" spans="1:34" x14ac:dyDescent="0.25">
      <c r="A251" s="64" t="s">
        <v>580</v>
      </c>
      <c r="B251" s="64" t="s">
        <v>118</v>
      </c>
      <c r="C251" s="65" t="s">
        <v>122</v>
      </c>
      <c r="D251" s="64" t="s">
        <v>23</v>
      </c>
      <c r="E251" s="64" t="s">
        <v>22</v>
      </c>
      <c r="F251" s="64" t="s">
        <v>27</v>
      </c>
      <c r="G251" s="64" t="s">
        <v>120</v>
      </c>
      <c r="H251" s="64">
        <v>333</v>
      </c>
      <c r="I251" s="64">
        <v>0</v>
      </c>
      <c r="J251" s="64">
        <v>8</v>
      </c>
      <c r="K251" s="64">
        <v>94</v>
      </c>
      <c r="L251" s="21">
        <f t="shared" si="55"/>
        <v>435</v>
      </c>
      <c r="M251" s="64">
        <v>45.4</v>
      </c>
      <c r="N251" s="64">
        <v>45.4</v>
      </c>
      <c r="O251" s="27">
        <f t="shared" si="56"/>
        <v>623.928</v>
      </c>
      <c r="P251" s="21">
        <f t="shared" si="57"/>
        <v>0.10589999999999999</v>
      </c>
      <c r="Q251" s="21">
        <f t="shared" si="58"/>
        <v>7.4862000000000002</v>
      </c>
      <c r="R251" s="28">
        <f t="shared" si="59"/>
        <v>73.599999999999994</v>
      </c>
      <c r="S251" s="29">
        <f t="shared" si="60"/>
        <v>0.61684782608695654</v>
      </c>
      <c r="T251" s="29">
        <f t="shared" si="61"/>
        <v>0.61684782608695654</v>
      </c>
      <c r="U251" s="29">
        <f t="shared" si="62"/>
        <v>0.59199999999999997</v>
      </c>
      <c r="V251" s="29">
        <f t="shared" si="63"/>
        <v>0.67700000000000005</v>
      </c>
      <c r="W251" s="29">
        <f t="shared" si="64"/>
        <v>0.76100000000000001</v>
      </c>
      <c r="X251" s="29">
        <f t="shared" si="65"/>
        <v>0.84599999999999997</v>
      </c>
      <c r="Y251" s="29">
        <f t="shared" si="66"/>
        <v>0.92100000000000004</v>
      </c>
      <c r="Z251" s="29">
        <f t="shared" si="67"/>
        <v>0.96299999999999997</v>
      </c>
      <c r="AA251" s="21" t="str">
        <f t="shared" si="68"/>
        <v>A</v>
      </c>
      <c r="AB251" s="21" t="str">
        <f t="shared" si="69"/>
        <v>A</v>
      </c>
      <c r="AC251" s="21" t="str">
        <f t="shared" si="70"/>
        <v>A++</v>
      </c>
      <c r="AD251" s="21" t="str">
        <f t="shared" si="71"/>
        <v>A++</v>
      </c>
      <c r="AE251" s="47" t="str">
        <f t="shared" si="113"/>
        <v>Refrigerador-Congelador frost-free</v>
      </c>
      <c r="AF251" s="47">
        <f t="shared" si="54"/>
        <v>0.61684782608695654</v>
      </c>
      <c r="AH251" s="97">
        <f t="shared" si="114"/>
        <v>0</v>
      </c>
    </row>
    <row r="252" spans="1:34" x14ac:dyDescent="0.25">
      <c r="A252" s="64" t="s">
        <v>580</v>
      </c>
      <c r="B252" s="64" t="s">
        <v>118</v>
      </c>
      <c r="C252" s="65" t="s">
        <v>123</v>
      </c>
      <c r="D252" s="64" t="s">
        <v>23</v>
      </c>
      <c r="E252" s="64" t="s">
        <v>22</v>
      </c>
      <c r="F252" s="64" t="s">
        <v>27</v>
      </c>
      <c r="G252" s="64" t="s">
        <v>120</v>
      </c>
      <c r="H252" s="64">
        <v>368</v>
      </c>
      <c r="I252" s="64">
        <v>0</v>
      </c>
      <c r="J252" s="64">
        <v>10</v>
      </c>
      <c r="K252" s="64">
        <v>105</v>
      </c>
      <c r="L252" s="21">
        <f t="shared" si="55"/>
        <v>483</v>
      </c>
      <c r="M252" s="64">
        <v>39</v>
      </c>
      <c r="N252" s="64">
        <v>39</v>
      </c>
      <c r="O252" s="29">
        <f t="shared" si="56"/>
        <v>694.25999999999988</v>
      </c>
      <c r="P252" s="29">
        <f t="shared" si="57"/>
        <v>0.10589999999999999</v>
      </c>
      <c r="Q252" s="21">
        <f t="shared" si="58"/>
        <v>7.4862000000000002</v>
      </c>
      <c r="R252" s="21">
        <f t="shared" si="59"/>
        <v>81</v>
      </c>
      <c r="S252" s="29">
        <f t="shared" si="60"/>
        <v>0.48148148148148145</v>
      </c>
      <c r="T252" s="29">
        <f t="shared" si="61"/>
        <v>0.48148148148148145</v>
      </c>
      <c r="U252" s="62">
        <f t="shared" si="62"/>
        <v>0.59199999999999997</v>
      </c>
      <c r="V252" s="97">
        <f t="shared" si="63"/>
        <v>0.67700000000000005</v>
      </c>
      <c r="W252" s="3">
        <f t="shared" si="64"/>
        <v>0.76100000000000001</v>
      </c>
      <c r="X252" s="3">
        <f t="shared" si="65"/>
        <v>0.84599999999999997</v>
      </c>
      <c r="Y252" s="3">
        <f t="shared" si="66"/>
        <v>0.92100000000000004</v>
      </c>
      <c r="Z252" s="3">
        <f t="shared" si="67"/>
        <v>0.96299999999999997</v>
      </c>
      <c r="AA252" s="21" t="str">
        <f t="shared" si="68"/>
        <v>A</v>
      </c>
      <c r="AB252" s="21" t="str">
        <f t="shared" si="69"/>
        <v>A</v>
      </c>
      <c r="AC252" s="21" t="str">
        <f t="shared" si="70"/>
        <v>A+++</v>
      </c>
      <c r="AD252" s="21" t="str">
        <f t="shared" si="71"/>
        <v>A+++</v>
      </c>
      <c r="AE252" s="3" t="str">
        <f t="shared" si="113"/>
        <v>Refrigerador-Congelador frost-free</v>
      </c>
      <c r="AF252" s="3">
        <f t="shared" si="54"/>
        <v>0.48148148148148145</v>
      </c>
      <c r="AG252" s="3"/>
      <c r="AH252" s="3">
        <f t="shared" si="114"/>
        <v>0</v>
      </c>
    </row>
    <row r="253" spans="1:34" x14ac:dyDescent="0.25">
      <c r="A253" s="64" t="s">
        <v>580</v>
      </c>
      <c r="B253" s="64" t="s">
        <v>118</v>
      </c>
      <c r="C253" s="65" t="s">
        <v>581</v>
      </c>
      <c r="D253" s="64" t="s">
        <v>23</v>
      </c>
      <c r="E253" s="64" t="s">
        <v>22</v>
      </c>
      <c r="F253" s="64" t="s">
        <v>27</v>
      </c>
      <c r="G253" s="64" t="s">
        <v>120</v>
      </c>
      <c r="H253" s="64">
        <v>292</v>
      </c>
      <c r="I253" s="64">
        <v>0</v>
      </c>
      <c r="J253" s="64">
        <v>11</v>
      </c>
      <c r="K253" s="64">
        <v>84</v>
      </c>
      <c r="L253" s="21">
        <f t="shared" si="55"/>
        <v>387</v>
      </c>
      <c r="M253" s="67">
        <v>31</v>
      </c>
      <c r="N253" s="67">
        <v>31</v>
      </c>
      <c r="O253" s="27">
        <f t="shared" si="56"/>
        <v>558.39600000000007</v>
      </c>
      <c r="P253" s="21">
        <f t="shared" si="57"/>
        <v>0.10589999999999999</v>
      </c>
      <c r="Q253" s="21">
        <f t="shared" si="58"/>
        <v>7.4862000000000002</v>
      </c>
      <c r="R253" s="28">
        <f t="shared" si="59"/>
        <v>66.599999999999994</v>
      </c>
      <c r="S253" s="29">
        <f t="shared" si="60"/>
        <v>0.46546546546546552</v>
      </c>
      <c r="T253" s="29">
        <f t="shared" si="61"/>
        <v>0.46546546546546552</v>
      </c>
      <c r="U253" s="29">
        <f t="shared" si="62"/>
        <v>0.59199999999999997</v>
      </c>
      <c r="V253" s="29">
        <f t="shared" si="63"/>
        <v>0.67700000000000005</v>
      </c>
      <c r="W253" s="29">
        <f t="shared" si="64"/>
        <v>0.76100000000000001</v>
      </c>
      <c r="X253" s="29">
        <f t="shared" si="65"/>
        <v>0.84599999999999997</v>
      </c>
      <c r="Y253" s="29">
        <f t="shared" si="66"/>
        <v>0.92100000000000004</v>
      </c>
      <c r="Z253" s="29">
        <f t="shared" si="67"/>
        <v>0.96299999999999997</v>
      </c>
      <c r="AA253" s="21" t="str">
        <f t="shared" si="68"/>
        <v>A</v>
      </c>
      <c r="AB253" s="21" t="str">
        <f t="shared" si="69"/>
        <v>A</v>
      </c>
      <c r="AC253" s="21" t="str">
        <f t="shared" si="70"/>
        <v>A+++</v>
      </c>
      <c r="AD253" s="21" t="str">
        <f t="shared" si="71"/>
        <v>A+++</v>
      </c>
      <c r="AE253" s="47" t="str">
        <f t="shared" si="113"/>
        <v>Refrigerador-Congelador frost-free</v>
      </c>
      <c r="AF253" s="47">
        <f t="shared" si="54"/>
        <v>0.46546546546546552</v>
      </c>
      <c r="AH253" s="97">
        <f t="shared" si="114"/>
        <v>0</v>
      </c>
    </row>
    <row r="254" spans="1:34" x14ac:dyDescent="0.25">
      <c r="A254" s="64" t="s">
        <v>580</v>
      </c>
      <c r="B254" s="64" t="s">
        <v>118</v>
      </c>
      <c r="C254" s="65" t="s">
        <v>582</v>
      </c>
      <c r="D254" s="64" t="s">
        <v>23</v>
      </c>
      <c r="E254" s="64" t="s">
        <v>22</v>
      </c>
      <c r="F254" s="64" t="s">
        <v>27</v>
      </c>
      <c r="G254" s="64" t="s">
        <v>120</v>
      </c>
      <c r="H254" s="64">
        <v>292</v>
      </c>
      <c r="I254" s="64">
        <v>0</v>
      </c>
      <c r="J254" s="64">
        <v>11</v>
      </c>
      <c r="K254" s="64">
        <v>84</v>
      </c>
      <c r="L254" s="21">
        <f t="shared" si="55"/>
        <v>387</v>
      </c>
      <c r="M254" s="67">
        <v>39.4</v>
      </c>
      <c r="N254" s="67">
        <v>39.4</v>
      </c>
      <c r="O254" s="27">
        <f t="shared" si="56"/>
        <v>558.39600000000007</v>
      </c>
      <c r="P254" s="21">
        <f t="shared" si="57"/>
        <v>0.10589999999999999</v>
      </c>
      <c r="Q254" s="21">
        <f t="shared" si="58"/>
        <v>7.4862000000000002</v>
      </c>
      <c r="R254" s="28">
        <f t="shared" si="59"/>
        <v>66.599999999999994</v>
      </c>
      <c r="S254" s="29">
        <f t="shared" si="60"/>
        <v>0.59159159159159158</v>
      </c>
      <c r="T254" s="29">
        <f t="shared" si="61"/>
        <v>0.59159159159159158</v>
      </c>
      <c r="U254" s="29">
        <f t="shared" si="62"/>
        <v>0.59199999999999997</v>
      </c>
      <c r="V254" s="29">
        <f t="shared" si="63"/>
        <v>0.67700000000000005</v>
      </c>
      <c r="W254" s="29">
        <f t="shared" si="64"/>
        <v>0.76100000000000001</v>
      </c>
      <c r="X254" s="29">
        <f t="shared" si="65"/>
        <v>0.84599999999999997</v>
      </c>
      <c r="Y254" s="29">
        <f t="shared" si="66"/>
        <v>0.92100000000000004</v>
      </c>
      <c r="Z254" s="29">
        <f t="shared" si="67"/>
        <v>0.96299999999999997</v>
      </c>
      <c r="AA254" s="21" t="str">
        <f t="shared" si="68"/>
        <v>A</v>
      </c>
      <c r="AB254" s="21" t="str">
        <f t="shared" si="69"/>
        <v>A</v>
      </c>
      <c r="AC254" s="21" t="str">
        <f t="shared" si="70"/>
        <v>A+++</v>
      </c>
      <c r="AD254" s="21" t="str">
        <f t="shared" si="71"/>
        <v>A+++</v>
      </c>
      <c r="AE254" s="47" t="str">
        <f t="shared" si="113"/>
        <v>Refrigerador-Congelador frost-free</v>
      </c>
      <c r="AF254" s="47">
        <f t="shared" si="54"/>
        <v>0.59159159159159158</v>
      </c>
      <c r="AH254" s="97">
        <f t="shared" si="114"/>
        <v>0</v>
      </c>
    </row>
    <row r="255" spans="1:34" x14ac:dyDescent="0.25">
      <c r="A255" s="64" t="s">
        <v>580</v>
      </c>
      <c r="B255" s="64" t="s">
        <v>118</v>
      </c>
      <c r="C255" s="65" t="s">
        <v>583</v>
      </c>
      <c r="D255" s="64" t="s">
        <v>23</v>
      </c>
      <c r="E255" s="64" t="s">
        <v>22</v>
      </c>
      <c r="F255" s="64" t="s">
        <v>27</v>
      </c>
      <c r="G255" s="64" t="s">
        <v>120</v>
      </c>
      <c r="H255" s="64">
        <v>270</v>
      </c>
      <c r="I255" s="64">
        <v>0</v>
      </c>
      <c r="J255" s="64">
        <v>0</v>
      </c>
      <c r="K255" s="64">
        <v>127</v>
      </c>
      <c r="L255" s="21">
        <f t="shared" si="55"/>
        <v>397</v>
      </c>
      <c r="M255" s="67">
        <v>36</v>
      </c>
      <c r="N255" s="67">
        <v>36</v>
      </c>
      <c r="O255" s="27">
        <f t="shared" si="56"/>
        <v>605.94000000000005</v>
      </c>
      <c r="P255" s="21">
        <f t="shared" si="57"/>
        <v>0.10589999999999999</v>
      </c>
      <c r="Q255" s="21">
        <f t="shared" si="58"/>
        <v>7.4862000000000002</v>
      </c>
      <c r="R255" s="28">
        <f t="shared" si="59"/>
        <v>71.7</v>
      </c>
      <c r="S255" s="29">
        <f t="shared" si="60"/>
        <v>0.502092050209205</v>
      </c>
      <c r="T255" s="29">
        <f t="shared" si="61"/>
        <v>0.502092050209205</v>
      </c>
      <c r="U255" s="29">
        <f t="shared" si="62"/>
        <v>0.59199999999999997</v>
      </c>
      <c r="V255" s="29">
        <f t="shared" si="63"/>
        <v>0.67700000000000005</v>
      </c>
      <c r="W255" s="29">
        <f t="shared" si="64"/>
        <v>0.76100000000000001</v>
      </c>
      <c r="X255" s="29">
        <f t="shared" si="65"/>
        <v>0.84599999999999997</v>
      </c>
      <c r="Y255" s="29">
        <f t="shared" si="66"/>
        <v>0.92100000000000004</v>
      </c>
      <c r="Z255" s="29">
        <f t="shared" si="67"/>
        <v>0.96299999999999997</v>
      </c>
      <c r="AA255" s="21" t="str">
        <f t="shared" si="68"/>
        <v>A</v>
      </c>
      <c r="AB255" s="21" t="str">
        <f t="shared" si="69"/>
        <v>A</v>
      </c>
      <c r="AC255" s="21" t="str">
        <f t="shared" si="70"/>
        <v>A+++</v>
      </c>
      <c r="AD255" s="21" t="str">
        <f t="shared" si="71"/>
        <v>A+++</v>
      </c>
      <c r="AE255" s="47" t="str">
        <f t="shared" si="113"/>
        <v>Refrigerador-Congelador frost-free</v>
      </c>
      <c r="AF255" s="47">
        <f t="shared" si="54"/>
        <v>0.502092050209205</v>
      </c>
      <c r="AH255" s="97">
        <f t="shared" si="114"/>
        <v>0</v>
      </c>
    </row>
    <row r="256" spans="1:34" x14ac:dyDescent="0.25">
      <c r="A256" s="25" t="s">
        <v>411</v>
      </c>
      <c r="B256" s="25" t="s">
        <v>412</v>
      </c>
      <c r="C256" s="26" t="s">
        <v>413</v>
      </c>
      <c r="D256" s="25" t="s">
        <v>23</v>
      </c>
      <c r="E256" s="25" t="s">
        <v>22</v>
      </c>
      <c r="F256" s="25" t="s">
        <v>27</v>
      </c>
      <c r="G256" s="25" t="s">
        <v>414</v>
      </c>
      <c r="H256" s="37">
        <v>392</v>
      </c>
      <c r="I256" s="25">
        <v>0</v>
      </c>
      <c r="J256" s="37">
        <v>30</v>
      </c>
      <c r="K256" s="37">
        <v>163</v>
      </c>
      <c r="L256" s="21">
        <f t="shared" si="55"/>
        <v>585</v>
      </c>
      <c r="M256" s="25">
        <v>48</v>
      </c>
      <c r="N256" s="25"/>
      <c r="O256" s="27">
        <f t="shared" si="56"/>
        <v>890.94</v>
      </c>
      <c r="P256" s="21">
        <f t="shared" si="57"/>
        <v>0.10589999999999999</v>
      </c>
      <c r="Q256" s="21">
        <f t="shared" si="58"/>
        <v>7.4862000000000002</v>
      </c>
      <c r="R256" s="28">
        <f t="shared" si="59"/>
        <v>101.8</v>
      </c>
      <c r="S256" s="29">
        <f t="shared" si="60"/>
        <v>0.47151277013752457</v>
      </c>
      <c r="T256" s="29" t="str">
        <f t="shared" si="61"/>
        <v>-</v>
      </c>
      <c r="U256" s="29">
        <f t="shared" si="62"/>
        <v>0.59199999999999997</v>
      </c>
      <c r="V256" s="29">
        <f t="shared" si="63"/>
        <v>0.67700000000000005</v>
      </c>
      <c r="W256" s="29">
        <f t="shared" si="64"/>
        <v>0.76100000000000001</v>
      </c>
      <c r="X256" s="29">
        <f t="shared" si="65"/>
        <v>0.84599999999999997</v>
      </c>
      <c r="Y256" s="29">
        <f t="shared" si="66"/>
        <v>0.92100000000000004</v>
      </c>
      <c r="Z256" s="29">
        <f t="shared" si="67"/>
        <v>0.96299999999999997</v>
      </c>
      <c r="AA256" s="21" t="str">
        <f t="shared" si="68"/>
        <v>A</v>
      </c>
      <c r="AB256" s="21" t="str">
        <f t="shared" si="69"/>
        <v>-</v>
      </c>
      <c r="AC256" s="21" t="str">
        <f t="shared" si="70"/>
        <v>A+++</v>
      </c>
      <c r="AD256" s="21" t="str">
        <f t="shared" si="71"/>
        <v>-</v>
      </c>
      <c r="AE256" s="47" t="str">
        <f t="shared" si="113"/>
        <v>Refrigerador-Congelador frost-free</v>
      </c>
      <c r="AF256" s="47">
        <f t="shared" si="54"/>
        <v>0.47151277013752457</v>
      </c>
      <c r="AH256" s="97" t="e">
        <f t="shared" si="114"/>
        <v>#VALUE!</v>
      </c>
    </row>
    <row r="257" spans="1:34" x14ac:dyDescent="0.25">
      <c r="A257" s="25" t="s">
        <v>411</v>
      </c>
      <c r="B257" s="25" t="s">
        <v>412</v>
      </c>
      <c r="C257" s="26" t="s">
        <v>415</v>
      </c>
      <c r="D257" s="25" t="s">
        <v>23</v>
      </c>
      <c r="E257" s="25" t="s">
        <v>22</v>
      </c>
      <c r="F257" s="25" t="s">
        <v>27</v>
      </c>
      <c r="G257" s="25" t="s">
        <v>414</v>
      </c>
      <c r="H257" s="37">
        <v>392</v>
      </c>
      <c r="I257" s="25">
        <v>0</v>
      </c>
      <c r="J257" s="37">
        <v>30</v>
      </c>
      <c r="K257" s="37">
        <v>163</v>
      </c>
      <c r="L257" s="21">
        <f t="shared" si="55"/>
        <v>585</v>
      </c>
      <c r="M257" s="25"/>
      <c r="N257" s="25">
        <v>48</v>
      </c>
      <c r="O257" s="27">
        <f t="shared" si="56"/>
        <v>890.94</v>
      </c>
      <c r="P257" s="21">
        <f t="shared" si="57"/>
        <v>0.10589999999999999</v>
      </c>
      <c r="Q257" s="21">
        <f t="shared" si="58"/>
        <v>7.4862000000000002</v>
      </c>
      <c r="R257" s="28">
        <f t="shared" si="59"/>
        <v>101.8</v>
      </c>
      <c r="S257" s="29" t="str">
        <f t="shared" si="60"/>
        <v>-</v>
      </c>
      <c r="T257" s="29">
        <f t="shared" si="61"/>
        <v>0.47151277013752457</v>
      </c>
      <c r="U257" s="29">
        <f t="shared" si="62"/>
        <v>0.59199999999999997</v>
      </c>
      <c r="V257" s="29">
        <f t="shared" si="63"/>
        <v>0.67700000000000005</v>
      </c>
      <c r="W257" s="29">
        <f t="shared" si="64"/>
        <v>0.76100000000000001</v>
      </c>
      <c r="X257" s="29">
        <f t="shared" si="65"/>
        <v>0.84599999999999997</v>
      </c>
      <c r="Y257" s="29">
        <f t="shared" si="66"/>
        <v>0.92100000000000004</v>
      </c>
      <c r="Z257" s="29">
        <f t="shared" si="67"/>
        <v>0.96299999999999997</v>
      </c>
      <c r="AA257" s="21" t="str">
        <f t="shared" si="68"/>
        <v>-</v>
      </c>
      <c r="AB257" s="21" t="str">
        <f t="shared" si="69"/>
        <v>A</v>
      </c>
      <c r="AC257" s="21" t="str">
        <f t="shared" si="70"/>
        <v>-</v>
      </c>
      <c r="AD257" s="21" t="str">
        <f t="shared" si="71"/>
        <v>A+++</v>
      </c>
      <c r="AE257" s="47" t="str">
        <f t="shared" si="113"/>
        <v>Refrigerador-Congelador frost-free</v>
      </c>
      <c r="AF257" s="47">
        <f t="shared" si="54"/>
        <v>0.47151277013752457</v>
      </c>
      <c r="AH257" s="97" t="e">
        <f t="shared" si="114"/>
        <v>#VALUE!</v>
      </c>
    </row>
    <row r="258" spans="1:34" x14ac:dyDescent="0.25">
      <c r="A258" s="25" t="s">
        <v>411</v>
      </c>
      <c r="B258" s="25" t="s">
        <v>412</v>
      </c>
      <c r="C258" s="26" t="s">
        <v>416</v>
      </c>
      <c r="D258" s="25" t="s">
        <v>23</v>
      </c>
      <c r="E258" s="25" t="s">
        <v>22</v>
      </c>
      <c r="F258" s="25" t="s">
        <v>27</v>
      </c>
      <c r="G258" s="25" t="s">
        <v>417</v>
      </c>
      <c r="H258" s="37">
        <v>378</v>
      </c>
      <c r="I258" s="25">
        <v>0</v>
      </c>
      <c r="J258" s="37">
        <v>29</v>
      </c>
      <c r="K258" s="37">
        <v>168</v>
      </c>
      <c r="L258" s="21">
        <f t="shared" si="55"/>
        <v>575</v>
      </c>
      <c r="M258" s="25">
        <v>60</v>
      </c>
      <c r="N258" s="25"/>
      <c r="O258" s="27">
        <f t="shared" si="56"/>
        <v>883.28399999999988</v>
      </c>
      <c r="P258" s="21">
        <f t="shared" si="57"/>
        <v>0.10589999999999999</v>
      </c>
      <c r="Q258" s="21">
        <f t="shared" si="58"/>
        <v>7.4862000000000002</v>
      </c>
      <c r="R258" s="28">
        <f t="shared" si="59"/>
        <v>101</v>
      </c>
      <c r="S258" s="29">
        <f t="shared" si="60"/>
        <v>0.59405940594059403</v>
      </c>
      <c r="T258" s="29" t="str">
        <f t="shared" si="61"/>
        <v>-</v>
      </c>
      <c r="U258" s="29">
        <f t="shared" si="62"/>
        <v>0.59199999999999997</v>
      </c>
      <c r="V258" s="29">
        <f t="shared" si="63"/>
        <v>0.67700000000000005</v>
      </c>
      <c r="W258" s="29">
        <f t="shared" si="64"/>
        <v>0.76100000000000001</v>
      </c>
      <c r="X258" s="29">
        <f t="shared" si="65"/>
        <v>0.84599999999999997</v>
      </c>
      <c r="Y258" s="29">
        <f t="shared" si="66"/>
        <v>0.92100000000000004</v>
      </c>
      <c r="Z258" s="29">
        <f t="shared" si="67"/>
        <v>0.96299999999999997</v>
      </c>
      <c r="AA258" s="21" t="str">
        <f t="shared" si="68"/>
        <v>A</v>
      </c>
      <c r="AB258" s="21" t="str">
        <f t="shared" si="69"/>
        <v>-</v>
      </c>
      <c r="AC258" s="21" t="str">
        <f t="shared" si="70"/>
        <v>A++</v>
      </c>
      <c r="AD258" s="21" t="str">
        <f t="shared" si="71"/>
        <v>-</v>
      </c>
      <c r="AE258" s="47" t="str">
        <f t="shared" si="113"/>
        <v>Refrigerador-Congelador frost-free</v>
      </c>
      <c r="AF258" s="47">
        <f t="shared" si="54"/>
        <v>0.59405940594059403</v>
      </c>
      <c r="AH258" s="97" t="e">
        <f t="shared" si="114"/>
        <v>#VALUE!</v>
      </c>
    </row>
    <row r="259" spans="1:34" x14ac:dyDescent="0.25">
      <c r="A259" s="25" t="s">
        <v>411</v>
      </c>
      <c r="B259" s="25" t="s">
        <v>412</v>
      </c>
      <c r="C259" s="26" t="s">
        <v>418</v>
      </c>
      <c r="D259" s="25" t="s">
        <v>23</v>
      </c>
      <c r="E259" s="25" t="s">
        <v>22</v>
      </c>
      <c r="F259" s="25" t="s">
        <v>27</v>
      </c>
      <c r="G259" s="25" t="s">
        <v>417</v>
      </c>
      <c r="H259" s="37">
        <v>378</v>
      </c>
      <c r="I259" s="25">
        <v>0</v>
      </c>
      <c r="J259" s="37">
        <v>29</v>
      </c>
      <c r="K259" s="37">
        <v>168</v>
      </c>
      <c r="L259" s="21">
        <f t="shared" si="55"/>
        <v>575</v>
      </c>
      <c r="M259" s="25"/>
      <c r="N259" s="25">
        <v>60</v>
      </c>
      <c r="O259" s="27">
        <f t="shared" si="56"/>
        <v>883.28399999999988</v>
      </c>
      <c r="P259" s="21">
        <f t="shared" si="57"/>
        <v>0.10589999999999999</v>
      </c>
      <c r="Q259" s="21">
        <f t="shared" si="58"/>
        <v>7.4862000000000002</v>
      </c>
      <c r="R259" s="28">
        <f t="shared" si="59"/>
        <v>101</v>
      </c>
      <c r="S259" s="29" t="str">
        <f t="shared" si="60"/>
        <v>-</v>
      </c>
      <c r="T259" s="29">
        <f t="shared" si="61"/>
        <v>0.59405940594059403</v>
      </c>
      <c r="U259" s="29">
        <f t="shared" si="62"/>
        <v>0.59199999999999997</v>
      </c>
      <c r="V259" s="29">
        <f t="shared" si="63"/>
        <v>0.67700000000000005</v>
      </c>
      <c r="W259" s="29">
        <f t="shared" si="64"/>
        <v>0.76100000000000001</v>
      </c>
      <c r="X259" s="29">
        <f t="shared" si="65"/>
        <v>0.84599999999999997</v>
      </c>
      <c r="Y259" s="29">
        <f t="shared" si="66"/>
        <v>0.92100000000000004</v>
      </c>
      <c r="Z259" s="29">
        <f t="shared" si="67"/>
        <v>0.96299999999999997</v>
      </c>
      <c r="AA259" s="21" t="str">
        <f t="shared" si="68"/>
        <v>-</v>
      </c>
      <c r="AB259" s="21" t="str">
        <f t="shared" si="69"/>
        <v>A</v>
      </c>
      <c r="AC259" s="21" t="str">
        <f t="shared" si="70"/>
        <v>-</v>
      </c>
      <c r="AD259" s="21" t="str">
        <f t="shared" si="71"/>
        <v>A++</v>
      </c>
      <c r="AE259" s="47" t="str">
        <f t="shared" si="113"/>
        <v>Refrigerador-Congelador frost-free</v>
      </c>
      <c r="AF259" s="47">
        <f t="shared" si="54"/>
        <v>0.59405940594059403</v>
      </c>
      <c r="AH259" s="97" t="e">
        <f t="shared" si="114"/>
        <v>#VALUE!</v>
      </c>
    </row>
    <row r="260" spans="1:34" x14ac:dyDescent="0.25">
      <c r="A260" s="25" t="s">
        <v>411</v>
      </c>
      <c r="B260" s="25" t="s">
        <v>412</v>
      </c>
      <c r="C260" s="26" t="s">
        <v>419</v>
      </c>
      <c r="D260" s="25" t="s">
        <v>23</v>
      </c>
      <c r="E260" s="25" t="s">
        <v>22</v>
      </c>
      <c r="F260" s="25" t="s">
        <v>27</v>
      </c>
      <c r="G260" s="25" t="s">
        <v>420</v>
      </c>
      <c r="H260" s="37">
        <v>354</v>
      </c>
      <c r="I260" s="25">
        <v>0</v>
      </c>
      <c r="J260" s="37">
        <v>0</v>
      </c>
      <c r="K260" s="37">
        <v>116</v>
      </c>
      <c r="L260" s="21">
        <f t="shared" si="55"/>
        <v>470</v>
      </c>
      <c r="M260" s="25">
        <v>43.5</v>
      </c>
      <c r="N260" s="25"/>
      <c r="O260" s="27">
        <f t="shared" si="56"/>
        <v>682.32</v>
      </c>
      <c r="P260" s="21">
        <f t="shared" si="57"/>
        <v>0.10589999999999999</v>
      </c>
      <c r="Q260" s="21">
        <f t="shared" si="58"/>
        <v>7.4862000000000002</v>
      </c>
      <c r="R260" s="28">
        <f t="shared" si="59"/>
        <v>79.7</v>
      </c>
      <c r="S260" s="29">
        <f t="shared" si="60"/>
        <v>0.54579673776662485</v>
      </c>
      <c r="T260" s="29" t="str">
        <f t="shared" si="61"/>
        <v>-</v>
      </c>
      <c r="U260" s="29">
        <f t="shared" si="62"/>
        <v>0.59199999999999997</v>
      </c>
      <c r="V260" s="29">
        <f t="shared" si="63"/>
        <v>0.67700000000000005</v>
      </c>
      <c r="W260" s="29">
        <f t="shared" si="64"/>
        <v>0.76100000000000001</v>
      </c>
      <c r="X260" s="29">
        <f t="shared" si="65"/>
        <v>0.84599999999999997</v>
      </c>
      <c r="Y260" s="29">
        <f t="shared" si="66"/>
        <v>0.92100000000000004</v>
      </c>
      <c r="Z260" s="29">
        <f t="shared" si="67"/>
        <v>0.96299999999999997</v>
      </c>
      <c r="AA260" s="21" t="str">
        <f t="shared" si="68"/>
        <v>A</v>
      </c>
      <c r="AB260" s="21" t="str">
        <f t="shared" si="69"/>
        <v>-</v>
      </c>
      <c r="AC260" s="21" t="str">
        <f t="shared" si="70"/>
        <v>A+++</v>
      </c>
      <c r="AD260" s="21" t="str">
        <f t="shared" si="71"/>
        <v>-</v>
      </c>
      <c r="AE260" s="47" t="str">
        <f t="shared" si="113"/>
        <v>Refrigerador-Congelador frost-free</v>
      </c>
      <c r="AF260" s="47">
        <f t="shared" si="54"/>
        <v>0.54579673776662485</v>
      </c>
      <c r="AH260" s="97" t="e">
        <f t="shared" si="114"/>
        <v>#VALUE!</v>
      </c>
    </row>
    <row r="261" spans="1:34" x14ac:dyDescent="0.25">
      <c r="A261" s="25" t="s">
        <v>411</v>
      </c>
      <c r="B261" s="25" t="s">
        <v>412</v>
      </c>
      <c r="C261" s="26" t="s">
        <v>421</v>
      </c>
      <c r="D261" s="25" t="s">
        <v>23</v>
      </c>
      <c r="E261" s="25" t="s">
        <v>22</v>
      </c>
      <c r="F261" s="25" t="s">
        <v>27</v>
      </c>
      <c r="G261" s="25" t="s">
        <v>420</v>
      </c>
      <c r="H261" s="37">
        <v>354</v>
      </c>
      <c r="I261" s="25">
        <v>0</v>
      </c>
      <c r="J261" s="37">
        <v>0</v>
      </c>
      <c r="K261" s="37">
        <v>116</v>
      </c>
      <c r="L261" s="21">
        <f t="shared" si="55"/>
        <v>470</v>
      </c>
      <c r="M261" s="25"/>
      <c r="N261" s="25">
        <v>43.5</v>
      </c>
      <c r="O261" s="27">
        <f t="shared" si="56"/>
        <v>682.32</v>
      </c>
      <c r="P261" s="21">
        <f t="shared" si="57"/>
        <v>0.10589999999999999</v>
      </c>
      <c r="Q261" s="21">
        <f t="shared" si="58"/>
        <v>7.4862000000000002</v>
      </c>
      <c r="R261" s="28">
        <f t="shared" si="59"/>
        <v>79.7</v>
      </c>
      <c r="S261" s="29" t="str">
        <f t="shared" si="60"/>
        <v>-</v>
      </c>
      <c r="T261" s="29">
        <f t="shared" si="61"/>
        <v>0.54579673776662485</v>
      </c>
      <c r="U261" s="29">
        <f t="shared" si="62"/>
        <v>0.59199999999999997</v>
      </c>
      <c r="V261" s="29">
        <f t="shared" si="63"/>
        <v>0.67700000000000005</v>
      </c>
      <c r="W261" s="29">
        <f t="shared" si="64"/>
        <v>0.76100000000000001</v>
      </c>
      <c r="X261" s="29">
        <f t="shared" si="65"/>
        <v>0.84599999999999997</v>
      </c>
      <c r="Y261" s="29">
        <f t="shared" si="66"/>
        <v>0.92100000000000004</v>
      </c>
      <c r="Z261" s="29">
        <f t="shared" si="67"/>
        <v>0.96299999999999997</v>
      </c>
      <c r="AA261" s="21" t="str">
        <f t="shared" si="68"/>
        <v>-</v>
      </c>
      <c r="AB261" s="21" t="str">
        <f t="shared" si="69"/>
        <v>A</v>
      </c>
      <c r="AC261" s="21" t="str">
        <f t="shared" si="70"/>
        <v>-</v>
      </c>
      <c r="AD261" s="21" t="str">
        <f t="shared" si="71"/>
        <v>A+++</v>
      </c>
      <c r="AE261" s="47" t="str">
        <f t="shared" si="113"/>
        <v>Refrigerador-Congelador frost-free</v>
      </c>
      <c r="AF261" s="47">
        <f t="shared" si="54"/>
        <v>0.54579673776662485</v>
      </c>
      <c r="AH261" s="97" t="e">
        <f t="shared" si="114"/>
        <v>#VALUE!</v>
      </c>
    </row>
    <row r="262" spans="1:34" x14ac:dyDescent="0.25">
      <c r="A262" s="25" t="s">
        <v>411</v>
      </c>
      <c r="B262" s="25" t="s">
        <v>412</v>
      </c>
      <c r="C262" s="26" t="s">
        <v>422</v>
      </c>
      <c r="D262" s="25" t="s">
        <v>23</v>
      </c>
      <c r="E262" s="25" t="s">
        <v>22</v>
      </c>
      <c r="F262" s="25" t="s">
        <v>27</v>
      </c>
      <c r="G262" s="25" t="s">
        <v>420</v>
      </c>
      <c r="H262" s="38">
        <v>298</v>
      </c>
      <c r="I262" s="25">
        <v>0</v>
      </c>
      <c r="J262" s="38">
        <v>6</v>
      </c>
      <c r="K262" s="38">
        <v>81</v>
      </c>
      <c r="L262" s="21">
        <f t="shared" si="55"/>
        <v>385</v>
      </c>
      <c r="M262" s="30">
        <v>39.299999999999997</v>
      </c>
      <c r="N262" s="30">
        <v>39.299999999999997</v>
      </c>
      <c r="O262" s="27">
        <f t="shared" si="56"/>
        <v>549.15599999999995</v>
      </c>
      <c r="P262" s="21">
        <f t="shared" si="57"/>
        <v>0.10589999999999999</v>
      </c>
      <c r="Q262" s="21">
        <f t="shared" si="58"/>
        <v>7.4862000000000002</v>
      </c>
      <c r="R262" s="28">
        <f t="shared" si="59"/>
        <v>65.599999999999994</v>
      </c>
      <c r="S262" s="29">
        <f t="shared" si="60"/>
        <v>0.59908536585365857</v>
      </c>
      <c r="T262" s="29">
        <f t="shared" si="61"/>
        <v>0.59908536585365857</v>
      </c>
      <c r="U262" s="29">
        <f t="shared" si="62"/>
        <v>0.59199999999999997</v>
      </c>
      <c r="V262" s="29">
        <f t="shared" si="63"/>
        <v>0.67700000000000005</v>
      </c>
      <c r="W262" s="29">
        <f t="shared" si="64"/>
        <v>0.76100000000000001</v>
      </c>
      <c r="X262" s="29">
        <f t="shared" si="65"/>
        <v>0.84599999999999997</v>
      </c>
      <c r="Y262" s="29">
        <f t="shared" si="66"/>
        <v>0.92100000000000004</v>
      </c>
      <c r="Z262" s="29">
        <f t="shared" si="67"/>
        <v>0.96299999999999997</v>
      </c>
      <c r="AA262" s="21" t="str">
        <f t="shared" si="68"/>
        <v>A</v>
      </c>
      <c r="AB262" s="21" t="str">
        <f t="shared" si="69"/>
        <v>A</v>
      </c>
      <c r="AC262" s="21" t="str">
        <f t="shared" si="70"/>
        <v>A++</v>
      </c>
      <c r="AD262" s="21" t="str">
        <f t="shared" si="71"/>
        <v>A++</v>
      </c>
      <c r="AE262" s="47" t="str">
        <f t="shared" si="113"/>
        <v>Refrigerador-Congelador frost-free</v>
      </c>
      <c r="AF262" s="47">
        <f t="shared" si="54"/>
        <v>0.59908536585365857</v>
      </c>
      <c r="AH262" s="97">
        <f t="shared" si="114"/>
        <v>0</v>
      </c>
    </row>
    <row r="263" spans="1:34" x14ac:dyDescent="0.25">
      <c r="A263" s="25" t="s">
        <v>411</v>
      </c>
      <c r="B263" s="25" t="s">
        <v>412</v>
      </c>
      <c r="C263" s="26" t="s">
        <v>423</v>
      </c>
      <c r="D263" s="25" t="s">
        <v>23</v>
      </c>
      <c r="E263" s="25" t="s">
        <v>22</v>
      </c>
      <c r="F263" s="25" t="s">
        <v>27</v>
      </c>
      <c r="G263" s="25" t="s">
        <v>420</v>
      </c>
      <c r="H263" s="38">
        <v>298</v>
      </c>
      <c r="I263" s="25">
        <v>0</v>
      </c>
      <c r="J263" s="38">
        <v>6</v>
      </c>
      <c r="K263" s="38">
        <v>81</v>
      </c>
      <c r="L263" s="21">
        <f t="shared" si="55"/>
        <v>385</v>
      </c>
      <c r="M263" s="30">
        <v>39.299999999999997</v>
      </c>
      <c r="N263" s="30">
        <v>39.299999999999997</v>
      </c>
      <c r="O263" s="27">
        <f t="shared" si="56"/>
        <v>549.15599999999995</v>
      </c>
      <c r="P263" s="21">
        <f t="shared" si="57"/>
        <v>0.10589999999999999</v>
      </c>
      <c r="Q263" s="21">
        <f t="shared" si="58"/>
        <v>7.4862000000000002</v>
      </c>
      <c r="R263" s="28">
        <f t="shared" si="59"/>
        <v>65.599999999999994</v>
      </c>
      <c r="S263" s="29">
        <f t="shared" si="60"/>
        <v>0.59908536585365857</v>
      </c>
      <c r="T263" s="29">
        <f t="shared" si="61"/>
        <v>0.59908536585365857</v>
      </c>
      <c r="U263" s="29">
        <f t="shared" si="62"/>
        <v>0.59199999999999997</v>
      </c>
      <c r="V263" s="29">
        <f t="shared" si="63"/>
        <v>0.67700000000000005</v>
      </c>
      <c r="W263" s="29">
        <f t="shared" si="64"/>
        <v>0.76100000000000001</v>
      </c>
      <c r="X263" s="29">
        <f t="shared" si="65"/>
        <v>0.84599999999999997</v>
      </c>
      <c r="Y263" s="29">
        <f t="shared" si="66"/>
        <v>0.92100000000000004</v>
      </c>
      <c r="Z263" s="29">
        <f t="shared" si="67"/>
        <v>0.96299999999999997</v>
      </c>
      <c r="AA263" s="21" t="str">
        <f t="shared" si="68"/>
        <v>A</v>
      </c>
      <c r="AB263" s="21" t="str">
        <f t="shared" si="69"/>
        <v>A</v>
      </c>
      <c r="AC263" s="21" t="str">
        <f t="shared" si="70"/>
        <v>A++</v>
      </c>
      <c r="AD263" s="21" t="str">
        <f t="shared" si="71"/>
        <v>A++</v>
      </c>
      <c r="AE263" s="47" t="str">
        <f t="shared" si="113"/>
        <v>Refrigerador-Congelador frost-free</v>
      </c>
      <c r="AF263" s="47">
        <f t="shared" si="54"/>
        <v>0.59908536585365857</v>
      </c>
      <c r="AH263" s="97">
        <f t="shared" si="114"/>
        <v>0</v>
      </c>
    </row>
    <row r="264" spans="1:34" x14ac:dyDescent="0.25">
      <c r="A264" s="25" t="s">
        <v>411</v>
      </c>
      <c r="B264" s="25" t="s">
        <v>412</v>
      </c>
      <c r="C264" s="26" t="s">
        <v>424</v>
      </c>
      <c r="D264" s="25" t="s">
        <v>23</v>
      </c>
      <c r="E264" s="25" t="s">
        <v>22</v>
      </c>
      <c r="F264" s="25" t="s">
        <v>27</v>
      </c>
      <c r="G264" s="25" t="s">
        <v>420</v>
      </c>
      <c r="H264" s="38">
        <v>348</v>
      </c>
      <c r="I264" s="25">
        <v>0</v>
      </c>
      <c r="J264" s="38">
        <v>10</v>
      </c>
      <c r="K264" s="38">
        <v>102</v>
      </c>
      <c r="L264" s="21">
        <f t="shared" si="55"/>
        <v>460</v>
      </c>
      <c r="M264" s="30">
        <v>41.6</v>
      </c>
      <c r="N264" s="30">
        <v>41.6</v>
      </c>
      <c r="O264" s="27">
        <f t="shared" si="56"/>
        <v>663.6</v>
      </c>
      <c r="P264" s="21">
        <f t="shared" si="57"/>
        <v>0.10589999999999999</v>
      </c>
      <c r="Q264" s="21">
        <f t="shared" si="58"/>
        <v>7.4862000000000002</v>
      </c>
      <c r="R264" s="28">
        <f t="shared" si="59"/>
        <v>77.8</v>
      </c>
      <c r="S264" s="29">
        <f t="shared" si="60"/>
        <v>0.53470437017994865</v>
      </c>
      <c r="T264" s="29">
        <f t="shared" si="61"/>
        <v>0.53470437017994865</v>
      </c>
      <c r="U264" s="29">
        <f t="shared" si="62"/>
        <v>0.59199999999999997</v>
      </c>
      <c r="V264" s="29">
        <f t="shared" si="63"/>
        <v>0.67700000000000005</v>
      </c>
      <c r="W264" s="29">
        <f t="shared" si="64"/>
        <v>0.76100000000000001</v>
      </c>
      <c r="X264" s="29">
        <f t="shared" si="65"/>
        <v>0.84599999999999997</v>
      </c>
      <c r="Y264" s="29">
        <f t="shared" si="66"/>
        <v>0.92100000000000004</v>
      </c>
      <c r="Z264" s="29">
        <f t="shared" si="67"/>
        <v>0.96299999999999997</v>
      </c>
      <c r="AA264" s="21" t="str">
        <f t="shared" si="68"/>
        <v>A</v>
      </c>
      <c r="AB264" s="21" t="str">
        <f t="shared" si="69"/>
        <v>A</v>
      </c>
      <c r="AC264" s="21" t="str">
        <f t="shared" si="70"/>
        <v>A+++</v>
      </c>
      <c r="AD264" s="21" t="str">
        <f t="shared" si="71"/>
        <v>A+++</v>
      </c>
      <c r="AE264" s="47" t="str">
        <f t="shared" si="113"/>
        <v>Refrigerador-Congelador frost-free</v>
      </c>
      <c r="AF264" s="47">
        <f t="shared" si="54"/>
        <v>0.53470437017994865</v>
      </c>
      <c r="AH264" s="97">
        <f t="shared" si="114"/>
        <v>0</v>
      </c>
    </row>
    <row r="265" spans="1:34" x14ac:dyDescent="0.25">
      <c r="A265" s="25" t="s">
        <v>411</v>
      </c>
      <c r="B265" s="25" t="s">
        <v>412</v>
      </c>
      <c r="C265" s="26" t="s">
        <v>425</v>
      </c>
      <c r="D265" s="25" t="s">
        <v>23</v>
      </c>
      <c r="E265" s="25" t="s">
        <v>22</v>
      </c>
      <c r="F265" s="25" t="s">
        <v>27</v>
      </c>
      <c r="G265" s="25" t="s">
        <v>420</v>
      </c>
      <c r="H265" s="38">
        <v>348</v>
      </c>
      <c r="I265" s="25">
        <v>0</v>
      </c>
      <c r="J265" s="38">
        <v>10</v>
      </c>
      <c r="K265" s="38">
        <v>102</v>
      </c>
      <c r="L265" s="21">
        <f t="shared" si="55"/>
        <v>460</v>
      </c>
      <c r="M265" s="30">
        <v>41.6</v>
      </c>
      <c r="N265" s="30">
        <v>41.6</v>
      </c>
      <c r="O265" s="27">
        <f t="shared" si="56"/>
        <v>663.6</v>
      </c>
      <c r="P265" s="21">
        <f t="shared" si="57"/>
        <v>0.10589999999999999</v>
      </c>
      <c r="Q265" s="21">
        <f t="shared" si="58"/>
        <v>7.4862000000000002</v>
      </c>
      <c r="R265" s="28">
        <f t="shared" si="59"/>
        <v>77.8</v>
      </c>
      <c r="S265" s="29">
        <f t="shared" si="60"/>
        <v>0.53470437017994865</v>
      </c>
      <c r="T265" s="29">
        <f t="shared" si="61"/>
        <v>0.53470437017994865</v>
      </c>
      <c r="U265" s="29">
        <f t="shared" si="62"/>
        <v>0.59199999999999997</v>
      </c>
      <c r="V265" s="29">
        <f t="shared" si="63"/>
        <v>0.67700000000000005</v>
      </c>
      <c r="W265" s="29">
        <f t="shared" si="64"/>
        <v>0.76100000000000001</v>
      </c>
      <c r="X265" s="29">
        <f t="shared" si="65"/>
        <v>0.84599999999999997</v>
      </c>
      <c r="Y265" s="29">
        <f t="shared" si="66"/>
        <v>0.92100000000000004</v>
      </c>
      <c r="Z265" s="29">
        <f t="shared" si="67"/>
        <v>0.96299999999999997</v>
      </c>
      <c r="AA265" s="21" t="str">
        <f t="shared" si="68"/>
        <v>A</v>
      </c>
      <c r="AB265" s="21" t="str">
        <f t="shared" si="69"/>
        <v>A</v>
      </c>
      <c r="AC265" s="21" t="str">
        <f t="shared" si="70"/>
        <v>A+++</v>
      </c>
      <c r="AD265" s="21" t="str">
        <f t="shared" si="71"/>
        <v>A+++</v>
      </c>
      <c r="AE265" s="47" t="str">
        <f t="shared" si="113"/>
        <v>Refrigerador-Congelador frost-free</v>
      </c>
      <c r="AF265" s="47">
        <f t="shared" si="54"/>
        <v>0.53470437017994865</v>
      </c>
      <c r="AH265" s="97">
        <f t="shared" si="114"/>
        <v>0</v>
      </c>
    </row>
    <row r="266" spans="1:34" x14ac:dyDescent="0.25">
      <c r="A266" s="25" t="s">
        <v>411</v>
      </c>
      <c r="B266" s="32" t="s">
        <v>412</v>
      </c>
      <c r="C266" s="26" t="s">
        <v>426</v>
      </c>
      <c r="D266" s="25" t="s">
        <v>23</v>
      </c>
      <c r="E266" s="32" t="s">
        <v>22</v>
      </c>
      <c r="F266" s="25" t="s">
        <v>27</v>
      </c>
      <c r="G266" s="25" t="s">
        <v>420</v>
      </c>
      <c r="H266" s="38">
        <v>348</v>
      </c>
      <c r="I266" s="25">
        <v>0</v>
      </c>
      <c r="J266" s="38">
        <v>10</v>
      </c>
      <c r="K266" s="38">
        <v>102</v>
      </c>
      <c r="L266" s="21">
        <f t="shared" si="55"/>
        <v>460</v>
      </c>
      <c r="M266" s="30">
        <v>36.200000000000003</v>
      </c>
      <c r="N266" s="30">
        <v>35</v>
      </c>
      <c r="O266" s="27">
        <f t="shared" si="56"/>
        <v>663.6</v>
      </c>
      <c r="P266" s="21">
        <f t="shared" si="57"/>
        <v>0.10589999999999999</v>
      </c>
      <c r="Q266" s="21">
        <f t="shared" si="58"/>
        <v>7.4862000000000002</v>
      </c>
      <c r="R266" s="28">
        <f t="shared" si="59"/>
        <v>77.8</v>
      </c>
      <c r="S266" s="29">
        <f t="shared" si="60"/>
        <v>0.46529562982005146</v>
      </c>
      <c r="T266" s="29">
        <f t="shared" si="61"/>
        <v>0.44987146529562982</v>
      </c>
      <c r="U266" s="29">
        <f t="shared" si="62"/>
        <v>0.59199999999999997</v>
      </c>
      <c r="V266" s="29">
        <f t="shared" si="63"/>
        <v>0.67700000000000005</v>
      </c>
      <c r="W266" s="29">
        <f t="shared" si="64"/>
        <v>0.76100000000000001</v>
      </c>
      <c r="X266" s="29">
        <f t="shared" si="65"/>
        <v>0.84599999999999997</v>
      </c>
      <c r="Y266" s="29">
        <f t="shared" si="66"/>
        <v>0.92100000000000004</v>
      </c>
      <c r="Z266" s="29">
        <f t="shared" si="67"/>
        <v>0.96299999999999997</v>
      </c>
      <c r="AA266" s="21" t="str">
        <f t="shared" si="68"/>
        <v>A</v>
      </c>
      <c r="AB266" s="21" t="str">
        <f t="shared" si="69"/>
        <v>A</v>
      </c>
      <c r="AC266" s="21" t="str">
        <f t="shared" si="70"/>
        <v>A+++</v>
      </c>
      <c r="AD266" s="21" t="str">
        <f t="shared" si="71"/>
        <v>A+++</v>
      </c>
      <c r="AE266" s="47" t="str">
        <f t="shared" si="113"/>
        <v>Refrigerador-Congelador frost-free</v>
      </c>
      <c r="AF266" s="47">
        <f t="shared" si="54"/>
        <v>0.46529562982005146</v>
      </c>
      <c r="AH266" s="97">
        <f t="shared" si="114"/>
        <v>-1.5424164524421635E-2</v>
      </c>
    </row>
    <row r="267" spans="1:34" x14ac:dyDescent="0.25">
      <c r="A267" s="25" t="s">
        <v>411</v>
      </c>
      <c r="B267" s="32" t="s">
        <v>412</v>
      </c>
      <c r="C267" s="26" t="s">
        <v>427</v>
      </c>
      <c r="D267" s="25" t="s">
        <v>23</v>
      </c>
      <c r="E267" s="32" t="s">
        <v>22</v>
      </c>
      <c r="F267" s="25" t="s">
        <v>27</v>
      </c>
      <c r="G267" s="25" t="s">
        <v>420</v>
      </c>
      <c r="H267" s="38">
        <v>403</v>
      </c>
      <c r="I267" s="25">
        <v>0</v>
      </c>
      <c r="J267" s="38">
        <v>11</v>
      </c>
      <c r="K267" s="38">
        <v>114</v>
      </c>
      <c r="L267" s="21">
        <f t="shared" si="55"/>
        <v>528</v>
      </c>
      <c r="M267" s="30">
        <v>40.799999999999997</v>
      </c>
      <c r="N267" s="30"/>
      <c r="O267" s="27">
        <f t="shared" si="56"/>
        <v>758.19600000000003</v>
      </c>
      <c r="P267" s="21">
        <f t="shared" si="57"/>
        <v>0.10589999999999999</v>
      </c>
      <c r="Q267" s="21">
        <f t="shared" si="58"/>
        <v>7.4862000000000002</v>
      </c>
      <c r="R267" s="28">
        <f t="shared" si="59"/>
        <v>87.8</v>
      </c>
      <c r="S267" s="29">
        <f t="shared" si="60"/>
        <v>0.46469248291571752</v>
      </c>
      <c r="T267" s="29" t="str">
        <f t="shared" si="61"/>
        <v>-</v>
      </c>
      <c r="U267" s="29">
        <f t="shared" si="62"/>
        <v>0.59199999999999997</v>
      </c>
      <c r="V267" s="29">
        <f t="shared" si="63"/>
        <v>0.67700000000000005</v>
      </c>
      <c r="W267" s="29">
        <f t="shared" si="64"/>
        <v>0.76100000000000001</v>
      </c>
      <c r="X267" s="29">
        <f t="shared" si="65"/>
        <v>0.84599999999999997</v>
      </c>
      <c r="Y267" s="29">
        <f t="shared" si="66"/>
        <v>0.92100000000000004</v>
      </c>
      <c r="Z267" s="29">
        <f t="shared" si="67"/>
        <v>0.96299999999999997</v>
      </c>
      <c r="AA267" s="21" t="str">
        <f t="shared" si="68"/>
        <v>A</v>
      </c>
      <c r="AB267" s="21" t="str">
        <f t="shared" si="69"/>
        <v>-</v>
      </c>
      <c r="AC267" s="21" t="str">
        <f t="shared" si="70"/>
        <v>A+++</v>
      </c>
      <c r="AD267" s="21" t="str">
        <f t="shared" si="71"/>
        <v>-</v>
      </c>
      <c r="AE267" s="47" t="str">
        <f t="shared" si="113"/>
        <v>Refrigerador-Congelador frost-free</v>
      </c>
      <c r="AF267" s="47">
        <f t="shared" si="54"/>
        <v>0.46469248291571752</v>
      </c>
      <c r="AH267" s="97" t="e">
        <f t="shared" si="114"/>
        <v>#VALUE!</v>
      </c>
    </row>
    <row r="268" spans="1:34" x14ac:dyDescent="0.25">
      <c r="A268" s="25" t="s">
        <v>411</v>
      </c>
      <c r="B268" s="32" t="s">
        <v>412</v>
      </c>
      <c r="C268" s="26" t="s">
        <v>428</v>
      </c>
      <c r="D268" s="25" t="s">
        <v>23</v>
      </c>
      <c r="E268" s="32" t="s">
        <v>22</v>
      </c>
      <c r="F268" s="25" t="s">
        <v>27</v>
      </c>
      <c r="G268" s="25" t="s">
        <v>420</v>
      </c>
      <c r="H268" s="37">
        <v>403</v>
      </c>
      <c r="I268" s="25">
        <v>0</v>
      </c>
      <c r="J268" s="37">
        <v>11</v>
      </c>
      <c r="K268" s="37">
        <v>114</v>
      </c>
      <c r="L268" s="21">
        <f t="shared" si="55"/>
        <v>528</v>
      </c>
      <c r="M268" s="30"/>
      <c r="N268" s="30">
        <v>40.799999999999997</v>
      </c>
      <c r="O268" s="27">
        <f t="shared" si="56"/>
        <v>758.19600000000003</v>
      </c>
      <c r="P268" s="21">
        <f t="shared" si="57"/>
        <v>0.10589999999999999</v>
      </c>
      <c r="Q268" s="21">
        <f t="shared" si="58"/>
        <v>7.4862000000000002</v>
      </c>
      <c r="R268" s="28">
        <f t="shared" si="59"/>
        <v>87.8</v>
      </c>
      <c r="S268" s="29" t="str">
        <f t="shared" si="60"/>
        <v>-</v>
      </c>
      <c r="T268" s="29">
        <f t="shared" si="61"/>
        <v>0.46469248291571752</v>
      </c>
      <c r="U268" s="29">
        <f t="shared" si="62"/>
        <v>0.59199999999999997</v>
      </c>
      <c r="V268" s="29">
        <f t="shared" si="63"/>
        <v>0.67700000000000005</v>
      </c>
      <c r="W268" s="29">
        <f t="shared" si="64"/>
        <v>0.76100000000000001</v>
      </c>
      <c r="X268" s="29">
        <f t="shared" si="65"/>
        <v>0.84599999999999997</v>
      </c>
      <c r="Y268" s="29">
        <f t="shared" si="66"/>
        <v>0.92100000000000004</v>
      </c>
      <c r="Z268" s="29">
        <f t="shared" si="67"/>
        <v>0.96299999999999997</v>
      </c>
      <c r="AA268" s="21" t="str">
        <f t="shared" si="68"/>
        <v>-</v>
      </c>
      <c r="AB268" s="21" t="str">
        <f t="shared" si="69"/>
        <v>A</v>
      </c>
      <c r="AC268" s="21" t="str">
        <f t="shared" si="70"/>
        <v>-</v>
      </c>
      <c r="AD268" s="21" t="str">
        <f t="shared" si="71"/>
        <v>A+++</v>
      </c>
      <c r="AE268" s="47" t="str">
        <f t="shared" si="113"/>
        <v>Refrigerador-Congelador frost-free</v>
      </c>
      <c r="AF268" s="47">
        <f t="shared" si="54"/>
        <v>0.46469248291571752</v>
      </c>
      <c r="AH268" s="97" t="e">
        <f t="shared" si="114"/>
        <v>#VALUE!</v>
      </c>
    </row>
    <row r="269" spans="1:34" x14ac:dyDescent="0.25">
      <c r="A269" s="25" t="s">
        <v>411</v>
      </c>
      <c r="B269" s="32" t="s">
        <v>412</v>
      </c>
      <c r="C269" s="26" t="s">
        <v>429</v>
      </c>
      <c r="D269" s="25" t="s">
        <v>23</v>
      </c>
      <c r="E269" s="32" t="s">
        <v>22</v>
      </c>
      <c r="F269" s="25" t="s">
        <v>27</v>
      </c>
      <c r="G269" s="25" t="s">
        <v>420</v>
      </c>
      <c r="H269" s="38">
        <v>303</v>
      </c>
      <c r="I269" s="25">
        <v>0</v>
      </c>
      <c r="J269" s="39">
        <v>0</v>
      </c>
      <c r="K269" s="38">
        <v>132</v>
      </c>
      <c r="L269" s="21">
        <f t="shared" si="55"/>
        <v>435</v>
      </c>
      <c r="M269" s="30">
        <v>38.5</v>
      </c>
      <c r="N269" s="30"/>
      <c r="O269" s="27">
        <f t="shared" si="56"/>
        <v>656.64</v>
      </c>
      <c r="P269" s="21">
        <f t="shared" si="57"/>
        <v>0.10589999999999999</v>
      </c>
      <c r="Q269" s="21">
        <f t="shared" si="58"/>
        <v>7.4862000000000002</v>
      </c>
      <c r="R269" s="28">
        <f t="shared" si="59"/>
        <v>77</v>
      </c>
      <c r="S269" s="29">
        <f t="shared" si="60"/>
        <v>0.5</v>
      </c>
      <c r="T269" s="29" t="str">
        <f t="shared" si="61"/>
        <v>-</v>
      </c>
      <c r="U269" s="29">
        <f t="shared" si="62"/>
        <v>0.59199999999999997</v>
      </c>
      <c r="V269" s="29">
        <f t="shared" si="63"/>
        <v>0.67700000000000005</v>
      </c>
      <c r="W269" s="29">
        <f t="shared" si="64"/>
        <v>0.76100000000000001</v>
      </c>
      <c r="X269" s="29">
        <f t="shared" si="65"/>
        <v>0.84599999999999997</v>
      </c>
      <c r="Y269" s="29">
        <f t="shared" si="66"/>
        <v>0.92100000000000004</v>
      </c>
      <c r="Z269" s="29">
        <f t="shared" si="67"/>
        <v>0.96299999999999997</v>
      </c>
      <c r="AA269" s="21" t="str">
        <f t="shared" si="68"/>
        <v>A</v>
      </c>
      <c r="AB269" s="21" t="str">
        <f t="shared" si="69"/>
        <v>-</v>
      </c>
      <c r="AC269" s="21" t="str">
        <f t="shared" si="70"/>
        <v>A+++</v>
      </c>
      <c r="AD269" s="21" t="str">
        <f t="shared" si="71"/>
        <v>-</v>
      </c>
      <c r="AE269" s="47" t="str">
        <f t="shared" si="113"/>
        <v>Refrigerador-Congelador frost-free</v>
      </c>
      <c r="AF269" s="47">
        <f t="shared" si="54"/>
        <v>0.5</v>
      </c>
      <c r="AH269" s="97" t="e">
        <f t="shared" si="114"/>
        <v>#VALUE!</v>
      </c>
    </row>
    <row r="270" spans="1:34" x14ac:dyDescent="0.25">
      <c r="A270" s="25" t="s">
        <v>411</v>
      </c>
      <c r="B270" s="32" t="s">
        <v>412</v>
      </c>
      <c r="C270" s="26" t="s">
        <v>430</v>
      </c>
      <c r="D270" s="25" t="s">
        <v>23</v>
      </c>
      <c r="E270" s="32" t="s">
        <v>22</v>
      </c>
      <c r="F270" s="25" t="s">
        <v>27</v>
      </c>
      <c r="G270" s="25" t="s">
        <v>420</v>
      </c>
      <c r="H270" s="38">
        <v>303</v>
      </c>
      <c r="I270" s="25">
        <v>0</v>
      </c>
      <c r="J270" s="39">
        <v>0</v>
      </c>
      <c r="K270" s="38">
        <v>132</v>
      </c>
      <c r="L270" s="21">
        <f t="shared" si="55"/>
        <v>435</v>
      </c>
      <c r="M270" s="30"/>
      <c r="N270" s="30">
        <v>38.5</v>
      </c>
      <c r="O270" s="27">
        <f t="shared" si="56"/>
        <v>656.64</v>
      </c>
      <c r="P270" s="21">
        <f t="shared" si="57"/>
        <v>0.10589999999999999</v>
      </c>
      <c r="Q270" s="21">
        <f t="shared" si="58"/>
        <v>7.4862000000000002</v>
      </c>
      <c r="R270" s="28">
        <f t="shared" si="59"/>
        <v>77</v>
      </c>
      <c r="S270" s="29" t="str">
        <f t="shared" si="60"/>
        <v>-</v>
      </c>
      <c r="T270" s="29">
        <f t="shared" si="61"/>
        <v>0.5</v>
      </c>
      <c r="U270" s="29">
        <f t="shared" si="62"/>
        <v>0.59199999999999997</v>
      </c>
      <c r="V270" s="29">
        <f t="shared" si="63"/>
        <v>0.67700000000000005</v>
      </c>
      <c r="W270" s="29">
        <f t="shared" si="64"/>
        <v>0.76100000000000001</v>
      </c>
      <c r="X270" s="29">
        <f t="shared" si="65"/>
        <v>0.84599999999999997</v>
      </c>
      <c r="Y270" s="29">
        <f t="shared" si="66"/>
        <v>0.92100000000000004</v>
      </c>
      <c r="Z270" s="29">
        <f t="shared" si="67"/>
        <v>0.96299999999999997</v>
      </c>
      <c r="AA270" s="21" t="str">
        <f t="shared" si="68"/>
        <v>-</v>
      </c>
      <c r="AB270" s="21" t="str">
        <f t="shared" si="69"/>
        <v>A</v>
      </c>
      <c r="AC270" s="21" t="str">
        <f t="shared" si="70"/>
        <v>-</v>
      </c>
      <c r="AD270" s="21" t="str">
        <f t="shared" si="71"/>
        <v>A+++</v>
      </c>
      <c r="AE270" s="47" t="str">
        <f t="shared" si="113"/>
        <v>Refrigerador-Congelador frost-free</v>
      </c>
      <c r="AF270" s="47">
        <f t="shared" ref="AF270:AF333" si="116">IF(S270="-",T270, S270)</f>
        <v>0.5</v>
      </c>
      <c r="AH270" s="97" t="e">
        <f t="shared" si="114"/>
        <v>#VALUE!</v>
      </c>
    </row>
    <row r="271" spans="1:34" x14ac:dyDescent="0.25">
      <c r="A271" s="25" t="s">
        <v>411</v>
      </c>
      <c r="B271" s="32" t="s">
        <v>412</v>
      </c>
      <c r="C271" s="26" t="s">
        <v>431</v>
      </c>
      <c r="D271" s="25" t="s">
        <v>23</v>
      </c>
      <c r="E271" s="32" t="s">
        <v>22</v>
      </c>
      <c r="F271" s="25" t="s">
        <v>27</v>
      </c>
      <c r="G271" s="25" t="s">
        <v>420</v>
      </c>
      <c r="H271" s="37">
        <v>300</v>
      </c>
      <c r="I271" s="25">
        <v>0</v>
      </c>
      <c r="J271" s="37">
        <v>0</v>
      </c>
      <c r="K271" s="37">
        <v>132</v>
      </c>
      <c r="L271" s="21">
        <f t="shared" si="55"/>
        <v>432</v>
      </c>
      <c r="M271" s="30">
        <v>38.5</v>
      </c>
      <c r="N271" s="30"/>
      <c r="O271" s="27">
        <f t="shared" si="56"/>
        <v>653.04000000000008</v>
      </c>
      <c r="P271" s="21">
        <f t="shared" si="57"/>
        <v>0.10589999999999999</v>
      </c>
      <c r="Q271" s="21">
        <f t="shared" si="58"/>
        <v>7.4862000000000002</v>
      </c>
      <c r="R271" s="28">
        <f t="shared" si="59"/>
        <v>76.599999999999994</v>
      </c>
      <c r="S271" s="29">
        <f t="shared" si="60"/>
        <v>0.50261096605744127</v>
      </c>
      <c r="T271" s="29" t="str">
        <f t="shared" si="61"/>
        <v>-</v>
      </c>
      <c r="U271" s="29">
        <f t="shared" si="62"/>
        <v>0.59199999999999997</v>
      </c>
      <c r="V271" s="29">
        <f t="shared" si="63"/>
        <v>0.67700000000000005</v>
      </c>
      <c r="W271" s="29">
        <f t="shared" si="64"/>
        <v>0.76100000000000001</v>
      </c>
      <c r="X271" s="29">
        <f t="shared" si="65"/>
        <v>0.84599999999999997</v>
      </c>
      <c r="Y271" s="29">
        <f t="shared" si="66"/>
        <v>0.92100000000000004</v>
      </c>
      <c r="Z271" s="29">
        <f t="shared" si="67"/>
        <v>0.96299999999999997</v>
      </c>
      <c r="AA271" s="21" t="str">
        <f t="shared" si="68"/>
        <v>A</v>
      </c>
      <c r="AB271" s="21" t="str">
        <f t="shared" si="69"/>
        <v>-</v>
      </c>
      <c r="AC271" s="21" t="str">
        <f t="shared" si="70"/>
        <v>A+++</v>
      </c>
      <c r="AD271" s="21" t="str">
        <f t="shared" si="71"/>
        <v>-</v>
      </c>
      <c r="AE271" s="47" t="str">
        <f t="shared" si="113"/>
        <v>Refrigerador-Congelador frost-free</v>
      </c>
      <c r="AF271" s="47">
        <f t="shared" si="116"/>
        <v>0.50261096605744127</v>
      </c>
      <c r="AH271" s="97" t="e">
        <f t="shared" si="114"/>
        <v>#VALUE!</v>
      </c>
    </row>
    <row r="272" spans="1:34" x14ac:dyDescent="0.25">
      <c r="A272" s="25" t="s">
        <v>411</v>
      </c>
      <c r="B272" s="32" t="s">
        <v>412</v>
      </c>
      <c r="C272" s="26" t="s">
        <v>432</v>
      </c>
      <c r="D272" s="25" t="s">
        <v>23</v>
      </c>
      <c r="E272" s="32" t="s">
        <v>22</v>
      </c>
      <c r="F272" s="25" t="s">
        <v>27</v>
      </c>
      <c r="G272" s="25" t="s">
        <v>420</v>
      </c>
      <c r="H272" s="37">
        <v>300</v>
      </c>
      <c r="I272" s="25">
        <v>0</v>
      </c>
      <c r="J272" s="37">
        <v>0</v>
      </c>
      <c r="K272" s="37">
        <v>132</v>
      </c>
      <c r="L272" s="21">
        <f t="shared" si="55"/>
        <v>432</v>
      </c>
      <c r="M272" s="30"/>
      <c r="N272" s="30">
        <v>38.5</v>
      </c>
      <c r="O272" s="27">
        <f t="shared" si="56"/>
        <v>653.04000000000008</v>
      </c>
      <c r="P272" s="21">
        <f t="shared" si="57"/>
        <v>0.10589999999999999</v>
      </c>
      <c r="Q272" s="21">
        <f t="shared" si="58"/>
        <v>7.4862000000000002</v>
      </c>
      <c r="R272" s="28">
        <f t="shared" si="59"/>
        <v>76.599999999999994</v>
      </c>
      <c r="S272" s="29" t="str">
        <f t="shared" si="60"/>
        <v>-</v>
      </c>
      <c r="T272" s="29">
        <f t="shared" si="61"/>
        <v>0.50261096605744127</v>
      </c>
      <c r="U272" s="29">
        <f t="shared" si="62"/>
        <v>0.59199999999999997</v>
      </c>
      <c r="V272" s="29">
        <f t="shared" si="63"/>
        <v>0.67700000000000005</v>
      </c>
      <c r="W272" s="29">
        <f t="shared" si="64"/>
        <v>0.76100000000000001</v>
      </c>
      <c r="X272" s="29">
        <f t="shared" si="65"/>
        <v>0.84599999999999997</v>
      </c>
      <c r="Y272" s="29">
        <f t="shared" si="66"/>
        <v>0.92100000000000004</v>
      </c>
      <c r="Z272" s="29">
        <f t="shared" si="67"/>
        <v>0.96299999999999997</v>
      </c>
      <c r="AA272" s="21" t="str">
        <f t="shared" si="68"/>
        <v>-</v>
      </c>
      <c r="AB272" s="21" t="str">
        <f t="shared" si="69"/>
        <v>A</v>
      </c>
      <c r="AC272" s="21" t="str">
        <f t="shared" si="70"/>
        <v>-</v>
      </c>
      <c r="AD272" s="21" t="str">
        <f t="shared" si="71"/>
        <v>A+++</v>
      </c>
      <c r="AE272" s="47" t="str">
        <f t="shared" si="113"/>
        <v>Refrigerador-Congelador frost-free</v>
      </c>
      <c r="AF272" s="47">
        <f t="shared" si="116"/>
        <v>0.50261096605744127</v>
      </c>
      <c r="AH272" s="97" t="e">
        <f t="shared" si="114"/>
        <v>#VALUE!</v>
      </c>
    </row>
    <row r="273" spans="1:34" x14ac:dyDescent="0.25">
      <c r="A273" s="25" t="s">
        <v>411</v>
      </c>
      <c r="B273" s="32" t="s">
        <v>412</v>
      </c>
      <c r="C273" s="26" t="s">
        <v>433</v>
      </c>
      <c r="D273" s="25" t="s">
        <v>23</v>
      </c>
      <c r="E273" s="32" t="s">
        <v>22</v>
      </c>
      <c r="F273" s="25" t="s">
        <v>27</v>
      </c>
      <c r="G273" s="25" t="s">
        <v>417</v>
      </c>
      <c r="H273" s="37">
        <v>411</v>
      </c>
      <c r="I273" s="25">
        <v>0</v>
      </c>
      <c r="J273" s="37">
        <v>0</v>
      </c>
      <c r="K273" s="37">
        <v>125</v>
      </c>
      <c r="L273" s="21">
        <f t="shared" si="55"/>
        <v>536</v>
      </c>
      <c r="M273" s="30">
        <v>60</v>
      </c>
      <c r="N273" s="30"/>
      <c r="O273" s="27">
        <f t="shared" si="56"/>
        <v>770.69999999999993</v>
      </c>
      <c r="P273" s="21">
        <f t="shared" si="57"/>
        <v>0.10589999999999999</v>
      </c>
      <c r="Q273" s="21">
        <f t="shared" si="58"/>
        <v>7.4862000000000002</v>
      </c>
      <c r="R273" s="28">
        <f t="shared" si="59"/>
        <v>89.1</v>
      </c>
      <c r="S273" s="29">
        <f t="shared" si="60"/>
        <v>0.67340067340067344</v>
      </c>
      <c r="T273" s="29" t="str">
        <f t="shared" si="61"/>
        <v>-</v>
      </c>
      <c r="U273" s="29">
        <f t="shared" si="62"/>
        <v>0.59199999999999997</v>
      </c>
      <c r="V273" s="29">
        <f t="shared" si="63"/>
        <v>0.67700000000000005</v>
      </c>
      <c r="W273" s="29">
        <f t="shared" si="64"/>
        <v>0.76100000000000001</v>
      </c>
      <c r="X273" s="29">
        <f t="shared" si="65"/>
        <v>0.84599999999999997</v>
      </c>
      <c r="Y273" s="29">
        <f t="shared" si="66"/>
        <v>0.92100000000000004</v>
      </c>
      <c r="Z273" s="29">
        <f t="shared" si="67"/>
        <v>0.96299999999999997</v>
      </c>
      <c r="AA273" s="21" t="str">
        <f t="shared" si="68"/>
        <v>A</v>
      </c>
      <c r="AB273" s="21" t="str">
        <f t="shared" si="69"/>
        <v>-</v>
      </c>
      <c r="AC273" s="21" t="str">
        <f t="shared" si="70"/>
        <v>A++</v>
      </c>
      <c r="AD273" s="21" t="str">
        <f t="shared" si="71"/>
        <v>-</v>
      </c>
      <c r="AE273" s="47" t="str">
        <f t="shared" si="113"/>
        <v>Refrigerador-Congelador frost-free</v>
      </c>
      <c r="AF273" s="47">
        <f t="shared" si="116"/>
        <v>0.67340067340067344</v>
      </c>
      <c r="AH273" s="97" t="e">
        <f t="shared" si="114"/>
        <v>#VALUE!</v>
      </c>
    </row>
    <row r="274" spans="1:34" x14ac:dyDescent="0.25">
      <c r="A274" s="25" t="s">
        <v>411</v>
      </c>
      <c r="B274" s="32" t="s">
        <v>412</v>
      </c>
      <c r="C274" s="26" t="s">
        <v>434</v>
      </c>
      <c r="D274" s="25" t="s">
        <v>23</v>
      </c>
      <c r="E274" s="32" t="s">
        <v>22</v>
      </c>
      <c r="F274" s="25" t="s">
        <v>27</v>
      </c>
      <c r="G274" s="25" t="s">
        <v>417</v>
      </c>
      <c r="H274" s="37">
        <v>411</v>
      </c>
      <c r="I274" s="25">
        <v>0</v>
      </c>
      <c r="J274" s="37">
        <v>0</v>
      </c>
      <c r="K274" s="37">
        <v>125</v>
      </c>
      <c r="L274" s="21">
        <f t="shared" si="55"/>
        <v>536</v>
      </c>
      <c r="M274" s="30"/>
      <c r="N274" s="30">
        <v>60</v>
      </c>
      <c r="O274" s="27">
        <f t="shared" si="56"/>
        <v>770.69999999999993</v>
      </c>
      <c r="P274" s="21">
        <f t="shared" si="57"/>
        <v>0.10589999999999999</v>
      </c>
      <c r="Q274" s="21">
        <f t="shared" si="58"/>
        <v>7.4862000000000002</v>
      </c>
      <c r="R274" s="28">
        <f t="shared" si="59"/>
        <v>89.1</v>
      </c>
      <c r="S274" s="29" t="str">
        <f t="shared" si="60"/>
        <v>-</v>
      </c>
      <c r="T274" s="29">
        <f t="shared" si="61"/>
        <v>0.67340067340067344</v>
      </c>
      <c r="U274" s="29">
        <f t="shared" si="62"/>
        <v>0.59199999999999997</v>
      </c>
      <c r="V274" s="29">
        <f t="shared" si="63"/>
        <v>0.67700000000000005</v>
      </c>
      <c r="W274" s="29">
        <f t="shared" si="64"/>
        <v>0.76100000000000001</v>
      </c>
      <c r="X274" s="29">
        <f t="shared" si="65"/>
        <v>0.84599999999999997</v>
      </c>
      <c r="Y274" s="29">
        <f t="shared" si="66"/>
        <v>0.92100000000000004</v>
      </c>
      <c r="Z274" s="29">
        <f t="shared" si="67"/>
        <v>0.96299999999999997</v>
      </c>
      <c r="AA274" s="21" t="str">
        <f t="shared" si="68"/>
        <v>-</v>
      </c>
      <c r="AB274" s="21" t="str">
        <f t="shared" si="69"/>
        <v>A</v>
      </c>
      <c r="AC274" s="21" t="str">
        <f t="shared" si="70"/>
        <v>-</v>
      </c>
      <c r="AD274" s="21" t="str">
        <f t="shared" si="71"/>
        <v>A++</v>
      </c>
      <c r="AE274" s="47" t="str">
        <f t="shared" si="113"/>
        <v>Refrigerador-Congelador frost-free</v>
      </c>
      <c r="AF274" s="47">
        <f t="shared" si="116"/>
        <v>0.67340067340067344</v>
      </c>
      <c r="AH274" s="97" t="e">
        <f t="shared" si="114"/>
        <v>#VALUE!</v>
      </c>
    </row>
    <row r="275" spans="1:34" x14ac:dyDescent="0.25">
      <c r="A275" s="25" t="s">
        <v>411</v>
      </c>
      <c r="B275" s="32" t="s">
        <v>412</v>
      </c>
      <c r="C275" s="26" t="s">
        <v>435</v>
      </c>
      <c r="D275" s="25" t="s">
        <v>23</v>
      </c>
      <c r="E275" s="32" t="s">
        <v>22</v>
      </c>
      <c r="F275" s="25" t="s">
        <v>27</v>
      </c>
      <c r="G275" s="25" t="s">
        <v>417</v>
      </c>
      <c r="H275" s="37">
        <v>405</v>
      </c>
      <c r="I275" s="25">
        <v>0</v>
      </c>
      <c r="J275" s="37">
        <v>0</v>
      </c>
      <c r="K275" s="37">
        <v>125</v>
      </c>
      <c r="L275" s="21">
        <f t="shared" si="55"/>
        <v>530</v>
      </c>
      <c r="M275" s="30">
        <v>70</v>
      </c>
      <c r="N275" s="30"/>
      <c r="O275" s="27">
        <f t="shared" si="56"/>
        <v>763.5</v>
      </c>
      <c r="P275" s="21">
        <f t="shared" si="57"/>
        <v>0.10589999999999999</v>
      </c>
      <c r="Q275" s="21">
        <f t="shared" si="58"/>
        <v>7.4862000000000002</v>
      </c>
      <c r="R275" s="28">
        <f t="shared" si="59"/>
        <v>88.3</v>
      </c>
      <c r="S275" s="29">
        <f t="shared" si="60"/>
        <v>0.79275198187995477</v>
      </c>
      <c r="T275" s="29" t="str">
        <f t="shared" si="61"/>
        <v>-</v>
      </c>
      <c r="U275" s="29">
        <f t="shared" si="62"/>
        <v>0.59199999999999997</v>
      </c>
      <c r="V275" s="29">
        <f t="shared" si="63"/>
        <v>0.67700000000000005</v>
      </c>
      <c r="W275" s="29">
        <f t="shared" si="64"/>
        <v>0.76100000000000001</v>
      </c>
      <c r="X275" s="29">
        <f t="shared" si="65"/>
        <v>0.84599999999999997</v>
      </c>
      <c r="Y275" s="29">
        <f t="shared" si="66"/>
        <v>0.92100000000000004</v>
      </c>
      <c r="Z275" s="29">
        <f t="shared" si="67"/>
        <v>0.96299999999999997</v>
      </c>
      <c r="AA275" s="21" t="str">
        <f t="shared" si="68"/>
        <v>A</v>
      </c>
      <c r="AB275" s="21" t="str">
        <f t="shared" si="69"/>
        <v>-</v>
      </c>
      <c r="AC275" s="21" t="str">
        <f t="shared" si="70"/>
        <v>A</v>
      </c>
      <c r="AD275" s="21" t="str">
        <f t="shared" si="71"/>
        <v>-</v>
      </c>
      <c r="AE275" s="47" t="str">
        <f t="shared" si="113"/>
        <v>Refrigerador-Congelador frost-free</v>
      </c>
      <c r="AF275" s="47">
        <f t="shared" si="116"/>
        <v>0.79275198187995477</v>
      </c>
      <c r="AH275" s="97" t="e">
        <f t="shared" si="114"/>
        <v>#VALUE!</v>
      </c>
    </row>
    <row r="276" spans="1:34" x14ac:dyDescent="0.25">
      <c r="A276" s="25" t="s">
        <v>411</v>
      </c>
      <c r="B276" s="32" t="s">
        <v>412</v>
      </c>
      <c r="C276" s="26" t="s">
        <v>436</v>
      </c>
      <c r="D276" s="25" t="s">
        <v>23</v>
      </c>
      <c r="E276" s="32" t="s">
        <v>22</v>
      </c>
      <c r="F276" s="25" t="s">
        <v>27</v>
      </c>
      <c r="G276" s="25" t="s">
        <v>417</v>
      </c>
      <c r="H276" s="37">
        <v>405</v>
      </c>
      <c r="I276" s="25">
        <v>0</v>
      </c>
      <c r="J276" s="37">
        <v>0</v>
      </c>
      <c r="K276" s="37">
        <v>125</v>
      </c>
      <c r="L276" s="21">
        <f t="shared" si="55"/>
        <v>530</v>
      </c>
      <c r="M276" s="30"/>
      <c r="N276" s="30">
        <v>70</v>
      </c>
      <c r="O276" s="27">
        <f t="shared" si="56"/>
        <v>763.5</v>
      </c>
      <c r="P276" s="21">
        <f t="shared" si="57"/>
        <v>0.10589999999999999</v>
      </c>
      <c r="Q276" s="21">
        <f t="shared" si="58"/>
        <v>7.4862000000000002</v>
      </c>
      <c r="R276" s="28">
        <f t="shared" si="59"/>
        <v>88.3</v>
      </c>
      <c r="S276" s="29" t="str">
        <f t="shared" si="60"/>
        <v>-</v>
      </c>
      <c r="T276" s="29">
        <f t="shared" si="61"/>
        <v>0.79275198187995477</v>
      </c>
      <c r="U276" s="29">
        <f t="shared" si="62"/>
        <v>0.59199999999999997</v>
      </c>
      <c r="V276" s="29">
        <f t="shared" si="63"/>
        <v>0.67700000000000005</v>
      </c>
      <c r="W276" s="29">
        <f t="shared" si="64"/>
        <v>0.76100000000000001</v>
      </c>
      <c r="X276" s="29">
        <f t="shared" si="65"/>
        <v>0.84599999999999997</v>
      </c>
      <c r="Y276" s="29">
        <f t="shared" si="66"/>
        <v>0.92100000000000004</v>
      </c>
      <c r="Z276" s="29">
        <f t="shared" si="67"/>
        <v>0.96299999999999997</v>
      </c>
      <c r="AA276" s="21" t="str">
        <f t="shared" si="68"/>
        <v>-</v>
      </c>
      <c r="AB276" s="21" t="str">
        <f t="shared" si="69"/>
        <v>A</v>
      </c>
      <c r="AC276" s="21" t="str">
        <f t="shared" si="70"/>
        <v>-</v>
      </c>
      <c r="AD276" s="21" t="str">
        <f t="shared" si="71"/>
        <v>A</v>
      </c>
      <c r="AE276" s="47" t="str">
        <f t="shared" si="113"/>
        <v>Refrigerador-Congelador frost-free</v>
      </c>
      <c r="AF276" s="47">
        <f t="shared" si="116"/>
        <v>0.79275198187995477</v>
      </c>
      <c r="AH276" s="97" t="e">
        <f t="shared" si="114"/>
        <v>#VALUE!</v>
      </c>
    </row>
    <row r="277" spans="1:34" x14ac:dyDescent="0.25">
      <c r="A277" s="25" t="s">
        <v>411</v>
      </c>
      <c r="B277" s="32" t="s">
        <v>412</v>
      </c>
      <c r="C277" s="26" t="s">
        <v>437</v>
      </c>
      <c r="D277" s="25" t="s">
        <v>23</v>
      </c>
      <c r="E277" s="32" t="s">
        <v>22</v>
      </c>
      <c r="F277" s="25" t="s">
        <v>27</v>
      </c>
      <c r="G277" s="25" t="s">
        <v>417</v>
      </c>
      <c r="H277" s="37">
        <v>378</v>
      </c>
      <c r="I277" s="25">
        <v>0</v>
      </c>
      <c r="J277" s="37">
        <v>0</v>
      </c>
      <c r="K277" s="37">
        <v>123</v>
      </c>
      <c r="L277" s="21">
        <f t="shared" ref="L277:L333" si="117">SUM(H277:K277)</f>
        <v>501</v>
      </c>
      <c r="M277" s="30">
        <v>62</v>
      </c>
      <c r="N277" s="30"/>
      <c r="O277" s="27">
        <f t="shared" ref="O277:O333" si="118">(H277+I277*$O$15+J277*$O$17+K277*$O$19)*IF(E277=$E$20,$O$13,1)</f>
        <v>726.66</v>
      </c>
      <c r="P277" s="21">
        <f t="shared" ref="P277:P333" si="119">VLOOKUP(AE277,$P$13:$R$19,2,FALSE)</f>
        <v>0.10589999999999999</v>
      </c>
      <c r="Q277" s="21">
        <f t="shared" ref="Q277:Q333" si="120">VLOOKUP(AE277,$P$13:$R$19,3,FALSE)</f>
        <v>7.4862000000000002</v>
      </c>
      <c r="R277" s="28">
        <f t="shared" ref="R277:R333" si="121">ROUND(P277*O277+Q277,1)</f>
        <v>84.4</v>
      </c>
      <c r="S277" s="29">
        <f t="shared" ref="S277:S333" si="122">IF(M277&gt;0,M277/R277,"-")</f>
        <v>0.73459715639810419</v>
      </c>
      <c r="T277" s="29" t="str">
        <f t="shared" ref="T277:T333" si="123">IF(N277&gt;0,N277/R277,"-")</f>
        <v>-</v>
      </c>
      <c r="U277" s="29">
        <f t="shared" ref="U277:U333" si="124">VLOOKUP($AE277,$P$13:$X$19,4,FALSE)</f>
        <v>0.59199999999999997</v>
      </c>
      <c r="V277" s="29">
        <f t="shared" ref="V277:V333" si="125">VLOOKUP($AE277,$P$13:$X$19,5,FALSE)</f>
        <v>0.67700000000000005</v>
      </c>
      <c r="W277" s="29">
        <f t="shared" ref="W277:W333" si="126">VLOOKUP($AE277,$P$13:$X$19,6,FALSE)</f>
        <v>0.76100000000000001</v>
      </c>
      <c r="X277" s="29">
        <f t="shared" ref="X277:X333" si="127">VLOOKUP($AE277,$P$13:$X$19,7,FALSE)</f>
        <v>0.84599999999999997</v>
      </c>
      <c r="Y277" s="29">
        <f t="shared" ref="Y277:Y333" si="128">VLOOKUP($AE277,$P$13:$X$19,8,FALSE)</f>
        <v>0.92100000000000004</v>
      </c>
      <c r="Z277" s="29">
        <f t="shared" ref="Z277:Z333" si="129">VLOOKUP($AE277,$P$13:$X$19,9,FALSE)</f>
        <v>0.96299999999999997</v>
      </c>
      <c r="AA277" s="21" t="str">
        <f t="shared" ref="AA277:AA333" si="130">IF(S277&lt;&gt;"-",IF(S277&lt;X277,$X$24,IF(S277&lt;Y277,$Y$24,$Z$24)),"-")</f>
        <v>A</v>
      </c>
      <c r="AB277" s="21" t="str">
        <f t="shared" ref="AB277:AB333" si="131">IF(T277&lt;&gt;"-",IF(T277&lt;X277,$X$24,IF(T277&lt;Y277,$Y$24,$Z$24)),"-")</f>
        <v>-</v>
      </c>
      <c r="AC277" s="21" t="str">
        <f t="shared" ref="AC277:AC333" si="132">IF(S277&lt;&gt;"-",IF(S277&lt;U277,$U$24,IF(S277&lt;V277,$V$24,IF(S277&lt;W277,$W$24,IF(S277&lt;X277,$X$24,IF(S277&lt;Y277,$Y$24,$Z$24))))),"-")</f>
        <v>A+</v>
      </c>
      <c r="AD277" s="21" t="str">
        <f t="shared" ref="AD277:AD333" si="133">IF(T277&lt;&gt;"-",IF(T277&lt;U277,$U$24,IF(T277&lt;V277,$V$24,IF(T277&lt;W277,$W$24,IF(T277&lt;X277,$X$24,IF(T277&lt;Y277,$Y$24,$Z$24))))),"-")</f>
        <v>-</v>
      </c>
      <c r="AE277" s="47" t="str">
        <f t="shared" si="113"/>
        <v>Refrigerador-Congelador frost-free</v>
      </c>
      <c r="AF277" s="47">
        <f t="shared" si="116"/>
        <v>0.73459715639810419</v>
      </c>
      <c r="AH277" s="97" t="e">
        <f t="shared" si="114"/>
        <v>#VALUE!</v>
      </c>
    </row>
    <row r="278" spans="1:34" x14ac:dyDescent="0.25">
      <c r="A278" s="25" t="s">
        <v>411</v>
      </c>
      <c r="B278" s="32" t="s">
        <v>412</v>
      </c>
      <c r="C278" s="26" t="s">
        <v>438</v>
      </c>
      <c r="D278" s="25" t="s">
        <v>23</v>
      </c>
      <c r="E278" s="32" t="s">
        <v>22</v>
      </c>
      <c r="F278" s="25" t="s">
        <v>27</v>
      </c>
      <c r="G278" s="25" t="s">
        <v>417</v>
      </c>
      <c r="H278" s="37">
        <v>378</v>
      </c>
      <c r="I278" s="25">
        <v>0</v>
      </c>
      <c r="J278" s="37">
        <v>0</v>
      </c>
      <c r="K278" s="37">
        <v>123</v>
      </c>
      <c r="L278" s="21">
        <f t="shared" si="117"/>
        <v>501</v>
      </c>
      <c r="M278" s="30"/>
      <c r="N278" s="30">
        <v>62</v>
      </c>
      <c r="O278" s="27">
        <f t="shared" si="118"/>
        <v>726.66</v>
      </c>
      <c r="P278" s="21">
        <f t="shared" si="119"/>
        <v>0.10589999999999999</v>
      </c>
      <c r="Q278" s="21">
        <f t="shared" si="120"/>
        <v>7.4862000000000002</v>
      </c>
      <c r="R278" s="28">
        <f t="shared" si="121"/>
        <v>84.4</v>
      </c>
      <c r="S278" s="29" t="str">
        <f t="shared" si="122"/>
        <v>-</v>
      </c>
      <c r="T278" s="29">
        <f t="shared" si="123"/>
        <v>0.73459715639810419</v>
      </c>
      <c r="U278" s="29">
        <f t="shared" si="124"/>
        <v>0.59199999999999997</v>
      </c>
      <c r="V278" s="29">
        <f t="shared" si="125"/>
        <v>0.67700000000000005</v>
      </c>
      <c r="W278" s="29">
        <f t="shared" si="126"/>
        <v>0.76100000000000001</v>
      </c>
      <c r="X278" s="29">
        <f t="shared" si="127"/>
        <v>0.84599999999999997</v>
      </c>
      <c r="Y278" s="29">
        <f t="shared" si="128"/>
        <v>0.92100000000000004</v>
      </c>
      <c r="Z278" s="29">
        <f t="shared" si="129"/>
        <v>0.96299999999999997</v>
      </c>
      <c r="AA278" s="21" t="str">
        <f t="shared" si="130"/>
        <v>-</v>
      </c>
      <c r="AB278" s="21" t="str">
        <f t="shared" si="131"/>
        <v>A</v>
      </c>
      <c r="AC278" s="21" t="str">
        <f t="shared" si="132"/>
        <v>-</v>
      </c>
      <c r="AD278" s="21" t="str">
        <f t="shared" si="133"/>
        <v>A+</v>
      </c>
      <c r="AE278" s="47" t="str">
        <f t="shared" si="113"/>
        <v>Refrigerador-Congelador frost-free</v>
      </c>
      <c r="AF278" s="47">
        <f t="shared" si="116"/>
        <v>0.73459715639810419</v>
      </c>
      <c r="AH278" s="97" t="e">
        <f t="shared" si="114"/>
        <v>#VALUE!</v>
      </c>
    </row>
    <row r="279" spans="1:34" x14ac:dyDescent="0.25">
      <c r="A279" s="25" t="s">
        <v>411</v>
      </c>
      <c r="B279" s="32" t="s">
        <v>412</v>
      </c>
      <c r="C279" s="26" t="s">
        <v>439</v>
      </c>
      <c r="D279" s="25" t="s">
        <v>23</v>
      </c>
      <c r="E279" s="32" t="s">
        <v>22</v>
      </c>
      <c r="F279" s="25" t="s">
        <v>27</v>
      </c>
      <c r="G279" s="25" t="s">
        <v>417</v>
      </c>
      <c r="H279" s="38">
        <v>361</v>
      </c>
      <c r="I279" s="25">
        <v>0</v>
      </c>
      <c r="J279" s="38">
        <v>24</v>
      </c>
      <c r="K279" s="38">
        <v>179</v>
      </c>
      <c r="L279" s="21">
        <f t="shared" si="117"/>
        <v>564</v>
      </c>
      <c r="M279" s="30">
        <v>58.8</v>
      </c>
      <c r="N279" s="30"/>
      <c r="O279" s="27">
        <f t="shared" si="118"/>
        <v>877.524</v>
      </c>
      <c r="P279" s="21">
        <f t="shared" si="119"/>
        <v>0.10589999999999999</v>
      </c>
      <c r="Q279" s="21">
        <f t="shared" si="120"/>
        <v>7.4862000000000002</v>
      </c>
      <c r="R279" s="28">
        <f t="shared" si="121"/>
        <v>100.4</v>
      </c>
      <c r="S279" s="29">
        <f t="shared" si="122"/>
        <v>0.58565737051792821</v>
      </c>
      <c r="T279" s="29" t="str">
        <f t="shared" si="123"/>
        <v>-</v>
      </c>
      <c r="U279" s="29">
        <f t="shared" si="124"/>
        <v>0.59199999999999997</v>
      </c>
      <c r="V279" s="29">
        <f t="shared" si="125"/>
        <v>0.67700000000000005</v>
      </c>
      <c r="W279" s="29">
        <f t="shared" si="126"/>
        <v>0.76100000000000001</v>
      </c>
      <c r="X279" s="29">
        <f t="shared" si="127"/>
        <v>0.84599999999999997</v>
      </c>
      <c r="Y279" s="29">
        <f t="shared" si="128"/>
        <v>0.92100000000000004</v>
      </c>
      <c r="Z279" s="29">
        <f t="shared" si="129"/>
        <v>0.96299999999999997</v>
      </c>
      <c r="AA279" s="21" t="str">
        <f t="shared" si="130"/>
        <v>A</v>
      </c>
      <c r="AB279" s="21" t="str">
        <f t="shared" si="131"/>
        <v>-</v>
      </c>
      <c r="AC279" s="21" t="str">
        <f t="shared" si="132"/>
        <v>A+++</v>
      </c>
      <c r="AD279" s="21" t="str">
        <f t="shared" si="133"/>
        <v>-</v>
      </c>
      <c r="AE279" s="47" t="str">
        <f t="shared" si="113"/>
        <v>Refrigerador-Congelador frost-free</v>
      </c>
      <c r="AF279" s="47">
        <f t="shared" si="116"/>
        <v>0.58565737051792821</v>
      </c>
      <c r="AH279" s="97" t="e">
        <f t="shared" si="114"/>
        <v>#VALUE!</v>
      </c>
    </row>
    <row r="280" spans="1:34" x14ac:dyDescent="0.25">
      <c r="A280" s="25" t="s">
        <v>411</v>
      </c>
      <c r="B280" s="32" t="s">
        <v>412</v>
      </c>
      <c r="C280" s="26" t="s">
        <v>440</v>
      </c>
      <c r="D280" s="25" t="s">
        <v>23</v>
      </c>
      <c r="E280" s="32" t="s">
        <v>22</v>
      </c>
      <c r="F280" s="25" t="s">
        <v>27</v>
      </c>
      <c r="G280" s="25" t="s">
        <v>417</v>
      </c>
      <c r="H280" s="37">
        <v>361</v>
      </c>
      <c r="I280" s="25">
        <v>0</v>
      </c>
      <c r="J280" s="37">
        <v>24</v>
      </c>
      <c r="K280" s="37">
        <v>179</v>
      </c>
      <c r="L280" s="21">
        <f t="shared" si="117"/>
        <v>564</v>
      </c>
      <c r="M280" s="30"/>
      <c r="N280" s="30">
        <v>80</v>
      </c>
      <c r="O280" s="27">
        <f t="shared" si="118"/>
        <v>877.524</v>
      </c>
      <c r="P280" s="21">
        <f t="shared" si="119"/>
        <v>0.10589999999999999</v>
      </c>
      <c r="Q280" s="21">
        <f t="shared" si="120"/>
        <v>7.4862000000000002</v>
      </c>
      <c r="R280" s="28">
        <f t="shared" si="121"/>
        <v>100.4</v>
      </c>
      <c r="S280" s="29" t="str">
        <f t="shared" si="122"/>
        <v>-</v>
      </c>
      <c r="T280" s="29">
        <f t="shared" si="123"/>
        <v>0.79681274900398402</v>
      </c>
      <c r="U280" s="29">
        <f t="shared" si="124"/>
        <v>0.59199999999999997</v>
      </c>
      <c r="V280" s="29">
        <f t="shared" si="125"/>
        <v>0.67700000000000005</v>
      </c>
      <c r="W280" s="29">
        <f t="shared" si="126"/>
        <v>0.76100000000000001</v>
      </c>
      <c r="X280" s="29">
        <f t="shared" si="127"/>
        <v>0.84599999999999997</v>
      </c>
      <c r="Y280" s="29">
        <f t="shared" si="128"/>
        <v>0.92100000000000004</v>
      </c>
      <c r="Z280" s="29">
        <f t="shared" si="129"/>
        <v>0.96299999999999997</v>
      </c>
      <c r="AA280" s="21" t="str">
        <f t="shared" si="130"/>
        <v>-</v>
      </c>
      <c r="AB280" s="21" t="str">
        <f t="shared" si="131"/>
        <v>A</v>
      </c>
      <c r="AC280" s="21" t="str">
        <f t="shared" si="132"/>
        <v>-</v>
      </c>
      <c r="AD280" s="21" t="str">
        <f t="shared" si="133"/>
        <v>A</v>
      </c>
      <c r="AE280" s="47" t="str">
        <f t="shared" ref="AE280:AE353" si="134">IF(D280=$D$18,$P$13,CONCATENATE(D280," ",IF(E280=$E$20,"frost-free","")))</f>
        <v>Refrigerador-Congelador frost-free</v>
      </c>
      <c r="AF280" s="47">
        <f t="shared" si="116"/>
        <v>0.79681274900398402</v>
      </c>
      <c r="AH280" s="97" t="e">
        <f t="shared" si="114"/>
        <v>#VALUE!</v>
      </c>
    </row>
    <row r="281" spans="1:34" x14ac:dyDescent="0.25">
      <c r="A281" s="25" t="s">
        <v>411</v>
      </c>
      <c r="B281" s="32" t="s">
        <v>412</v>
      </c>
      <c r="C281" s="26" t="s">
        <v>441</v>
      </c>
      <c r="D281" s="25" t="s">
        <v>23</v>
      </c>
      <c r="E281" s="32" t="s">
        <v>22</v>
      </c>
      <c r="F281" s="25" t="s">
        <v>27</v>
      </c>
      <c r="G281" s="25" t="s">
        <v>414</v>
      </c>
      <c r="H281" s="37">
        <v>472</v>
      </c>
      <c r="I281" s="25">
        <v>0</v>
      </c>
      <c r="J281" s="37">
        <v>0</v>
      </c>
      <c r="K281" s="37">
        <v>142</v>
      </c>
      <c r="L281" s="21">
        <f t="shared" si="117"/>
        <v>614</v>
      </c>
      <c r="M281" s="30">
        <v>60</v>
      </c>
      <c r="N281" s="30"/>
      <c r="O281" s="27">
        <f t="shared" si="118"/>
        <v>881.64</v>
      </c>
      <c r="P281" s="21">
        <f t="shared" si="119"/>
        <v>0.10589999999999999</v>
      </c>
      <c r="Q281" s="21">
        <f t="shared" si="120"/>
        <v>7.4862000000000002</v>
      </c>
      <c r="R281" s="28">
        <f t="shared" si="121"/>
        <v>100.9</v>
      </c>
      <c r="S281" s="29">
        <f t="shared" si="122"/>
        <v>0.59464816650148655</v>
      </c>
      <c r="T281" s="29" t="str">
        <f t="shared" si="123"/>
        <v>-</v>
      </c>
      <c r="U281" s="29">
        <f t="shared" si="124"/>
        <v>0.59199999999999997</v>
      </c>
      <c r="V281" s="29">
        <f t="shared" si="125"/>
        <v>0.67700000000000005</v>
      </c>
      <c r="W281" s="29">
        <f t="shared" si="126"/>
        <v>0.76100000000000001</v>
      </c>
      <c r="X281" s="29">
        <f t="shared" si="127"/>
        <v>0.84599999999999997</v>
      </c>
      <c r="Y281" s="29">
        <f t="shared" si="128"/>
        <v>0.92100000000000004</v>
      </c>
      <c r="Z281" s="29">
        <f t="shared" si="129"/>
        <v>0.96299999999999997</v>
      </c>
      <c r="AA281" s="21" t="str">
        <f t="shared" si="130"/>
        <v>A</v>
      </c>
      <c r="AB281" s="21" t="str">
        <f t="shared" si="131"/>
        <v>-</v>
      </c>
      <c r="AC281" s="21" t="str">
        <f t="shared" si="132"/>
        <v>A++</v>
      </c>
      <c r="AD281" s="21" t="str">
        <f t="shared" si="133"/>
        <v>-</v>
      </c>
      <c r="AE281" s="47" t="str">
        <f t="shared" si="134"/>
        <v>Refrigerador-Congelador frost-free</v>
      </c>
      <c r="AF281" s="47">
        <f t="shared" si="116"/>
        <v>0.59464816650148655</v>
      </c>
      <c r="AH281" s="97" t="e">
        <f t="shared" ref="AH281:AH344" si="135">T281-S281</f>
        <v>#VALUE!</v>
      </c>
    </row>
    <row r="282" spans="1:34" x14ac:dyDescent="0.25">
      <c r="A282" s="25" t="s">
        <v>411</v>
      </c>
      <c r="B282" s="32" t="s">
        <v>412</v>
      </c>
      <c r="C282" s="26" t="s">
        <v>442</v>
      </c>
      <c r="D282" s="25" t="s">
        <v>23</v>
      </c>
      <c r="E282" s="32" t="s">
        <v>22</v>
      </c>
      <c r="F282" s="25" t="s">
        <v>27</v>
      </c>
      <c r="G282" s="25" t="s">
        <v>414</v>
      </c>
      <c r="H282" s="37">
        <v>472</v>
      </c>
      <c r="I282" s="25">
        <v>0</v>
      </c>
      <c r="J282" s="37">
        <v>0</v>
      </c>
      <c r="K282" s="37">
        <v>142</v>
      </c>
      <c r="L282" s="21">
        <f t="shared" si="117"/>
        <v>614</v>
      </c>
      <c r="M282" s="30"/>
      <c r="N282" s="30">
        <v>60</v>
      </c>
      <c r="O282" s="27">
        <f t="shared" si="118"/>
        <v>881.64</v>
      </c>
      <c r="P282" s="21">
        <f t="shared" si="119"/>
        <v>0.10589999999999999</v>
      </c>
      <c r="Q282" s="21">
        <f t="shared" si="120"/>
        <v>7.4862000000000002</v>
      </c>
      <c r="R282" s="28">
        <f t="shared" si="121"/>
        <v>100.9</v>
      </c>
      <c r="S282" s="29" t="str">
        <f t="shared" si="122"/>
        <v>-</v>
      </c>
      <c r="T282" s="29">
        <f t="shared" si="123"/>
        <v>0.59464816650148655</v>
      </c>
      <c r="U282" s="29">
        <f t="shared" si="124"/>
        <v>0.59199999999999997</v>
      </c>
      <c r="V282" s="29">
        <f t="shared" si="125"/>
        <v>0.67700000000000005</v>
      </c>
      <c r="W282" s="29">
        <f t="shared" si="126"/>
        <v>0.76100000000000001</v>
      </c>
      <c r="X282" s="29">
        <f t="shared" si="127"/>
        <v>0.84599999999999997</v>
      </c>
      <c r="Y282" s="29">
        <f t="shared" si="128"/>
        <v>0.92100000000000004</v>
      </c>
      <c r="Z282" s="29">
        <f t="shared" si="129"/>
        <v>0.96299999999999997</v>
      </c>
      <c r="AA282" s="21" t="str">
        <f t="shared" si="130"/>
        <v>-</v>
      </c>
      <c r="AB282" s="21" t="str">
        <f t="shared" si="131"/>
        <v>A</v>
      </c>
      <c r="AC282" s="21" t="str">
        <f t="shared" si="132"/>
        <v>-</v>
      </c>
      <c r="AD282" s="21" t="str">
        <f t="shared" si="133"/>
        <v>A++</v>
      </c>
      <c r="AE282" s="47" t="str">
        <f t="shared" si="134"/>
        <v>Refrigerador-Congelador frost-free</v>
      </c>
      <c r="AF282" s="47">
        <f t="shared" si="116"/>
        <v>0.59464816650148655</v>
      </c>
      <c r="AH282" s="97" t="e">
        <f t="shared" si="135"/>
        <v>#VALUE!</v>
      </c>
    </row>
    <row r="283" spans="1:34" x14ac:dyDescent="0.25">
      <c r="A283" s="25" t="s">
        <v>411</v>
      </c>
      <c r="B283" s="32" t="s">
        <v>412</v>
      </c>
      <c r="C283" s="26" t="s">
        <v>443</v>
      </c>
      <c r="D283" s="25" t="s">
        <v>23</v>
      </c>
      <c r="E283" s="32" t="s">
        <v>22</v>
      </c>
      <c r="F283" s="25" t="s">
        <v>27</v>
      </c>
      <c r="G283" s="25" t="s">
        <v>444</v>
      </c>
      <c r="H283" s="38">
        <v>357</v>
      </c>
      <c r="I283" s="25">
        <v>0</v>
      </c>
      <c r="J283" s="38">
        <v>16</v>
      </c>
      <c r="K283" s="38">
        <v>128</v>
      </c>
      <c r="L283" s="21">
        <f t="shared" si="117"/>
        <v>501</v>
      </c>
      <c r="M283" s="30">
        <v>68.900000000000006</v>
      </c>
      <c r="N283" s="30"/>
      <c r="O283" s="27">
        <f t="shared" si="118"/>
        <v>743.85599999999999</v>
      </c>
      <c r="P283" s="21">
        <f t="shared" si="119"/>
        <v>0.10589999999999999</v>
      </c>
      <c r="Q283" s="21">
        <f t="shared" si="120"/>
        <v>7.4862000000000002</v>
      </c>
      <c r="R283" s="28">
        <f t="shared" si="121"/>
        <v>86.3</v>
      </c>
      <c r="S283" s="29">
        <f t="shared" si="122"/>
        <v>0.79837775202781003</v>
      </c>
      <c r="T283" s="29" t="str">
        <f t="shared" si="123"/>
        <v>-</v>
      </c>
      <c r="U283" s="29">
        <f t="shared" si="124"/>
        <v>0.59199999999999997</v>
      </c>
      <c r="V283" s="29">
        <f t="shared" si="125"/>
        <v>0.67700000000000005</v>
      </c>
      <c r="W283" s="29">
        <f t="shared" si="126"/>
        <v>0.76100000000000001</v>
      </c>
      <c r="X283" s="29">
        <f t="shared" si="127"/>
        <v>0.84599999999999997</v>
      </c>
      <c r="Y283" s="29">
        <f t="shared" si="128"/>
        <v>0.92100000000000004</v>
      </c>
      <c r="Z283" s="29">
        <f t="shared" si="129"/>
        <v>0.96299999999999997</v>
      </c>
      <c r="AA283" s="21" t="str">
        <f t="shared" si="130"/>
        <v>A</v>
      </c>
      <c r="AB283" s="21" t="str">
        <f t="shared" si="131"/>
        <v>-</v>
      </c>
      <c r="AC283" s="21" t="str">
        <f t="shared" si="132"/>
        <v>A</v>
      </c>
      <c r="AD283" s="21" t="str">
        <f t="shared" si="133"/>
        <v>-</v>
      </c>
      <c r="AE283" s="47" t="str">
        <f t="shared" si="134"/>
        <v>Refrigerador-Congelador frost-free</v>
      </c>
      <c r="AF283" s="47">
        <f t="shared" si="116"/>
        <v>0.79837775202781003</v>
      </c>
      <c r="AH283" s="97" t="e">
        <f t="shared" si="135"/>
        <v>#VALUE!</v>
      </c>
    </row>
    <row r="284" spans="1:34" x14ac:dyDescent="0.25">
      <c r="A284" s="25" t="s">
        <v>411</v>
      </c>
      <c r="B284" s="32" t="s">
        <v>412</v>
      </c>
      <c r="C284" s="26" t="s">
        <v>445</v>
      </c>
      <c r="D284" s="25" t="s">
        <v>23</v>
      </c>
      <c r="E284" s="32" t="s">
        <v>22</v>
      </c>
      <c r="F284" s="25" t="s">
        <v>27</v>
      </c>
      <c r="G284" s="25" t="s">
        <v>444</v>
      </c>
      <c r="H284" s="38">
        <v>357</v>
      </c>
      <c r="I284" s="25">
        <v>0</v>
      </c>
      <c r="J284" s="38">
        <v>16</v>
      </c>
      <c r="K284" s="38">
        <v>128</v>
      </c>
      <c r="L284" s="21">
        <f t="shared" si="117"/>
        <v>501</v>
      </c>
      <c r="M284" s="30"/>
      <c r="N284" s="30">
        <v>64.2</v>
      </c>
      <c r="O284" s="27">
        <f t="shared" si="118"/>
        <v>743.85599999999999</v>
      </c>
      <c r="P284" s="21">
        <f t="shared" si="119"/>
        <v>0.10589999999999999</v>
      </c>
      <c r="Q284" s="21">
        <f t="shared" si="120"/>
        <v>7.4862000000000002</v>
      </c>
      <c r="R284" s="28">
        <f t="shared" si="121"/>
        <v>86.3</v>
      </c>
      <c r="S284" s="29" t="str">
        <f t="shared" si="122"/>
        <v>-</v>
      </c>
      <c r="T284" s="29">
        <f t="shared" si="123"/>
        <v>0.74391657010428747</v>
      </c>
      <c r="U284" s="29">
        <f t="shared" si="124"/>
        <v>0.59199999999999997</v>
      </c>
      <c r="V284" s="29">
        <f t="shared" si="125"/>
        <v>0.67700000000000005</v>
      </c>
      <c r="W284" s="29">
        <f t="shared" si="126"/>
        <v>0.76100000000000001</v>
      </c>
      <c r="X284" s="29">
        <f t="shared" si="127"/>
        <v>0.84599999999999997</v>
      </c>
      <c r="Y284" s="29">
        <f t="shared" si="128"/>
        <v>0.92100000000000004</v>
      </c>
      <c r="Z284" s="29">
        <f t="shared" si="129"/>
        <v>0.96299999999999997</v>
      </c>
      <c r="AA284" s="21" t="str">
        <f t="shared" si="130"/>
        <v>-</v>
      </c>
      <c r="AB284" s="21" t="str">
        <f t="shared" si="131"/>
        <v>A</v>
      </c>
      <c r="AC284" s="21" t="str">
        <f t="shared" si="132"/>
        <v>-</v>
      </c>
      <c r="AD284" s="21" t="str">
        <f t="shared" si="133"/>
        <v>A+</v>
      </c>
      <c r="AE284" s="47" t="str">
        <f t="shared" si="134"/>
        <v>Refrigerador-Congelador frost-free</v>
      </c>
      <c r="AF284" s="47">
        <f t="shared" si="116"/>
        <v>0.74391657010428747</v>
      </c>
      <c r="AH284" s="97" t="e">
        <f t="shared" si="135"/>
        <v>#VALUE!</v>
      </c>
    </row>
    <row r="285" spans="1:34" x14ac:dyDescent="0.25">
      <c r="A285" s="25" t="s">
        <v>411</v>
      </c>
      <c r="B285" s="32" t="s">
        <v>412</v>
      </c>
      <c r="C285" s="26" t="s">
        <v>446</v>
      </c>
      <c r="D285" s="25" t="s">
        <v>23</v>
      </c>
      <c r="E285" s="32" t="s">
        <v>22</v>
      </c>
      <c r="F285" s="25" t="s">
        <v>27</v>
      </c>
      <c r="G285" s="25" t="s">
        <v>444</v>
      </c>
      <c r="H285" s="37">
        <v>415</v>
      </c>
      <c r="I285" s="25">
        <v>0</v>
      </c>
      <c r="J285" s="37">
        <v>33</v>
      </c>
      <c r="K285" s="37">
        <v>169</v>
      </c>
      <c r="L285" s="21">
        <f t="shared" si="117"/>
        <v>617</v>
      </c>
      <c r="M285" s="30">
        <v>54.7</v>
      </c>
      <c r="N285" s="30"/>
      <c r="O285" s="27">
        <f t="shared" si="118"/>
        <v>937.72800000000007</v>
      </c>
      <c r="P285" s="21">
        <f t="shared" si="119"/>
        <v>0.10589999999999999</v>
      </c>
      <c r="Q285" s="21">
        <f t="shared" si="120"/>
        <v>7.4862000000000002</v>
      </c>
      <c r="R285" s="28">
        <f t="shared" si="121"/>
        <v>106.8</v>
      </c>
      <c r="S285" s="29">
        <f t="shared" si="122"/>
        <v>0.51217228464419484</v>
      </c>
      <c r="T285" s="29" t="str">
        <f t="shared" si="123"/>
        <v>-</v>
      </c>
      <c r="U285" s="29">
        <f t="shared" si="124"/>
        <v>0.59199999999999997</v>
      </c>
      <c r="V285" s="29">
        <f t="shared" si="125"/>
        <v>0.67700000000000005</v>
      </c>
      <c r="W285" s="29">
        <f t="shared" si="126"/>
        <v>0.76100000000000001</v>
      </c>
      <c r="X285" s="29">
        <f t="shared" si="127"/>
        <v>0.84599999999999997</v>
      </c>
      <c r="Y285" s="29">
        <f t="shared" si="128"/>
        <v>0.92100000000000004</v>
      </c>
      <c r="Z285" s="29">
        <f t="shared" si="129"/>
        <v>0.96299999999999997</v>
      </c>
      <c r="AA285" s="21" t="str">
        <f t="shared" si="130"/>
        <v>A</v>
      </c>
      <c r="AB285" s="21" t="str">
        <f t="shared" si="131"/>
        <v>-</v>
      </c>
      <c r="AC285" s="21" t="str">
        <f t="shared" si="132"/>
        <v>A+++</v>
      </c>
      <c r="AD285" s="21" t="str">
        <f t="shared" si="133"/>
        <v>-</v>
      </c>
      <c r="AE285" s="47" t="str">
        <f t="shared" si="134"/>
        <v>Refrigerador-Congelador frost-free</v>
      </c>
      <c r="AF285" s="47">
        <f t="shared" si="116"/>
        <v>0.51217228464419484</v>
      </c>
      <c r="AH285" s="97" t="e">
        <f t="shared" si="135"/>
        <v>#VALUE!</v>
      </c>
    </row>
    <row r="286" spans="1:34" x14ac:dyDescent="0.25">
      <c r="A286" s="25" t="s">
        <v>411</v>
      </c>
      <c r="B286" s="32" t="s">
        <v>412</v>
      </c>
      <c r="C286" s="26" t="s">
        <v>447</v>
      </c>
      <c r="D286" s="25" t="s">
        <v>23</v>
      </c>
      <c r="E286" s="32" t="s">
        <v>22</v>
      </c>
      <c r="F286" s="25" t="s">
        <v>27</v>
      </c>
      <c r="G286" s="25" t="s">
        <v>444</v>
      </c>
      <c r="H286" s="37">
        <v>415</v>
      </c>
      <c r="I286" s="25">
        <v>0</v>
      </c>
      <c r="J286" s="37">
        <v>33</v>
      </c>
      <c r="K286" s="37">
        <v>169</v>
      </c>
      <c r="L286" s="21">
        <f t="shared" si="117"/>
        <v>617</v>
      </c>
      <c r="M286" s="30"/>
      <c r="N286" s="30">
        <v>54.7</v>
      </c>
      <c r="O286" s="27">
        <f t="shared" si="118"/>
        <v>937.72800000000007</v>
      </c>
      <c r="P286" s="21">
        <f t="shared" si="119"/>
        <v>0.10589999999999999</v>
      </c>
      <c r="Q286" s="21">
        <f t="shared" si="120"/>
        <v>7.4862000000000002</v>
      </c>
      <c r="R286" s="28">
        <f t="shared" si="121"/>
        <v>106.8</v>
      </c>
      <c r="S286" s="29" t="str">
        <f t="shared" si="122"/>
        <v>-</v>
      </c>
      <c r="T286" s="29">
        <f t="shared" si="123"/>
        <v>0.51217228464419484</v>
      </c>
      <c r="U286" s="29">
        <f t="shared" si="124"/>
        <v>0.59199999999999997</v>
      </c>
      <c r="V286" s="29">
        <f t="shared" si="125"/>
        <v>0.67700000000000005</v>
      </c>
      <c r="W286" s="29">
        <f t="shared" si="126"/>
        <v>0.76100000000000001</v>
      </c>
      <c r="X286" s="29">
        <f t="shared" si="127"/>
        <v>0.84599999999999997</v>
      </c>
      <c r="Y286" s="29">
        <f t="shared" si="128"/>
        <v>0.92100000000000004</v>
      </c>
      <c r="Z286" s="29">
        <f t="shared" si="129"/>
        <v>0.96299999999999997</v>
      </c>
      <c r="AA286" s="21" t="str">
        <f t="shared" si="130"/>
        <v>-</v>
      </c>
      <c r="AB286" s="21" t="str">
        <f t="shared" si="131"/>
        <v>A</v>
      </c>
      <c r="AC286" s="21" t="str">
        <f t="shared" si="132"/>
        <v>-</v>
      </c>
      <c r="AD286" s="21" t="str">
        <f t="shared" si="133"/>
        <v>A+++</v>
      </c>
      <c r="AE286" s="47" t="str">
        <f t="shared" si="134"/>
        <v>Refrigerador-Congelador frost-free</v>
      </c>
      <c r="AF286" s="47">
        <f t="shared" si="116"/>
        <v>0.51217228464419484</v>
      </c>
      <c r="AH286" s="97" t="e">
        <f t="shared" si="135"/>
        <v>#VALUE!</v>
      </c>
    </row>
    <row r="287" spans="1:34" x14ac:dyDescent="0.25">
      <c r="A287" s="25" t="s">
        <v>411</v>
      </c>
      <c r="B287" s="32" t="s">
        <v>412</v>
      </c>
      <c r="C287" s="26" t="s">
        <v>448</v>
      </c>
      <c r="D287" s="25" t="s">
        <v>23</v>
      </c>
      <c r="E287" s="32" t="s">
        <v>22</v>
      </c>
      <c r="F287" s="25" t="s">
        <v>27</v>
      </c>
      <c r="G287" s="25" t="s">
        <v>444</v>
      </c>
      <c r="H287" s="37">
        <v>400</v>
      </c>
      <c r="I287" s="25">
        <v>0</v>
      </c>
      <c r="J287" s="37">
        <v>33</v>
      </c>
      <c r="K287" s="37">
        <v>169</v>
      </c>
      <c r="L287" s="21">
        <f t="shared" si="117"/>
        <v>602</v>
      </c>
      <c r="M287" s="30">
        <v>59.2</v>
      </c>
      <c r="N287" s="30"/>
      <c r="O287" s="27">
        <f t="shared" si="118"/>
        <v>919.72800000000007</v>
      </c>
      <c r="P287" s="21">
        <f t="shared" si="119"/>
        <v>0.10589999999999999</v>
      </c>
      <c r="Q287" s="21">
        <f t="shared" si="120"/>
        <v>7.4862000000000002</v>
      </c>
      <c r="R287" s="28">
        <f t="shared" si="121"/>
        <v>104.9</v>
      </c>
      <c r="S287" s="29">
        <f t="shared" si="122"/>
        <v>0.56434699714013348</v>
      </c>
      <c r="T287" s="29" t="str">
        <f t="shared" si="123"/>
        <v>-</v>
      </c>
      <c r="U287" s="29">
        <f t="shared" si="124"/>
        <v>0.59199999999999997</v>
      </c>
      <c r="V287" s="29">
        <f t="shared" si="125"/>
        <v>0.67700000000000005</v>
      </c>
      <c r="W287" s="29">
        <f t="shared" si="126"/>
        <v>0.76100000000000001</v>
      </c>
      <c r="X287" s="29">
        <f t="shared" si="127"/>
        <v>0.84599999999999997</v>
      </c>
      <c r="Y287" s="29">
        <f t="shared" si="128"/>
        <v>0.92100000000000004</v>
      </c>
      <c r="Z287" s="29">
        <f t="shared" si="129"/>
        <v>0.96299999999999997</v>
      </c>
      <c r="AA287" s="21" t="str">
        <f t="shared" si="130"/>
        <v>A</v>
      </c>
      <c r="AB287" s="21" t="str">
        <f t="shared" si="131"/>
        <v>-</v>
      </c>
      <c r="AC287" s="21" t="str">
        <f t="shared" si="132"/>
        <v>A+++</v>
      </c>
      <c r="AD287" s="21" t="str">
        <f t="shared" si="133"/>
        <v>-</v>
      </c>
      <c r="AE287" s="47" t="str">
        <f t="shared" si="134"/>
        <v>Refrigerador-Congelador frost-free</v>
      </c>
      <c r="AF287" s="47">
        <f t="shared" si="116"/>
        <v>0.56434699714013348</v>
      </c>
      <c r="AH287" s="97" t="e">
        <f t="shared" si="135"/>
        <v>#VALUE!</v>
      </c>
    </row>
    <row r="288" spans="1:34" x14ac:dyDescent="0.25">
      <c r="A288" s="25" t="s">
        <v>411</v>
      </c>
      <c r="B288" s="32" t="s">
        <v>412</v>
      </c>
      <c r="C288" s="26" t="s">
        <v>449</v>
      </c>
      <c r="D288" s="25" t="s">
        <v>23</v>
      </c>
      <c r="E288" s="32" t="s">
        <v>22</v>
      </c>
      <c r="F288" s="25" t="s">
        <v>27</v>
      </c>
      <c r="G288" s="25" t="s">
        <v>444</v>
      </c>
      <c r="H288" s="37">
        <v>400</v>
      </c>
      <c r="I288" s="25">
        <v>0</v>
      </c>
      <c r="J288" s="37">
        <v>33</v>
      </c>
      <c r="K288" s="37">
        <v>169</v>
      </c>
      <c r="L288" s="21">
        <f t="shared" si="117"/>
        <v>602</v>
      </c>
      <c r="M288" s="30"/>
      <c r="N288" s="30">
        <v>59.2</v>
      </c>
      <c r="O288" s="27">
        <f t="shared" si="118"/>
        <v>919.72800000000007</v>
      </c>
      <c r="P288" s="21">
        <f t="shared" si="119"/>
        <v>0.10589999999999999</v>
      </c>
      <c r="Q288" s="21">
        <f t="shared" si="120"/>
        <v>7.4862000000000002</v>
      </c>
      <c r="R288" s="28">
        <f t="shared" si="121"/>
        <v>104.9</v>
      </c>
      <c r="S288" s="29" t="str">
        <f t="shared" si="122"/>
        <v>-</v>
      </c>
      <c r="T288" s="29">
        <f t="shared" si="123"/>
        <v>0.56434699714013348</v>
      </c>
      <c r="U288" s="29">
        <f t="shared" si="124"/>
        <v>0.59199999999999997</v>
      </c>
      <c r="V288" s="29">
        <f t="shared" si="125"/>
        <v>0.67700000000000005</v>
      </c>
      <c r="W288" s="29">
        <f t="shared" si="126"/>
        <v>0.76100000000000001</v>
      </c>
      <c r="X288" s="29">
        <f t="shared" si="127"/>
        <v>0.84599999999999997</v>
      </c>
      <c r="Y288" s="29">
        <f t="shared" si="128"/>
        <v>0.92100000000000004</v>
      </c>
      <c r="Z288" s="29">
        <f t="shared" si="129"/>
        <v>0.96299999999999997</v>
      </c>
      <c r="AA288" s="21" t="str">
        <f t="shared" si="130"/>
        <v>-</v>
      </c>
      <c r="AB288" s="21" t="str">
        <f t="shared" si="131"/>
        <v>A</v>
      </c>
      <c r="AC288" s="21" t="str">
        <f t="shared" si="132"/>
        <v>-</v>
      </c>
      <c r="AD288" s="21" t="str">
        <f t="shared" si="133"/>
        <v>A+++</v>
      </c>
      <c r="AE288" s="47" t="str">
        <f t="shared" si="134"/>
        <v>Refrigerador-Congelador frost-free</v>
      </c>
      <c r="AF288" s="47">
        <f t="shared" si="116"/>
        <v>0.56434699714013348</v>
      </c>
      <c r="AH288" s="97" t="e">
        <f t="shared" si="135"/>
        <v>#VALUE!</v>
      </c>
    </row>
    <row r="289" spans="1:34" x14ac:dyDescent="0.25">
      <c r="A289" s="25" t="s">
        <v>408</v>
      </c>
      <c r="B289" s="25" t="s">
        <v>262</v>
      </c>
      <c r="C289" s="26" t="s">
        <v>263</v>
      </c>
      <c r="D289" s="25" t="s">
        <v>25</v>
      </c>
      <c r="E289" s="25" t="s">
        <v>21</v>
      </c>
      <c r="F289" s="25" t="s">
        <v>27</v>
      </c>
      <c r="G289" s="25" t="s">
        <v>264</v>
      </c>
      <c r="H289" s="25">
        <v>0</v>
      </c>
      <c r="I289" s="25">
        <v>0</v>
      </c>
      <c r="J289" s="25">
        <v>0</v>
      </c>
      <c r="K289" s="25">
        <v>205</v>
      </c>
      <c r="L289" s="21">
        <f t="shared" si="117"/>
        <v>205</v>
      </c>
      <c r="M289" s="25">
        <v>19.8</v>
      </c>
      <c r="N289" s="25"/>
      <c r="O289" s="27">
        <f t="shared" si="118"/>
        <v>379.25</v>
      </c>
      <c r="P289" s="21">
        <f t="shared" si="119"/>
        <v>7.5800000000000006E-2</v>
      </c>
      <c r="Q289" s="21">
        <f t="shared" si="120"/>
        <v>13.095000000000001</v>
      </c>
      <c r="R289" s="28">
        <f t="shared" si="121"/>
        <v>41.8</v>
      </c>
      <c r="S289" s="29">
        <f t="shared" si="122"/>
        <v>0.47368421052631582</v>
      </c>
      <c r="T289" s="29" t="str">
        <f t="shared" si="123"/>
        <v>-</v>
      </c>
      <c r="U289" s="29">
        <f t="shared" si="124"/>
        <v>0.59899999999999998</v>
      </c>
      <c r="V289" s="29">
        <f t="shared" si="125"/>
        <v>0.68400000000000005</v>
      </c>
      <c r="W289" s="29">
        <f t="shared" si="126"/>
        <v>0.77</v>
      </c>
      <c r="X289" s="29">
        <f t="shared" si="127"/>
        <v>0.85499999999999998</v>
      </c>
      <c r="Y289" s="29">
        <f t="shared" si="128"/>
        <v>0.93100000000000005</v>
      </c>
      <c r="Z289" s="29">
        <f t="shared" si="129"/>
        <v>0.97199999999999998</v>
      </c>
      <c r="AA289" s="21" t="str">
        <f t="shared" si="130"/>
        <v>A</v>
      </c>
      <c r="AB289" s="21" t="str">
        <f t="shared" si="131"/>
        <v>-</v>
      </c>
      <c r="AC289" s="21" t="str">
        <f t="shared" si="132"/>
        <v>A+++</v>
      </c>
      <c r="AD289" s="21" t="str">
        <f t="shared" si="133"/>
        <v>-</v>
      </c>
      <c r="AE289" s="47" t="str">
        <f t="shared" si="134"/>
        <v xml:space="preserve">Congelador horizontal </v>
      </c>
      <c r="AF289" s="47">
        <f t="shared" si="116"/>
        <v>0.47368421052631582</v>
      </c>
      <c r="AH289" s="97" t="e">
        <f t="shared" si="135"/>
        <v>#VALUE!</v>
      </c>
    </row>
    <row r="290" spans="1:34" x14ac:dyDescent="0.25">
      <c r="A290" s="25" t="s">
        <v>408</v>
      </c>
      <c r="B290" s="25" t="s">
        <v>262</v>
      </c>
      <c r="C290" s="26" t="s">
        <v>265</v>
      </c>
      <c r="D290" s="25" t="s">
        <v>25</v>
      </c>
      <c r="E290" s="25" t="s">
        <v>21</v>
      </c>
      <c r="F290" s="25" t="s">
        <v>27</v>
      </c>
      <c r="G290" s="25" t="s">
        <v>264</v>
      </c>
      <c r="H290" s="25">
        <v>0</v>
      </c>
      <c r="I290" s="25">
        <v>0</v>
      </c>
      <c r="J290" s="25">
        <v>0</v>
      </c>
      <c r="K290" s="25">
        <v>205</v>
      </c>
      <c r="L290" s="21">
        <f t="shared" si="117"/>
        <v>205</v>
      </c>
      <c r="M290" s="25"/>
      <c r="N290" s="25">
        <v>23.1</v>
      </c>
      <c r="O290" s="27">
        <f t="shared" si="118"/>
        <v>379.25</v>
      </c>
      <c r="P290" s="21">
        <f t="shared" si="119"/>
        <v>7.5800000000000006E-2</v>
      </c>
      <c r="Q290" s="21">
        <f t="shared" si="120"/>
        <v>13.095000000000001</v>
      </c>
      <c r="R290" s="28">
        <f t="shared" si="121"/>
        <v>41.8</v>
      </c>
      <c r="S290" s="29" t="str">
        <f t="shared" si="122"/>
        <v>-</v>
      </c>
      <c r="T290" s="29">
        <f t="shared" si="123"/>
        <v>0.55263157894736847</v>
      </c>
      <c r="U290" s="29">
        <f t="shared" si="124"/>
        <v>0.59899999999999998</v>
      </c>
      <c r="V290" s="29">
        <f t="shared" si="125"/>
        <v>0.68400000000000005</v>
      </c>
      <c r="W290" s="29">
        <f t="shared" si="126"/>
        <v>0.77</v>
      </c>
      <c r="X290" s="29">
        <f t="shared" si="127"/>
        <v>0.85499999999999998</v>
      </c>
      <c r="Y290" s="29">
        <f t="shared" si="128"/>
        <v>0.93100000000000005</v>
      </c>
      <c r="Z290" s="29">
        <f t="shared" si="129"/>
        <v>0.97199999999999998</v>
      </c>
      <c r="AA290" s="21" t="str">
        <f t="shared" si="130"/>
        <v>-</v>
      </c>
      <c r="AB290" s="21" t="str">
        <f t="shared" si="131"/>
        <v>A</v>
      </c>
      <c r="AC290" s="21" t="str">
        <f t="shared" si="132"/>
        <v>-</v>
      </c>
      <c r="AD290" s="21" t="str">
        <f t="shared" si="133"/>
        <v>A+++</v>
      </c>
      <c r="AE290" s="47" t="str">
        <f t="shared" si="134"/>
        <v xml:space="preserve">Congelador horizontal </v>
      </c>
      <c r="AF290" s="47">
        <f t="shared" si="116"/>
        <v>0.55263157894736847</v>
      </c>
      <c r="AH290" s="97" t="e">
        <f t="shared" si="135"/>
        <v>#VALUE!</v>
      </c>
    </row>
    <row r="291" spans="1:34" x14ac:dyDescent="0.25">
      <c r="A291" s="25" t="s">
        <v>408</v>
      </c>
      <c r="B291" s="25" t="s">
        <v>262</v>
      </c>
      <c r="C291" s="26" t="s">
        <v>266</v>
      </c>
      <c r="D291" s="25" t="s">
        <v>25</v>
      </c>
      <c r="E291" s="25" t="s">
        <v>21</v>
      </c>
      <c r="F291" s="25" t="s">
        <v>27</v>
      </c>
      <c r="G291" s="25" t="s">
        <v>264</v>
      </c>
      <c r="H291" s="25">
        <v>0</v>
      </c>
      <c r="I291" s="25">
        <v>0</v>
      </c>
      <c r="J291" s="25">
        <v>0</v>
      </c>
      <c r="K291" s="98">
        <v>430</v>
      </c>
      <c r="L291" s="21">
        <f t="shared" si="117"/>
        <v>430</v>
      </c>
      <c r="M291" s="25">
        <v>38.700000000000003</v>
      </c>
      <c r="N291" s="25"/>
      <c r="O291" s="27">
        <f t="shared" si="118"/>
        <v>795.5</v>
      </c>
      <c r="P291" s="21">
        <f t="shared" si="119"/>
        <v>7.5800000000000006E-2</v>
      </c>
      <c r="Q291" s="21">
        <f t="shared" si="120"/>
        <v>13.095000000000001</v>
      </c>
      <c r="R291" s="28">
        <f t="shared" si="121"/>
        <v>73.400000000000006</v>
      </c>
      <c r="S291" s="29">
        <f t="shared" si="122"/>
        <v>0.52724795640326971</v>
      </c>
      <c r="T291" s="29" t="str">
        <f t="shared" si="123"/>
        <v>-</v>
      </c>
      <c r="U291" s="29">
        <f t="shared" si="124"/>
        <v>0.59899999999999998</v>
      </c>
      <c r="V291" s="29">
        <f t="shared" si="125"/>
        <v>0.68400000000000005</v>
      </c>
      <c r="W291" s="29">
        <f t="shared" si="126"/>
        <v>0.77</v>
      </c>
      <c r="X291" s="29">
        <f t="shared" si="127"/>
        <v>0.85499999999999998</v>
      </c>
      <c r="Y291" s="29">
        <f t="shared" si="128"/>
        <v>0.93100000000000005</v>
      </c>
      <c r="Z291" s="29">
        <f t="shared" si="129"/>
        <v>0.97199999999999998</v>
      </c>
      <c r="AA291" s="21" t="str">
        <f t="shared" si="130"/>
        <v>A</v>
      </c>
      <c r="AB291" s="21" t="str">
        <f t="shared" si="131"/>
        <v>-</v>
      </c>
      <c r="AC291" s="21" t="str">
        <f t="shared" si="132"/>
        <v>A+++</v>
      </c>
      <c r="AD291" s="21" t="str">
        <f t="shared" si="133"/>
        <v>-</v>
      </c>
      <c r="AE291" s="47" t="str">
        <f t="shared" si="134"/>
        <v xml:space="preserve">Congelador horizontal </v>
      </c>
      <c r="AF291" s="47">
        <f t="shared" si="116"/>
        <v>0.52724795640326971</v>
      </c>
      <c r="AH291" s="97" t="e">
        <f t="shared" si="135"/>
        <v>#VALUE!</v>
      </c>
    </row>
    <row r="292" spans="1:34" x14ac:dyDescent="0.25">
      <c r="A292" s="25" t="s">
        <v>408</v>
      </c>
      <c r="B292" s="25" t="s">
        <v>262</v>
      </c>
      <c r="C292" s="26" t="s">
        <v>267</v>
      </c>
      <c r="D292" s="25" t="s">
        <v>25</v>
      </c>
      <c r="E292" s="25" t="s">
        <v>21</v>
      </c>
      <c r="F292" s="25" t="s">
        <v>27</v>
      </c>
      <c r="G292" s="25" t="s">
        <v>264</v>
      </c>
      <c r="H292" s="25">
        <v>0</v>
      </c>
      <c r="I292" s="25">
        <v>0</v>
      </c>
      <c r="J292" s="25">
        <v>0</v>
      </c>
      <c r="K292" s="98">
        <v>430</v>
      </c>
      <c r="L292" s="21">
        <f t="shared" si="117"/>
        <v>430</v>
      </c>
      <c r="M292" s="25"/>
      <c r="N292" s="25">
        <v>36.6</v>
      </c>
      <c r="O292" s="27">
        <f t="shared" si="118"/>
        <v>795.5</v>
      </c>
      <c r="P292" s="21">
        <f t="shared" si="119"/>
        <v>7.5800000000000006E-2</v>
      </c>
      <c r="Q292" s="21">
        <f t="shared" si="120"/>
        <v>13.095000000000001</v>
      </c>
      <c r="R292" s="28">
        <f t="shared" si="121"/>
        <v>73.400000000000006</v>
      </c>
      <c r="S292" s="29" t="str">
        <f t="shared" si="122"/>
        <v>-</v>
      </c>
      <c r="T292" s="29">
        <f t="shared" si="123"/>
        <v>0.49863760217983649</v>
      </c>
      <c r="U292" s="29">
        <f t="shared" si="124"/>
        <v>0.59899999999999998</v>
      </c>
      <c r="V292" s="29">
        <f t="shared" si="125"/>
        <v>0.68400000000000005</v>
      </c>
      <c r="W292" s="29">
        <f t="shared" si="126"/>
        <v>0.77</v>
      </c>
      <c r="X292" s="29">
        <f t="shared" si="127"/>
        <v>0.85499999999999998</v>
      </c>
      <c r="Y292" s="29">
        <f t="shared" si="128"/>
        <v>0.93100000000000005</v>
      </c>
      <c r="Z292" s="29">
        <f t="shared" si="129"/>
        <v>0.97199999999999998</v>
      </c>
      <c r="AA292" s="21" t="str">
        <f t="shared" si="130"/>
        <v>-</v>
      </c>
      <c r="AB292" s="21" t="str">
        <f t="shared" si="131"/>
        <v>A</v>
      </c>
      <c r="AC292" s="21" t="str">
        <f t="shared" si="132"/>
        <v>-</v>
      </c>
      <c r="AD292" s="21" t="str">
        <f t="shared" si="133"/>
        <v>A+++</v>
      </c>
      <c r="AE292" s="47" t="str">
        <f t="shared" si="134"/>
        <v xml:space="preserve">Congelador horizontal </v>
      </c>
      <c r="AF292" s="47">
        <f t="shared" si="116"/>
        <v>0.49863760217983649</v>
      </c>
      <c r="AH292" s="97" t="e">
        <f t="shared" si="135"/>
        <v>#VALUE!</v>
      </c>
    </row>
    <row r="293" spans="1:34" x14ac:dyDescent="0.25">
      <c r="A293" s="25" t="s">
        <v>408</v>
      </c>
      <c r="B293" s="25" t="s">
        <v>262</v>
      </c>
      <c r="C293" s="26" t="s">
        <v>268</v>
      </c>
      <c r="D293" s="25" t="s">
        <v>25</v>
      </c>
      <c r="E293" s="25" t="s">
        <v>21</v>
      </c>
      <c r="F293" s="25" t="s">
        <v>27</v>
      </c>
      <c r="G293" s="25" t="s">
        <v>264</v>
      </c>
      <c r="H293" s="25">
        <v>0</v>
      </c>
      <c r="I293" s="25">
        <v>0</v>
      </c>
      <c r="J293" s="25">
        <v>0</v>
      </c>
      <c r="K293" s="25">
        <v>295</v>
      </c>
      <c r="L293" s="21">
        <f t="shared" si="117"/>
        <v>295</v>
      </c>
      <c r="M293" s="25">
        <v>31.8</v>
      </c>
      <c r="N293" s="25"/>
      <c r="O293" s="27">
        <f t="shared" si="118"/>
        <v>545.75</v>
      </c>
      <c r="P293" s="21">
        <f t="shared" si="119"/>
        <v>7.5800000000000006E-2</v>
      </c>
      <c r="Q293" s="21">
        <f t="shared" si="120"/>
        <v>13.095000000000001</v>
      </c>
      <c r="R293" s="28">
        <f t="shared" si="121"/>
        <v>54.5</v>
      </c>
      <c r="S293" s="29">
        <f t="shared" si="122"/>
        <v>0.58348623853211012</v>
      </c>
      <c r="T293" s="29" t="str">
        <f t="shared" si="123"/>
        <v>-</v>
      </c>
      <c r="U293" s="29">
        <f t="shared" si="124"/>
        <v>0.59899999999999998</v>
      </c>
      <c r="V293" s="29">
        <f t="shared" si="125"/>
        <v>0.68400000000000005</v>
      </c>
      <c r="W293" s="29">
        <f t="shared" si="126"/>
        <v>0.77</v>
      </c>
      <c r="X293" s="29">
        <f t="shared" si="127"/>
        <v>0.85499999999999998</v>
      </c>
      <c r="Y293" s="29">
        <f t="shared" si="128"/>
        <v>0.93100000000000005</v>
      </c>
      <c r="Z293" s="29">
        <f t="shared" si="129"/>
        <v>0.97199999999999998</v>
      </c>
      <c r="AA293" s="21" t="str">
        <f t="shared" si="130"/>
        <v>A</v>
      </c>
      <c r="AB293" s="21" t="str">
        <f t="shared" si="131"/>
        <v>-</v>
      </c>
      <c r="AC293" s="21" t="str">
        <f t="shared" si="132"/>
        <v>A+++</v>
      </c>
      <c r="AD293" s="21" t="str">
        <f t="shared" si="133"/>
        <v>-</v>
      </c>
      <c r="AE293" s="47" t="str">
        <f t="shared" si="134"/>
        <v xml:space="preserve">Congelador horizontal </v>
      </c>
      <c r="AF293" s="47">
        <f t="shared" si="116"/>
        <v>0.58348623853211012</v>
      </c>
      <c r="AH293" s="97" t="e">
        <f t="shared" si="135"/>
        <v>#VALUE!</v>
      </c>
    </row>
    <row r="294" spans="1:34" x14ac:dyDescent="0.25">
      <c r="A294" s="25" t="s">
        <v>408</v>
      </c>
      <c r="B294" s="25" t="s">
        <v>262</v>
      </c>
      <c r="C294" s="26" t="s">
        <v>269</v>
      </c>
      <c r="D294" s="25" t="s">
        <v>25</v>
      </c>
      <c r="E294" s="25" t="s">
        <v>21</v>
      </c>
      <c r="F294" s="25" t="s">
        <v>27</v>
      </c>
      <c r="G294" s="25" t="s">
        <v>264</v>
      </c>
      <c r="H294" s="25">
        <v>0</v>
      </c>
      <c r="I294" s="25">
        <v>0</v>
      </c>
      <c r="J294" s="25">
        <v>0</v>
      </c>
      <c r="K294" s="25">
        <v>295</v>
      </c>
      <c r="L294" s="21">
        <f t="shared" si="117"/>
        <v>295</v>
      </c>
      <c r="M294" s="25"/>
      <c r="N294" s="25">
        <v>32.200000000000003</v>
      </c>
      <c r="O294" s="27">
        <f t="shared" si="118"/>
        <v>545.75</v>
      </c>
      <c r="P294" s="21">
        <f t="shared" si="119"/>
        <v>7.5800000000000006E-2</v>
      </c>
      <c r="Q294" s="21">
        <f t="shared" si="120"/>
        <v>13.095000000000001</v>
      </c>
      <c r="R294" s="28">
        <f t="shared" si="121"/>
        <v>54.5</v>
      </c>
      <c r="S294" s="29" t="str">
        <f t="shared" si="122"/>
        <v>-</v>
      </c>
      <c r="T294" s="29">
        <f t="shared" si="123"/>
        <v>0.59082568807339453</v>
      </c>
      <c r="U294" s="29">
        <f t="shared" si="124"/>
        <v>0.59899999999999998</v>
      </c>
      <c r="V294" s="29">
        <f t="shared" si="125"/>
        <v>0.68400000000000005</v>
      </c>
      <c r="W294" s="29">
        <f t="shared" si="126"/>
        <v>0.77</v>
      </c>
      <c r="X294" s="29">
        <f t="shared" si="127"/>
        <v>0.85499999999999998</v>
      </c>
      <c r="Y294" s="29">
        <f t="shared" si="128"/>
        <v>0.93100000000000005</v>
      </c>
      <c r="Z294" s="29">
        <f t="shared" si="129"/>
        <v>0.97199999999999998</v>
      </c>
      <c r="AA294" s="21" t="str">
        <f t="shared" si="130"/>
        <v>-</v>
      </c>
      <c r="AB294" s="21" t="str">
        <f t="shared" si="131"/>
        <v>A</v>
      </c>
      <c r="AC294" s="21" t="str">
        <f t="shared" si="132"/>
        <v>-</v>
      </c>
      <c r="AD294" s="21" t="str">
        <f t="shared" si="133"/>
        <v>A+++</v>
      </c>
      <c r="AE294" s="47" t="str">
        <f t="shared" si="134"/>
        <v xml:space="preserve">Congelador horizontal </v>
      </c>
      <c r="AF294" s="47">
        <f t="shared" si="116"/>
        <v>0.59082568807339453</v>
      </c>
      <c r="AH294" s="97" t="e">
        <f t="shared" si="135"/>
        <v>#VALUE!</v>
      </c>
    </row>
    <row r="295" spans="1:34" x14ac:dyDescent="0.25">
      <c r="A295" s="25" t="s">
        <v>408</v>
      </c>
      <c r="B295" s="25" t="s">
        <v>262</v>
      </c>
      <c r="C295" s="26" t="s">
        <v>270</v>
      </c>
      <c r="D295" s="25" t="s">
        <v>25</v>
      </c>
      <c r="E295" s="25" t="s">
        <v>21</v>
      </c>
      <c r="F295" s="25" t="s">
        <v>27</v>
      </c>
      <c r="G295" s="25" t="s">
        <v>264</v>
      </c>
      <c r="H295" s="25">
        <v>0</v>
      </c>
      <c r="I295" s="25">
        <v>0</v>
      </c>
      <c r="J295" s="25">
        <v>0</v>
      </c>
      <c r="K295" s="25">
        <v>385</v>
      </c>
      <c r="L295" s="21">
        <f t="shared" si="117"/>
        <v>385</v>
      </c>
      <c r="M295" s="30">
        <v>41</v>
      </c>
      <c r="N295" s="30"/>
      <c r="O295" s="27">
        <f t="shared" si="118"/>
        <v>712.25</v>
      </c>
      <c r="P295" s="21">
        <f t="shared" si="119"/>
        <v>7.5800000000000006E-2</v>
      </c>
      <c r="Q295" s="21">
        <f t="shared" si="120"/>
        <v>13.095000000000001</v>
      </c>
      <c r="R295" s="28">
        <f t="shared" si="121"/>
        <v>67.099999999999994</v>
      </c>
      <c r="S295" s="29">
        <f t="shared" si="122"/>
        <v>0.61102831594634877</v>
      </c>
      <c r="T295" s="29" t="str">
        <f t="shared" si="123"/>
        <v>-</v>
      </c>
      <c r="U295" s="29">
        <f t="shared" si="124"/>
        <v>0.59899999999999998</v>
      </c>
      <c r="V295" s="29">
        <f t="shared" si="125"/>
        <v>0.68400000000000005</v>
      </c>
      <c r="W295" s="29">
        <f t="shared" si="126"/>
        <v>0.77</v>
      </c>
      <c r="X295" s="29">
        <f t="shared" si="127"/>
        <v>0.85499999999999998</v>
      </c>
      <c r="Y295" s="29">
        <f t="shared" si="128"/>
        <v>0.93100000000000005</v>
      </c>
      <c r="Z295" s="29">
        <f t="shared" si="129"/>
        <v>0.97199999999999998</v>
      </c>
      <c r="AA295" s="21" t="str">
        <f t="shared" si="130"/>
        <v>A</v>
      </c>
      <c r="AB295" s="21" t="str">
        <f t="shared" si="131"/>
        <v>-</v>
      </c>
      <c r="AC295" s="21" t="str">
        <f t="shared" si="132"/>
        <v>A++</v>
      </c>
      <c r="AD295" s="21" t="str">
        <f t="shared" si="133"/>
        <v>-</v>
      </c>
      <c r="AE295" s="47" t="str">
        <f t="shared" si="134"/>
        <v xml:space="preserve">Congelador horizontal </v>
      </c>
      <c r="AF295" s="47">
        <f t="shared" si="116"/>
        <v>0.61102831594634877</v>
      </c>
      <c r="AH295" s="97" t="e">
        <f t="shared" si="135"/>
        <v>#VALUE!</v>
      </c>
    </row>
    <row r="296" spans="1:34" x14ac:dyDescent="0.25">
      <c r="A296" s="25" t="s">
        <v>408</v>
      </c>
      <c r="B296" s="25" t="s">
        <v>262</v>
      </c>
      <c r="C296" s="26" t="s">
        <v>271</v>
      </c>
      <c r="D296" s="25" t="s">
        <v>25</v>
      </c>
      <c r="E296" s="25" t="s">
        <v>21</v>
      </c>
      <c r="F296" s="25" t="s">
        <v>27</v>
      </c>
      <c r="G296" s="25" t="s">
        <v>264</v>
      </c>
      <c r="H296" s="25">
        <v>0</v>
      </c>
      <c r="I296" s="25">
        <v>0</v>
      </c>
      <c r="J296" s="25">
        <v>0</v>
      </c>
      <c r="K296" s="25">
        <v>385</v>
      </c>
      <c r="L296" s="21">
        <f t="shared" si="117"/>
        <v>385</v>
      </c>
      <c r="M296" s="30"/>
      <c r="N296" s="30">
        <v>35.9</v>
      </c>
      <c r="O296" s="27">
        <f t="shared" si="118"/>
        <v>712.25</v>
      </c>
      <c r="P296" s="21">
        <f t="shared" si="119"/>
        <v>7.5800000000000006E-2</v>
      </c>
      <c r="Q296" s="21">
        <f t="shared" si="120"/>
        <v>13.095000000000001</v>
      </c>
      <c r="R296" s="28">
        <f t="shared" si="121"/>
        <v>67.099999999999994</v>
      </c>
      <c r="S296" s="29" t="str">
        <f t="shared" si="122"/>
        <v>-</v>
      </c>
      <c r="T296" s="29">
        <f t="shared" si="123"/>
        <v>0.53502235469448589</v>
      </c>
      <c r="U296" s="29">
        <f t="shared" si="124"/>
        <v>0.59899999999999998</v>
      </c>
      <c r="V296" s="29">
        <f t="shared" si="125"/>
        <v>0.68400000000000005</v>
      </c>
      <c r="W296" s="29">
        <f t="shared" si="126"/>
        <v>0.77</v>
      </c>
      <c r="X296" s="29">
        <f t="shared" si="127"/>
        <v>0.85499999999999998</v>
      </c>
      <c r="Y296" s="29">
        <f t="shared" si="128"/>
        <v>0.93100000000000005</v>
      </c>
      <c r="Z296" s="29">
        <f t="shared" si="129"/>
        <v>0.97199999999999998</v>
      </c>
      <c r="AA296" s="21" t="str">
        <f t="shared" si="130"/>
        <v>-</v>
      </c>
      <c r="AB296" s="21" t="str">
        <f t="shared" si="131"/>
        <v>A</v>
      </c>
      <c r="AC296" s="21" t="str">
        <f t="shared" si="132"/>
        <v>-</v>
      </c>
      <c r="AD296" s="21" t="str">
        <f t="shared" si="133"/>
        <v>A+++</v>
      </c>
      <c r="AE296" s="47" t="str">
        <f t="shared" si="134"/>
        <v xml:space="preserve">Congelador horizontal </v>
      </c>
      <c r="AF296" s="47">
        <f t="shared" si="116"/>
        <v>0.53502235469448589</v>
      </c>
      <c r="AH296" s="97" t="e">
        <f t="shared" si="135"/>
        <v>#VALUE!</v>
      </c>
    </row>
    <row r="297" spans="1:34" x14ac:dyDescent="0.25">
      <c r="A297" s="25" t="s">
        <v>408</v>
      </c>
      <c r="B297" s="25" t="s">
        <v>262</v>
      </c>
      <c r="C297" s="26" t="s">
        <v>272</v>
      </c>
      <c r="D297" s="25" t="s">
        <v>25</v>
      </c>
      <c r="E297" s="25" t="s">
        <v>21</v>
      </c>
      <c r="F297" s="25" t="s">
        <v>27</v>
      </c>
      <c r="G297" s="25" t="s">
        <v>264</v>
      </c>
      <c r="H297" s="25">
        <v>0</v>
      </c>
      <c r="I297" s="25">
        <v>0</v>
      </c>
      <c r="J297" s="25">
        <v>0</v>
      </c>
      <c r="K297" s="25">
        <v>150</v>
      </c>
      <c r="L297" s="21">
        <f t="shared" si="117"/>
        <v>150</v>
      </c>
      <c r="M297" s="30">
        <v>25.7</v>
      </c>
      <c r="N297" s="30"/>
      <c r="O297" s="27">
        <f t="shared" si="118"/>
        <v>277.5</v>
      </c>
      <c r="P297" s="21">
        <f t="shared" si="119"/>
        <v>7.5800000000000006E-2</v>
      </c>
      <c r="Q297" s="21">
        <f t="shared" si="120"/>
        <v>13.095000000000001</v>
      </c>
      <c r="R297" s="28">
        <f t="shared" si="121"/>
        <v>34.1</v>
      </c>
      <c r="S297" s="29">
        <f t="shared" si="122"/>
        <v>0.75366568914956011</v>
      </c>
      <c r="T297" s="29" t="str">
        <f t="shared" si="123"/>
        <v>-</v>
      </c>
      <c r="U297" s="29">
        <f t="shared" si="124"/>
        <v>0.59899999999999998</v>
      </c>
      <c r="V297" s="29">
        <f t="shared" si="125"/>
        <v>0.68400000000000005</v>
      </c>
      <c r="W297" s="29">
        <f t="shared" si="126"/>
        <v>0.77</v>
      </c>
      <c r="X297" s="29">
        <f t="shared" si="127"/>
        <v>0.85499999999999998</v>
      </c>
      <c r="Y297" s="29">
        <f t="shared" si="128"/>
        <v>0.93100000000000005</v>
      </c>
      <c r="Z297" s="29">
        <f t="shared" si="129"/>
        <v>0.97199999999999998</v>
      </c>
      <c r="AA297" s="21" t="str">
        <f t="shared" si="130"/>
        <v>A</v>
      </c>
      <c r="AB297" s="21" t="str">
        <f t="shared" si="131"/>
        <v>-</v>
      </c>
      <c r="AC297" s="21" t="str">
        <f t="shared" si="132"/>
        <v>A+</v>
      </c>
      <c r="AD297" s="21" t="str">
        <f t="shared" si="133"/>
        <v>-</v>
      </c>
      <c r="AE297" s="47" t="str">
        <f t="shared" si="134"/>
        <v xml:space="preserve">Congelador horizontal </v>
      </c>
      <c r="AF297" s="47">
        <f t="shared" si="116"/>
        <v>0.75366568914956011</v>
      </c>
      <c r="AH297" s="97" t="e">
        <f t="shared" si="135"/>
        <v>#VALUE!</v>
      </c>
    </row>
    <row r="298" spans="1:34" x14ac:dyDescent="0.25">
      <c r="A298" s="25" t="s">
        <v>408</v>
      </c>
      <c r="B298" s="25" t="s">
        <v>262</v>
      </c>
      <c r="C298" s="26" t="s">
        <v>273</v>
      </c>
      <c r="D298" s="25" t="s">
        <v>25</v>
      </c>
      <c r="E298" s="25" t="s">
        <v>21</v>
      </c>
      <c r="F298" s="25" t="s">
        <v>27</v>
      </c>
      <c r="G298" s="25" t="s">
        <v>264</v>
      </c>
      <c r="H298" s="25">
        <v>0</v>
      </c>
      <c r="I298" s="25">
        <v>0</v>
      </c>
      <c r="J298" s="25">
        <v>0</v>
      </c>
      <c r="K298" s="25">
        <v>150</v>
      </c>
      <c r="L298" s="21">
        <f t="shared" si="117"/>
        <v>150</v>
      </c>
      <c r="M298" s="30"/>
      <c r="N298" s="30">
        <v>20.9</v>
      </c>
      <c r="O298" s="27">
        <f t="shared" si="118"/>
        <v>277.5</v>
      </c>
      <c r="P298" s="21">
        <f t="shared" si="119"/>
        <v>7.5800000000000006E-2</v>
      </c>
      <c r="Q298" s="21">
        <f t="shared" si="120"/>
        <v>13.095000000000001</v>
      </c>
      <c r="R298" s="28">
        <f t="shared" si="121"/>
        <v>34.1</v>
      </c>
      <c r="S298" s="29" t="str">
        <f t="shared" si="122"/>
        <v>-</v>
      </c>
      <c r="T298" s="29">
        <f t="shared" si="123"/>
        <v>0.61290322580645151</v>
      </c>
      <c r="U298" s="29">
        <f t="shared" si="124"/>
        <v>0.59899999999999998</v>
      </c>
      <c r="V298" s="29">
        <f t="shared" si="125"/>
        <v>0.68400000000000005</v>
      </c>
      <c r="W298" s="29">
        <f t="shared" si="126"/>
        <v>0.77</v>
      </c>
      <c r="X298" s="29">
        <f t="shared" si="127"/>
        <v>0.85499999999999998</v>
      </c>
      <c r="Y298" s="29">
        <f t="shared" si="128"/>
        <v>0.93100000000000005</v>
      </c>
      <c r="Z298" s="29">
        <f t="shared" si="129"/>
        <v>0.97199999999999998</v>
      </c>
      <c r="AA298" s="21" t="str">
        <f t="shared" si="130"/>
        <v>-</v>
      </c>
      <c r="AB298" s="21" t="str">
        <f t="shared" si="131"/>
        <v>A</v>
      </c>
      <c r="AC298" s="21" t="str">
        <f t="shared" si="132"/>
        <v>-</v>
      </c>
      <c r="AD298" s="21" t="str">
        <f t="shared" si="133"/>
        <v>A++</v>
      </c>
      <c r="AE298" s="47" t="str">
        <f t="shared" si="134"/>
        <v xml:space="preserve">Congelador horizontal </v>
      </c>
      <c r="AF298" s="47">
        <f t="shared" si="116"/>
        <v>0.61290322580645151</v>
      </c>
      <c r="AH298" s="97" t="e">
        <f t="shared" si="135"/>
        <v>#VALUE!</v>
      </c>
    </row>
    <row r="299" spans="1:34" x14ac:dyDescent="0.25">
      <c r="A299" s="25" t="s">
        <v>408</v>
      </c>
      <c r="B299" s="32" t="s">
        <v>262</v>
      </c>
      <c r="C299" s="26" t="s">
        <v>274</v>
      </c>
      <c r="D299" s="25" t="s">
        <v>25</v>
      </c>
      <c r="E299" s="32" t="s">
        <v>21</v>
      </c>
      <c r="F299" s="25" t="s">
        <v>27</v>
      </c>
      <c r="G299" s="25" t="s">
        <v>264</v>
      </c>
      <c r="H299" s="25">
        <v>0</v>
      </c>
      <c r="I299" s="25">
        <v>0</v>
      </c>
      <c r="J299" s="25">
        <v>0</v>
      </c>
      <c r="K299" s="25">
        <v>100</v>
      </c>
      <c r="L299" s="21">
        <f t="shared" si="117"/>
        <v>100</v>
      </c>
      <c r="M299" s="30">
        <v>19.8</v>
      </c>
      <c r="N299" s="30">
        <v>23.1</v>
      </c>
      <c r="O299" s="27">
        <f t="shared" si="118"/>
        <v>185</v>
      </c>
      <c r="P299" s="21">
        <f t="shared" si="119"/>
        <v>7.5800000000000006E-2</v>
      </c>
      <c r="Q299" s="21">
        <f t="shared" si="120"/>
        <v>13.095000000000001</v>
      </c>
      <c r="R299" s="28">
        <f t="shared" si="121"/>
        <v>27.1</v>
      </c>
      <c r="S299" s="29">
        <f t="shared" si="122"/>
        <v>0.73062730627306272</v>
      </c>
      <c r="T299" s="29">
        <f t="shared" si="123"/>
        <v>0.85239852398523985</v>
      </c>
      <c r="U299" s="29">
        <f t="shared" si="124"/>
        <v>0.59899999999999998</v>
      </c>
      <c r="V299" s="29">
        <f t="shared" si="125"/>
        <v>0.68400000000000005</v>
      </c>
      <c r="W299" s="29">
        <f t="shared" si="126"/>
        <v>0.77</v>
      </c>
      <c r="X299" s="29">
        <f t="shared" si="127"/>
        <v>0.85499999999999998</v>
      </c>
      <c r="Y299" s="29">
        <f t="shared" si="128"/>
        <v>0.93100000000000005</v>
      </c>
      <c r="Z299" s="29">
        <f t="shared" si="129"/>
        <v>0.97199999999999998</v>
      </c>
      <c r="AA299" s="21" t="str">
        <f t="shared" si="130"/>
        <v>A</v>
      </c>
      <c r="AB299" s="21" t="str">
        <f t="shared" si="131"/>
        <v>A</v>
      </c>
      <c r="AC299" s="21" t="str">
        <f t="shared" si="132"/>
        <v>A+</v>
      </c>
      <c r="AD299" s="21" t="str">
        <f t="shared" si="133"/>
        <v>A</v>
      </c>
      <c r="AE299" s="47" t="str">
        <f t="shared" si="134"/>
        <v xml:space="preserve">Congelador horizontal </v>
      </c>
      <c r="AF299" s="47">
        <f t="shared" si="116"/>
        <v>0.73062730627306272</v>
      </c>
      <c r="AH299" s="97">
        <f t="shared" si="135"/>
        <v>0.12177121771217714</v>
      </c>
    </row>
    <row r="300" spans="1:34" x14ac:dyDescent="0.25">
      <c r="A300" s="25" t="s">
        <v>408</v>
      </c>
      <c r="B300" s="32" t="s">
        <v>262</v>
      </c>
      <c r="C300" s="26" t="s">
        <v>275</v>
      </c>
      <c r="D300" s="25" t="s">
        <v>25</v>
      </c>
      <c r="E300" s="32" t="s">
        <v>21</v>
      </c>
      <c r="F300" s="25" t="s">
        <v>27</v>
      </c>
      <c r="G300" s="25" t="s">
        <v>264</v>
      </c>
      <c r="H300" s="6">
        <v>0</v>
      </c>
      <c r="I300" s="25">
        <v>0</v>
      </c>
      <c r="J300" s="25">
        <v>0</v>
      </c>
      <c r="K300" s="25">
        <v>100</v>
      </c>
      <c r="L300" s="21">
        <f t="shared" si="117"/>
        <v>100</v>
      </c>
      <c r="M300" s="30">
        <v>20.8</v>
      </c>
      <c r="N300" s="30">
        <v>17.5</v>
      </c>
      <c r="O300" s="27">
        <f t="shared" si="118"/>
        <v>185</v>
      </c>
      <c r="P300" s="21">
        <f t="shared" si="119"/>
        <v>7.5800000000000006E-2</v>
      </c>
      <c r="Q300" s="21">
        <f t="shared" si="120"/>
        <v>13.095000000000001</v>
      </c>
      <c r="R300" s="28">
        <f t="shared" si="121"/>
        <v>27.1</v>
      </c>
      <c r="S300" s="29">
        <f t="shared" si="122"/>
        <v>0.76752767527675281</v>
      </c>
      <c r="T300" s="29">
        <f t="shared" si="123"/>
        <v>0.64575645756457556</v>
      </c>
      <c r="U300" s="29">
        <f t="shared" si="124"/>
        <v>0.59899999999999998</v>
      </c>
      <c r="V300" s="29">
        <f t="shared" si="125"/>
        <v>0.68400000000000005</v>
      </c>
      <c r="W300" s="29">
        <f t="shared" si="126"/>
        <v>0.77</v>
      </c>
      <c r="X300" s="29">
        <f t="shared" si="127"/>
        <v>0.85499999999999998</v>
      </c>
      <c r="Y300" s="29">
        <f t="shared" si="128"/>
        <v>0.93100000000000005</v>
      </c>
      <c r="Z300" s="29">
        <f t="shared" si="129"/>
        <v>0.97199999999999998</v>
      </c>
      <c r="AA300" s="21" t="str">
        <f t="shared" si="130"/>
        <v>A</v>
      </c>
      <c r="AB300" s="21" t="str">
        <f t="shared" si="131"/>
        <v>A</v>
      </c>
      <c r="AC300" s="21" t="str">
        <f t="shared" si="132"/>
        <v>A+</v>
      </c>
      <c r="AD300" s="21" t="str">
        <f t="shared" si="133"/>
        <v>A++</v>
      </c>
      <c r="AE300" s="47" t="str">
        <f t="shared" si="134"/>
        <v xml:space="preserve">Congelador horizontal </v>
      </c>
      <c r="AF300" s="47">
        <f t="shared" si="116"/>
        <v>0.76752767527675281</v>
      </c>
      <c r="AH300" s="97">
        <f t="shared" si="135"/>
        <v>-0.12177121771217725</v>
      </c>
    </row>
    <row r="301" spans="1:34" x14ac:dyDescent="0.25">
      <c r="A301" s="25" t="s">
        <v>408</v>
      </c>
      <c r="B301" s="32" t="s">
        <v>262</v>
      </c>
      <c r="C301" s="26" t="s">
        <v>276</v>
      </c>
      <c r="D301" s="25" t="s">
        <v>19</v>
      </c>
      <c r="E301" s="32" t="s">
        <v>21</v>
      </c>
      <c r="F301" s="25" t="s">
        <v>27</v>
      </c>
      <c r="G301" s="25" t="s">
        <v>277</v>
      </c>
      <c r="H301" s="25">
        <v>45</v>
      </c>
      <c r="I301" s="25">
        <v>0</v>
      </c>
      <c r="J301" s="25">
        <v>0</v>
      </c>
      <c r="K301" s="25">
        <v>0</v>
      </c>
      <c r="L301" s="21">
        <f t="shared" si="117"/>
        <v>45</v>
      </c>
      <c r="M301" s="30">
        <v>12</v>
      </c>
      <c r="N301" s="30"/>
      <c r="O301" s="27">
        <f t="shared" si="118"/>
        <v>45</v>
      </c>
      <c r="P301" s="21">
        <f t="shared" si="119"/>
        <v>3.4599999999999999E-2</v>
      </c>
      <c r="Q301" s="21">
        <f t="shared" si="120"/>
        <v>19.117000000000001</v>
      </c>
      <c r="R301" s="28">
        <f t="shared" si="121"/>
        <v>20.7</v>
      </c>
      <c r="S301" s="29">
        <f t="shared" si="122"/>
        <v>0.57971014492753625</v>
      </c>
      <c r="T301" s="29" t="str">
        <f t="shared" si="123"/>
        <v>-</v>
      </c>
      <c r="U301" s="29">
        <f t="shared" si="124"/>
        <v>0.59899999999999998</v>
      </c>
      <c r="V301" s="29">
        <f t="shared" si="125"/>
        <v>0.68400000000000005</v>
      </c>
      <c r="W301" s="29">
        <f t="shared" si="126"/>
        <v>0.77</v>
      </c>
      <c r="X301" s="29">
        <f t="shared" si="127"/>
        <v>0.85499999999999998</v>
      </c>
      <c r="Y301" s="29">
        <f t="shared" si="128"/>
        <v>0.93100000000000005</v>
      </c>
      <c r="Z301" s="29">
        <f t="shared" si="129"/>
        <v>0.97199999999999998</v>
      </c>
      <c r="AA301" s="21" t="str">
        <f t="shared" si="130"/>
        <v>A</v>
      </c>
      <c r="AB301" s="21" t="str">
        <f t="shared" si="131"/>
        <v>-</v>
      </c>
      <c r="AC301" s="21" t="str">
        <f t="shared" si="132"/>
        <v>A+++</v>
      </c>
      <c r="AD301" s="21" t="str">
        <f t="shared" si="133"/>
        <v>-</v>
      </c>
      <c r="AE301" s="47" t="str">
        <f t="shared" si="134"/>
        <v xml:space="preserve">Refrigerador </v>
      </c>
      <c r="AF301" s="47">
        <f t="shared" si="116"/>
        <v>0.57971014492753625</v>
      </c>
      <c r="AH301" s="97" t="e">
        <f t="shared" si="135"/>
        <v>#VALUE!</v>
      </c>
    </row>
    <row r="302" spans="1:34" x14ac:dyDescent="0.25">
      <c r="A302" s="25" t="s">
        <v>408</v>
      </c>
      <c r="B302" s="32" t="s">
        <v>262</v>
      </c>
      <c r="C302" s="26" t="s">
        <v>278</v>
      </c>
      <c r="D302" s="25" t="s">
        <v>19</v>
      </c>
      <c r="E302" s="32" t="s">
        <v>21</v>
      </c>
      <c r="F302" s="25" t="s">
        <v>27</v>
      </c>
      <c r="G302" s="25" t="s">
        <v>277</v>
      </c>
      <c r="H302" s="25">
        <v>45</v>
      </c>
      <c r="I302" s="25">
        <v>0</v>
      </c>
      <c r="J302" s="25">
        <v>0</v>
      </c>
      <c r="K302" s="25">
        <v>0</v>
      </c>
      <c r="L302" s="21">
        <f t="shared" si="117"/>
        <v>45</v>
      </c>
      <c r="M302" s="30"/>
      <c r="N302" s="30">
        <v>14.5</v>
      </c>
      <c r="O302" s="27">
        <f t="shared" si="118"/>
        <v>45</v>
      </c>
      <c r="P302" s="21">
        <f t="shared" si="119"/>
        <v>3.4599999999999999E-2</v>
      </c>
      <c r="Q302" s="21">
        <f t="shared" si="120"/>
        <v>19.117000000000001</v>
      </c>
      <c r="R302" s="28">
        <f t="shared" si="121"/>
        <v>20.7</v>
      </c>
      <c r="S302" s="29" t="str">
        <f t="shared" si="122"/>
        <v>-</v>
      </c>
      <c r="T302" s="29">
        <f t="shared" si="123"/>
        <v>0.70048309178743962</v>
      </c>
      <c r="U302" s="29">
        <f t="shared" si="124"/>
        <v>0.59899999999999998</v>
      </c>
      <c r="V302" s="29">
        <f t="shared" si="125"/>
        <v>0.68400000000000005</v>
      </c>
      <c r="W302" s="29">
        <f t="shared" si="126"/>
        <v>0.77</v>
      </c>
      <c r="X302" s="29">
        <f t="shared" si="127"/>
        <v>0.85499999999999998</v>
      </c>
      <c r="Y302" s="29">
        <f t="shared" si="128"/>
        <v>0.93100000000000005</v>
      </c>
      <c r="Z302" s="29">
        <f t="shared" si="129"/>
        <v>0.97199999999999998</v>
      </c>
      <c r="AA302" s="21" t="str">
        <f t="shared" si="130"/>
        <v>-</v>
      </c>
      <c r="AB302" s="21" t="str">
        <f t="shared" si="131"/>
        <v>A</v>
      </c>
      <c r="AC302" s="21" t="str">
        <f t="shared" si="132"/>
        <v>-</v>
      </c>
      <c r="AD302" s="21" t="str">
        <f t="shared" si="133"/>
        <v>A+</v>
      </c>
      <c r="AE302" s="47" t="str">
        <f t="shared" si="134"/>
        <v xml:space="preserve">Refrigerador </v>
      </c>
      <c r="AF302" s="47">
        <f t="shared" si="116"/>
        <v>0.70048309178743962</v>
      </c>
      <c r="AH302" s="97" t="e">
        <f t="shared" si="135"/>
        <v>#VALUE!</v>
      </c>
    </row>
    <row r="303" spans="1:34" x14ac:dyDescent="0.25">
      <c r="A303" s="25" t="s">
        <v>408</v>
      </c>
      <c r="B303" s="32" t="s">
        <v>262</v>
      </c>
      <c r="C303" s="26" t="s">
        <v>279</v>
      </c>
      <c r="D303" s="25" t="s">
        <v>19</v>
      </c>
      <c r="E303" s="32" t="s">
        <v>21</v>
      </c>
      <c r="F303" s="25" t="s">
        <v>27</v>
      </c>
      <c r="G303" s="25" t="s">
        <v>277</v>
      </c>
      <c r="H303" s="25">
        <v>71</v>
      </c>
      <c r="I303" s="25">
        <v>0</v>
      </c>
      <c r="J303" s="25">
        <v>0</v>
      </c>
      <c r="K303" s="25">
        <v>0</v>
      </c>
      <c r="L303" s="21">
        <f t="shared" si="117"/>
        <v>71</v>
      </c>
      <c r="M303" s="30">
        <v>13.8</v>
      </c>
      <c r="N303" s="30">
        <v>13</v>
      </c>
      <c r="O303" s="27">
        <f t="shared" si="118"/>
        <v>71</v>
      </c>
      <c r="P303" s="21">
        <f t="shared" si="119"/>
        <v>3.4599999999999999E-2</v>
      </c>
      <c r="Q303" s="21">
        <f t="shared" si="120"/>
        <v>19.117000000000001</v>
      </c>
      <c r="R303" s="28">
        <f t="shared" si="121"/>
        <v>21.6</v>
      </c>
      <c r="S303" s="29">
        <f t="shared" si="122"/>
        <v>0.63888888888888884</v>
      </c>
      <c r="T303" s="29">
        <f t="shared" si="123"/>
        <v>0.60185185185185186</v>
      </c>
      <c r="U303" s="29">
        <f t="shared" si="124"/>
        <v>0.59899999999999998</v>
      </c>
      <c r="V303" s="29">
        <f t="shared" si="125"/>
        <v>0.68400000000000005</v>
      </c>
      <c r="W303" s="29">
        <f t="shared" si="126"/>
        <v>0.77</v>
      </c>
      <c r="X303" s="29">
        <f t="shared" si="127"/>
        <v>0.85499999999999998</v>
      </c>
      <c r="Y303" s="29">
        <f t="shared" si="128"/>
        <v>0.93100000000000005</v>
      </c>
      <c r="Z303" s="29">
        <f t="shared" si="129"/>
        <v>0.97199999999999998</v>
      </c>
      <c r="AA303" s="21" t="str">
        <f t="shared" si="130"/>
        <v>A</v>
      </c>
      <c r="AB303" s="21" t="str">
        <f t="shared" si="131"/>
        <v>A</v>
      </c>
      <c r="AC303" s="21" t="str">
        <f t="shared" si="132"/>
        <v>A++</v>
      </c>
      <c r="AD303" s="21" t="str">
        <f t="shared" si="133"/>
        <v>A++</v>
      </c>
      <c r="AE303" s="47" t="str">
        <f t="shared" si="134"/>
        <v xml:space="preserve">Refrigerador </v>
      </c>
      <c r="AF303" s="47">
        <f t="shared" si="116"/>
        <v>0.63888888888888884</v>
      </c>
      <c r="AH303" s="97">
        <f t="shared" si="135"/>
        <v>-3.7037037037036979E-2</v>
      </c>
    </row>
    <row r="304" spans="1:34" x14ac:dyDescent="0.25">
      <c r="A304" s="25" t="s">
        <v>408</v>
      </c>
      <c r="B304" s="32" t="s">
        <v>262</v>
      </c>
      <c r="C304" s="26" t="s">
        <v>280</v>
      </c>
      <c r="D304" s="25" t="s">
        <v>19</v>
      </c>
      <c r="E304" s="32" t="s">
        <v>21</v>
      </c>
      <c r="F304" s="25" t="s">
        <v>27</v>
      </c>
      <c r="G304" s="25" t="s">
        <v>277</v>
      </c>
      <c r="H304" s="25">
        <v>95</v>
      </c>
      <c r="I304" s="25">
        <v>0</v>
      </c>
      <c r="J304" s="25">
        <v>0</v>
      </c>
      <c r="K304" s="25">
        <v>0</v>
      </c>
      <c r="L304" s="21">
        <f t="shared" si="117"/>
        <v>95</v>
      </c>
      <c r="M304" s="30">
        <v>14.2</v>
      </c>
      <c r="N304" s="30"/>
      <c r="O304" s="27">
        <f t="shared" si="118"/>
        <v>95</v>
      </c>
      <c r="P304" s="21">
        <f t="shared" si="119"/>
        <v>3.4599999999999999E-2</v>
      </c>
      <c r="Q304" s="21">
        <f t="shared" si="120"/>
        <v>19.117000000000001</v>
      </c>
      <c r="R304" s="28">
        <f t="shared" si="121"/>
        <v>22.4</v>
      </c>
      <c r="S304" s="29">
        <f t="shared" si="122"/>
        <v>0.6339285714285714</v>
      </c>
      <c r="T304" s="29" t="str">
        <f t="shared" si="123"/>
        <v>-</v>
      </c>
      <c r="U304" s="29">
        <f t="shared" si="124"/>
        <v>0.59899999999999998</v>
      </c>
      <c r="V304" s="29">
        <f t="shared" si="125"/>
        <v>0.68400000000000005</v>
      </c>
      <c r="W304" s="29">
        <f t="shared" si="126"/>
        <v>0.77</v>
      </c>
      <c r="X304" s="29">
        <f t="shared" si="127"/>
        <v>0.85499999999999998</v>
      </c>
      <c r="Y304" s="29">
        <f t="shared" si="128"/>
        <v>0.93100000000000005</v>
      </c>
      <c r="Z304" s="29">
        <f t="shared" si="129"/>
        <v>0.97199999999999998</v>
      </c>
      <c r="AA304" s="21" t="str">
        <f t="shared" si="130"/>
        <v>A</v>
      </c>
      <c r="AB304" s="21" t="str">
        <f t="shared" si="131"/>
        <v>-</v>
      </c>
      <c r="AC304" s="21" t="str">
        <f t="shared" si="132"/>
        <v>A++</v>
      </c>
      <c r="AD304" s="21" t="str">
        <f t="shared" si="133"/>
        <v>-</v>
      </c>
      <c r="AE304" s="47" t="str">
        <f t="shared" si="134"/>
        <v xml:space="preserve">Refrigerador </v>
      </c>
      <c r="AF304" s="47">
        <f t="shared" si="116"/>
        <v>0.6339285714285714</v>
      </c>
      <c r="AH304" s="97" t="e">
        <f t="shared" si="135"/>
        <v>#VALUE!</v>
      </c>
    </row>
    <row r="305" spans="1:34" x14ac:dyDescent="0.25">
      <c r="A305" s="25" t="s">
        <v>408</v>
      </c>
      <c r="B305" s="32" t="s">
        <v>262</v>
      </c>
      <c r="C305" s="26" t="s">
        <v>281</v>
      </c>
      <c r="D305" s="25" t="s">
        <v>19</v>
      </c>
      <c r="E305" s="32" t="s">
        <v>21</v>
      </c>
      <c r="F305" s="25" t="s">
        <v>27</v>
      </c>
      <c r="G305" s="25" t="s">
        <v>277</v>
      </c>
      <c r="H305" s="25">
        <v>95</v>
      </c>
      <c r="I305" s="25">
        <v>0</v>
      </c>
      <c r="J305" s="25">
        <v>0</v>
      </c>
      <c r="K305" s="25">
        <v>0</v>
      </c>
      <c r="L305" s="21">
        <f t="shared" si="117"/>
        <v>95</v>
      </c>
      <c r="M305" s="30"/>
      <c r="N305" s="30">
        <v>14.1</v>
      </c>
      <c r="O305" s="27">
        <f t="shared" si="118"/>
        <v>95</v>
      </c>
      <c r="P305" s="21">
        <f t="shared" si="119"/>
        <v>3.4599999999999999E-2</v>
      </c>
      <c r="Q305" s="21">
        <f t="shared" si="120"/>
        <v>19.117000000000001</v>
      </c>
      <c r="R305" s="28">
        <f t="shared" si="121"/>
        <v>22.4</v>
      </c>
      <c r="S305" s="29" t="str">
        <f t="shared" si="122"/>
        <v>-</v>
      </c>
      <c r="T305" s="29">
        <f t="shared" si="123"/>
        <v>0.6294642857142857</v>
      </c>
      <c r="U305" s="29">
        <f t="shared" si="124"/>
        <v>0.59899999999999998</v>
      </c>
      <c r="V305" s="29">
        <f t="shared" si="125"/>
        <v>0.68400000000000005</v>
      </c>
      <c r="W305" s="29">
        <f t="shared" si="126"/>
        <v>0.77</v>
      </c>
      <c r="X305" s="29">
        <f t="shared" si="127"/>
        <v>0.85499999999999998</v>
      </c>
      <c r="Y305" s="29">
        <f t="shared" si="128"/>
        <v>0.93100000000000005</v>
      </c>
      <c r="Z305" s="29">
        <f t="shared" si="129"/>
        <v>0.97199999999999998</v>
      </c>
      <c r="AA305" s="21" t="str">
        <f t="shared" si="130"/>
        <v>-</v>
      </c>
      <c r="AB305" s="21" t="str">
        <f t="shared" si="131"/>
        <v>A</v>
      </c>
      <c r="AC305" s="21" t="str">
        <f t="shared" si="132"/>
        <v>-</v>
      </c>
      <c r="AD305" s="21" t="str">
        <f t="shared" si="133"/>
        <v>A++</v>
      </c>
      <c r="AE305" s="47" t="str">
        <f t="shared" si="134"/>
        <v xml:space="preserve">Refrigerador </v>
      </c>
      <c r="AF305" s="47">
        <f t="shared" si="116"/>
        <v>0.6294642857142857</v>
      </c>
      <c r="AH305" s="97" t="e">
        <f t="shared" si="135"/>
        <v>#VALUE!</v>
      </c>
    </row>
    <row r="306" spans="1:34" x14ac:dyDescent="0.25">
      <c r="A306" s="25" t="s">
        <v>408</v>
      </c>
      <c r="B306" s="32" t="s">
        <v>262</v>
      </c>
      <c r="C306" s="26" t="s">
        <v>282</v>
      </c>
      <c r="D306" s="25" t="s">
        <v>19</v>
      </c>
      <c r="E306" s="32" t="s">
        <v>21</v>
      </c>
      <c r="F306" s="25" t="s">
        <v>27</v>
      </c>
      <c r="G306" s="25" t="s">
        <v>277</v>
      </c>
      <c r="H306" s="25">
        <v>124</v>
      </c>
      <c r="I306" s="25">
        <v>0</v>
      </c>
      <c r="J306" s="25">
        <v>0</v>
      </c>
      <c r="K306" s="25">
        <v>0</v>
      </c>
      <c r="L306" s="21">
        <f t="shared" si="117"/>
        <v>124</v>
      </c>
      <c r="M306" s="30">
        <v>14.6</v>
      </c>
      <c r="N306" s="30"/>
      <c r="O306" s="27">
        <f t="shared" si="118"/>
        <v>124</v>
      </c>
      <c r="P306" s="21">
        <f t="shared" si="119"/>
        <v>3.4599999999999999E-2</v>
      </c>
      <c r="Q306" s="21">
        <f t="shared" si="120"/>
        <v>19.117000000000001</v>
      </c>
      <c r="R306" s="28">
        <f t="shared" si="121"/>
        <v>23.4</v>
      </c>
      <c r="S306" s="29">
        <f t="shared" si="122"/>
        <v>0.62393162393162394</v>
      </c>
      <c r="T306" s="29" t="str">
        <f t="shared" si="123"/>
        <v>-</v>
      </c>
      <c r="U306" s="29">
        <f t="shared" si="124"/>
        <v>0.59899999999999998</v>
      </c>
      <c r="V306" s="29">
        <f t="shared" si="125"/>
        <v>0.68400000000000005</v>
      </c>
      <c r="W306" s="29">
        <f t="shared" si="126"/>
        <v>0.77</v>
      </c>
      <c r="X306" s="29">
        <f t="shared" si="127"/>
        <v>0.85499999999999998</v>
      </c>
      <c r="Y306" s="29">
        <f t="shared" si="128"/>
        <v>0.93100000000000005</v>
      </c>
      <c r="Z306" s="29">
        <f t="shared" si="129"/>
        <v>0.97199999999999998</v>
      </c>
      <c r="AA306" s="21" t="str">
        <f t="shared" si="130"/>
        <v>A</v>
      </c>
      <c r="AB306" s="21" t="str">
        <f t="shared" si="131"/>
        <v>-</v>
      </c>
      <c r="AC306" s="21" t="str">
        <f t="shared" si="132"/>
        <v>A++</v>
      </c>
      <c r="AD306" s="21" t="str">
        <f t="shared" si="133"/>
        <v>-</v>
      </c>
      <c r="AE306" s="47" t="str">
        <f t="shared" si="134"/>
        <v xml:space="preserve">Refrigerador </v>
      </c>
      <c r="AF306" s="47">
        <f t="shared" si="116"/>
        <v>0.62393162393162394</v>
      </c>
      <c r="AH306" s="97" t="e">
        <f t="shared" si="135"/>
        <v>#VALUE!</v>
      </c>
    </row>
    <row r="307" spans="1:34" x14ac:dyDescent="0.25">
      <c r="A307" s="25" t="s">
        <v>408</v>
      </c>
      <c r="B307" s="32" t="s">
        <v>262</v>
      </c>
      <c r="C307" s="26" t="s">
        <v>283</v>
      </c>
      <c r="D307" s="25" t="s">
        <v>19</v>
      </c>
      <c r="E307" s="32" t="s">
        <v>21</v>
      </c>
      <c r="F307" s="25" t="s">
        <v>27</v>
      </c>
      <c r="G307" s="25" t="s">
        <v>277</v>
      </c>
      <c r="H307" s="25">
        <v>124</v>
      </c>
      <c r="I307" s="25">
        <v>0</v>
      </c>
      <c r="J307" s="25">
        <v>0</v>
      </c>
      <c r="K307" s="25">
        <v>0</v>
      </c>
      <c r="L307" s="21">
        <f t="shared" si="117"/>
        <v>124</v>
      </c>
      <c r="M307" s="30"/>
      <c r="N307" s="30">
        <v>14.3</v>
      </c>
      <c r="O307" s="27">
        <f t="shared" si="118"/>
        <v>124</v>
      </c>
      <c r="P307" s="21">
        <f t="shared" si="119"/>
        <v>3.4599999999999999E-2</v>
      </c>
      <c r="Q307" s="21">
        <f t="shared" si="120"/>
        <v>19.117000000000001</v>
      </c>
      <c r="R307" s="28">
        <f t="shared" si="121"/>
        <v>23.4</v>
      </c>
      <c r="S307" s="29" t="str">
        <f t="shared" si="122"/>
        <v>-</v>
      </c>
      <c r="T307" s="29">
        <f t="shared" si="123"/>
        <v>0.61111111111111116</v>
      </c>
      <c r="U307" s="29">
        <f t="shared" si="124"/>
        <v>0.59899999999999998</v>
      </c>
      <c r="V307" s="29">
        <f t="shared" si="125"/>
        <v>0.68400000000000005</v>
      </c>
      <c r="W307" s="29">
        <f t="shared" si="126"/>
        <v>0.77</v>
      </c>
      <c r="X307" s="29">
        <f t="shared" si="127"/>
        <v>0.85499999999999998</v>
      </c>
      <c r="Y307" s="29">
        <f t="shared" si="128"/>
        <v>0.93100000000000005</v>
      </c>
      <c r="Z307" s="29">
        <f t="shared" si="129"/>
        <v>0.97199999999999998</v>
      </c>
      <c r="AA307" s="21" t="str">
        <f t="shared" si="130"/>
        <v>-</v>
      </c>
      <c r="AB307" s="21" t="str">
        <f t="shared" si="131"/>
        <v>A</v>
      </c>
      <c r="AC307" s="21" t="str">
        <f t="shared" si="132"/>
        <v>-</v>
      </c>
      <c r="AD307" s="21" t="str">
        <f t="shared" si="133"/>
        <v>A++</v>
      </c>
      <c r="AE307" s="47" t="str">
        <f t="shared" si="134"/>
        <v xml:space="preserve">Refrigerador </v>
      </c>
      <c r="AF307" s="47">
        <f t="shared" si="116"/>
        <v>0.61111111111111116</v>
      </c>
      <c r="AH307" s="97" t="e">
        <f t="shared" si="135"/>
        <v>#VALUE!</v>
      </c>
    </row>
    <row r="308" spans="1:34" x14ac:dyDescent="0.25">
      <c r="A308" s="25" t="s">
        <v>408</v>
      </c>
      <c r="B308" s="32" t="s">
        <v>262</v>
      </c>
      <c r="C308" s="26" t="s">
        <v>284</v>
      </c>
      <c r="D308" s="25" t="s">
        <v>19</v>
      </c>
      <c r="E308" s="32" t="s">
        <v>21</v>
      </c>
      <c r="F308" s="25" t="s">
        <v>27</v>
      </c>
      <c r="G308" s="25" t="s">
        <v>277</v>
      </c>
      <c r="H308" s="25">
        <v>95</v>
      </c>
      <c r="I308" s="25">
        <v>0</v>
      </c>
      <c r="J308" s="25">
        <v>0</v>
      </c>
      <c r="K308" s="25">
        <v>0</v>
      </c>
      <c r="L308" s="21">
        <f t="shared" si="117"/>
        <v>95</v>
      </c>
      <c r="M308" s="30">
        <v>16.2</v>
      </c>
      <c r="N308" s="30">
        <v>13.6</v>
      </c>
      <c r="O308" s="27">
        <f t="shared" si="118"/>
        <v>95</v>
      </c>
      <c r="P308" s="21">
        <f t="shared" si="119"/>
        <v>3.4599999999999999E-2</v>
      </c>
      <c r="Q308" s="21">
        <f t="shared" si="120"/>
        <v>19.117000000000001</v>
      </c>
      <c r="R308" s="28">
        <f t="shared" si="121"/>
        <v>22.4</v>
      </c>
      <c r="S308" s="29">
        <f t="shared" si="122"/>
        <v>0.7232142857142857</v>
      </c>
      <c r="T308" s="29">
        <f t="shared" si="123"/>
        <v>0.60714285714285721</v>
      </c>
      <c r="U308" s="29">
        <f t="shared" si="124"/>
        <v>0.59899999999999998</v>
      </c>
      <c r="V308" s="29">
        <f t="shared" si="125"/>
        <v>0.68400000000000005</v>
      </c>
      <c r="W308" s="29">
        <f t="shared" si="126"/>
        <v>0.77</v>
      </c>
      <c r="X308" s="29">
        <f t="shared" si="127"/>
        <v>0.85499999999999998</v>
      </c>
      <c r="Y308" s="29">
        <f t="shared" si="128"/>
        <v>0.93100000000000005</v>
      </c>
      <c r="Z308" s="29">
        <f t="shared" si="129"/>
        <v>0.97199999999999998</v>
      </c>
      <c r="AA308" s="21" t="str">
        <f t="shared" si="130"/>
        <v>A</v>
      </c>
      <c r="AB308" s="21" t="str">
        <f t="shared" si="131"/>
        <v>A</v>
      </c>
      <c r="AC308" s="21" t="str">
        <f t="shared" si="132"/>
        <v>A+</v>
      </c>
      <c r="AD308" s="21" t="str">
        <f t="shared" si="133"/>
        <v>A++</v>
      </c>
      <c r="AE308" s="47" t="str">
        <f t="shared" si="134"/>
        <v xml:space="preserve">Refrigerador </v>
      </c>
      <c r="AF308" s="47">
        <f t="shared" si="116"/>
        <v>0.7232142857142857</v>
      </c>
      <c r="AH308" s="97">
        <f t="shared" si="135"/>
        <v>-0.11607142857142849</v>
      </c>
    </row>
    <row r="309" spans="1:34" x14ac:dyDescent="0.25">
      <c r="A309" s="25" t="s">
        <v>408</v>
      </c>
      <c r="B309" s="32" t="s">
        <v>262</v>
      </c>
      <c r="C309" s="26" t="s">
        <v>285</v>
      </c>
      <c r="D309" s="25" t="s">
        <v>23</v>
      </c>
      <c r="E309" s="32" t="s">
        <v>22</v>
      </c>
      <c r="F309" s="25" t="s">
        <v>27</v>
      </c>
      <c r="G309" s="25" t="s">
        <v>286</v>
      </c>
      <c r="H309" s="25">
        <v>344</v>
      </c>
      <c r="I309" s="25">
        <v>0</v>
      </c>
      <c r="J309" s="25">
        <v>13</v>
      </c>
      <c r="K309" s="25">
        <v>171</v>
      </c>
      <c r="L309" s="21">
        <f t="shared" si="117"/>
        <v>528</v>
      </c>
      <c r="M309" s="30">
        <v>55</v>
      </c>
      <c r="N309" s="30">
        <v>50.2</v>
      </c>
      <c r="O309" s="27">
        <f t="shared" si="118"/>
        <v>817.84799999999996</v>
      </c>
      <c r="P309" s="21">
        <f t="shared" si="119"/>
        <v>0.10589999999999999</v>
      </c>
      <c r="Q309" s="21">
        <f t="shared" si="120"/>
        <v>7.4862000000000002</v>
      </c>
      <c r="R309" s="28">
        <f t="shared" si="121"/>
        <v>94.1</v>
      </c>
      <c r="S309" s="29">
        <f t="shared" si="122"/>
        <v>0.58448459086078641</v>
      </c>
      <c r="T309" s="29">
        <f t="shared" si="123"/>
        <v>0.53347502656748147</v>
      </c>
      <c r="U309" s="29">
        <f t="shared" si="124"/>
        <v>0.59199999999999997</v>
      </c>
      <c r="V309" s="29">
        <f t="shared" si="125"/>
        <v>0.67700000000000005</v>
      </c>
      <c r="W309" s="29">
        <f t="shared" si="126"/>
        <v>0.76100000000000001</v>
      </c>
      <c r="X309" s="29">
        <f t="shared" si="127"/>
        <v>0.84599999999999997</v>
      </c>
      <c r="Y309" s="29">
        <f t="shared" si="128"/>
        <v>0.92100000000000004</v>
      </c>
      <c r="Z309" s="29">
        <f t="shared" si="129"/>
        <v>0.96299999999999997</v>
      </c>
      <c r="AA309" s="21" t="str">
        <f t="shared" si="130"/>
        <v>A</v>
      </c>
      <c r="AB309" s="21" t="str">
        <f t="shared" si="131"/>
        <v>A</v>
      </c>
      <c r="AC309" s="21" t="str">
        <f t="shared" si="132"/>
        <v>A+++</v>
      </c>
      <c r="AD309" s="21" t="str">
        <f t="shared" si="133"/>
        <v>A+++</v>
      </c>
      <c r="AE309" s="47" t="str">
        <f t="shared" si="134"/>
        <v>Refrigerador-Congelador frost-free</v>
      </c>
      <c r="AF309" s="47">
        <f t="shared" si="116"/>
        <v>0.58448459086078641</v>
      </c>
      <c r="AH309" s="97">
        <f t="shared" si="135"/>
        <v>-5.1009564293304943E-2</v>
      </c>
    </row>
    <row r="310" spans="1:34" x14ac:dyDescent="0.25">
      <c r="A310" s="25" t="s">
        <v>408</v>
      </c>
      <c r="B310" s="32" t="s">
        <v>262</v>
      </c>
      <c r="C310" s="26" t="s">
        <v>287</v>
      </c>
      <c r="D310" s="25" t="s">
        <v>23</v>
      </c>
      <c r="E310" s="32" t="s">
        <v>22</v>
      </c>
      <c r="F310" s="25" t="s">
        <v>27</v>
      </c>
      <c r="G310" s="25" t="s">
        <v>286</v>
      </c>
      <c r="H310" s="25">
        <v>346</v>
      </c>
      <c r="I310" s="25">
        <v>0</v>
      </c>
      <c r="J310" s="25">
        <v>0</v>
      </c>
      <c r="K310" s="25">
        <v>136</v>
      </c>
      <c r="L310" s="21">
        <f t="shared" si="117"/>
        <v>482</v>
      </c>
      <c r="M310" s="30">
        <v>49</v>
      </c>
      <c r="N310" s="30">
        <v>46.2</v>
      </c>
      <c r="O310" s="27">
        <f t="shared" si="118"/>
        <v>717.12</v>
      </c>
      <c r="P310" s="21">
        <f t="shared" si="119"/>
        <v>0.10589999999999999</v>
      </c>
      <c r="Q310" s="21">
        <f t="shared" si="120"/>
        <v>7.4862000000000002</v>
      </c>
      <c r="R310" s="28">
        <f t="shared" si="121"/>
        <v>83.4</v>
      </c>
      <c r="S310" s="29">
        <f t="shared" si="122"/>
        <v>0.58752997601918466</v>
      </c>
      <c r="T310" s="29">
        <f t="shared" si="123"/>
        <v>0.5539568345323741</v>
      </c>
      <c r="U310" s="29">
        <f t="shared" si="124"/>
        <v>0.59199999999999997</v>
      </c>
      <c r="V310" s="29">
        <f t="shared" si="125"/>
        <v>0.67700000000000005</v>
      </c>
      <c r="W310" s="29">
        <f t="shared" si="126"/>
        <v>0.76100000000000001</v>
      </c>
      <c r="X310" s="29">
        <f t="shared" si="127"/>
        <v>0.84599999999999997</v>
      </c>
      <c r="Y310" s="29">
        <f t="shared" si="128"/>
        <v>0.92100000000000004</v>
      </c>
      <c r="Z310" s="29">
        <f t="shared" si="129"/>
        <v>0.96299999999999997</v>
      </c>
      <c r="AA310" s="21" t="str">
        <f t="shared" si="130"/>
        <v>A</v>
      </c>
      <c r="AB310" s="21" t="str">
        <f t="shared" si="131"/>
        <v>A</v>
      </c>
      <c r="AC310" s="21" t="str">
        <f t="shared" si="132"/>
        <v>A+++</v>
      </c>
      <c r="AD310" s="21" t="str">
        <f t="shared" si="133"/>
        <v>A+++</v>
      </c>
      <c r="AE310" s="47" t="str">
        <f t="shared" si="134"/>
        <v>Refrigerador-Congelador frost-free</v>
      </c>
      <c r="AF310" s="47">
        <f t="shared" si="116"/>
        <v>0.58752997601918466</v>
      </c>
      <c r="AH310" s="97">
        <f t="shared" si="135"/>
        <v>-3.3573141486810565E-2</v>
      </c>
    </row>
    <row r="311" spans="1:34" x14ac:dyDescent="0.25">
      <c r="A311" s="25" t="s">
        <v>408</v>
      </c>
      <c r="B311" s="32" t="s">
        <v>288</v>
      </c>
      <c r="C311" s="26" t="s">
        <v>289</v>
      </c>
      <c r="D311" s="25" t="s">
        <v>23</v>
      </c>
      <c r="E311" s="32" t="s">
        <v>22</v>
      </c>
      <c r="F311" s="25" t="s">
        <v>27</v>
      </c>
      <c r="G311" s="25" t="s">
        <v>286</v>
      </c>
      <c r="H311" s="25">
        <v>448</v>
      </c>
      <c r="I311" s="25">
        <v>0</v>
      </c>
      <c r="J311" s="25">
        <v>0</v>
      </c>
      <c r="K311" s="25">
        <v>190</v>
      </c>
      <c r="L311" s="21">
        <f t="shared" si="117"/>
        <v>638</v>
      </c>
      <c r="M311" s="30">
        <v>59.9</v>
      </c>
      <c r="N311" s="30">
        <v>58.2</v>
      </c>
      <c r="O311" s="27">
        <f t="shared" si="118"/>
        <v>959.4</v>
      </c>
      <c r="P311" s="21">
        <f t="shared" si="119"/>
        <v>0.10589999999999999</v>
      </c>
      <c r="Q311" s="21">
        <f t="shared" si="120"/>
        <v>7.4862000000000002</v>
      </c>
      <c r="R311" s="28">
        <f t="shared" si="121"/>
        <v>109.1</v>
      </c>
      <c r="S311" s="29">
        <f t="shared" si="122"/>
        <v>0.54903758020164983</v>
      </c>
      <c r="T311" s="29">
        <f t="shared" si="123"/>
        <v>0.53345554537121909</v>
      </c>
      <c r="U311" s="29">
        <f t="shared" si="124"/>
        <v>0.59199999999999997</v>
      </c>
      <c r="V311" s="29">
        <f t="shared" si="125"/>
        <v>0.67700000000000005</v>
      </c>
      <c r="W311" s="29">
        <f t="shared" si="126"/>
        <v>0.76100000000000001</v>
      </c>
      <c r="X311" s="29">
        <f t="shared" si="127"/>
        <v>0.84599999999999997</v>
      </c>
      <c r="Y311" s="29">
        <f t="shared" si="128"/>
        <v>0.92100000000000004</v>
      </c>
      <c r="Z311" s="29">
        <f t="shared" si="129"/>
        <v>0.96299999999999997</v>
      </c>
      <c r="AA311" s="21" t="str">
        <f t="shared" si="130"/>
        <v>A</v>
      </c>
      <c r="AB311" s="21" t="str">
        <f t="shared" si="131"/>
        <v>A</v>
      </c>
      <c r="AC311" s="21" t="str">
        <f t="shared" si="132"/>
        <v>A+++</v>
      </c>
      <c r="AD311" s="21" t="str">
        <f t="shared" si="133"/>
        <v>A+++</v>
      </c>
      <c r="AE311" s="47" t="str">
        <f t="shared" si="134"/>
        <v>Refrigerador-Congelador frost-free</v>
      </c>
      <c r="AF311" s="47">
        <f t="shared" si="116"/>
        <v>0.54903758020164983</v>
      </c>
      <c r="AH311" s="97">
        <f t="shared" si="135"/>
        <v>-1.5582034830430747E-2</v>
      </c>
    </row>
    <row r="312" spans="1:34" x14ac:dyDescent="0.25">
      <c r="A312" s="25" t="s">
        <v>408</v>
      </c>
      <c r="B312" s="32" t="s">
        <v>262</v>
      </c>
      <c r="C312" s="26" t="s">
        <v>290</v>
      </c>
      <c r="D312" s="25" t="s">
        <v>23</v>
      </c>
      <c r="E312" s="32" t="s">
        <v>22</v>
      </c>
      <c r="F312" s="25" t="s">
        <v>27</v>
      </c>
      <c r="G312" s="25" t="s">
        <v>291</v>
      </c>
      <c r="H312" s="25">
        <v>321</v>
      </c>
      <c r="I312" s="25">
        <v>0</v>
      </c>
      <c r="J312" s="25">
        <v>0</v>
      </c>
      <c r="K312" s="25">
        <v>104</v>
      </c>
      <c r="L312" s="21">
        <f t="shared" si="117"/>
        <v>425</v>
      </c>
      <c r="M312" s="30">
        <v>44.6</v>
      </c>
      <c r="N312" s="30"/>
      <c r="O312" s="27">
        <f t="shared" si="118"/>
        <v>616.07999999999993</v>
      </c>
      <c r="P312" s="21">
        <f t="shared" si="119"/>
        <v>0.10589999999999999</v>
      </c>
      <c r="Q312" s="21">
        <f t="shared" si="120"/>
        <v>7.4862000000000002</v>
      </c>
      <c r="R312" s="28">
        <f t="shared" si="121"/>
        <v>72.7</v>
      </c>
      <c r="S312" s="29">
        <f t="shared" si="122"/>
        <v>0.61348005502063274</v>
      </c>
      <c r="T312" s="29" t="str">
        <f t="shared" si="123"/>
        <v>-</v>
      </c>
      <c r="U312" s="29">
        <f t="shared" si="124"/>
        <v>0.59199999999999997</v>
      </c>
      <c r="V312" s="29">
        <f t="shared" si="125"/>
        <v>0.67700000000000005</v>
      </c>
      <c r="W312" s="29">
        <f t="shared" si="126"/>
        <v>0.76100000000000001</v>
      </c>
      <c r="X312" s="29">
        <f t="shared" si="127"/>
        <v>0.84599999999999997</v>
      </c>
      <c r="Y312" s="29">
        <f t="shared" si="128"/>
        <v>0.92100000000000004</v>
      </c>
      <c r="Z312" s="29">
        <f t="shared" si="129"/>
        <v>0.96299999999999997</v>
      </c>
      <c r="AA312" s="21" t="str">
        <f t="shared" si="130"/>
        <v>A</v>
      </c>
      <c r="AB312" s="21" t="str">
        <f t="shared" si="131"/>
        <v>-</v>
      </c>
      <c r="AC312" s="21" t="str">
        <f t="shared" si="132"/>
        <v>A++</v>
      </c>
      <c r="AD312" s="21" t="str">
        <f t="shared" si="133"/>
        <v>-</v>
      </c>
      <c r="AE312" s="47" t="str">
        <f t="shared" si="134"/>
        <v>Refrigerador-Congelador frost-free</v>
      </c>
      <c r="AF312" s="47">
        <f t="shared" si="116"/>
        <v>0.61348005502063274</v>
      </c>
      <c r="AH312" s="97" t="e">
        <f t="shared" si="135"/>
        <v>#VALUE!</v>
      </c>
    </row>
    <row r="313" spans="1:34" x14ac:dyDescent="0.25">
      <c r="A313" s="25" t="s">
        <v>408</v>
      </c>
      <c r="B313" s="32" t="s">
        <v>262</v>
      </c>
      <c r="C313" s="26" t="s">
        <v>292</v>
      </c>
      <c r="D313" s="25" t="s">
        <v>23</v>
      </c>
      <c r="E313" s="32" t="s">
        <v>22</v>
      </c>
      <c r="F313" s="25" t="s">
        <v>27</v>
      </c>
      <c r="G313" s="25" t="s">
        <v>291</v>
      </c>
      <c r="H313" s="25">
        <v>321</v>
      </c>
      <c r="I313" s="25">
        <v>0</v>
      </c>
      <c r="J313" s="25">
        <v>0</v>
      </c>
      <c r="K313" s="25">
        <v>104</v>
      </c>
      <c r="L313" s="21">
        <f t="shared" si="117"/>
        <v>425</v>
      </c>
      <c r="M313" s="30"/>
      <c r="N313" s="30">
        <v>42</v>
      </c>
      <c r="O313" s="27">
        <f t="shared" si="118"/>
        <v>616.07999999999993</v>
      </c>
      <c r="P313" s="21">
        <f t="shared" si="119"/>
        <v>0.10589999999999999</v>
      </c>
      <c r="Q313" s="21">
        <f t="shared" si="120"/>
        <v>7.4862000000000002</v>
      </c>
      <c r="R313" s="28">
        <f t="shared" si="121"/>
        <v>72.7</v>
      </c>
      <c r="S313" s="29" t="str">
        <f t="shared" si="122"/>
        <v>-</v>
      </c>
      <c r="T313" s="29">
        <f t="shared" si="123"/>
        <v>0.57771664374140297</v>
      </c>
      <c r="U313" s="29">
        <f t="shared" si="124"/>
        <v>0.59199999999999997</v>
      </c>
      <c r="V313" s="29">
        <f t="shared" si="125"/>
        <v>0.67700000000000005</v>
      </c>
      <c r="W313" s="29">
        <f t="shared" si="126"/>
        <v>0.76100000000000001</v>
      </c>
      <c r="X313" s="29">
        <f t="shared" si="127"/>
        <v>0.84599999999999997</v>
      </c>
      <c r="Y313" s="29">
        <f t="shared" si="128"/>
        <v>0.92100000000000004</v>
      </c>
      <c r="Z313" s="29">
        <f t="shared" si="129"/>
        <v>0.96299999999999997</v>
      </c>
      <c r="AA313" s="21" t="str">
        <f t="shared" si="130"/>
        <v>-</v>
      </c>
      <c r="AB313" s="21" t="str">
        <f t="shared" si="131"/>
        <v>A</v>
      </c>
      <c r="AC313" s="21" t="str">
        <f t="shared" si="132"/>
        <v>-</v>
      </c>
      <c r="AD313" s="21" t="str">
        <f t="shared" si="133"/>
        <v>A+++</v>
      </c>
      <c r="AE313" s="47" t="str">
        <f t="shared" si="134"/>
        <v>Refrigerador-Congelador frost-free</v>
      </c>
      <c r="AF313" s="47">
        <f t="shared" si="116"/>
        <v>0.57771664374140297</v>
      </c>
      <c r="AH313" s="97" t="e">
        <f t="shared" si="135"/>
        <v>#VALUE!</v>
      </c>
    </row>
    <row r="314" spans="1:34" x14ac:dyDescent="0.25">
      <c r="A314" s="25" t="s">
        <v>408</v>
      </c>
      <c r="B314" s="32" t="s">
        <v>262</v>
      </c>
      <c r="C314" s="26" t="s">
        <v>293</v>
      </c>
      <c r="D314" s="25" t="s">
        <v>23</v>
      </c>
      <c r="E314" s="32" t="s">
        <v>22</v>
      </c>
      <c r="F314" s="25" t="s">
        <v>27</v>
      </c>
      <c r="G314" s="25" t="s">
        <v>291</v>
      </c>
      <c r="H314" s="25">
        <v>376</v>
      </c>
      <c r="I314" s="25">
        <v>0</v>
      </c>
      <c r="J314" s="25">
        <v>0</v>
      </c>
      <c r="K314" s="25">
        <v>104</v>
      </c>
      <c r="L314" s="21">
        <f t="shared" si="117"/>
        <v>480</v>
      </c>
      <c r="M314" s="30">
        <v>52.4</v>
      </c>
      <c r="N314" s="30"/>
      <c r="O314" s="27">
        <f t="shared" si="118"/>
        <v>682.07999999999993</v>
      </c>
      <c r="P314" s="21">
        <f t="shared" si="119"/>
        <v>0.10589999999999999</v>
      </c>
      <c r="Q314" s="21">
        <f t="shared" si="120"/>
        <v>7.4862000000000002</v>
      </c>
      <c r="R314" s="28">
        <f t="shared" si="121"/>
        <v>79.7</v>
      </c>
      <c r="S314" s="29">
        <f t="shared" si="122"/>
        <v>0.65746549560853196</v>
      </c>
      <c r="T314" s="29" t="str">
        <f t="shared" si="123"/>
        <v>-</v>
      </c>
      <c r="U314" s="29">
        <f t="shared" si="124"/>
        <v>0.59199999999999997</v>
      </c>
      <c r="V314" s="29">
        <f t="shared" si="125"/>
        <v>0.67700000000000005</v>
      </c>
      <c r="W314" s="29">
        <f t="shared" si="126"/>
        <v>0.76100000000000001</v>
      </c>
      <c r="X314" s="29">
        <f t="shared" si="127"/>
        <v>0.84599999999999997</v>
      </c>
      <c r="Y314" s="29">
        <f t="shared" si="128"/>
        <v>0.92100000000000004</v>
      </c>
      <c r="Z314" s="29">
        <f t="shared" si="129"/>
        <v>0.96299999999999997</v>
      </c>
      <c r="AA314" s="21" t="str">
        <f t="shared" si="130"/>
        <v>A</v>
      </c>
      <c r="AB314" s="21" t="str">
        <f t="shared" si="131"/>
        <v>-</v>
      </c>
      <c r="AC314" s="21" t="str">
        <f t="shared" si="132"/>
        <v>A++</v>
      </c>
      <c r="AD314" s="21" t="str">
        <f t="shared" si="133"/>
        <v>-</v>
      </c>
      <c r="AE314" s="47" t="str">
        <f t="shared" si="134"/>
        <v>Refrigerador-Congelador frost-free</v>
      </c>
      <c r="AF314" s="47">
        <f t="shared" si="116"/>
        <v>0.65746549560853196</v>
      </c>
      <c r="AH314" s="97" t="e">
        <f t="shared" si="135"/>
        <v>#VALUE!</v>
      </c>
    </row>
    <row r="315" spans="1:34" x14ac:dyDescent="0.25">
      <c r="A315" s="25" t="s">
        <v>408</v>
      </c>
      <c r="B315" s="32" t="s">
        <v>262</v>
      </c>
      <c r="C315" s="26" t="s">
        <v>294</v>
      </c>
      <c r="D315" s="25" t="s">
        <v>23</v>
      </c>
      <c r="E315" s="32" t="s">
        <v>22</v>
      </c>
      <c r="F315" s="25" t="s">
        <v>27</v>
      </c>
      <c r="G315" s="25" t="s">
        <v>291</v>
      </c>
      <c r="H315" s="25">
        <v>376</v>
      </c>
      <c r="I315" s="25">
        <v>0</v>
      </c>
      <c r="J315" s="25">
        <v>0</v>
      </c>
      <c r="K315" s="25">
        <v>104</v>
      </c>
      <c r="L315" s="21">
        <f t="shared" si="117"/>
        <v>480</v>
      </c>
      <c r="M315" s="30"/>
      <c r="N315" s="30">
        <v>46.1</v>
      </c>
      <c r="O315" s="27">
        <f t="shared" si="118"/>
        <v>682.07999999999993</v>
      </c>
      <c r="P315" s="21">
        <f t="shared" si="119"/>
        <v>0.10589999999999999</v>
      </c>
      <c r="Q315" s="21">
        <f t="shared" si="120"/>
        <v>7.4862000000000002</v>
      </c>
      <c r="R315" s="28">
        <f t="shared" si="121"/>
        <v>79.7</v>
      </c>
      <c r="S315" s="29" t="str">
        <f t="shared" si="122"/>
        <v>-</v>
      </c>
      <c r="T315" s="29">
        <f t="shared" si="123"/>
        <v>0.57841907151819327</v>
      </c>
      <c r="U315" s="29">
        <f t="shared" si="124"/>
        <v>0.59199999999999997</v>
      </c>
      <c r="V315" s="29">
        <f t="shared" si="125"/>
        <v>0.67700000000000005</v>
      </c>
      <c r="W315" s="29">
        <f t="shared" si="126"/>
        <v>0.76100000000000001</v>
      </c>
      <c r="X315" s="29">
        <f t="shared" si="127"/>
        <v>0.84599999999999997</v>
      </c>
      <c r="Y315" s="29">
        <f t="shared" si="128"/>
        <v>0.92100000000000004</v>
      </c>
      <c r="Z315" s="29">
        <f t="shared" si="129"/>
        <v>0.96299999999999997</v>
      </c>
      <c r="AA315" s="21" t="str">
        <f t="shared" si="130"/>
        <v>-</v>
      </c>
      <c r="AB315" s="21" t="str">
        <f t="shared" si="131"/>
        <v>A</v>
      </c>
      <c r="AC315" s="21" t="str">
        <f t="shared" si="132"/>
        <v>-</v>
      </c>
      <c r="AD315" s="21" t="str">
        <f t="shared" si="133"/>
        <v>A+++</v>
      </c>
      <c r="AE315" s="47" t="str">
        <f t="shared" si="134"/>
        <v>Refrigerador-Congelador frost-free</v>
      </c>
      <c r="AF315" s="47">
        <f t="shared" si="116"/>
        <v>0.57841907151819327</v>
      </c>
      <c r="AH315" s="97" t="e">
        <f t="shared" si="135"/>
        <v>#VALUE!</v>
      </c>
    </row>
    <row r="316" spans="1:34" x14ac:dyDescent="0.25">
      <c r="A316" s="25" t="s">
        <v>408</v>
      </c>
      <c r="B316" s="32" t="s">
        <v>262</v>
      </c>
      <c r="C316" s="26" t="s">
        <v>295</v>
      </c>
      <c r="D316" s="25" t="s">
        <v>23</v>
      </c>
      <c r="E316" s="32" t="s">
        <v>22</v>
      </c>
      <c r="F316" s="25" t="s">
        <v>27</v>
      </c>
      <c r="G316" s="25" t="s">
        <v>291</v>
      </c>
      <c r="H316" s="25">
        <v>261</v>
      </c>
      <c r="I316" s="25">
        <v>0</v>
      </c>
      <c r="J316" s="25">
        <v>0</v>
      </c>
      <c r="K316" s="25">
        <v>86</v>
      </c>
      <c r="L316" s="21">
        <f t="shared" si="117"/>
        <v>347</v>
      </c>
      <c r="M316" s="30">
        <v>41</v>
      </c>
      <c r="N316" s="30"/>
      <c r="O316" s="27">
        <f t="shared" si="118"/>
        <v>504.12</v>
      </c>
      <c r="P316" s="21">
        <f t="shared" si="119"/>
        <v>0.10589999999999999</v>
      </c>
      <c r="Q316" s="21">
        <f t="shared" si="120"/>
        <v>7.4862000000000002</v>
      </c>
      <c r="R316" s="28">
        <f t="shared" si="121"/>
        <v>60.9</v>
      </c>
      <c r="S316" s="29">
        <f t="shared" si="122"/>
        <v>0.67323481116584571</v>
      </c>
      <c r="T316" s="29" t="str">
        <f t="shared" si="123"/>
        <v>-</v>
      </c>
      <c r="U316" s="29">
        <f t="shared" si="124"/>
        <v>0.59199999999999997</v>
      </c>
      <c r="V316" s="29">
        <f t="shared" si="125"/>
        <v>0.67700000000000005</v>
      </c>
      <c r="W316" s="29">
        <f t="shared" si="126"/>
        <v>0.76100000000000001</v>
      </c>
      <c r="X316" s="29">
        <f t="shared" si="127"/>
        <v>0.84599999999999997</v>
      </c>
      <c r="Y316" s="29">
        <f t="shared" si="128"/>
        <v>0.92100000000000004</v>
      </c>
      <c r="Z316" s="29">
        <f t="shared" si="129"/>
        <v>0.96299999999999997</v>
      </c>
      <c r="AA316" s="21" t="str">
        <f t="shared" si="130"/>
        <v>A</v>
      </c>
      <c r="AB316" s="21" t="str">
        <f t="shared" si="131"/>
        <v>-</v>
      </c>
      <c r="AC316" s="21" t="str">
        <f t="shared" si="132"/>
        <v>A++</v>
      </c>
      <c r="AD316" s="21" t="str">
        <f t="shared" si="133"/>
        <v>-</v>
      </c>
      <c r="AE316" s="47" t="str">
        <f t="shared" si="134"/>
        <v>Refrigerador-Congelador frost-free</v>
      </c>
      <c r="AF316" s="47">
        <f t="shared" si="116"/>
        <v>0.67323481116584571</v>
      </c>
      <c r="AH316" s="97" t="e">
        <f t="shared" si="135"/>
        <v>#VALUE!</v>
      </c>
    </row>
    <row r="317" spans="1:34" x14ac:dyDescent="0.25">
      <c r="A317" s="25" t="s">
        <v>408</v>
      </c>
      <c r="B317" s="32" t="s">
        <v>262</v>
      </c>
      <c r="C317" s="26" t="s">
        <v>296</v>
      </c>
      <c r="D317" s="25" t="s">
        <v>23</v>
      </c>
      <c r="E317" s="32" t="s">
        <v>22</v>
      </c>
      <c r="F317" s="25" t="s">
        <v>27</v>
      </c>
      <c r="G317" s="25" t="s">
        <v>291</v>
      </c>
      <c r="H317" s="25">
        <v>261</v>
      </c>
      <c r="I317" s="25">
        <v>0</v>
      </c>
      <c r="J317" s="25">
        <v>0</v>
      </c>
      <c r="K317" s="25">
        <v>86</v>
      </c>
      <c r="L317" s="21">
        <f t="shared" si="117"/>
        <v>347</v>
      </c>
      <c r="M317" s="30"/>
      <c r="N317" s="30">
        <v>34.799999999999997</v>
      </c>
      <c r="O317" s="27">
        <f t="shared" si="118"/>
        <v>504.12</v>
      </c>
      <c r="P317" s="21">
        <f t="shared" si="119"/>
        <v>0.10589999999999999</v>
      </c>
      <c r="Q317" s="21">
        <f t="shared" si="120"/>
        <v>7.4862000000000002</v>
      </c>
      <c r="R317" s="28">
        <f t="shared" si="121"/>
        <v>60.9</v>
      </c>
      <c r="S317" s="29" t="str">
        <f t="shared" si="122"/>
        <v>-</v>
      </c>
      <c r="T317" s="29">
        <f t="shared" si="123"/>
        <v>0.5714285714285714</v>
      </c>
      <c r="U317" s="29">
        <f t="shared" si="124"/>
        <v>0.59199999999999997</v>
      </c>
      <c r="V317" s="29">
        <f t="shared" si="125"/>
        <v>0.67700000000000005</v>
      </c>
      <c r="W317" s="29">
        <f t="shared" si="126"/>
        <v>0.76100000000000001</v>
      </c>
      <c r="X317" s="29">
        <f t="shared" si="127"/>
        <v>0.84599999999999997</v>
      </c>
      <c r="Y317" s="29">
        <f t="shared" si="128"/>
        <v>0.92100000000000004</v>
      </c>
      <c r="Z317" s="29">
        <f t="shared" si="129"/>
        <v>0.96299999999999997</v>
      </c>
      <c r="AA317" s="21" t="str">
        <f t="shared" si="130"/>
        <v>-</v>
      </c>
      <c r="AB317" s="21" t="str">
        <f t="shared" si="131"/>
        <v>A</v>
      </c>
      <c r="AC317" s="21" t="str">
        <f t="shared" si="132"/>
        <v>-</v>
      </c>
      <c r="AD317" s="21" t="str">
        <f t="shared" si="133"/>
        <v>A+++</v>
      </c>
      <c r="AE317" s="47" t="str">
        <f t="shared" si="134"/>
        <v>Refrigerador-Congelador frost-free</v>
      </c>
      <c r="AF317" s="47">
        <f t="shared" si="116"/>
        <v>0.5714285714285714</v>
      </c>
      <c r="AH317" s="97" t="e">
        <f t="shared" si="135"/>
        <v>#VALUE!</v>
      </c>
    </row>
    <row r="318" spans="1:34" x14ac:dyDescent="0.25">
      <c r="A318" s="51" t="s">
        <v>461</v>
      </c>
      <c r="B318" s="51" t="s">
        <v>462</v>
      </c>
      <c r="C318" s="52" t="s">
        <v>463</v>
      </c>
      <c r="D318" s="51" t="s">
        <v>23</v>
      </c>
      <c r="E318" s="51" t="s">
        <v>22</v>
      </c>
      <c r="F318" s="51" t="s">
        <v>27</v>
      </c>
      <c r="G318" s="51" t="s">
        <v>464</v>
      </c>
      <c r="H318" s="51">
        <v>326</v>
      </c>
      <c r="I318" s="51">
        <v>0</v>
      </c>
      <c r="J318" s="51">
        <v>0</v>
      </c>
      <c r="K318" s="51">
        <v>126</v>
      </c>
      <c r="L318" s="21">
        <f t="shared" si="117"/>
        <v>452</v>
      </c>
      <c r="M318" s="51">
        <v>50.1</v>
      </c>
      <c r="N318" s="51">
        <v>50.1</v>
      </c>
      <c r="O318" s="27">
        <f t="shared" si="118"/>
        <v>670.92</v>
      </c>
      <c r="P318" s="21">
        <f t="shared" si="119"/>
        <v>0.10589999999999999</v>
      </c>
      <c r="Q318" s="21">
        <f t="shared" si="120"/>
        <v>7.4862000000000002</v>
      </c>
      <c r="R318" s="28">
        <f t="shared" si="121"/>
        <v>78.5</v>
      </c>
      <c r="S318" s="29">
        <f t="shared" si="122"/>
        <v>0.63821656050955411</v>
      </c>
      <c r="T318" s="29">
        <f t="shared" si="123"/>
        <v>0.63821656050955411</v>
      </c>
      <c r="U318" s="29">
        <f t="shared" si="124"/>
        <v>0.59199999999999997</v>
      </c>
      <c r="V318" s="29">
        <f t="shared" si="125"/>
        <v>0.67700000000000005</v>
      </c>
      <c r="W318" s="29">
        <f t="shared" si="126"/>
        <v>0.76100000000000001</v>
      </c>
      <c r="X318" s="29">
        <f t="shared" si="127"/>
        <v>0.84599999999999997</v>
      </c>
      <c r="Y318" s="29">
        <f t="shared" si="128"/>
        <v>0.92100000000000004</v>
      </c>
      <c r="Z318" s="29">
        <f t="shared" si="129"/>
        <v>0.96299999999999997</v>
      </c>
      <c r="AA318" s="21" t="str">
        <f t="shared" si="130"/>
        <v>A</v>
      </c>
      <c r="AB318" s="21" t="str">
        <f t="shared" si="131"/>
        <v>A</v>
      </c>
      <c r="AC318" s="21" t="str">
        <f t="shared" si="132"/>
        <v>A++</v>
      </c>
      <c r="AD318" s="21" t="str">
        <f t="shared" si="133"/>
        <v>A++</v>
      </c>
      <c r="AE318" s="47" t="str">
        <f t="shared" si="134"/>
        <v>Refrigerador-Congelador frost-free</v>
      </c>
      <c r="AF318" s="47">
        <f t="shared" si="116"/>
        <v>0.63821656050955411</v>
      </c>
      <c r="AH318" s="97">
        <f t="shared" si="135"/>
        <v>0</v>
      </c>
    </row>
    <row r="319" spans="1:34" x14ac:dyDescent="0.25">
      <c r="A319" s="51" t="s">
        <v>461</v>
      </c>
      <c r="B319" s="51" t="s">
        <v>462</v>
      </c>
      <c r="C319" s="52" t="s">
        <v>465</v>
      </c>
      <c r="D319" s="51" t="s">
        <v>23</v>
      </c>
      <c r="E319" s="51" t="s">
        <v>22</v>
      </c>
      <c r="F319" s="51" t="s">
        <v>27</v>
      </c>
      <c r="G319" s="51" t="s">
        <v>464</v>
      </c>
      <c r="H319" s="51">
        <v>343</v>
      </c>
      <c r="I319" s="51">
        <v>0</v>
      </c>
      <c r="J319" s="51">
        <v>0</v>
      </c>
      <c r="K319" s="51">
        <v>202</v>
      </c>
      <c r="L319" s="21">
        <f t="shared" si="117"/>
        <v>545</v>
      </c>
      <c r="M319" s="51">
        <v>41.5</v>
      </c>
      <c r="N319" s="51">
        <v>41.5</v>
      </c>
      <c r="O319" s="27">
        <f t="shared" si="118"/>
        <v>860.04000000000008</v>
      </c>
      <c r="P319" s="21">
        <f t="shared" si="119"/>
        <v>0.10589999999999999</v>
      </c>
      <c r="Q319" s="21">
        <f t="shared" si="120"/>
        <v>7.4862000000000002</v>
      </c>
      <c r="R319" s="28">
        <f t="shared" si="121"/>
        <v>98.6</v>
      </c>
      <c r="S319" s="29">
        <f t="shared" si="122"/>
        <v>0.4208924949290061</v>
      </c>
      <c r="T319" s="29">
        <f t="shared" si="123"/>
        <v>0.4208924949290061</v>
      </c>
      <c r="U319" s="29">
        <f t="shared" si="124"/>
        <v>0.59199999999999997</v>
      </c>
      <c r="V319" s="29">
        <f t="shared" si="125"/>
        <v>0.67700000000000005</v>
      </c>
      <c r="W319" s="29">
        <f t="shared" si="126"/>
        <v>0.76100000000000001</v>
      </c>
      <c r="X319" s="29">
        <f t="shared" si="127"/>
        <v>0.84599999999999997</v>
      </c>
      <c r="Y319" s="29">
        <f t="shared" si="128"/>
        <v>0.92100000000000004</v>
      </c>
      <c r="Z319" s="29">
        <f t="shared" si="129"/>
        <v>0.96299999999999997</v>
      </c>
      <c r="AA319" s="21" t="str">
        <f t="shared" si="130"/>
        <v>A</v>
      </c>
      <c r="AB319" s="21" t="str">
        <f t="shared" si="131"/>
        <v>A</v>
      </c>
      <c r="AC319" s="21" t="str">
        <f t="shared" si="132"/>
        <v>A+++</v>
      </c>
      <c r="AD319" s="21" t="str">
        <f t="shared" si="133"/>
        <v>A+++</v>
      </c>
      <c r="AE319" s="47" t="str">
        <f t="shared" si="134"/>
        <v>Refrigerador-Congelador frost-free</v>
      </c>
      <c r="AF319" s="47">
        <f t="shared" si="116"/>
        <v>0.4208924949290061</v>
      </c>
      <c r="AH319" s="97">
        <f t="shared" si="135"/>
        <v>0</v>
      </c>
    </row>
    <row r="320" spans="1:34" x14ac:dyDescent="0.25">
      <c r="A320" s="51" t="s">
        <v>461</v>
      </c>
      <c r="B320" s="51" t="s">
        <v>462</v>
      </c>
      <c r="C320" s="52" t="s">
        <v>466</v>
      </c>
      <c r="D320" s="51" t="s">
        <v>23</v>
      </c>
      <c r="E320" s="51" t="s">
        <v>22</v>
      </c>
      <c r="F320" s="51" t="s">
        <v>27</v>
      </c>
      <c r="G320" s="51" t="s">
        <v>467</v>
      </c>
      <c r="H320" s="51">
        <v>439</v>
      </c>
      <c r="I320" s="51">
        <v>0</v>
      </c>
      <c r="J320" s="51">
        <v>0</v>
      </c>
      <c r="K320" s="51">
        <v>197</v>
      </c>
      <c r="L320" s="21">
        <f t="shared" si="117"/>
        <v>636</v>
      </c>
      <c r="M320" s="51">
        <v>43.2</v>
      </c>
      <c r="N320" s="51">
        <v>43.2</v>
      </c>
      <c r="O320" s="27">
        <f t="shared" si="118"/>
        <v>964.14</v>
      </c>
      <c r="P320" s="21">
        <f t="shared" si="119"/>
        <v>0.10589999999999999</v>
      </c>
      <c r="Q320" s="21">
        <f t="shared" si="120"/>
        <v>7.4862000000000002</v>
      </c>
      <c r="R320" s="28">
        <f t="shared" si="121"/>
        <v>109.6</v>
      </c>
      <c r="S320" s="29">
        <f t="shared" si="122"/>
        <v>0.39416058394160591</v>
      </c>
      <c r="T320" s="29">
        <f t="shared" si="123"/>
        <v>0.39416058394160591</v>
      </c>
      <c r="U320" s="29">
        <f t="shared" si="124"/>
        <v>0.59199999999999997</v>
      </c>
      <c r="V320" s="29">
        <f t="shared" si="125"/>
        <v>0.67700000000000005</v>
      </c>
      <c r="W320" s="29">
        <f t="shared" si="126"/>
        <v>0.76100000000000001</v>
      </c>
      <c r="X320" s="29">
        <f t="shared" si="127"/>
        <v>0.84599999999999997</v>
      </c>
      <c r="Y320" s="29">
        <f t="shared" si="128"/>
        <v>0.92100000000000004</v>
      </c>
      <c r="Z320" s="29">
        <f t="shared" si="129"/>
        <v>0.96299999999999997</v>
      </c>
      <c r="AA320" s="21" t="str">
        <f t="shared" si="130"/>
        <v>A</v>
      </c>
      <c r="AB320" s="21" t="str">
        <f t="shared" si="131"/>
        <v>A</v>
      </c>
      <c r="AC320" s="21" t="str">
        <f t="shared" si="132"/>
        <v>A+++</v>
      </c>
      <c r="AD320" s="21" t="str">
        <f t="shared" si="133"/>
        <v>A+++</v>
      </c>
      <c r="AE320" s="47" t="str">
        <f t="shared" si="134"/>
        <v>Refrigerador-Congelador frost-free</v>
      </c>
      <c r="AF320" s="47">
        <f t="shared" si="116"/>
        <v>0.39416058394160591</v>
      </c>
      <c r="AH320" s="97">
        <f t="shared" si="135"/>
        <v>0</v>
      </c>
    </row>
    <row r="321" spans="1:34" x14ac:dyDescent="0.25">
      <c r="A321" s="51" t="s">
        <v>461</v>
      </c>
      <c r="B321" s="51" t="s">
        <v>462</v>
      </c>
      <c r="C321" s="52" t="s">
        <v>468</v>
      </c>
      <c r="D321" s="51" t="s">
        <v>23</v>
      </c>
      <c r="E321" s="51" t="s">
        <v>22</v>
      </c>
      <c r="F321" s="51" t="s">
        <v>27</v>
      </c>
      <c r="G321" s="51" t="s">
        <v>469</v>
      </c>
      <c r="H321" s="51">
        <v>223</v>
      </c>
      <c r="I321" s="51">
        <v>0</v>
      </c>
      <c r="J321" s="51">
        <v>0</v>
      </c>
      <c r="K321" s="51">
        <v>87</v>
      </c>
      <c r="L321" s="21">
        <f t="shared" si="117"/>
        <v>310</v>
      </c>
      <c r="M321" s="51">
        <v>26.8</v>
      </c>
      <c r="N321" s="51">
        <v>26.8</v>
      </c>
      <c r="O321" s="27">
        <f t="shared" si="118"/>
        <v>460.74</v>
      </c>
      <c r="P321" s="21">
        <f t="shared" si="119"/>
        <v>0.10589999999999999</v>
      </c>
      <c r="Q321" s="21">
        <f t="shared" si="120"/>
        <v>7.4862000000000002</v>
      </c>
      <c r="R321" s="28">
        <f t="shared" si="121"/>
        <v>56.3</v>
      </c>
      <c r="S321" s="29">
        <f t="shared" si="122"/>
        <v>0.4760213143872114</v>
      </c>
      <c r="T321" s="29">
        <f t="shared" si="123"/>
        <v>0.4760213143872114</v>
      </c>
      <c r="U321" s="29">
        <f t="shared" si="124"/>
        <v>0.59199999999999997</v>
      </c>
      <c r="V321" s="29">
        <f t="shared" si="125"/>
        <v>0.67700000000000005</v>
      </c>
      <c r="W321" s="29">
        <f t="shared" si="126"/>
        <v>0.76100000000000001</v>
      </c>
      <c r="X321" s="29">
        <f t="shared" si="127"/>
        <v>0.84599999999999997</v>
      </c>
      <c r="Y321" s="29">
        <f t="shared" si="128"/>
        <v>0.92100000000000004</v>
      </c>
      <c r="Z321" s="29">
        <f t="shared" si="129"/>
        <v>0.96299999999999997</v>
      </c>
      <c r="AA321" s="21" t="str">
        <f t="shared" si="130"/>
        <v>A</v>
      </c>
      <c r="AB321" s="21" t="str">
        <f t="shared" si="131"/>
        <v>A</v>
      </c>
      <c r="AC321" s="21" t="str">
        <f t="shared" si="132"/>
        <v>A+++</v>
      </c>
      <c r="AD321" s="21" t="str">
        <f t="shared" si="133"/>
        <v>A+++</v>
      </c>
      <c r="AE321" s="47" t="str">
        <f t="shared" si="134"/>
        <v>Refrigerador-Congelador frost-free</v>
      </c>
      <c r="AF321" s="47">
        <f t="shared" si="116"/>
        <v>0.4760213143872114</v>
      </c>
      <c r="AH321" s="97">
        <f t="shared" si="135"/>
        <v>0</v>
      </c>
    </row>
    <row r="322" spans="1:34" x14ac:dyDescent="0.25">
      <c r="A322" s="51" t="s">
        <v>461</v>
      </c>
      <c r="B322" s="51" t="s">
        <v>470</v>
      </c>
      <c r="C322" s="52" t="s">
        <v>471</v>
      </c>
      <c r="D322" s="51" t="s">
        <v>23</v>
      </c>
      <c r="E322" s="51" t="s">
        <v>22</v>
      </c>
      <c r="F322" s="51" t="s">
        <v>27</v>
      </c>
      <c r="G322" s="51" t="s">
        <v>472</v>
      </c>
      <c r="H322" s="51">
        <v>412</v>
      </c>
      <c r="I322" s="51">
        <v>0</v>
      </c>
      <c r="J322" s="51">
        <v>0</v>
      </c>
      <c r="K322" s="51">
        <v>121</v>
      </c>
      <c r="L322" s="21">
        <f t="shared" si="117"/>
        <v>533</v>
      </c>
      <c r="M322" s="51">
        <v>50.7</v>
      </c>
      <c r="N322" s="51">
        <v>50.7</v>
      </c>
      <c r="O322" s="27">
        <f t="shared" si="118"/>
        <v>763.02</v>
      </c>
      <c r="P322" s="21">
        <f t="shared" si="119"/>
        <v>0.10589999999999999</v>
      </c>
      <c r="Q322" s="21">
        <f t="shared" si="120"/>
        <v>7.4862000000000002</v>
      </c>
      <c r="R322" s="28">
        <f t="shared" si="121"/>
        <v>88.3</v>
      </c>
      <c r="S322" s="29">
        <f t="shared" si="122"/>
        <v>0.57417893544733867</v>
      </c>
      <c r="T322" s="29">
        <f t="shared" si="123"/>
        <v>0.57417893544733867</v>
      </c>
      <c r="U322" s="29">
        <f t="shared" si="124"/>
        <v>0.59199999999999997</v>
      </c>
      <c r="V322" s="29">
        <f t="shared" si="125"/>
        <v>0.67700000000000005</v>
      </c>
      <c r="W322" s="29">
        <f t="shared" si="126"/>
        <v>0.76100000000000001</v>
      </c>
      <c r="X322" s="29">
        <f t="shared" si="127"/>
        <v>0.84599999999999997</v>
      </c>
      <c r="Y322" s="29">
        <f t="shared" si="128"/>
        <v>0.92100000000000004</v>
      </c>
      <c r="Z322" s="29">
        <f t="shared" si="129"/>
        <v>0.96299999999999997</v>
      </c>
      <c r="AA322" s="21" t="str">
        <f t="shared" si="130"/>
        <v>A</v>
      </c>
      <c r="AB322" s="21" t="str">
        <f t="shared" si="131"/>
        <v>A</v>
      </c>
      <c r="AC322" s="21" t="str">
        <f t="shared" si="132"/>
        <v>A+++</v>
      </c>
      <c r="AD322" s="21" t="str">
        <f t="shared" si="133"/>
        <v>A+++</v>
      </c>
      <c r="AE322" s="47" t="str">
        <f t="shared" si="134"/>
        <v>Refrigerador-Congelador frost-free</v>
      </c>
      <c r="AF322" s="47">
        <f t="shared" si="116"/>
        <v>0.57417893544733867</v>
      </c>
      <c r="AH322" s="97">
        <f t="shared" si="135"/>
        <v>0</v>
      </c>
    </row>
    <row r="323" spans="1:34" x14ac:dyDescent="0.25">
      <c r="A323" s="51" t="s">
        <v>461</v>
      </c>
      <c r="B323" s="51" t="s">
        <v>470</v>
      </c>
      <c r="C323" s="52" t="s">
        <v>473</v>
      </c>
      <c r="D323" s="51" t="s">
        <v>23</v>
      </c>
      <c r="E323" s="51" t="s">
        <v>22</v>
      </c>
      <c r="F323" s="51" t="s">
        <v>27</v>
      </c>
      <c r="G323" s="51" t="s">
        <v>472</v>
      </c>
      <c r="H323" s="51">
        <v>412</v>
      </c>
      <c r="I323" s="51">
        <v>0</v>
      </c>
      <c r="J323" s="51">
        <v>0</v>
      </c>
      <c r="K323" s="51">
        <v>121</v>
      </c>
      <c r="L323" s="21">
        <f t="shared" si="117"/>
        <v>533</v>
      </c>
      <c r="M323" s="51">
        <v>50.7</v>
      </c>
      <c r="N323" s="51">
        <v>50.7</v>
      </c>
      <c r="O323" s="27">
        <f t="shared" si="118"/>
        <v>763.02</v>
      </c>
      <c r="P323" s="21">
        <f t="shared" si="119"/>
        <v>0.10589999999999999</v>
      </c>
      <c r="Q323" s="21">
        <f t="shared" si="120"/>
        <v>7.4862000000000002</v>
      </c>
      <c r="R323" s="28">
        <f t="shared" si="121"/>
        <v>88.3</v>
      </c>
      <c r="S323" s="29">
        <f t="shared" si="122"/>
        <v>0.57417893544733867</v>
      </c>
      <c r="T323" s="29">
        <f t="shared" si="123"/>
        <v>0.57417893544733867</v>
      </c>
      <c r="U323" s="29">
        <f t="shared" si="124"/>
        <v>0.59199999999999997</v>
      </c>
      <c r="V323" s="29">
        <f t="shared" si="125"/>
        <v>0.67700000000000005</v>
      </c>
      <c r="W323" s="29">
        <f t="shared" si="126"/>
        <v>0.76100000000000001</v>
      </c>
      <c r="X323" s="29">
        <f t="shared" si="127"/>
        <v>0.84599999999999997</v>
      </c>
      <c r="Y323" s="29">
        <f t="shared" si="128"/>
        <v>0.92100000000000004</v>
      </c>
      <c r="Z323" s="29">
        <f t="shared" si="129"/>
        <v>0.96299999999999997</v>
      </c>
      <c r="AA323" s="21" t="str">
        <f t="shared" si="130"/>
        <v>A</v>
      </c>
      <c r="AB323" s="21" t="str">
        <f t="shared" si="131"/>
        <v>A</v>
      </c>
      <c r="AC323" s="21" t="str">
        <f t="shared" si="132"/>
        <v>A+++</v>
      </c>
      <c r="AD323" s="21" t="str">
        <f t="shared" si="133"/>
        <v>A+++</v>
      </c>
      <c r="AE323" s="47" t="str">
        <f t="shared" si="134"/>
        <v>Refrigerador-Congelador frost-free</v>
      </c>
      <c r="AF323" s="47">
        <f t="shared" si="116"/>
        <v>0.57417893544733867</v>
      </c>
      <c r="AH323" s="97">
        <f t="shared" si="135"/>
        <v>0</v>
      </c>
    </row>
    <row r="324" spans="1:34" x14ac:dyDescent="0.25">
      <c r="A324" s="51" t="s">
        <v>461</v>
      </c>
      <c r="B324" s="51" t="s">
        <v>470</v>
      </c>
      <c r="C324" s="52" t="s">
        <v>474</v>
      </c>
      <c r="D324" s="51" t="s">
        <v>23</v>
      </c>
      <c r="E324" s="51" t="s">
        <v>22</v>
      </c>
      <c r="F324" s="51" t="s">
        <v>27</v>
      </c>
      <c r="G324" s="51" t="s">
        <v>472</v>
      </c>
      <c r="H324" s="51">
        <v>352</v>
      </c>
      <c r="I324" s="51">
        <v>0</v>
      </c>
      <c r="J324" s="51">
        <v>0</v>
      </c>
      <c r="K324" s="51">
        <v>121</v>
      </c>
      <c r="L324" s="21">
        <f t="shared" si="117"/>
        <v>473</v>
      </c>
      <c r="M324" s="51">
        <v>37.299999999999997</v>
      </c>
      <c r="N324" s="51">
        <v>37.299999999999997</v>
      </c>
      <c r="O324" s="27">
        <f t="shared" si="118"/>
        <v>691.02</v>
      </c>
      <c r="P324" s="21">
        <f t="shared" si="119"/>
        <v>0.10589999999999999</v>
      </c>
      <c r="Q324" s="21">
        <f t="shared" si="120"/>
        <v>7.4862000000000002</v>
      </c>
      <c r="R324" s="28">
        <f t="shared" si="121"/>
        <v>80.7</v>
      </c>
      <c r="S324" s="29">
        <f t="shared" si="122"/>
        <v>0.46220570012391571</v>
      </c>
      <c r="T324" s="29">
        <f t="shared" si="123"/>
        <v>0.46220570012391571</v>
      </c>
      <c r="U324" s="29">
        <f t="shared" si="124"/>
        <v>0.59199999999999997</v>
      </c>
      <c r="V324" s="29">
        <f t="shared" si="125"/>
        <v>0.67700000000000005</v>
      </c>
      <c r="W324" s="29">
        <f t="shared" si="126"/>
        <v>0.76100000000000001</v>
      </c>
      <c r="X324" s="29">
        <f t="shared" si="127"/>
        <v>0.84599999999999997</v>
      </c>
      <c r="Y324" s="29">
        <f t="shared" si="128"/>
        <v>0.92100000000000004</v>
      </c>
      <c r="Z324" s="29">
        <f t="shared" si="129"/>
        <v>0.96299999999999997</v>
      </c>
      <c r="AA324" s="21" t="str">
        <f t="shared" si="130"/>
        <v>A</v>
      </c>
      <c r="AB324" s="21" t="str">
        <f t="shared" si="131"/>
        <v>A</v>
      </c>
      <c r="AC324" s="21" t="str">
        <f t="shared" si="132"/>
        <v>A+++</v>
      </c>
      <c r="AD324" s="21" t="str">
        <f t="shared" si="133"/>
        <v>A+++</v>
      </c>
      <c r="AE324" s="47" t="str">
        <f t="shared" si="134"/>
        <v>Refrigerador-Congelador frost-free</v>
      </c>
      <c r="AF324" s="47">
        <f t="shared" si="116"/>
        <v>0.46220570012391571</v>
      </c>
      <c r="AH324" s="97">
        <f t="shared" si="135"/>
        <v>0</v>
      </c>
    </row>
    <row r="325" spans="1:34" x14ac:dyDescent="0.25">
      <c r="A325" s="51" t="s">
        <v>461</v>
      </c>
      <c r="B325" s="51" t="s">
        <v>470</v>
      </c>
      <c r="C325" s="52" t="s">
        <v>475</v>
      </c>
      <c r="D325" s="51" t="s">
        <v>23</v>
      </c>
      <c r="E325" s="51" t="s">
        <v>22</v>
      </c>
      <c r="F325" s="51" t="s">
        <v>27</v>
      </c>
      <c r="G325" s="51" t="s">
        <v>472</v>
      </c>
      <c r="H325" s="51">
        <v>352</v>
      </c>
      <c r="I325" s="51">
        <v>0</v>
      </c>
      <c r="J325" s="51">
        <v>0</v>
      </c>
      <c r="K325" s="51">
        <v>121</v>
      </c>
      <c r="L325" s="21">
        <f t="shared" si="117"/>
        <v>473</v>
      </c>
      <c r="M325" s="51">
        <v>37.299999999999997</v>
      </c>
      <c r="N325" s="51">
        <v>37.299999999999997</v>
      </c>
      <c r="O325" s="27">
        <f t="shared" si="118"/>
        <v>691.02</v>
      </c>
      <c r="P325" s="21">
        <f t="shared" si="119"/>
        <v>0.10589999999999999</v>
      </c>
      <c r="Q325" s="21">
        <f t="shared" si="120"/>
        <v>7.4862000000000002</v>
      </c>
      <c r="R325" s="28">
        <f t="shared" si="121"/>
        <v>80.7</v>
      </c>
      <c r="S325" s="29">
        <f t="shared" si="122"/>
        <v>0.46220570012391571</v>
      </c>
      <c r="T325" s="29">
        <f t="shared" si="123"/>
        <v>0.46220570012391571</v>
      </c>
      <c r="U325" s="29">
        <f t="shared" si="124"/>
        <v>0.59199999999999997</v>
      </c>
      <c r="V325" s="29">
        <f t="shared" si="125"/>
        <v>0.67700000000000005</v>
      </c>
      <c r="W325" s="29">
        <f t="shared" si="126"/>
        <v>0.76100000000000001</v>
      </c>
      <c r="X325" s="29">
        <f t="shared" si="127"/>
        <v>0.84599999999999997</v>
      </c>
      <c r="Y325" s="29">
        <f t="shared" si="128"/>
        <v>0.92100000000000004</v>
      </c>
      <c r="Z325" s="29">
        <f t="shared" si="129"/>
        <v>0.96299999999999997</v>
      </c>
      <c r="AA325" s="21" t="str">
        <f t="shared" si="130"/>
        <v>A</v>
      </c>
      <c r="AB325" s="21" t="str">
        <f t="shared" si="131"/>
        <v>A</v>
      </c>
      <c r="AC325" s="21" t="str">
        <f t="shared" si="132"/>
        <v>A+++</v>
      </c>
      <c r="AD325" s="21" t="str">
        <f t="shared" si="133"/>
        <v>A+++</v>
      </c>
      <c r="AE325" s="47" t="str">
        <f t="shared" si="134"/>
        <v>Refrigerador-Congelador frost-free</v>
      </c>
      <c r="AF325" s="47">
        <f t="shared" si="116"/>
        <v>0.46220570012391571</v>
      </c>
      <c r="AH325" s="97">
        <f t="shared" si="135"/>
        <v>0</v>
      </c>
    </row>
    <row r="326" spans="1:34" x14ac:dyDescent="0.25">
      <c r="A326" s="51" t="s">
        <v>461</v>
      </c>
      <c r="B326" s="51" t="s">
        <v>470</v>
      </c>
      <c r="C326" s="52" t="s">
        <v>476</v>
      </c>
      <c r="D326" s="51" t="s">
        <v>23</v>
      </c>
      <c r="E326" s="51" t="s">
        <v>22</v>
      </c>
      <c r="F326" s="51" t="s">
        <v>27</v>
      </c>
      <c r="G326" s="51" t="s">
        <v>472</v>
      </c>
      <c r="H326" s="51">
        <v>352</v>
      </c>
      <c r="I326" s="51">
        <v>0</v>
      </c>
      <c r="J326" s="51">
        <v>0</v>
      </c>
      <c r="K326" s="51">
        <v>121</v>
      </c>
      <c r="L326" s="21">
        <f t="shared" si="117"/>
        <v>473</v>
      </c>
      <c r="M326" s="51">
        <v>37.299999999999997</v>
      </c>
      <c r="N326" s="51">
        <v>37.299999999999997</v>
      </c>
      <c r="O326" s="27">
        <f t="shared" si="118"/>
        <v>691.02</v>
      </c>
      <c r="P326" s="21">
        <f t="shared" si="119"/>
        <v>0.10589999999999999</v>
      </c>
      <c r="Q326" s="21">
        <f t="shared" si="120"/>
        <v>7.4862000000000002</v>
      </c>
      <c r="R326" s="28">
        <f t="shared" si="121"/>
        <v>80.7</v>
      </c>
      <c r="S326" s="29">
        <f t="shared" si="122"/>
        <v>0.46220570012391571</v>
      </c>
      <c r="T326" s="29">
        <f t="shared" si="123"/>
        <v>0.46220570012391571</v>
      </c>
      <c r="U326" s="29">
        <f t="shared" si="124"/>
        <v>0.59199999999999997</v>
      </c>
      <c r="V326" s="29">
        <f t="shared" si="125"/>
        <v>0.67700000000000005</v>
      </c>
      <c r="W326" s="29">
        <f t="shared" si="126"/>
        <v>0.76100000000000001</v>
      </c>
      <c r="X326" s="29">
        <f t="shared" si="127"/>
        <v>0.84599999999999997</v>
      </c>
      <c r="Y326" s="29">
        <f t="shared" si="128"/>
        <v>0.92100000000000004</v>
      </c>
      <c r="Z326" s="29">
        <f t="shared" si="129"/>
        <v>0.96299999999999997</v>
      </c>
      <c r="AA326" s="21" t="str">
        <f t="shared" si="130"/>
        <v>A</v>
      </c>
      <c r="AB326" s="21" t="str">
        <f t="shared" si="131"/>
        <v>A</v>
      </c>
      <c r="AC326" s="21" t="str">
        <f t="shared" si="132"/>
        <v>A+++</v>
      </c>
      <c r="AD326" s="21" t="str">
        <f t="shared" si="133"/>
        <v>A+++</v>
      </c>
      <c r="AE326" s="47" t="str">
        <f t="shared" si="134"/>
        <v>Refrigerador-Congelador frost-free</v>
      </c>
      <c r="AF326" s="47">
        <f t="shared" si="116"/>
        <v>0.46220570012391571</v>
      </c>
      <c r="AH326" s="97">
        <f t="shared" si="135"/>
        <v>0</v>
      </c>
    </row>
    <row r="327" spans="1:34" x14ac:dyDescent="0.25">
      <c r="A327" s="51" t="s">
        <v>461</v>
      </c>
      <c r="B327" s="51" t="s">
        <v>470</v>
      </c>
      <c r="C327" s="52" t="s">
        <v>477</v>
      </c>
      <c r="D327" s="51" t="s">
        <v>23</v>
      </c>
      <c r="E327" s="51" t="s">
        <v>22</v>
      </c>
      <c r="F327" s="51" t="s">
        <v>27</v>
      </c>
      <c r="G327" s="51" t="s">
        <v>472</v>
      </c>
      <c r="H327" s="51">
        <v>352</v>
      </c>
      <c r="I327" s="51">
        <v>0</v>
      </c>
      <c r="J327" s="51">
        <v>0</v>
      </c>
      <c r="K327" s="51">
        <v>121</v>
      </c>
      <c r="L327" s="21">
        <f t="shared" si="117"/>
        <v>473</v>
      </c>
      <c r="M327" s="51">
        <v>37.299999999999997</v>
      </c>
      <c r="N327" s="51">
        <v>37.299999999999997</v>
      </c>
      <c r="O327" s="27">
        <f t="shared" si="118"/>
        <v>691.02</v>
      </c>
      <c r="P327" s="21">
        <f t="shared" si="119"/>
        <v>0.10589999999999999</v>
      </c>
      <c r="Q327" s="21">
        <f t="shared" si="120"/>
        <v>7.4862000000000002</v>
      </c>
      <c r="R327" s="28">
        <f t="shared" si="121"/>
        <v>80.7</v>
      </c>
      <c r="S327" s="29">
        <f t="shared" si="122"/>
        <v>0.46220570012391571</v>
      </c>
      <c r="T327" s="29">
        <f t="shared" si="123"/>
        <v>0.46220570012391571</v>
      </c>
      <c r="U327" s="29">
        <f t="shared" si="124"/>
        <v>0.59199999999999997</v>
      </c>
      <c r="V327" s="29">
        <f t="shared" si="125"/>
        <v>0.67700000000000005</v>
      </c>
      <c r="W327" s="29">
        <f t="shared" si="126"/>
        <v>0.76100000000000001</v>
      </c>
      <c r="X327" s="29">
        <f t="shared" si="127"/>
        <v>0.84599999999999997</v>
      </c>
      <c r="Y327" s="29">
        <f t="shared" si="128"/>
        <v>0.92100000000000004</v>
      </c>
      <c r="Z327" s="29">
        <f t="shared" si="129"/>
        <v>0.96299999999999997</v>
      </c>
      <c r="AA327" s="21" t="str">
        <f t="shared" si="130"/>
        <v>A</v>
      </c>
      <c r="AB327" s="21" t="str">
        <f t="shared" si="131"/>
        <v>A</v>
      </c>
      <c r="AC327" s="21" t="str">
        <f t="shared" si="132"/>
        <v>A+++</v>
      </c>
      <c r="AD327" s="21" t="str">
        <f t="shared" si="133"/>
        <v>A+++</v>
      </c>
      <c r="AE327" s="47" t="str">
        <f t="shared" si="134"/>
        <v>Refrigerador-Congelador frost-free</v>
      </c>
      <c r="AF327" s="47">
        <f t="shared" si="116"/>
        <v>0.46220570012391571</v>
      </c>
      <c r="AH327" s="97">
        <f t="shared" si="135"/>
        <v>0</v>
      </c>
    </row>
    <row r="328" spans="1:34" x14ac:dyDescent="0.25">
      <c r="A328" s="51" t="s">
        <v>461</v>
      </c>
      <c r="B328" s="51" t="s">
        <v>470</v>
      </c>
      <c r="C328" s="52" t="s">
        <v>478</v>
      </c>
      <c r="D328" s="51" t="s">
        <v>23</v>
      </c>
      <c r="E328" s="51" t="s">
        <v>22</v>
      </c>
      <c r="F328" s="51" t="s">
        <v>27</v>
      </c>
      <c r="G328" s="51" t="s">
        <v>472</v>
      </c>
      <c r="H328" s="51">
        <v>446</v>
      </c>
      <c r="I328" s="51">
        <v>0</v>
      </c>
      <c r="J328" s="51">
        <v>0</v>
      </c>
      <c r="K328" s="51">
        <v>150</v>
      </c>
      <c r="L328" s="21">
        <f t="shared" si="117"/>
        <v>596</v>
      </c>
      <c r="M328" s="51">
        <v>39.1</v>
      </c>
      <c r="N328" s="51">
        <v>39.1</v>
      </c>
      <c r="O328" s="27">
        <f t="shared" si="118"/>
        <v>868.19999999999993</v>
      </c>
      <c r="P328" s="21">
        <f t="shared" si="119"/>
        <v>0.10589999999999999</v>
      </c>
      <c r="Q328" s="21">
        <f t="shared" si="120"/>
        <v>7.4862000000000002</v>
      </c>
      <c r="R328" s="28">
        <f t="shared" si="121"/>
        <v>99.4</v>
      </c>
      <c r="S328" s="29">
        <f t="shared" si="122"/>
        <v>0.39336016096579474</v>
      </c>
      <c r="T328" s="29">
        <f t="shared" si="123"/>
        <v>0.39336016096579474</v>
      </c>
      <c r="U328" s="29">
        <f t="shared" si="124"/>
        <v>0.59199999999999997</v>
      </c>
      <c r="V328" s="29">
        <f t="shared" si="125"/>
        <v>0.67700000000000005</v>
      </c>
      <c r="W328" s="29">
        <f t="shared" si="126"/>
        <v>0.76100000000000001</v>
      </c>
      <c r="X328" s="29">
        <f t="shared" si="127"/>
        <v>0.84599999999999997</v>
      </c>
      <c r="Y328" s="29">
        <f t="shared" si="128"/>
        <v>0.92100000000000004</v>
      </c>
      <c r="Z328" s="29">
        <f t="shared" si="129"/>
        <v>0.96299999999999997</v>
      </c>
      <c r="AA328" s="21" t="str">
        <f t="shared" si="130"/>
        <v>A</v>
      </c>
      <c r="AB328" s="21" t="str">
        <f t="shared" si="131"/>
        <v>A</v>
      </c>
      <c r="AC328" s="21" t="str">
        <f t="shared" si="132"/>
        <v>A+++</v>
      </c>
      <c r="AD328" s="21" t="str">
        <f t="shared" si="133"/>
        <v>A+++</v>
      </c>
      <c r="AE328" s="47" t="str">
        <f t="shared" si="134"/>
        <v>Refrigerador-Congelador frost-free</v>
      </c>
      <c r="AF328" s="47">
        <f t="shared" si="116"/>
        <v>0.39336016096579474</v>
      </c>
      <c r="AH328" s="97">
        <f t="shared" si="135"/>
        <v>0</v>
      </c>
    </row>
    <row r="329" spans="1:34" x14ac:dyDescent="0.25">
      <c r="A329" s="51" t="s">
        <v>461</v>
      </c>
      <c r="B329" s="51" t="s">
        <v>470</v>
      </c>
      <c r="C329" s="52" t="s">
        <v>479</v>
      </c>
      <c r="D329" s="51" t="s">
        <v>23</v>
      </c>
      <c r="E329" s="51" t="s">
        <v>22</v>
      </c>
      <c r="F329" s="51" t="s">
        <v>27</v>
      </c>
      <c r="G329" s="51" t="s">
        <v>472</v>
      </c>
      <c r="H329" s="51">
        <v>446</v>
      </c>
      <c r="I329" s="51">
        <v>0</v>
      </c>
      <c r="J329" s="51">
        <v>0</v>
      </c>
      <c r="K329" s="51">
        <v>150</v>
      </c>
      <c r="L329" s="21">
        <f t="shared" si="117"/>
        <v>596</v>
      </c>
      <c r="M329" s="51">
        <v>39.1</v>
      </c>
      <c r="N329" s="51">
        <v>39.1</v>
      </c>
      <c r="O329" s="27">
        <f t="shared" si="118"/>
        <v>868.19999999999993</v>
      </c>
      <c r="P329" s="21">
        <f t="shared" si="119"/>
        <v>0.10589999999999999</v>
      </c>
      <c r="Q329" s="21">
        <f t="shared" si="120"/>
        <v>7.4862000000000002</v>
      </c>
      <c r="R329" s="28">
        <f t="shared" si="121"/>
        <v>99.4</v>
      </c>
      <c r="S329" s="29">
        <f t="shared" si="122"/>
        <v>0.39336016096579474</v>
      </c>
      <c r="T329" s="29">
        <f t="shared" si="123"/>
        <v>0.39336016096579474</v>
      </c>
      <c r="U329" s="29">
        <f t="shared" si="124"/>
        <v>0.59199999999999997</v>
      </c>
      <c r="V329" s="29">
        <f t="shared" si="125"/>
        <v>0.67700000000000005</v>
      </c>
      <c r="W329" s="29">
        <f t="shared" si="126"/>
        <v>0.76100000000000001</v>
      </c>
      <c r="X329" s="29">
        <f t="shared" si="127"/>
        <v>0.84599999999999997</v>
      </c>
      <c r="Y329" s="29">
        <f t="shared" si="128"/>
        <v>0.92100000000000004</v>
      </c>
      <c r="Z329" s="29">
        <f t="shared" si="129"/>
        <v>0.96299999999999997</v>
      </c>
      <c r="AA329" s="21" t="str">
        <f t="shared" si="130"/>
        <v>A</v>
      </c>
      <c r="AB329" s="21" t="str">
        <f t="shared" si="131"/>
        <v>A</v>
      </c>
      <c r="AC329" s="21" t="str">
        <f t="shared" si="132"/>
        <v>A+++</v>
      </c>
      <c r="AD329" s="21" t="str">
        <f t="shared" si="133"/>
        <v>A+++</v>
      </c>
      <c r="AE329" s="47" t="str">
        <f t="shared" si="134"/>
        <v>Refrigerador-Congelador frost-free</v>
      </c>
      <c r="AF329" s="47">
        <f t="shared" si="116"/>
        <v>0.39336016096579474</v>
      </c>
      <c r="AH329" s="97">
        <f t="shared" si="135"/>
        <v>0</v>
      </c>
    </row>
    <row r="330" spans="1:34" x14ac:dyDescent="0.25">
      <c r="A330" s="51" t="s">
        <v>461</v>
      </c>
      <c r="B330" s="51" t="s">
        <v>470</v>
      </c>
      <c r="C330" s="52" t="s">
        <v>480</v>
      </c>
      <c r="D330" s="51" t="s">
        <v>23</v>
      </c>
      <c r="E330" s="51" t="s">
        <v>22</v>
      </c>
      <c r="F330" s="51" t="s">
        <v>27</v>
      </c>
      <c r="G330" s="51" t="s">
        <v>472</v>
      </c>
      <c r="H330" s="51">
        <v>446</v>
      </c>
      <c r="I330" s="51">
        <v>0</v>
      </c>
      <c r="J330" s="51">
        <v>0</v>
      </c>
      <c r="K330" s="51">
        <v>150</v>
      </c>
      <c r="L330" s="21">
        <f t="shared" si="117"/>
        <v>596</v>
      </c>
      <c r="M330" s="51">
        <v>39.1</v>
      </c>
      <c r="N330" s="51">
        <v>39.1</v>
      </c>
      <c r="O330" s="27">
        <f t="shared" si="118"/>
        <v>868.19999999999993</v>
      </c>
      <c r="P330" s="21">
        <f t="shared" si="119"/>
        <v>0.10589999999999999</v>
      </c>
      <c r="Q330" s="21">
        <f t="shared" si="120"/>
        <v>7.4862000000000002</v>
      </c>
      <c r="R330" s="28">
        <f t="shared" si="121"/>
        <v>99.4</v>
      </c>
      <c r="S330" s="29">
        <f t="shared" si="122"/>
        <v>0.39336016096579474</v>
      </c>
      <c r="T330" s="29">
        <f t="shared" si="123"/>
        <v>0.39336016096579474</v>
      </c>
      <c r="U330" s="29">
        <f t="shared" si="124"/>
        <v>0.59199999999999997</v>
      </c>
      <c r="V330" s="29">
        <f t="shared" si="125"/>
        <v>0.67700000000000005</v>
      </c>
      <c r="W330" s="29">
        <f t="shared" si="126"/>
        <v>0.76100000000000001</v>
      </c>
      <c r="X330" s="29">
        <f t="shared" si="127"/>
        <v>0.84599999999999997</v>
      </c>
      <c r="Y330" s="29">
        <f t="shared" si="128"/>
        <v>0.92100000000000004</v>
      </c>
      <c r="Z330" s="29">
        <f t="shared" si="129"/>
        <v>0.96299999999999997</v>
      </c>
      <c r="AA330" s="21" t="str">
        <f t="shared" si="130"/>
        <v>A</v>
      </c>
      <c r="AB330" s="21" t="str">
        <f t="shared" si="131"/>
        <v>A</v>
      </c>
      <c r="AC330" s="21" t="str">
        <f t="shared" si="132"/>
        <v>A+++</v>
      </c>
      <c r="AD330" s="21" t="str">
        <f t="shared" si="133"/>
        <v>A+++</v>
      </c>
      <c r="AE330" s="47" t="str">
        <f t="shared" si="134"/>
        <v>Refrigerador-Congelador frost-free</v>
      </c>
      <c r="AF330" s="47">
        <f t="shared" si="116"/>
        <v>0.39336016096579474</v>
      </c>
      <c r="AH330" s="97">
        <f t="shared" si="135"/>
        <v>0</v>
      </c>
    </row>
    <row r="331" spans="1:34" x14ac:dyDescent="0.25">
      <c r="A331" s="51" t="s">
        <v>461</v>
      </c>
      <c r="B331" s="51" t="s">
        <v>470</v>
      </c>
      <c r="C331" s="52" t="s">
        <v>481</v>
      </c>
      <c r="D331" s="51" t="s">
        <v>23</v>
      </c>
      <c r="E331" s="51" t="s">
        <v>22</v>
      </c>
      <c r="F331" s="51" t="s">
        <v>27</v>
      </c>
      <c r="G331" s="51" t="s">
        <v>472</v>
      </c>
      <c r="H331" s="51">
        <v>446</v>
      </c>
      <c r="I331" s="51">
        <v>0</v>
      </c>
      <c r="J331" s="51">
        <v>0</v>
      </c>
      <c r="K331" s="51">
        <v>150</v>
      </c>
      <c r="L331" s="21">
        <f t="shared" si="117"/>
        <v>596</v>
      </c>
      <c r="M331" s="51">
        <v>39.1</v>
      </c>
      <c r="N331" s="51">
        <v>39.1</v>
      </c>
      <c r="O331" s="27">
        <f t="shared" si="118"/>
        <v>868.19999999999993</v>
      </c>
      <c r="P331" s="21">
        <f t="shared" si="119"/>
        <v>0.10589999999999999</v>
      </c>
      <c r="Q331" s="21">
        <f t="shared" si="120"/>
        <v>7.4862000000000002</v>
      </c>
      <c r="R331" s="28">
        <f t="shared" si="121"/>
        <v>99.4</v>
      </c>
      <c r="S331" s="29">
        <f t="shared" si="122"/>
        <v>0.39336016096579474</v>
      </c>
      <c r="T331" s="29">
        <f t="shared" si="123"/>
        <v>0.39336016096579474</v>
      </c>
      <c r="U331" s="29">
        <f t="shared" si="124"/>
        <v>0.59199999999999997</v>
      </c>
      <c r="V331" s="29">
        <f t="shared" si="125"/>
        <v>0.67700000000000005</v>
      </c>
      <c r="W331" s="29">
        <f t="shared" si="126"/>
        <v>0.76100000000000001</v>
      </c>
      <c r="X331" s="29">
        <f t="shared" si="127"/>
        <v>0.84599999999999997</v>
      </c>
      <c r="Y331" s="29">
        <f t="shared" si="128"/>
        <v>0.92100000000000004</v>
      </c>
      <c r="Z331" s="29">
        <f t="shared" si="129"/>
        <v>0.96299999999999997</v>
      </c>
      <c r="AA331" s="21" t="str">
        <f t="shared" si="130"/>
        <v>A</v>
      </c>
      <c r="AB331" s="21" t="str">
        <f t="shared" si="131"/>
        <v>A</v>
      </c>
      <c r="AC331" s="21" t="str">
        <f t="shared" si="132"/>
        <v>A+++</v>
      </c>
      <c r="AD331" s="21" t="str">
        <f t="shared" si="133"/>
        <v>A+++</v>
      </c>
      <c r="AE331" s="47" t="str">
        <f t="shared" si="134"/>
        <v>Refrigerador-Congelador frost-free</v>
      </c>
      <c r="AF331" s="47">
        <f t="shared" si="116"/>
        <v>0.39336016096579474</v>
      </c>
      <c r="AH331" s="97">
        <f t="shared" si="135"/>
        <v>0</v>
      </c>
    </row>
    <row r="332" spans="1:34" x14ac:dyDescent="0.25">
      <c r="A332" s="51" t="s">
        <v>461</v>
      </c>
      <c r="B332" s="51" t="s">
        <v>470</v>
      </c>
      <c r="C332" s="52" t="s">
        <v>482</v>
      </c>
      <c r="D332" s="51" t="s">
        <v>23</v>
      </c>
      <c r="E332" s="51" t="s">
        <v>22</v>
      </c>
      <c r="F332" s="51" t="s">
        <v>27</v>
      </c>
      <c r="G332" s="51" t="s">
        <v>467</v>
      </c>
      <c r="H332" s="51">
        <v>439</v>
      </c>
      <c r="I332" s="51">
        <v>0</v>
      </c>
      <c r="J332" s="51">
        <v>0</v>
      </c>
      <c r="K332" s="51">
        <v>197</v>
      </c>
      <c r="L332" s="21">
        <f t="shared" si="117"/>
        <v>636</v>
      </c>
      <c r="M332" s="51">
        <v>43.2</v>
      </c>
      <c r="N332" s="51">
        <v>43.2</v>
      </c>
      <c r="O332" s="27">
        <f t="shared" si="118"/>
        <v>964.14</v>
      </c>
      <c r="P332" s="21">
        <f t="shared" si="119"/>
        <v>0.10589999999999999</v>
      </c>
      <c r="Q332" s="21">
        <f t="shared" si="120"/>
        <v>7.4862000000000002</v>
      </c>
      <c r="R332" s="28">
        <f t="shared" si="121"/>
        <v>109.6</v>
      </c>
      <c r="S332" s="29">
        <f t="shared" si="122"/>
        <v>0.39416058394160591</v>
      </c>
      <c r="T332" s="29">
        <f t="shared" si="123"/>
        <v>0.39416058394160591</v>
      </c>
      <c r="U332" s="29">
        <f t="shared" si="124"/>
        <v>0.59199999999999997</v>
      </c>
      <c r="V332" s="29">
        <f t="shared" si="125"/>
        <v>0.67700000000000005</v>
      </c>
      <c r="W332" s="29">
        <f t="shared" si="126"/>
        <v>0.76100000000000001</v>
      </c>
      <c r="X332" s="29">
        <f t="shared" si="127"/>
        <v>0.84599999999999997</v>
      </c>
      <c r="Y332" s="29">
        <f t="shared" si="128"/>
        <v>0.92100000000000004</v>
      </c>
      <c r="Z332" s="29">
        <f t="shared" si="129"/>
        <v>0.96299999999999997</v>
      </c>
      <c r="AA332" s="21" t="str">
        <f t="shared" si="130"/>
        <v>A</v>
      </c>
      <c r="AB332" s="21" t="str">
        <f t="shared" si="131"/>
        <v>A</v>
      </c>
      <c r="AC332" s="21" t="str">
        <f t="shared" si="132"/>
        <v>A+++</v>
      </c>
      <c r="AD332" s="21" t="str">
        <f t="shared" si="133"/>
        <v>A+++</v>
      </c>
      <c r="AE332" s="47" t="str">
        <f t="shared" si="134"/>
        <v>Refrigerador-Congelador frost-free</v>
      </c>
      <c r="AF332" s="47">
        <f t="shared" si="116"/>
        <v>0.39416058394160591</v>
      </c>
      <c r="AH332" s="97">
        <f t="shared" si="135"/>
        <v>0</v>
      </c>
    </row>
    <row r="333" spans="1:34" x14ac:dyDescent="0.25">
      <c r="A333" s="32" t="s">
        <v>65</v>
      </c>
      <c r="B333" s="25" t="s">
        <v>252</v>
      </c>
      <c r="C333" s="26" t="s">
        <v>66</v>
      </c>
      <c r="D333" s="25" t="s">
        <v>24</v>
      </c>
      <c r="E333" s="25" t="s">
        <v>21</v>
      </c>
      <c r="F333" s="25" t="s">
        <v>60</v>
      </c>
      <c r="G333" s="25" t="s">
        <v>67</v>
      </c>
      <c r="H333" s="25">
        <v>70</v>
      </c>
      <c r="I333" s="25">
        <v>12</v>
      </c>
      <c r="J333" s="25">
        <v>0</v>
      </c>
      <c r="K333" s="25">
        <v>0</v>
      </c>
      <c r="L333" s="21">
        <f t="shared" si="117"/>
        <v>82</v>
      </c>
      <c r="M333" s="25">
        <v>18</v>
      </c>
      <c r="N333" s="25">
        <v>18</v>
      </c>
      <c r="O333" s="27">
        <f t="shared" si="118"/>
        <v>86.92</v>
      </c>
      <c r="P333" s="21">
        <f t="shared" si="119"/>
        <v>3.4599999999999999E-2</v>
      </c>
      <c r="Q333" s="21">
        <f t="shared" si="120"/>
        <v>19.117000000000001</v>
      </c>
      <c r="R333" s="28">
        <f t="shared" si="121"/>
        <v>22.1</v>
      </c>
      <c r="S333" s="29">
        <f t="shared" si="122"/>
        <v>0.81447963800904977</v>
      </c>
      <c r="T333" s="29">
        <f t="shared" si="123"/>
        <v>0.81447963800904977</v>
      </c>
      <c r="U333" s="29">
        <f t="shared" si="124"/>
        <v>0.59899999999999998</v>
      </c>
      <c r="V333" s="29">
        <f t="shared" si="125"/>
        <v>0.68400000000000005</v>
      </c>
      <c r="W333" s="29">
        <f t="shared" si="126"/>
        <v>0.77</v>
      </c>
      <c r="X333" s="29">
        <f t="shared" si="127"/>
        <v>0.85499999999999998</v>
      </c>
      <c r="Y333" s="29">
        <f t="shared" si="128"/>
        <v>0.93100000000000005</v>
      </c>
      <c r="Z333" s="29">
        <f t="shared" si="129"/>
        <v>0.97199999999999998</v>
      </c>
      <c r="AA333" s="21" t="str">
        <f t="shared" si="130"/>
        <v>A</v>
      </c>
      <c r="AB333" s="21" t="str">
        <f t="shared" si="131"/>
        <v>A</v>
      </c>
      <c r="AC333" s="21" t="str">
        <f t="shared" si="132"/>
        <v>A</v>
      </c>
      <c r="AD333" s="21" t="str">
        <f t="shared" si="133"/>
        <v>A</v>
      </c>
      <c r="AE333" s="47" t="str">
        <f t="shared" si="134"/>
        <v xml:space="preserve">Refrigerador </v>
      </c>
      <c r="AF333" s="47">
        <f t="shared" si="116"/>
        <v>0.81447963800904977</v>
      </c>
      <c r="AH333" s="97">
        <f t="shared" si="135"/>
        <v>0</v>
      </c>
    </row>
    <row r="334" spans="1:34" x14ac:dyDescent="0.25">
      <c r="A334" s="64" t="s">
        <v>92</v>
      </c>
      <c r="B334" s="64" t="s">
        <v>93</v>
      </c>
      <c r="C334" s="65" t="s">
        <v>565</v>
      </c>
      <c r="D334" s="64" t="s">
        <v>61</v>
      </c>
      <c r="E334" s="64" t="s">
        <v>22</v>
      </c>
      <c r="F334" s="64" t="s">
        <v>60</v>
      </c>
      <c r="G334" s="64" t="s">
        <v>566</v>
      </c>
      <c r="H334" s="64"/>
      <c r="I334" s="64"/>
      <c r="J334" s="64"/>
      <c r="K334" s="64">
        <v>333</v>
      </c>
      <c r="L334" s="21">
        <v>333</v>
      </c>
      <c r="M334" s="64">
        <v>108</v>
      </c>
      <c r="N334" s="64"/>
      <c r="O334" s="27">
        <v>739.2600000000001</v>
      </c>
      <c r="P334" s="21">
        <v>1.78E-2</v>
      </c>
      <c r="Q334" s="21">
        <v>58.712000000000003</v>
      </c>
      <c r="R334" s="28">
        <v>71.900000000000006</v>
      </c>
      <c r="S334" s="68">
        <v>1.5020862308762168</v>
      </c>
      <c r="T334" s="68" t="s">
        <v>551</v>
      </c>
      <c r="U334" s="68">
        <v>0.59899999999999998</v>
      </c>
      <c r="V334" s="68">
        <v>0.68400000000000005</v>
      </c>
      <c r="W334" s="68">
        <v>0.77</v>
      </c>
      <c r="X334" s="68">
        <v>0.85499999999999998</v>
      </c>
      <c r="Y334" s="68">
        <v>0.93100000000000005</v>
      </c>
      <c r="Z334" s="68">
        <v>0.97199999999999998</v>
      </c>
      <c r="AA334" s="21" t="s">
        <v>11</v>
      </c>
      <c r="AB334" s="21" t="s">
        <v>551</v>
      </c>
      <c r="AC334" s="21" t="s">
        <v>11</v>
      </c>
      <c r="AD334" s="21" t="s">
        <v>551</v>
      </c>
      <c r="AE334" s="47" t="str">
        <f t="shared" si="134"/>
        <v>Congelador vertical frost-free</v>
      </c>
      <c r="AF334" s="47">
        <f t="shared" ref="AF334:AF407" si="136">IF(S334="-",T334, S334)</f>
        <v>1.5020862308762168</v>
      </c>
      <c r="AH334" s="97" t="e">
        <f t="shared" si="135"/>
        <v>#VALUE!</v>
      </c>
    </row>
    <row r="335" spans="1:34" x14ac:dyDescent="0.25">
      <c r="A335" s="64" t="s">
        <v>92</v>
      </c>
      <c r="B335" s="64" t="s">
        <v>93</v>
      </c>
      <c r="C335" s="65" t="s">
        <v>567</v>
      </c>
      <c r="D335" s="64" t="s">
        <v>61</v>
      </c>
      <c r="E335" s="64" t="s">
        <v>22</v>
      </c>
      <c r="F335" s="64" t="s">
        <v>60</v>
      </c>
      <c r="G335" s="64" t="s">
        <v>566</v>
      </c>
      <c r="H335" s="64"/>
      <c r="I335" s="64"/>
      <c r="J335" s="64"/>
      <c r="K335" s="64">
        <v>333</v>
      </c>
      <c r="L335" s="21">
        <v>333</v>
      </c>
      <c r="M335" s="64">
        <v>108</v>
      </c>
      <c r="N335" s="64"/>
      <c r="O335" s="27">
        <v>739.2600000000001</v>
      </c>
      <c r="P335" s="21">
        <v>1.78E-2</v>
      </c>
      <c r="Q335" s="21">
        <v>58.712000000000003</v>
      </c>
      <c r="R335" s="28">
        <v>71.900000000000006</v>
      </c>
      <c r="S335" s="68">
        <v>1.5020862308762168</v>
      </c>
      <c r="T335" s="68" t="s">
        <v>551</v>
      </c>
      <c r="U335" s="68">
        <v>0.59899999999999998</v>
      </c>
      <c r="V335" s="68">
        <v>0.68400000000000005</v>
      </c>
      <c r="W335" s="68">
        <v>0.77</v>
      </c>
      <c r="X335" s="68">
        <v>0.85499999999999998</v>
      </c>
      <c r="Y335" s="68">
        <v>0.93100000000000005</v>
      </c>
      <c r="Z335" s="68">
        <v>0.97199999999999998</v>
      </c>
      <c r="AA335" s="21" t="s">
        <v>11</v>
      </c>
      <c r="AB335" s="21" t="s">
        <v>551</v>
      </c>
      <c r="AC335" s="21" t="s">
        <v>11</v>
      </c>
      <c r="AD335" s="21" t="s">
        <v>551</v>
      </c>
      <c r="AE335" s="47" t="str">
        <f t="shared" si="134"/>
        <v>Congelador vertical frost-free</v>
      </c>
      <c r="AF335" s="47">
        <f t="shared" si="136"/>
        <v>1.5020862308762168</v>
      </c>
      <c r="AH335" s="97" t="e">
        <f t="shared" si="135"/>
        <v>#VALUE!</v>
      </c>
    </row>
    <row r="336" spans="1:34" x14ac:dyDescent="0.25">
      <c r="A336" s="64" t="s">
        <v>92</v>
      </c>
      <c r="B336" s="64" t="s">
        <v>93</v>
      </c>
      <c r="C336" s="65" t="s">
        <v>568</v>
      </c>
      <c r="D336" s="64" t="s">
        <v>61</v>
      </c>
      <c r="E336" s="64" t="s">
        <v>22</v>
      </c>
      <c r="F336" s="64" t="s">
        <v>60</v>
      </c>
      <c r="G336" s="64" t="s">
        <v>566</v>
      </c>
      <c r="H336" s="64"/>
      <c r="I336" s="64"/>
      <c r="J336" s="64"/>
      <c r="K336" s="64">
        <v>400</v>
      </c>
      <c r="L336" s="21">
        <v>400</v>
      </c>
      <c r="M336" s="64">
        <v>64</v>
      </c>
      <c r="N336" s="64"/>
      <c r="O336" s="27">
        <v>888</v>
      </c>
      <c r="P336" s="21">
        <v>1.78E-2</v>
      </c>
      <c r="Q336" s="21">
        <v>58.712000000000003</v>
      </c>
      <c r="R336" s="28">
        <v>74.5</v>
      </c>
      <c r="S336" s="68">
        <v>0.85906040268456374</v>
      </c>
      <c r="T336" s="68" t="s">
        <v>551</v>
      </c>
      <c r="U336" s="68">
        <v>0.59899999999999998</v>
      </c>
      <c r="V336" s="68">
        <v>0.68400000000000005</v>
      </c>
      <c r="W336" s="68">
        <v>0.77</v>
      </c>
      <c r="X336" s="68">
        <v>0.85499999999999998</v>
      </c>
      <c r="Y336" s="68">
        <v>0.93100000000000005</v>
      </c>
      <c r="Z336" s="68">
        <v>0.97199999999999998</v>
      </c>
      <c r="AA336" s="21" t="s">
        <v>16</v>
      </c>
      <c r="AB336" s="21" t="s">
        <v>551</v>
      </c>
      <c r="AC336" s="21" t="s">
        <v>16</v>
      </c>
      <c r="AD336" s="21" t="s">
        <v>551</v>
      </c>
      <c r="AE336" s="47" t="str">
        <f t="shared" si="134"/>
        <v>Congelador vertical frost-free</v>
      </c>
      <c r="AF336" s="47">
        <f t="shared" si="136"/>
        <v>0.85906040268456374</v>
      </c>
      <c r="AH336" s="97" t="e">
        <f t="shared" si="135"/>
        <v>#VALUE!</v>
      </c>
    </row>
    <row r="337" spans="1:34" x14ac:dyDescent="0.25">
      <c r="A337" s="64" t="s">
        <v>92</v>
      </c>
      <c r="B337" s="64" t="s">
        <v>93</v>
      </c>
      <c r="C337" s="65" t="s">
        <v>569</v>
      </c>
      <c r="D337" s="64" t="s">
        <v>61</v>
      </c>
      <c r="E337" s="64" t="s">
        <v>22</v>
      </c>
      <c r="F337" s="64" t="s">
        <v>60</v>
      </c>
      <c r="G337" s="64" t="s">
        <v>566</v>
      </c>
      <c r="H337" s="64"/>
      <c r="I337" s="64"/>
      <c r="J337" s="64"/>
      <c r="K337" s="64">
        <v>400</v>
      </c>
      <c r="L337" s="21">
        <v>400</v>
      </c>
      <c r="M337" s="64">
        <v>64</v>
      </c>
      <c r="N337" s="64"/>
      <c r="O337" s="27">
        <v>888</v>
      </c>
      <c r="P337" s="21">
        <v>1.78E-2</v>
      </c>
      <c r="Q337" s="21">
        <v>58.712000000000003</v>
      </c>
      <c r="R337" s="28">
        <v>74.5</v>
      </c>
      <c r="S337" s="68">
        <v>0.85906040268456374</v>
      </c>
      <c r="T337" s="68" t="s">
        <v>551</v>
      </c>
      <c r="U337" s="68">
        <v>0.59899999999999998</v>
      </c>
      <c r="V337" s="68">
        <v>0.68400000000000005</v>
      </c>
      <c r="W337" s="68">
        <v>0.77</v>
      </c>
      <c r="X337" s="68">
        <v>0.85499999999999998</v>
      </c>
      <c r="Y337" s="68">
        <v>0.93100000000000005</v>
      </c>
      <c r="Z337" s="68">
        <v>0.97199999999999998</v>
      </c>
      <c r="AA337" s="21" t="s">
        <v>16</v>
      </c>
      <c r="AB337" s="21" t="s">
        <v>551</v>
      </c>
      <c r="AC337" s="21" t="s">
        <v>16</v>
      </c>
      <c r="AD337" s="21" t="s">
        <v>551</v>
      </c>
      <c r="AE337" s="47" t="str">
        <f t="shared" si="134"/>
        <v>Congelador vertical frost-free</v>
      </c>
      <c r="AF337" s="47">
        <f t="shared" si="136"/>
        <v>0.85906040268456374</v>
      </c>
      <c r="AH337" s="97" t="e">
        <f t="shared" si="135"/>
        <v>#VALUE!</v>
      </c>
    </row>
    <row r="338" spans="1:34" x14ac:dyDescent="0.25">
      <c r="A338" s="64" t="s">
        <v>92</v>
      </c>
      <c r="B338" s="64" t="s">
        <v>93</v>
      </c>
      <c r="C338" s="65" t="s">
        <v>570</v>
      </c>
      <c r="D338" s="64" t="s">
        <v>24</v>
      </c>
      <c r="E338" s="64" t="s">
        <v>22</v>
      </c>
      <c r="F338" s="64" t="s">
        <v>60</v>
      </c>
      <c r="G338" s="64" t="s">
        <v>95</v>
      </c>
      <c r="H338" s="64">
        <v>460</v>
      </c>
      <c r="I338" s="64"/>
      <c r="J338" s="64"/>
      <c r="K338" s="64"/>
      <c r="L338" s="21">
        <v>460</v>
      </c>
      <c r="M338" s="64">
        <v>33.299999999999997</v>
      </c>
      <c r="N338" s="64"/>
      <c r="O338" s="27">
        <v>552</v>
      </c>
      <c r="P338" s="21">
        <v>3.0499999999999999E-2</v>
      </c>
      <c r="Q338" s="21">
        <v>33.683999999999997</v>
      </c>
      <c r="R338" s="28">
        <v>50.5</v>
      </c>
      <c r="S338" s="68">
        <v>0.65940594059405933</v>
      </c>
      <c r="T338" s="68" t="s">
        <v>551</v>
      </c>
      <c r="U338" s="68">
        <v>0.59899999999999998</v>
      </c>
      <c r="V338" s="68">
        <v>0.68400000000000005</v>
      </c>
      <c r="W338" s="68">
        <v>0.77</v>
      </c>
      <c r="X338" s="68">
        <v>0.85499999999999998</v>
      </c>
      <c r="Y338" s="68">
        <v>0.93100000000000005</v>
      </c>
      <c r="Z338" s="68">
        <v>0.97199999999999998</v>
      </c>
      <c r="AA338" s="21" t="s">
        <v>12</v>
      </c>
      <c r="AB338" s="21" t="s">
        <v>551</v>
      </c>
      <c r="AC338" s="21" t="s">
        <v>32</v>
      </c>
      <c r="AD338" s="21" t="s">
        <v>551</v>
      </c>
      <c r="AE338" s="47"/>
      <c r="AF338" s="47"/>
      <c r="AH338" s="97" t="e">
        <f t="shared" si="135"/>
        <v>#VALUE!</v>
      </c>
    </row>
    <row r="339" spans="1:34" x14ac:dyDescent="0.25">
      <c r="A339" s="64" t="s">
        <v>92</v>
      </c>
      <c r="B339" s="64" t="s">
        <v>93</v>
      </c>
      <c r="C339" s="65" t="s">
        <v>571</v>
      </c>
      <c r="D339" s="64" t="s">
        <v>24</v>
      </c>
      <c r="E339" s="64" t="s">
        <v>22</v>
      </c>
      <c r="F339" s="64" t="s">
        <v>60</v>
      </c>
      <c r="G339" s="64" t="s">
        <v>95</v>
      </c>
      <c r="H339" s="64">
        <v>460</v>
      </c>
      <c r="I339" s="64"/>
      <c r="J339" s="64"/>
      <c r="K339" s="64"/>
      <c r="L339" s="21">
        <v>460</v>
      </c>
      <c r="M339" s="64">
        <v>33.299999999999997</v>
      </c>
      <c r="N339" s="64"/>
      <c r="O339" s="27">
        <v>552</v>
      </c>
      <c r="P339" s="21">
        <v>3.0499999999999999E-2</v>
      </c>
      <c r="Q339" s="21">
        <v>33.683999999999997</v>
      </c>
      <c r="R339" s="28">
        <v>50.5</v>
      </c>
      <c r="S339" s="68">
        <v>0.65940594059405933</v>
      </c>
      <c r="T339" s="68" t="s">
        <v>551</v>
      </c>
      <c r="U339" s="68">
        <v>0.59899999999999998</v>
      </c>
      <c r="V339" s="68">
        <v>0.68400000000000005</v>
      </c>
      <c r="W339" s="68">
        <v>0.77</v>
      </c>
      <c r="X339" s="68">
        <v>0.85499999999999998</v>
      </c>
      <c r="Y339" s="68">
        <v>0.93100000000000005</v>
      </c>
      <c r="Z339" s="68">
        <v>0.97199999999999998</v>
      </c>
      <c r="AA339" s="21" t="s">
        <v>12</v>
      </c>
      <c r="AB339" s="21" t="s">
        <v>551</v>
      </c>
      <c r="AC339" s="21" t="s">
        <v>32</v>
      </c>
      <c r="AD339" s="21" t="s">
        <v>551</v>
      </c>
      <c r="AE339" s="47"/>
      <c r="AF339" s="47"/>
      <c r="AH339" s="97" t="e">
        <f t="shared" si="135"/>
        <v>#VALUE!</v>
      </c>
    </row>
    <row r="340" spans="1:34" x14ac:dyDescent="0.25">
      <c r="A340" s="64" t="s">
        <v>92</v>
      </c>
      <c r="B340" s="64" t="s">
        <v>93</v>
      </c>
      <c r="C340" s="65" t="s">
        <v>572</v>
      </c>
      <c r="D340" s="64" t="s">
        <v>24</v>
      </c>
      <c r="E340" s="64" t="s">
        <v>22</v>
      </c>
      <c r="F340" s="64" t="s">
        <v>60</v>
      </c>
      <c r="G340" s="64" t="s">
        <v>95</v>
      </c>
      <c r="H340" s="64">
        <v>587</v>
      </c>
      <c r="I340" s="64"/>
      <c r="J340" s="64"/>
      <c r="K340" s="64"/>
      <c r="L340" s="21">
        <v>587</v>
      </c>
      <c r="M340" s="67">
        <v>31.1</v>
      </c>
      <c r="N340" s="67"/>
      <c r="O340" s="27">
        <v>704.4</v>
      </c>
      <c r="P340" s="21">
        <v>3.0499999999999999E-2</v>
      </c>
      <c r="Q340" s="21">
        <v>33.683999999999997</v>
      </c>
      <c r="R340" s="28">
        <v>55.2</v>
      </c>
      <c r="S340" s="68">
        <v>0.56340579710144922</v>
      </c>
      <c r="T340" s="68" t="s">
        <v>551</v>
      </c>
      <c r="U340" s="68">
        <v>0.59899999999999998</v>
      </c>
      <c r="V340" s="68">
        <v>0.68400000000000005</v>
      </c>
      <c r="W340" s="68">
        <v>0.77</v>
      </c>
      <c r="X340" s="68">
        <v>0.85499999999999998</v>
      </c>
      <c r="Y340" s="68">
        <v>0.93100000000000005</v>
      </c>
      <c r="Z340" s="68">
        <v>0.97199999999999998</v>
      </c>
      <c r="AA340" s="21" t="s">
        <v>12</v>
      </c>
      <c r="AB340" s="21" t="s">
        <v>551</v>
      </c>
      <c r="AC340" s="21" t="s">
        <v>33</v>
      </c>
      <c r="AD340" s="21" t="s">
        <v>551</v>
      </c>
      <c r="AE340" s="47"/>
      <c r="AF340" s="47"/>
      <c r="AH340" s="97" t="e">
        <f t="shared" si="135"/>
        <v>#VALUE!</v>
      </c>
    </row>
    <row r="341" spans="1:34" x14ac:dyDescent="0.25">
      <c r="A341" s="64" t="s">
        <v>92</v>
      </c>
      <c r="B341" s="64" t="s">
        <v>93</v>
      </c>
      <c r="C341" s="65" t="s">
        <v>573</v>
      </c>
      <c r="D341" s="64" t="s">
        <v>24</v>
      </c>
      <c r="E341" s="64" t="s">
        <v>22</v>
      </c>
      <c r="F341" s="64" t="s">
        <v>60</v>
      </c>
      <c r="G341" s="64" t="s">
        <v>95</v>
      </c>
      <c r="H341" s="64">
        <v>587</v>
      </c>
      <c r="I341" s="64"/>
      <c r="J341" s="64"/>
      <c r="K341" s="64"/>
      <c r="L341" s="21">
        <v>587</v>
      </c>
      <c r="M341" s="67">
        <v>31.1</v>
      </c>
      <c r="N341" s="67"/>
      <c r="O341" s="27">
        <v>704.4</v>
      </c>
      <c r="P341" s="21">
        <v>3.0499999999999999E-2</v>
      </c>
      <c r="Q341" s="21">
        <v>33.683999999999997</v>
      </c>
      <c r="R341" s="28">
        <v>55.2</v>
      </c>
      <c r="S341" s="68">
        <v>0.56340579710144922</v>
      </c>
      <c r="T341" s="68" t="s">
        <v>551</v>
      </c>
      <c r="U341" s="68">
        <v>0.59899999999999998</v>
      </c>
      <c r="V341" s="68">
        <v>0.68400000000000005</v>
      </c>
      <c r="W341" s="68">
        <v>0.77</v>
      </c>
      <c r="X341" s="68">
        <v>0.85499999999999998</v>
      </c>
      <c r="Y341" s="68">
        <v>0.93100000000000005</v>
      </c>
      <c r="Z341" s="68">
        <v>0.97199999999999998</v>
      </c>
      <c r="AA341" s="21" t="s">
        <v>12</v>
      </c>
      <c r="AB341" s="21" t="s">
        <v>551</v>
      </c>
      <c r="AC341" s="21" t="s">
        <v>33</v>
      </c>
      <c r="AD341" s="21" t="s">
        <v>551</v>
      </c>
      <c r="AE341" s="47"/>
      <c r="AF341" s="47"/>
      <c r="AH341" s="97" t="e">
        <f t="shared" si="135"/>
        <v>#VALUE!</v>
      </c>
    </row>
    <row r="342" spans="1:34" x14ac:dyDescent="0.25">
      <c r="A342" s="64" t="s">
        <v>92</v>
      </c>
      <c r="B342" s="64" t="s">
        <v>93</v>
      </c>
      <c r="C342" s="65" t="s">
        <v>574</v>
      </c>
      <c r="D342" s="64" t="s">
        <v>23</v>
      </c>
      <c r="E342" s="64" t="s">
        <v>22</v>
      </c>
      <c r="F342" s="64" t="s">
        <v>60</v>
      </c>
      <c r="G342" s="64" t="s">
        <v>94</v>
      </c>
      <c r="H342" s="64">
        <v>406</v>
      </c>
      <c r="I342" s="64"/>
      <c r="J342" s="64"/>
      <c r="K342" s="64">
        <v>87</v>
      </c>
      <c r="L342" s="21">
        <v>493</v>
      </c>
      <c r="M342" s="67">
        <v>61.2</v>
      </c>
      <c r="N342" s="67"/>
      <c r="O342" s="27">
        <v>680.34</v>
      </c>
      <c r="P342" s="21">
        <v>0.10589999999999999</v>
      </c>
      <c r="Q342" s="21">
        <v>7.4862000000000002</v>
      </c>
      <c r="R342" s="28">
        <v>79.5</v>
      </c>
      <c r="S342" s="68">
        <v>0.76981132075471703</v>
      </c>
      <c r="T342" s="68" t="s">
        <v>551</v>
      </c>
      <c r="U342" s="68">
        <v>0.59199999999999997</v>
      </c>
      <c r="V342" s="68">
        <v>0.67700000000000005</v>
      </c>
      <c r="W342" s="68">
        <v>0.76100000000000001</v>
      </c>
      <c r="X342" s="68">
        <v>0.84599999999999997</v>
      </c>
      <c r="Y342" s="68">
        <v>0.92100000000000004</v>
      </c>
      <c r="Z342" s="68">
        <v>0.96299999999999997</v>
      </c>
      <c r="AA342" s="21" t="s">
        <v>12</v>
      </c>
      <c r="AB342" s="21" t="s">
        <v>551</v>
      </c>
      <c r="AC342" s="21" t="s">
        <v>12</v>
      </c>
      <c r="AD342" s="21" t="s">
        <v>551</v>
      </c>
      <c r="AE342" s="47"/>
      <c r="AF342" s="47"/>
      <c r="AH342" s="97" t="e">
        <f t="shared" si="135"/>
        <v>#VALUE!</v>
      </c>
    </row>
    <row r="343" spans="1:34" x14ac:dyDescent="0.25">
      <c r="A343" s="64" t="s">
        <v>92</v>
      </c>
      <c r="B343" s="64" t="s">
        <v>93</v>
      </c>
      <c r="C343" s="65" t="s">
        <v>575</v>
      </c>
      <c r="D343" s="64" t="s">
        <v>23</v>
      </c>
      <c r="E343" s="64" t="s">
        <v>22</v>
      </c>
      <c r="F343" s="64" t="s">
        <v>60</v>
      </c>
      <c r="G343" s="64" t="s">
        <v>94</v>
      </c>
      <c r="H343" s="64">
        <v>406</v>
      </c>
      <c r="I343" s="64"/>
      <c r="J343" s="64"/>
      <c r="K343" s="64">
        <v>87</v>
      </c>
      <c r="L343" s="21">
        <v>493</v>
      </c>
      <c r="M343" s="67">
        <v>61.2</v>
      </c>
      <c r="N343" s="67"/>
      <c r="O343" s="27">
        <v>680.34</v>
      </c>
      <c r="P343" s="21">
        <v>0.10589999999999999</v>
      </c>
      <c r="Q343" s="21">
        <v>7.4862000000000002</v>
      </c>
      <c r="R343" s="28">
        <v>79.5</v>
      </c>
      <c r="S343" s="68">
        <v>0.76981132075471703</v>
      </c>
      <c r="T343" s="68" t="s">
        <v>551</v>
      </c>
      <c r="U343" s="68">
        <v>0.59199999999999997</v>
      </c>
      <c r="V343" s="68">
        <v>0.67700000000000005</v>
      </c>
      <c r="W343" s="68">
        <v>0.76100000000000001</v>
      </c>
      <c r="X343" s="68">
        <v>0.84599999999999997</v>
      </c>
      <c r="Y343" s="68">
        <v>0.92100000000000004</v>
      </c>
      <c r="Z343" s="68">
        <v>0.96299999999999997</v>
      </c>
      <c r="AA343" s="21" t="s">
        <v>12</v>
      </c>
      <c r="AB343" s="21" t="s">
        <v>551</v>
      </c>
      <c r="AC343" s="21" t="s">
        <v>12</v>
      </c>
      <c r="AD343" s="21" t="s">
        <v>551</v>
      </c>
      <c r="AE343" s="47"/>
      <c r="AF343" s="47"/>
      <c r="AH343" s="97" t="e">
        <f t="shared" si="135"/>
        <v>#VALUE!</v>
      </c>
    </row>
    <row r="344" spans="1:34" x14ac:dyDescent="0.25">
      <c r="A344" s="64" t="s">
        <v>92</v>
      </c>
      <c r="B344" s="64" t="s">
        <v>93</v>
      </c>
      <c r="C344" s="65" t="s">
        <v>576</v>
      </c>
      <c r="D344" s="64" t="s">
        <v>23</v>
      </c>
      <c r="E344" s="64" t="s">
        <v>22</v>
      </c>
      <c r="F344" s="64" t="s">
        <v>60</v>
      </c>
      <c r="G344" s="64" t="s">
        <v>94</v>
      </c>
      <c r="H344" s="64">
        <v>430</v>
      </c>
      <c r="I344" s="64"/>
      <c r="J344" s="64"/>
      <c r="K344" s="64">
        <v>176</v>
      </c>
      <c r="L344" s="21">
        <v>606</v>
      </c>
      <c r="M344" s="67">
        <v>61.3</v>
      </c>
      <c r="N344" s="67"/>
      <c r="O344" s="27">
        <v>906.72</v>
      </c>
      <c r="P344" s="21">
        <v>0.10589999999999999</v>
      </c>
      <c r="Q344" s="21">
        <v>7.4862000000000002</v>
      </c>
      <c r="R344" s="28">
        <v>103.5</v>
      </c>
      <c r="S344" s="68">
        <v>0.59227053140096619</v>
      </c>
      <c r="T344" s="68" t="s">
        <v>551</v>
      </c>
      <c r="U344" s="68">
        <v>0.59199999999999997</v>
      </c>
      <c r="V344" s="68">
        <v>0.67700000000000005</v>
      </c>
      <c r="W344" s="68">
        <v>0.76100000000000001</v>
      </c>
      <c r="X344" s="68">
        <v>0.84599999999999997</v>
      </c>
      <c r="Y344" s="68">
        <v>0.92100000000000004</v>
      </c>
      <c r="Z344" s="68">
        <v>0.96299999999999997</v>
      </c>
      <c r="AA344" s="21" t="s">
        <v>12</v>
      </c>
      <c r="AB344" s="21" t="s">
        <v>551</v>
      </c>
      <c r="AC344" s="21" t="s">
        <v>32</v>
      </c>
      <c r="AD344" s="21" t="s">
        <v>551</v>
      </c>
      <c r="AE344" s="47"/>
      <c r="AF344" s="47"/>
      <c r="AH344" s="97" t="e">
        <f t="shared" si="135"/>
        <v>#VALUE!</v>
      </c>
    </row>
    <row r="345" spans="1:34" x14ac:dyDescent="0.25">
      <c r="A345" s="64" t="s">
        <v>92</v>
      </c>
      <c r="B345" s="64" t="s">
        <v>93</v>
      </c>
      <c r="C345" s="65" t="s">
        <v>577</v>
      </c>
      <c r="D345" s="64" t="s">
        <v>23</v>
      </c>
      <c r="E345" s="64" t="s">
        <v>22</v>
      </c>
      <c r="F345" s="64" t="s">
        <v>60</v>
      </c>
      <c r="G345" s="64" t="s">
        <v>94</v>
      </c>
      <c r="H345" s="64">
        <v>430</v>
      </c>
      <c r="I345" s="64"/>
      <c r="J345" s="64"/>
      <c r="K345" s="64">
        <v>176</v>
      </c>
      <c r="L345" s="21">
        <v>606</v>
      </c>
      <c r="M345" s="67">
        <v>61.3</v>
      </c>
      <c r="N345" s="67"/>
      <c r="O345" s="27">
        <v>906.72</v>
      </c>
      <c r="P345" s="21">
        <v>0.10589999999999999</v>
      </c>
      <c r="Q345" s="21">
        <v>7.4862000000000002</v>
      </c>
      <c r="R345" s="28">
        <v>103.5</v>
      </c>
      <c r="S345" s="68">
        <v>0.59227053140096619</v>
      </c>
      <c r="T345" s="68" t="s">
        <v>551</v>
      </c>
      <c r="U345" s="68">
        <v>0.59199999999999997</v>
      </c>
      <c r="V345" s="68">
        <v>0.67700000000000005</v>
      </c>
      <c r="W345" s="68">
        <v>0.76100000000000001</v>
      </c>
      <c r="X345" s="68">
        <v>0.84599999999999997</v>
      </c>
      <c r="Y345" s="68">
        <v>0.92100000000000004</v>
      </c>
      <c r="Z345" s="68">
        <v>0.96299999999999997</v>
      </c>
      <c r="AA345" s="21" t="s">
        <v>12</v>
      </c>
      <c r="AB345" s="21" t="s">
        <v>551</v>
      </c>
      <c r="AC345" s="21" t="s">
        <v>32</v>
      </c>
      <c r="AD345" s="21" t="s">
        <v>551</v>
      </c>
      <c r="AE345" s="47"/>
      <c r="AF345" s="47"/>
      <c r="AH345" s="97" t="e">
        <f t="shared" ref="AH345:AH386" si="137">T345-S345</f>
        <v>#VALUE!</v>
      </c>
    </row>
    <row r="346" spans="1:34" x14ac:dyDescent="0.25">
      <c r="A346" s="64" t="s">
        <v>92</v>
      </c>
      <c r="B346" s="64" t="s">
        <v>93</v>
      </c>
      <c r="C346" s="65" t="s">
        <v>578</v>
      </c>
      <c r="D346" s="64" t="s">
        <v>23</v>
      </c>
      <c r="E346" s="64" t="s">
        <v>22</v>
      </c>
      <c r="F346" s="64" t="s">
        <v>60</v>
      </c>
      <c r="G346" s="64" t="s">
        <v>94</v>
      </c>
      <c r="H346" s="64">
        <v>526</v>
      </c>
      <c r="I346" s="64"/>
      <c r="J346" s="64"/>
      <c r="K346" s="64">
        <v>176</v>
      </c>
      <c r="L346" s="21">
        <v>702</v>
      </c>
      <c r="M346" s="67">
        <v>101.1</v>
      </c>
      <c r="N346" s="67"/>
      <c r="O346" s="27">
        <v>1021.92</v>
      </c>
      <c r="P346" s="21">
        <v>0.10589999999999999</v>
      </c>
      <c r="Q346" s="21">
        <v>7.4862000000000002</v>
      </c>
      <c r="R346" s="28">
        <v>115.7</v>
      </c>
      <c r="S346" s="68">
        <v>0.8738115816767501</v>
      </c>
      <c r="T346" s="68" t="s">
        <v>551</v>
      </c>
      <c r="U346" s="68">
        <v>0.59199999999999997</v>
      </c>
      <c r="V346" s="68">
        <v>0.67700000000000005</v>
      </c>
      <c r="W346" s="68">
        <v>0.76100000000000001</v>
      </c>
      <c r="X346" s="68">
        <v>0.84599999999999997</v>
      </c>
      <c r="Y346" s="68">
        <v>0.92100000000000004</v>
      </c>
      <c r="Z346" s="68">
        <v>0.96299999999999997</v>
      </c>
      <c r="AA346" s="21" t="s">
        <v>16</v>
      </c>
      <c r="AB346" s="21" t="s">
        <v>551</v>
      </c>
      <c r="AC346" s="21" t="s">
        <v>16</v>
      </c>
      <c r="AD346" s="21" t="s">
        <v>551</v>
      </c>
      <c r="AE346" s="47"/>
      <c r="AF346" s="47"/>
      <c r="AH346" s="97" t="e">
        <f t="shared" si="137"/>
        <v>#VALUE!</v>
      </c>
    </row>
    <row r="347" spans="1:34" x14ac:dyDescent="0.25">
      <c r="A347" s="64" t="s">
        <v>92</v>
      </c>
      <c r="B347" s="64" t="s">
        <v>93</v>
      </c>
      <c r="C347" s="65" t="s">
        <v>579</v>
      </c>
      <c r="D347" s="64" t="s">
        <v>23</v>
      </c>
      <c r="E347" s="64" t="s">
        <v>22</v>
      </c>
      <c r="F347" s="64" t="s">
        <v>60</v>
      </c>
      <c r="G347" s="64" t="s">
        <v>94</v>
      </c>
      <c r="H347" s="64">
        <v>526</v>
      </c>
      <c r="I347" s="64"/>
      <c r="J347" s="64"/>
      <c r="K347" s="64">
        <v>176</v>
      </c>
      <c r="L347" s="21">
        <v>702</v>
      </c>
      <c r="M347" s="67">
        <v>101.1</v>
      </c>
      <c r="N347" s="67"/>
      <c r="O347" s="27">
        <v>1021.92</v>
      </c>
      <c r="P347" s="21">
        <v>0.10589999999999999</v>
      </c>
      <c r="Q347" s="21">
        <v>7.4862000000000002</v>
      </c>
      <c r="R347" s="28">
        <v>115.7</v>
      </c>
      <c r="S347" s="68">
        <v>0.8738115816767501</v>
      </c>
      <c r="T347" s="68" t="s">
        <v>551</v>
      </c>
      <c r="U347" s="68">
        <v>0.59199999999999997</v>
      </c>
      <c r="V347" s="68">
        <v>0.67700000000000005</v>
      </c>
      <c r="W347" s="68">
        <v>0.76100000000000001</v>
      </c>
      <c r="X347" s="68">
        <v>0.84599999999999997</v>
      </c>
      <c r="Y347" s="68">
        <v>0.92100000000000004</v>
      </c>
      <c r="Z347" s="68">
        <v>0.96299999999999997</v>
      </c>
      <c r="AA347" s="21" t="s">
        <v>16</v>
      </c>
      <c r="AB347" s="21" t="s">
        <v>551</v>
      </c>
      <c r="AC347" s="21" t="s">
        <v>16</v>
      </c>
      <c r="AD347" s="21" t="s">
        <v>551</v>
      </c>
      <c r="AE347" s="47"/>
      <c r="AF347" s="47"/>
      <c r="AH347" s="97" t="e">
        <f t="shared" si="137"/>
        <v>#VALUE!</v>
      </c>
    </row>
    <row r="348" spans="1:34" x14ac:dyDescent="0.25">
      <c r="A348" s="40" t="s">
        <v>110</v>
      </c>
      <c r="B348" s="40" t="s">
        <v>454</v>
      </c>
      <c r="C348" s="42" t="s">
        <v>227</v>
      </c>
      <c r="D348" s="40" t="s">
        <v>24</v>
      </c>
      <c r="E348" s="40" t="s">
        <v>21</v>
      </c>
      <c r="F348" s="40" t="s">
        <v>27</v>
      </c>
      <c r="G348" s="40" t="s">
        <v>116</v>
      </c>
      <c r="H348" s="42">
        <v>68</v>
      </c>
      <c r="I348" s="42">
        <v>8</v>
      </c>
      <c r="J348" s="42">
        <v>0</v>
      </c>
      <c r="K348" s="42">
        <v>0</v>
      </c>
      <c r="L348" s="21">
        <f>SUM(H348:K348)</f>
        <v>76</v>
      </c>
      <c r="M348" s="42">
        <v>16.8</v>
      </c>
      <c r="N348" s="42">
        <v>16.8</v>
      </c>
      <c r="O348" s="27">
        <f>(H348+I348*$O$15+J348*$O$17+K348*$O$19)*IF(E348=$E$20,$O$13,1)</f>
        <v>79.28</v>
      </c>
      <c r="P348" s="21">
        <f>VLOOKUP(AE348,$P$13:$R$19,2,FALSE)</f>
        <v>3.4599999999999999E-2</v>
      </c>
      <c r="Q348" s="21">
        <f>VLOOKUP(AE348,$P$13:$R$19,3,FALSE)</f>
        <v>19.117000000000001</v>
      </c>
      <c r="R348" s="28">
        <f>ROUND(P348*O348+Q348,1)</f>
        <v>21.9</v>
      </c>
      <c r="S348" s="61">
        <f>IF(M348&gt;0,M348/R348,"-")</f>
        <v>0.76712328767123295</v>
      </c>
      <c r="T348" s="61">
        <f>IF(N348&gt;0,N348/R348,"-")</f>
        <v>0.76712328767123295</v>
      </c>
      <c r="U348" s="61">
        <f>VLOOKUP($AE348,$P$13:$X$19,4,FALSE)</f>
        <v>0.59899999999999998</v>
      </c>
      <c r="V348" s="61">
        <f>VLOOKUP($AE348,$P$13:$X$19,5,FALSE)</f>
        <v>0.68400000000000005</v>
      </c>
      <c r="W348" s="61">
        <f>VLOOKUP($AE348,$P$13:$X$19,6,FALSE)</f>
        <v>0.77</v>
      </c>
      <c r="X348" s="61">
        <f>VLOOKUP($AE348,$P$13:$X$19,7,FALSE)</f>
        <v>0.85499999999999998</v>
      </c>
      <c r="Y348" s="61">
        <f>VLOOKUP($AE348,$P$13:$X$19,8,FALSE)</f>
        <v>0.93100000000000005</v>
      </c>
      <c r="Z348" s="61">
        <f>VLOOKUP($AE348,$P$13:$X$19,9,FALSE)</f>
        <v>0.97199999999999998</v>
      </c>
      <c r="AA348" s="21" t="str">
        <f>IF(S348&lt;&gt;"-",IF(S348&lt;X348,$X$24,IF(S348&lt;Y348,$Y$24,$Z$24)),"-")</f>
        <v>A</v>
      </c>
      <c r="AB348" s="21" t="str">
        <f>IF(T348&lt;&gt;"-",IF(T348&lt;X348,$X$24,IF(T348&lt;Y348,$Y$24,$Z$24)),"-")</f>
        <v>A</v>
      </c>
      <c r="AC348" s="21" t="str">
        <f>IF(S348&lt;&gt;"-",IF(S348&lt;U348,$U$24,IF(S348&lt;V348,$V$24,IF(S348&lt;W348,$W$24,IF(S348&lt;X348,$X$24,IF(S348&lt;Y348,$Y$24,$Z$24))))),"-")</f>
        <v>A+</v>
      </c>
      <c r="AD348" s="21" t="str">
        <f>IF(T348&lt;&gt;"-",IF(T348&lt;U348,$U$24,IF(T348&lt;V348,$V$24,IF(T348&lt;W348,$W$24,IF(T348&lt;X348,$X$24,IF(T348&lt;Y348,$Y$24,$Z$24))))),"-")</f>
        <v>A+</v>
      </c>
      <c r="AE348" s="47" t="str">
        <f t="shared" si="134"/>
        <v xml:space="preserve">Refrigerador </v>
      </c>
      <c r="AF348" s="47">
        <f t="shared" si="136"/>
        <v>0.76712328767123295</v>
      </c>
      <c r="AH348" s="97">
        <f t="shared" si="137"/>
        <v>0</v>
      </c>
    </row>
    <row r="349" spans="1:34" x14ac:dyDescent="0.25">
      <c r="A349" s="40" t="s">
        <v>110</v>
      </c>
      <c r="B349" s="40" t="s">
        <v>454</v>
      </c>
      <c r="C349" s="42" t="s">
        <v>228</v>
      </c>
      <c r="D349" s="40" t="s">
        <v>24</v>
      </c>
      <c r="E349" s="40" t="s">
        <v>21</v>
      </c>
      <c r="F349" s="40" t="s">
        <v>27</v>
      </c>
      <c r="G349" s="40" t="s">
        <v>116</v>
      </c>
      <c r="H349" s="42">
        <v>109</v>
      </c>
      <c r="I349" s="42">
        <v>8</v>
      </c>
      <c r="J349" s="42">
        <v>0</v>
      </c>
      <c r="K349" s="42">
        <v>0</v>
      </c>
      <c r="L349" s="21">
        <f>SUM(H349:K349)</f>
        <v>117</v>
      </c>
      <c r="M349" s="45">
        <v>19</v>
      </c>
      <c r="N349" s="45">
        <v>19</v>
      </c>
      <c r="O349" s="27">
        <f>(H349+I349*$O$15+J349*$O$17+K349*$O$19)*IF(E349=$E$20,$O$13,1)</f>
        <v>120.28</v>
      </c>
      <c r="P349" s="21">
        <f>VLOOKUP(AE349,$P$13:$R$19,2,FALSE)</f>
        <v>3.4599999999999999E-2</v>
      </c>
      <c r="Q349" s="21">
        <f>VLOOKUP(AE349,$P$13:$R$19,3,FALSE)</f>
        <v>19.117000000000001</v>
      </c>
      <c r="R349" s="28">
        <f>ROUND(P349*O349+Q349,1)</f>
        <v>23.3</v>
      </c>
      <c r="S349" s="61">
        <f>IF(M349&gt;0,M349/R349,"-")</f>
        <v>0.81545064377682397</v>
      </c>
      <c r="T349" s="61">
        <f>IF(N349&gt;0,N349/R349,"-")</f>
        <v>0.81545064377682397</v>
      </c>
      <c r="U349" s="61">
        <f>VLOOKUP($AE349,$P$13:$X$19,4,FALSE)</f>
        <v>0.59899999999999998</v>
      </c>
      <c r="V349" s="61">
        <f>VLOOKUP($AE349,$P$13:$X$19,5,FALSE)</f>
        <v>0.68400000000000005</v>
      </c>
      <c r="W349" s="61">
        <f>VLOOKUP($AE349,$P$13:$X$19,6,FALSE)</f>
        <v>0.77</v>
      </c>
      <c r="X349" s="61">
        <f>VLOOKUP($AE349,$P$13:$X$19,7,FALSE)</f>
        <v>0.85499999999999998</v>
      </c>
      <c r="Y349" s="61">
        <f>VLOOKUP($AE349,$P$13:$X$19,8,FALSE)</f>
        <v>0.93100000000000005</v>
      </c>
      <c r="Z349" s="61">
        <f>VLOOKUP($AE349,$P$13:$X$19,9,FALSE)</f>
        <v>0.97199999999999998</v>
      </c>
      <c r="AA349" s="21" t="str">
        <f>IF(S349&lt;&gt;"-",IF(S349&lt;X349,$X$24,IF(S349&lt;Y349,$Y$24,$Z$24)),"-")</f>
        <v>A</v>
      </c>
      <c r="AB349" s="21" t="str">
        <f>IF(T349&lt;&gt;"-",IF(T349&lt;X349,$X$24,IF(T349&lt;Y349,$Y$24,$Z$24)),"-")</f>
        <v>A</v>
      </c>
      <c r="AC349" s="21" t="str">
        <f>IF(S349&lt;&gt;"-",IF(S349&lt;U349,$U$24,IF(S349&lt;V349,$V$24,IF(S349&lt;W349,$W$24,IF(S349&lt;X349,$X$24,IF(S349&lt;Y349,$Y$24,$Z$24))))),"-")</f>
        <v>A</v>
      </c>
      <c r="AD349" s="21" t="str">
        <f>IF(T349&lt;&gt;"-",IF(T349&lt;U349,$U$24,IF(T349&lt;V349,$V$24,IF(T349&lt;W349,$W$24,IF(T349&lt;X349,$X$24,IF(T349&lt;Y349,$Y$24,$Z$24))))),"-")</f>
        <v>A</v>
      </c>
      <c r="AE349" s="47" t="str">
        <f t="shared" si="134"/>
        <v xml:space="preserve">Refrigerador </v>
      </c>
      <c r="AF349" s="47">
        <f t="shared" si="136"/>
        <v>0.81545064377682397</v>
      </c>
      <c r="AH349" s="97">
        <f t="shared" si="137"/>
        <v>0</v>
      </c>
    </row>
    <row r="350" spans="1:34" x14ac:dyDescent="0.25">
      <c r="A350" s="40" t="s">
        <v>110</v>
      </c>
      <c r="B350" s="42" t="s">
        <v>454</v>
      </c>
      <c r="C350" s="41" t="s">
        <v>201</v>
      </c>
      <c r="D350" s="40" t="s">
        <v>23</v>
      </c>
      <c r="E350" s="42" t="s">
        <v>22</v>
      </c>
      <c r="F350" s="40" t="s">
        <v>27</v>
      </c>
      <c r="G350" s="40" t="s">
        <v>112</v>
      </c>
      <c r="H350" s="40">
        <v>308</v>
      </c>
      <c r="I350" s="40">
        <v>0</v>
      </c>
      <c r="J350" s="40">
        <v>10</v>
      </c>
      <c r="K350" s="40">
        <v>125</v>
      </c>
      <c r="L350" s="21">
        <f>SUM(H350:K350)</f>
        <v>443</v>
      </c>
      <c r="M350" s="43">
        <v>59</v>
      </c>
      <c r="N350" s="43">
        <v>59</v>
      </c>
      <c r="O350" s="27">
        <f>(H350+I350*$O$15+J350*$O$17+K350*$O$19)*IF(E350=$E$20,$O$13,1)</f>
        <v>666.66</v>
      </c>
      <c r="P350" s="21">
        <f>VLOOKUP(AE350,$P$13:$R$19,2,FALSE)</f>
        <v>0.10589999999999999</v>
      </c>
      <c r="Q350" s="21">
        <f>VLOOKUP(AE350,$P$13:$R$19,3,FALSE)</f>
        <v>7.4862000000000002</v>
      </c>
      <c r="R350" s="28">
        <f>ROUND(P350*O350+Q350,1)</f>
        <v>78.099999999999994</v>
      </c>
      <c r="S350" s="61">
        <f>IF(M350&gt;0,M350/R350,"-")</f>
        <v>0.75544174135723441</v>
      </c>
      <c r="T350" s="61">
        <f>IF(N350&gt;0,N350/R350,"-")</f>
        <v>0.75544174135723441</v>
      </c>
      <c r="U350" s="61">
        <f>VLOOKUP($AE350,$P$13:$X$19,4,FALSE)</f>
        <v>0.59199999999999997</v>
      </c>
      <c r="V350" s="61">
        <f>VLOOKUP($AE350,$P$13:$X$19,5,FALSE)</f>
        <v>0.67700000000000005</v>
      </c>
      <c r="W350" s="61">
        <f>VLOOKUP($AE350,$P$13:$X$19,6,FALSE)</f>
        <v>0.76100000000000001</v>
      </c>
      <c r="X350" s="61">
        <f>VLOOKUP($AE350,$P$13:$X$19,7,FALSE)</f>
        <v>0.84599999999999997</v>
      </c>
      <c r="Y350" s="61">
        <f>VLOOKUP($AE350,$P$13:$X$19,8,FALSE)</f>
        <v>0.92100000000000004</v>
      </c>
      <c r="Z350" s="61">
        <f>VLOOKUP($AE350,$P$13:$X$19,9,FALSE)</f>
        <v>0.96299999999999997</v>
      </c>
      <c r="AA350" s="21" t="str">
        <f>IF(S350&lt;&gt;"-",IF(S350&lt;X350,$X$24,IF(S350&lt;Y350,$Y$24,$Z$24)),"-")</f>
        <v>A</v>
      </c>
      <c r="AB350" s="21" t="str">
        <f>IF(T350&lt;&gt;"-",IF(T350&lt;X350,$X$24,IF(T350&lt;Y350,$Y$24,$Z$24)),"-")</f>
        <v>A</v>
      </c>
      <c r="AC350" s="21" t="str">
        <f>IF(S350&lt;&gt;"-",IF(S350&lt;U350,$U$24,IF(S350&lt;V350,$V$24,IF(S350&lt;W350,$W$24,IF(S350&lt;X350,$X$24,IF(S350&lt;Y350,$Y$24,$Z$24))))),"-")</f>
        <v>A+</v>
      </c>
      <c r="AD350" s="21" t="str">
        <f>IF(T350&lt;&gt;"-",IF(T350&lt;U350,$U$24,IF(T350&lt;V350,$V$24,IF(T350&lt;W350,$W$24,IF(T350&lt;X350,$X$24,IF(T350&lt;Y350,$Y$24,$Z$24))))),"-")</f>
        <v>A+</v>
      </c>
      <c r="AE350" s="47" t="str">
        <f t="shared" si="134"/>
        <v>Refrigerador-Congelador frost-free</v>
      </c>
      <c r="AF350" s="47">
        <f t="shared" si="136"/>
        <v>0.75544174135723441</v>
      </c>
      <c r="AH350" s="97">
        <f t="shared" si="137"/>
        <v>0</v>
      </c>
    </row>
    <row r="351" spans="1:34" x14ac:dyDescent="0.25">
      <c r="A351" s="40" t="s">
        <v>110</v>
      </c>
      <c r="B351" s="42" t="s">
        <v>454</v>
      </c>
      <c r="C351" s="41" t="s">
        <v>237</v>
      </c>
      <c r="D351" s="40" t="s">
        <v>23</v>
      </c>
      <c r="E351" s="42" t="s">
        <v>22</v>
      </c>
      <c r="F351" s="40" t="s">
        <v>27</v>
      </c>
      <c r="G351" s="40" t="s">
        <v>112</v>
      </c>
      <c r="H351" s="40">
        <v>343</v>
      </c>
      <c r="I351" s="46">
        <v>0</v>
      </c>
      <c r="J351" s="40">
        <v>10</v>
      </c>
      <c r="K351" s="40">
        <v>125</v>
      </c>
      <c r="L351" s="21">
        <f>SUM(H351:K351)</f>
        <v>478</v>
      </c>
      <c r="M351" s="43">
        <v>69</v>
      </c>
      <c r="N351" s="43">
        <v>69</v>
      </c>
      <c r="O351" s="27">
        <f>(H351+I351*$O$15+J351*$O$17+K351*$O$19)*IF(E351=$E$20,$O$13,1)</f>
        <v>708.66</v>
      </c>
      <c r="P351" s="21">
        <f>VLOOKUP(AE351,$P$13:$R$19,2,FALSE)</f>
        <v>0.10589999999999999</v>
      </c>
      <c r="Q351" s="21">
        <f>VLOOKUP(AE351,$P$13:$R$19,3,FALSE)</f>
        <v>7.4862000000000002</v>
      </c>
      <c r="R351" s="28">
        <f>ROUND(P351*O351+Q351,1)</f>
        <v>82.5</v>
      </c>
      <c r="S351" s="61">
        <f>IF(M351&gt;0,M351/R351,"-")</f>
        <v>0.83636363636363631</v>
      </c>
      <c r="T351" s="61">
        <f>IF(N351&gt;0,N351/R351,"-")</f>
        <v>0.83636363636363631</v>
      </c>
      <c r="U351" s="61">
        <f>VLOOKUP($AE351,$P$13:$X$19,4,FALSE)</f>
        <v>0.59199999999999997</v>
      </c>
      <c r="V351" s="61">
        <f>VLOOKUP($AE351,$P$13:$X$19,5,FALSE)</f>
        <v>0.67700000000000005</v>
      </c>
      <c r="W351" s="61">
        <f>VLOOKUP($AE351,$P$13:$X$19,6,FALSE)</f>
        <v>0.76100000000000001</v>
      </c>
      <c r="X351" s="61">
        <f>VLOOKUP($AE351,$P$13:$X$19,7,FALSE)</f>
        <v>0.84599999999999997</v>
      </c>
      <c r="Y351" s="61">
        <f>VLOOKUP($AE351,$P$13:$X$19,8,FALSE)</f>
        <v>0.92100000000000004</v>
      </c>
      <c r="Z351" s="61">
        <f>VLOOKUP($AE351,$P$13:$X$19,9,FALSE)</f>
        <v>0.96299999999999997</v>
      </c>
      <c r="AA351" s="21" t="str">
        <f>IF(S351&lt;&gt;"-",IF(S351&lt;X351,$X$24,IF(S351&lt;Y351,$Y$24,$Z$24)),"-")</f>
        <v>A</v>
      </c>
      <c r="AB351" s="21" t="str">
        <f>IF(T351&lt;&gt;"-",IF(T351&lt;X351,$X$24,IF(T351&lt;Y351,$Y$24,$Z$24)),"-")</f>
        <v>A</v>
      </c>
      <c r="AC351" s="21" t="str">
        <f>IF(S351&lt;&gt;"-",IF(S351&lt;U351,$U$24,IF(S351&lt;V351,$V$24,IF(S351&lt;W351,$W$24,IF(S351&lt;X351,$X$24,IF(S351&lt;Y351,$Y$24,$Z$24))))),"-")</f>
        <v>A</v>
      </c>
      <c r="AD351" s="21" t="str">
        <f>IF(T351&lt;&gt;"-",IF(T351&lt;U351,$U$24,IF(T351&lt;V351,$V$24,IF(T351&lt;W351,$W$24,IF(T351&lt;X351,$X$24,IF(T351&lt;Y351,$Y$24,$Z$24))))),"-")</f>
        <v>A</v>
      </c>
      <c r="AE351" s="47" t="str">
        <f t="shared" si="134"/>
        <v>Refrigerador-Congelador frost-free</v>
      </c>
      <c r="AF351" s="47">
        <f t="shared" si="136"/>
        <v>0.83636363636363631</v>
      </c>
      <c r="AH351" s="97">
        <f t="shared" si="137"/>
        <v>0</v>
      </c>
    </row>
    <row r="352" spans="1:34" x14ac:dyDescent="0.25">
      <c r="A352" s="40" t="s">
        <v>110</v>
      </c>
      <c r="B352" s="42" t="s">
        <v>454</v>
      </c>
      <c r="C352" s="41" t="s">
        <v>202</v>
      </c>
      <c r="D352" s="40" t="s">
        <v>23</v>
      </c>
      <c r="E352" s="42" t="s">
        <v>22</v>
      </c>
      <c r="F352" s="40" t="s">
        <v>27</v>
      </c>
      <c r="G352" s="40" t="s">
        <v>112</v>
      </c>
      <c r="H352" s="40">
        <v>325</v>
      </c>
      <c r="I352" s="40">
        <v>0</v>
      </c>
      <c r="J352" s="40">
        <v>10</v>
      </c>
      <c r="K352" s="40">
        <v>125</v>
      </c>
      <c r="L352" s="21">
        <f t="shared" ref="L352:L365" si="138">SUM(H352:K352)</f>
        <v>460</v>
      </c>
      <c r="M352" s="43">
        <v>54</v>
      </c>
      <c r="N352" s="43">
        <v>54</v>
      </c>
      <c r="O352" s="27">
        <f t="shared" ref="O352:O397" si="139">(H352+I352*$O$15+J352*$O$17+K352*$O$19)*IF(E352=$E$20,$O$13,1)</f>
        <v>687.06</v>
      </c>
      <c r="P352" s="21">
        <f t="shared" ref="P352:P378" si="140">VLOOKUP(AE352,$P$13:$R$19,2,FALSE)</f>
        <v>0.10589999999999999</v>
      </c>
      <c r="Q352" s="21">
        <f t="shared" ref="Q352:Q378" si="141">VLOOKUP(AE352,$P$13:$R$19,3,FALSE)</f>
        <v>7.4862000000000002</v>
      </c>
      <c r="R352" s="28">
        <f t="shared" ref="R352:R397" si="142">ROUND(P352*O352+Q352,1)</f>
        <v>80.2</v>
      </c>
      <c r="S352" s="61">
        <f t="shared" ref="S352:S397" si="143">IF(M352&gt;0,M352/R352,"-")</f>
        <v>0.67331670822942646</v>
      </c>
      <c r="T352" s="61">
        <f t="shared" ref="T352:T397" si="144">IF(N352&gt;0,N352/R352,"-")</f>
        <v>0.67331670822942646</v>
      </c>
      <c r="U352" s="61">
        <f t="shared" ref="U352:U378" si="145">VLOOKUP($AE352,$P$13:$X$19,4,FALSE)</f>
        <v>0.59199999999999997</v>
      </c>
      <c r="V352" s="61">
        <f t="shared" ref="V352:V378" si="146">VLOOKUP($AE352,$P$13:$X$19,5,FALSE)</f>
        <v>0.67700000000000005</v>
      </c>
      <c r="W352" s="61">
        <f t="shared" ref="W352:W378" si="147">VLOOKUP($AE352,$P$13:$X$19,6,FALSE)</f>
        <v>0.76100000000000001</v>
      </c>
      <c r="X352" s="61">
        <f t="shared" ref="X352:X378" si="148">VLOOKUP($AE352,$P$13:$X$19,7,FALSE)</f>
        <v>0.84599999999999997</v>
      </c>
      <c r="Y352" s="61">
        <f t="shared" ref="Y352:Y378" si="149">VLOOKUP($AE352,$P$13:$X$19,8,FALSE)</f>
        <v>0.92100000000000004</v>
      </c>
      <c r="Z352" s="61">
        <f t="shared" ref="Z352:Z378" si="150">VLOOKUP($AE352,$P$13:$X$19,9,FALSE)</f>
        <v>0.96299999999999997</v>
      </c>
      <c r="AA352" s="21" t="str">
        <f t="shared" ref="AA352:AA397" si="151">IF(S352&lt;&gt;"-",IF(S352&lt;X352,$X$24,IF(S352&lt;Y352,$Y$24,$Z$24)),"-")</f>
        <v>A</v>
      </c>
      <c r="AB352" s="21" t="str">
        <f t="shared" ref="AB352:AB397" si="152">IF(T352&lt;&gt;"-",IF(T352&lt;X352,$X$24,IF(T352&lt;Y352,$Y$24,$Z$24)),"-")</f>
        <v>A</v>
      </c>
      <c r="AC352" s="21" t="str">
        <f t="shared" ref="AC352:AC397" si="153">IF(S352&lt;&gt;"-",IF(S352&lt;U352,$U$24,IF(S352&lt;V352,$V$24,IF(S352&lt;W352,$W$24,IF(S352&lt;X352,$X$24,IF(S352&lt;Y352,$Y$24,$Z$24))))),"-")</f>
        <v>A++</v>
      </c>
      <c r="AD352" s="21" t="str">
        <f t="shared" ref="AD352:AD397" si="154">IF(T352&lt;&gt;"-",IF(T352&lt;U352,$U$24,IF(T352&lt;V352,$V$24,IF(T352&lt;W352,$W$24,IF(T352&lt;X352,$X$24,IF(T352&lt;Y352,$Y$24,$Z$24))))),"-")</f>
        <v>A++</v>
      </c>
      <c r="AE352" s="47" t="str">
        <f t="shared" si="134"/>
        <v>Refrigerador-Congelador frost-free</v>
      </c>
      <c r="AF352" s="47">
        <f t="shared" si="136"/>
        <v>0.67331670822942646</v>
      </c>
      <c r="AH352" s="97">
        <f t="shared" si="137"/>
        <v>0</v>
      </c>
    </row>
    <row r="353" spans="1:34" x14ac:dyDescent="0.25">
      <c r="A353" s="40" t="s">
        <v>110</v>
      </c>
      <c r="B353" s="42" t="s">
        <v>454</v>
      </c>
      <c r="C353" s="41" t="s">
        <v>203</v>
      </c>
      <c r="D353" s="40" t="s">
        <v>23</v>
      </c>
      <c r="E353" s="42" t="s">
        <v>22</v>
      </c>
      <c r="F353" s="40" t="s">
        <v>27</v>
      </c>
      <c r="G353" s="40" t="s">
        <v>112</v>
      </c>
      <c r="H353" s="40">
        <v>394</v>
      </c>
      <c r="I353" s="40">
        <v>0</v>
      </c>
      <c r="J353" s="40">
        <v>7</v>
      </c>
      <c r="K353" s="40">
        <v>172</v>
      </c>
      <c r="L353" s="21">
        <f t="shared" si="138"/>
        <v>573</v>
      </c>
      <c r="M353" s="43">
        <v>68</v>
      </c>
      <c r="N353" s="43">
        <v>68</v>
      </c>
      <c r="O353" s="27">
        <f t="shared" si="139"/>
        <v>868.33199999999999</v>
      </c>
      <c r="P353" s="21">
        <f t="shared" si="140"/>
        <v>0.10589999999999999</v>
      </c>
      <c r="Q353" s="21">
        <f t="shared" si="141"/>
        <v>7.4862000000000002</v>
      </c>
      <c r="R353" s="28">
        <f t="shared" si="142"/>
        <v>99.4</v>
      </c>
      <c r="S353" s="61">
        <f t="shared" si="143"/>
        <v>0.68410462776659953</v>
      </c>
      <c r="T353" s="61">
        <f t="shared" si="144"/>
        <v>0.68410462776659953</v>
      </c>
      <c r="U353" s="61">
        <f t="shared" si="145"/>
        <v>0.59199999999999997</v>
      </c>
      <c r="V353" s="61">
        <f t="shared" si="146"/>
        <v>0.67700000000000005</v>
      </c>
      <c r="W353" s="61">
        <f t="shared" si="147"/>
        <v>0.76100000000000001</v>
      </c>
      <c r="X353" s="61">
        <f t="shared" si="148"/>
        <v>0.84599999999999997</v>
      </c>
      <c r="Y353" s="61">
        <f t="shared" si="149"/>
        <v>0.92100000000000004</v>
      </c>
      <c r="Z353" s="61">
        <f t="shared" si="150"/>
        <v>0.96299999999999997</v>
      </c>
      <c r="AA353" s="21" t="str">
        <f t="shared" si="151"/>
        <v>A</v>
      </c>
      <c r="AB353" s="21" t="str">
        <f t="shared" si="152"/>
        <v>A</v>
      </c>
      <c r="AC353" s="21" t="str">
        <f t="shared" si="153"/>
        <v>A+</v>
      </c>
      <c r="AD353" s="21" t="str">
        <f t="shared" si="154"/>
        <v>A+</v>
      </c>
      <c r="AE353" s="47" t="str">
        <f t="shared" si="134"/>
        <v>Refrigerador-Congelador frost-free</v>
      </c>
      <c r="AF353" s="47">
        <f t="shared" si="136"/>
        <v>0.68410462776659953</v>
      </c>
      <c r="AH353" s="97">
        <f t="shared" si="137"/>
        <v>0</v>
      </c>
    </row>
    <row r="354" spans="1:34" x14ac:dyDescent="0.25">
      <c r="A354" s="40" t="s">
        <v>110</v>
      </c>
      <c r="B354" s="42" t="s">
        <v>454</v>
      </c>
      <c r="C354" s="41" t="s">
        <v>504</v>
      </c>
      <c r="D354" s="40" t="s">
        <v>23</v>
      </c>
      <c r="E354" s="42" t="s">
        <v>22</v>
      </c>
      <c r="F354" s="40" t="s">
        <v>27</v>
      </c>
      <c r="G354" s="40" t="s">
        <v>112</v>
      </c>
      <c r="H354" s="40">
        <v>400</v>
      </c>
      <c r="I354" s="40">
        <v>0</v>
      </c>
      <c r="J354" s="40">
        <v>7</v>
      </c>
      <c r="K354" s="40">
        <v>181</v>
      </c>
      <c r="L354" s="21">
        <f t="shared" si="138"/>
        <v>588</v>
      </c>
      <c r="M354" s="43">
        <v>68</v>
      </c>
      <c r="N354" s="43">
        <v>68</v>
      </c>
      <c r="O354" s="27">
        <f t="shared" si="139"/>
        <v>895.51199999999994</v>
      </c>
      <c r="P354" s="21">
        <f t="shared" si="140"/>
        <v>0.10589999999999999</v>
      </c>
      <c r="Q354" s="21">
        <f t="shared" si="141"/>
        <v>7.4862000000000002</v>
      </c>
      <c r="R354" s="28">
        <f t="shared" si="142"/>
        <v>102.3</v>
      </c>
      <c r="S354" s="61">
        <f t="shared" si="143"/>
        <v>0.6647116324535679</v>
      </c>
      <c r="T354" s="61">
        <f t="shared" si="144"/>
        <v>0.6647116324535679</v>
      </c>
      <c r="U354" s="61">
        <f t="shared" si="145"/>
        <v>0.59199999999999997</v>
      </c>
      <c r="V354" s="61">
        <f t="shared" si="146"/>
        <v>0.67700000000000005</v>
      </c>
      <c r="W354" s="61">
        <f t="shared" si="147"/>
        <v>0.76100000000000001</v>
      </c>
      <c r="X354" s="61">
        <f t="shared" si="148"/>
        <v>0.84599999999999997</v>
      </c>
      <c r="Y354" s="61">
        <f t="shared" si="149"/>
        <v>0.92100000000000004</v>
      </c>
      <c r="Z354" s="61">
        <f t="shared" si="150"/>
        <v>0.96299999999999997</v>
      </c>
      <c r="AA354" s="21" t="str">
        <f t="shared" si="151"/>
        <v>A</v>
      </c>
      <c r="AB354" s="21" t="str">
        <f t="shared" si="152"/>
        <v>A</v>
      </c>
      <c r="AC354" s="21" t="str">
        <f t="shared" si="153"/>
        <v>A++</v>
      </c>
      <c r="AD354" s="21" t="str">
        <f t="shared" si="154"/>
        <v>A++</v>
      </c>
      <c r="AE354" s="47" t="str">
        <f t="shared" ref="AE354:AE417" si="155">IF(D354=$D$18,$P$13,CONCATENATE(D354," ",IF(E354=$E$20,"frost-free","")))</f>
        <v>Refrigerador-Congelador frost-free</v>
      </c>
      <c r="AF354" s="47">
        <f t="shared" si="136"/>
        <v>0.6647116324535679</v>
      </c>
      <c r="AH354" s="97">
        <f t="shared" si="137"/>
        <v>0</v>
      </c>
    </row>
    <row r="355" spans="1:34" x14ac:dyDescent="0.25">
      <c r="A355" s="40" t="s">
        <v>110</v>
      </c>
      <c r="B355" s="42" t="s">
        <v>454</v>
      </c>
      <c r="C355" s="41" t="s">
        <v>505</v>
      </c>
      <c r="D355" s="40" t="s">
        <v>23</v>
      </c>
      <c r="E355" s="42" t="s">
        <v>22</v>
      </c>
      <c r="F355" s="40" t="s">
        <v>27</v>
      </c>
      <c r="G355" s="40" t="s">
        <v>112</v>
      </c>
      <c r="H355" s="40">
        <v>327</v>
      </c>
      <c r="I355" s="40">
        <v>0</v>
      </c>
      <c r="J355" s="40">
        <v>31</v>
      </c>
      <c r="K355" s="40">
        <v>157</v>
      </c>
      <c r="L355" s="21">
        <f t="shared" si="138"/>
        <v>515</v>
      </c>
      <c r="M355" s="43">
        <v>62.2</v>
      </c>
      <c r="N355" s="43">
        <v>62.2</v>
      </c>
      <c r="O355" s="27">
        <f t="shared" si="139"/>
        <v>801.57600000000002</v>
      </c>
      <c r="P355" s="21">
        <f t="shared" si="140"/>
        <v>0.10589999999999999</v>
      </c>
      <c r="Q355" s="21">
        <f t="shared" si="141"/>
        <v>7.4862000000000002</v>
      </c>
      <c r="R355" s="28">
        <f t="shared" si="142"/>
        <v>92.4</v>
      </c>
      <c r="S355" s="61">
        <f t="shared" si="143"/>
        <v>0.67316017316017318</v>
      </c>
      <c r="T355" s="61">
        <f t="shared" si="144"/>
        <v>0.67316017316017318</v>
      </c>
      <c r="U355" s="61">
        <f t="shared" si="145"/>
        <v>0.59199999999999997</v>
      </c>
      <c r="V355" s="61">
        <f t="shared" si="146"/>
        <v>0.67700000000000005</v>
      </c>
      <c r="W355" s="61">
        <f t="shared" si="147"/>
        <v>0.76100000000000001</v>
      </c>
      <c r="X355" s="61">
        <f t="shared" si="148"/>
        <v>0.84599999999999997</v>
      </c>
      <c r="Y355" s="61">
        <f t="shared" si="149"/>
        <v>0.92100000000000004</v>
      </c>
      <c r="Z355" s="61">
        <f t="shared" si="150"/>
        <v>0.96299999999999997</v>
      </c>
      <c r="AA355" s="21" t="str">
        <f t="shared" si="151"/>
        <v>A</v>
      </c>
      <c r="AB355" s="21" t="str">
        <f t="shared" si="152"/>
        <v>A</v>
      </c>
      <c r="AC355" s="21" t="str">
        <f t="shared" si="153"/>
        <v>A++</v>
      </c>
      <c r="AD355" s="21" t="str">
        <f t="shared" si="154"/>
        <v>A++</v>
      </c>
      <c r="AE355" s="47" t="str">
        <f t="shared" si="155"/>
        <v>Refrigerador-Congelador frost-free</v>
      </c>
      <c r="AF355" s="47">
        <f t="shared" si="136"/>
        <v>0.67316017316017318</v>
      </c>
      <c r="AH355" s="97">
        <f t="shared" si="137"/>
        <v>0</v>
      </c>
    </row>
    <row r="356" spans="1:34" x14ac:dyDescent="0.25">
      <c r="A356" s="40" t="s">
        <v>110</v>
      </c>
      <c r="B356" s="42" t="s">
        <v>454</v>
      </c>
      <c r="C356" s="41" t="s">
        <v>506</v>
      </c>
      <c r="D356" s="40" t="s">
        <v>23</v>
      </c>
      <c r="E356" s="42" t="s">
        <v>22</v>
      </c>
      <c r="F356" s="40" t="s">
        <v>27</v>
      </c>
      <c r="G356" s="40" t="s">
        <v>112</v>
      </c>
      <c r="H356" s="40">
        <v>327</v>
      </c>
      <c r="I356" s="40">
        <v>0</v>
      </c>
      <c r="J356" s="40">
        <v>31</v>
      </c>
      <c r="K356" s="40">
        <v>157</v>
      </c>
      <c r="L356" s="21">
        <f t="shared" si="138"/>
        <v>515</v>
      </c>
      <c r="M356" s="43">
        <v>62.2</v>
      </c>
      <c r="N356" s="43">
        <v>62.2</v>
      </c>
      <c r="O356" s="27">
        <f t="shared" si="139"/>
        <v>801.57600000000002</v>
      </c>
      <c r="P356" s="21">
        <f t="shared" si="140"/>
        <v>0.10589999999999999</v>
      </c>
      <c r="Q356" s="21">
        <f t="shared" si="141"/>
        <v>7.4862000000000002</v>
      </c>
      <c r="R356" s="28">
        <f t="shared" si="142"/>
        <v>92.4</v>
      </c>
      <c r="S356" s="61">
        <f t="shared" si="143"/>
        <v>0.67316017316017318</v>
      </c>
      <c r="T356" s="61">
        <f t="shared" si="144"/>
        <v>0.67316017316017318</v>
      </c>
      <c r="U356" s="61">
        <f t="shared" si="145"/>
        <v>0.59199999999999997</v>
      </c>
      <c r="V356" s="61">
        <f t="shared" si="146"/>
        <v>0.67700000000000005</v>
      </c>
      <c r="W356" s="61">
        <f t="shared" si="147"/>
        <v>0.76100000000000001</v>
      </c>
      <c r="X356" s="61">
        <f t="shared" si="148"/>
        <v>0.84599999999999997</v>
      </c>
      <c r="Y356" s="61">
        <f t="shared" si="149"/>
        <v>0.92100000000000004</v>
      </c>
      <c r="Z356" s="61">
        <f t="shared" si="150"/>
        <v>0.96299999999999997</v>
      </c>
      <c r="AA356" s="21" t="str">
        <f t="shared" si="151"/>
        <v>A</v>
      </c>
      <c r="AB356" s="21" t="str">
        <f t="shared" si="152"/>
        <v>A</v>
      </c>
      <c r="AC356" s="21" t="str">
        <f t="shared" si="153"/>
        <v>A++</v>
      </c>
      <c r="AD356" s="21" t="str">
        <f t="shared" si="154"/>
        <v>A++</v>
      </c>
      <c r="AE356" s="47" t="str">
        <f t="shared" si="155"/>
        <v>Refrigerador-Congelador frost-free</v>
      </c>
      <c r="AF356" s="47">
        <f t="shared" si="136"/>
        <v>0.67316017316017318</v>
      </c>
      <c r="AH356" s="97">
        <f t="shared" si="137"/>
        <v>0</v>
      </c>
    </row>
    <row r="357" spans="1:34" x14ac:dyDescent="0.25">
      <c r="A357" s="40" t="s">
        <v>110</v>
      </c>
      <c r="B357" s="42" t="s">
        <v>454</v>
      </c>
      <c r="C357" s="41" t="s">
        <v>204</v>
      </c>
      <c r="D357" s="40" t="s">
        <v>23</v>
      </c>
      <c r="E357" s="42" t="s">
        <v>22</v>
      </c>
      <c r="F357" s="40" t="s">
        <v>27</v>
      </c>
      <c r="G357" s="40" t="s">
        <v>112</v>
      </c>
      <c r="H357" s="40">
        <v>288.5</v>
      </c>
      <c r="I357" s="40">
        <v>0</v>
      </c>
      <c r="J357" s="40">
        <v>13</v>
      </c>
      <c r="K357" s="40">
        <v>73.5</v>
      </c>
      <c r="L357" s="21">
        <f t="shared" si="138"/>
        <v>375</v>
      </c>
      <c r="M357" s="43">
        <v>54</v>
      </c>
      <c r="N357" s="43">
        <v>54</v>
      </c>
      <c r="O357" s="27">
        <f t="shared" si="139"/>
        <v>534.79799999999989</v>
      </c>
      <c r="P357" s="21">
        <f t="shared" si="140"/>
        <v>0.10589999999999999</v>
      </c>
      <c r="Q357" s="21">
        <f t="shared" si="141"/>
        <v>7.4862000000000002</v>
      </c>
      <c r="R357" s="28">
        <f t="shared" si="142"/>
        <v>64.099999999999994</v>
      </c>
      <c r="S357" s="61">
        <f t="shared" si="143"/>
        <v>0.84243369734789397</v>
      </c>
      <c r="T357" s="61">
        <f t="shared" si="144"/>
        <v>0.84243369734789397</v>
      </c>
      <c r="U357" s="61">
        <f t="shared" si="145"/>
        <v>0.59199999999999997</v>
      </c>
      <c r="V357" s="61">
        <f t="shared" si="146"/>
        <v>0.67700000000000005</v>
      </c>
      <c r="W357" s="61">
        <f t="shared" si="147"/>
        <v>0.76100000000000001</v>
      </c>
      <c r="X357" s="61">
        <f t="shared" si="148"/>
        <v>0.84599999999999997</v>
      </c>
      <c r="Y357" s="61">
        <f t="shared" si="149"/>
        <v>0.92100000000000004</v>
      </c>
      <c r="Z357" s="61">
        <f t="shared" si="150"/>
        <v>0.96299999999999997</v>
      </c>
      <c r="AA357" s="21" t="str">
        <f t="shared" si="151"/>
        <v>A</v>
      </c>
      <c r="AB357" s="21" t="str">
        <f t="shared" si="152"/>
        <v>A</v>
      </c>
      <c r="AC357" s="21" t="str">
        <f t="shared" si="153"/>
        <v>A</v>
      </c>
      <c r="AD357" s="21" t="str">
        <f t="shared" si="154"/>
        <v>A</v>
      </c>
      <c r="AE357" s="47" t="str">
        <f t="shared" si="155"/>
        <v>Refrigerador-Congelador frost-free</v>
      </c>
      <c r="AF357" s="47">
        <f t="shared" si="136"/>
        <v>0.84243369734789397</v>
      </c>
      <c r="AH357" s="97">
        <f t="shared" si="137"/>
        <v>0</v>
      </c>
    </row>
    <row r="358" spans="1:34" x14ac:dyDescent="0.25">
      <c r="A358" s="40" t="s">
        <v>110</v>
      </c>
      <c r="B358" s="42" t="s">
        <v>454</v>
      </c>
      <c r="C358" s="41" t="s">
        <v>205</v>
      </c>
      <c r="D358" s="40" t="s">
        <v>23</v>
      </c>
      <c r="E358" s="42" t="s">
        <v>22</v>
      </c>
      <c r="F358" s="40" t="s">
        <v>27</v>
      </c>
      <c r="G358" s="40" t="s">
        <v>112</v>
      </c>
      <c r="H358" s="40">
        <v>288.5</v>
      </c>
      <c r="I358" s="40">
        <v>0</v>
      </c>
      <c r="J358" s="40">
        <v>11</v>
      </c>
      <c r="K358" s="40">
        <v>75.5</v>
      </c>
      <c r="L358" s="21">
        <f t="shared" si="138"/>
        <v>375</v>
      </c>
      <c r="M358" s="43">
        <v>54</v>
      </c>
      <c r="N358" s="43">
        <v>54</v>
      </c>
      <c r="O358" s="27">
        <f t="shared" si="139"/>
        <v>535.32600000000002</v>
      </c>
      <c r="P358" s="21">
        <f t="shared" si="140"/>
        <v>0.10589999999999999</v>
      </c>
      <c r="Q358" s="21">
        <f t="shared" si="141"/>
        <v>7.4862000000000002</v>
      </c>
      <c r="R358" s="28">
        <f t="shared" si="142"/>
        <v>64.2</v>
      </c>
      <c r="S358" s="61">
        <f t="shared" si="143"/>
        <v>0.84112149532710279</v>
      </c>
      <c r="T358" s="61">
        <f t="shared" si="144"/>
        <v>0.84112149532710279</v>
      </c>
      <c r="U358" s="61">
        <f t="shared" si="145"/>
        <v>0.59199999999999997</v>
      </c>
      <c r="V358" s="61">
        <f t="shared" si="146"/>
        <v>0.67700000000000005</v>
      </c>
      <c r="W358" s="61">
        <f t="shared" si="147"/>
        <v>0.76100000000000001</v>
      </c>
      <c r="X358" s="61">
        <f t="shared" si="148"/>
        <v>0.84599999999999997</v>
      </c>
      <c r="Y358" s="61">
        <f t="shared" si="149"/>
        <v>0.92100000000000004</v>
      </c>
      <c r="Z358" s="61">
        <f t="shared" si="150"/>
        <v>0.96299999999999997</v>
      </c>
      <c r="AA358" s="21" t="str">
        <f t="shared" si="151"/>
        <v>A</v>
      </c>
      <c r="AB358" s="21" t="str">
        <f t="shared" si="152"/>
        <v>A</v>
      </c>
      <c r="AC358" s="21" t="str">
        <f t="shared" si="153"/>
        <v>A</v>
      </c>
      <c r="AD358" s="21" t="str">
        <f t="shared" si="154"/>
        <v>A</v>
      </c>
      <c r="AE358" s="47" t="str">
        <f t="shared" si="155"/>
        <v>Refrigerador-Congelador frost-free</v>
      </c>
      <c r="AF358" s="47">
        <f t="shared" si="136"/>
        <v>0.84112149532710279</v>
      </c>
      <c r="AH358" s="97">
        <f t="shared" si="137"/>
        <v>0</v>
      </c>
    </row>
    <row r="359" spans="1:34" x14ac:dyDescent="0.25">
      <c r="A359" s="40" t="s">
        <v>110</v>
      </c>
      <c r="B359" s="42" t="s">
        <v>454</v>
      </c>
      <c r="C359" s="41" t="s">
        <v>507</v>
      </c>
      <c r="D359" s="40" t="s">
        <v>23</v>
      </c>
      <c r="E359" s="42" t="s">
        <v>22</v>
      </c>
      <c r="F359" s="40" t="s">
        <v>27</v>
      </c>
      <c r="G359" s="40" t="s">
        <v>112</v>
      </c>
      <c r="H359" s="40">
        <v>288.5</v>
      </c>
      <c r="I359" s="40">
        <v>0</v>
      </c>
      <c r="J359" s="40">
        <v>11</v>
      </c>
      <c r="K359" s="40">
        <v>75.5</v>
      </c>
      <c r="L359" s="21">
        <f t="shared" si="138"/>
        <v>375</v>
      </c>
      <c r="M359" s="43">
        <v>48.8</v>
      </c>
      <c r="N359" s="43">
        <v>48.8</v>
      </c>
      <c r="O359" s="27">
        <f t="shared" si="139"/>
        <v>535.32600000000002</v>
      </c>
      <c r="P359" s="21">
        <f t="shared" si="140"/>
        <v>0.10589999999999999</v>
      </c>
      <c r="Q359" s="21">
        <f t="shared" si="141"/>
        <v>7.4862000000000002</v>
      </c>
      <c r="R359" s="28">
        <f t="shared" si="142"/>
        <v>64.2</v>
      </c>
      <c r="S359" s="61">
        <f t="shared" si="143"/>
        <v>0.76012461059190028</v>
      </c>
      <c r="T359" s="61">
        <f t="shared" si="144"/>
        <v>0.76012461059190028</v>
      </c>
      <c r="U359" s="61">
        <f t="shared" si="145"/>
        <v>0.59199999999999997</v>
      </c>
      <c r="V359" s="61">
        <f t="shared" si="146"/>
        <v>0.67700000000000005</v>
      </c>
      <c r="W359" s="61">
        <f t="shared" si="147"/>
        <v>0.76100000000000001</v>
      </c>
      <c r="X359" s="61">
        <f t="shared" si="148"/>
        <v>0.84599999999999997</v>
      </c>
      <c r="Y359" s="61">
        <f t="shared" si="149"/>
        <v>0.92100000000000004</v>
      </c>
      <c r="Z359" s="61">
        <f t="shared" si="150"/>
        <v>0.96299999999999997</v>
      </c>
      <c r="AA359" s="21" t="str">
        <f t="shared" si="151"/>
        <v>A</v>
      </c>
      <c r="AB359" s="21" t="str">
        <f t="shared" si="152"/>
        <v>A</v>
      </c>
      <c r="AC359" s="21" t="str">
        <f t="shared" si="153"/>
        <v>A+</v>
      </c>
      <c r="AD359" s="21" t="str">
        <f t="shared" si="154"/>
        <v>A+</v>
      </c>
      <c r="AE359" s="47" t="str">
        <f t="shared" si="155"/>
        <v>Refrigerador-Congelador frost-free</v>
      </c>
      <c r="AF359" s="47">
        <f t="shared" si="136"/>
        <v>0.76012461059190028</v>
      </c>
      <c r="AH359" s="97">
        <f t="shared" si="137"/>
        <v>0</v>
      </c>
    </row>
    <row r="360" spans="1:34" x14ac:dyDescent="0.25">
      <c r="A360" s="40" t="s">
        <v>110</v>
      </c>
      <c r="B360" s="42" t="s">
        <v>454</v>
      </c>
      <c r="C360" s="41" t="s">
        <v>238</v>
      </c>
      <c r="D360" s="40" t="s">
        <v>23</v>
      </c>
      <c r="E360" s="42" t="s">
        <v>22</v>
      </c>
      <c r="F360" s="40" t="s">
        <v>27</v>
      </c>
      <c r="G360" s="40" t="s">
        <v>112</v>
      </c>
      <c r="H360" s="40">
        <v>311</v>
      </c>
      <c r="I360" s="46">
        <v>0</v>
      </c>
      <c r="J360" s="40">
        <v>13</v>
      </c>
      <c r="K360" s="40">
        <v>76</v>
      </c>
      <c r="L360" s="21">
        <f t="shared" si="138"/>
        <v>400</v>
      </c>
      <c r="M360" s="43">
        <v>57</v>
      </c>
      <c r="N360" s="43">
        <v>57</v>
      </c>
      <c r="O360" s="27">
        <f t="shared" si="139"/>
        <v>567.34799999999996</v>
      </c>
      <c r="P360" s="21">
        <f t="shared" si="140"/>
        <v>0.10589999999999999</v>
      </c>
      <c r="Q360" s="21">
        <f t="shared" si="141"/>
        <v>7.4862000000000002</v>
      </c>
      <c r="R360" s="28">
        <f t="shared" si="142"/>
        <v>67.599999999999994</v>
      </c>
      <c r="S360" s="61">
        <f t="shared" si="143"/>
        <v>0.84319526627218944</v>
      </c>
      <c r="T360" s="61">
        <f t="shared" si="144"/>
        <v>0.84319526627218944</v>
      </c>
      <c r="U360" s="61">
        <f t="shared" si="145"/>
        <v>0.59199999999999997</v>
      </c>
      <c r="V360" s="61">
        <f t="shared" si="146"/>
        <v>0.67700000000000005</v>
      </c>
      <c r="W360" s="61">
        <f t="shared" si="147"/>
        <v>0.76100000000000001</v>
      </c>
      <c r="X360" s="61">
        <f t="shared" si="148"/>
        <v>0.84599999999999997</v>
      </c>
      <c r="Y360" s="61">
        <f t="shared" si="149"/>
        <v>0.92100000000000004</v>
      </c>
      <c r="Z360" s="61">
        <f t="shared" si="150"/>
        <v>0.96299999999999997</v>
      </c>
      <c r="AA360" s="21" t="str">
        <f t="shared" si="151"/>
        <v>A</v>
      </c>
      <c r="AB360" s="21" t="str">
        <f t="shared" si="152"/>
        <v>A</v>
      </c>
      <c r="AC360" s="21" t="str">
        <f t="shared" si="153"/>
        <v>A</v>
      </c>
      <c r="AD360" s="21" t="str">
        <f t="shared" si="154"/>
        <v>A</v>
      </c>
      <c r="AE360" s="47" t="str">
        <f t="shared" si="155"/>
        <v>Refrigerador-Congelador frost-free</v>
      </c>
      <c r="AF360" s="47">
        <f t="shared" si="136"/>
        <v>0.84319526627218944</v>
      </c>
      <c r="AH360" s="97">
        <f t="shared" si="137"/>
        <v>0</v>
      </c>
    </row>
    <row r="361" spans="1:34" x14ac:dyDescent="0.25">
      <c r="A361" s="40" t="s">
        <v>110</v>
      </c>
      <c r="B361" s="42" t="s">
        <v>454</v>
      </c>
      <c r="C361" s="41" t="s">
        <v>206</v>
      </c>
      <c r="D361" s="40" t="s">
        <v>23</v>
      </c>
      <c r="E361" s="42" t="s">
        <v>22</v>
      </c>
      <c r="F361" s="40" t="s">
        <v>27</v>
      </c>
      <c r="G361" s="40" t="s">
        <v>112</v>
      </c>
      <c r="H361" s="40">
        <v>311</v>
      </c>
      <c r="I361" s="40">
        <v>0</v>
      </c>
      <c r="J361" s="40">
        <v>13</v>
      </c>
      <c r="K361" s="40">
        <v>76</v>
      </c>
      <c r="L361" s="21">
        <f t="shared" si="138"/>
        <v>400</v>
      </c>
      <c r="M361" s="43">
        <v>57</v>
      </c>
      <c r="N361" s="43">
        <v>57</v>
      </c>
      <c r="O361" s="27">
        <f t="shared" si="139"/>
        <v>567.34799999999996</v>
      </c>
      <c r="P361" s="21">
        <f t="shared" si="140"/>
        <v>0.10589999999999999</v>
      </c>
      <c r="Q361" s="21">
        <f t="shared" si="141"/>
        <v>7.4862000000000002</v>
      </c>
      <c r="R361" s="28">
        <f t="shared" si="142"/>
        <v>67.599999999999994</v>
      </c>
      <c r="S361" s="61">
        <f t="shared" si="143"/>
        <v>0.84319526627218944</v>
      </c>
      <c r="T361" s="61">
        <f t="shared" si="144"/>
        <v>0.84319526627218944</v>
      </c>
      <c r="U361" s="61">
        <f t="shared" si="145"/>
        <v>0.59199999999999997</v>
      </c>
      <c r="V361" s="61">
        <f t="shared" si="146"/>
        <v>0.67700000000000005</v>
      </c>
      <c r="W361" s="61">
        <f t="shared" si="147"/>
        <v>0.76100000000000001</v>
      </c>
      <c r="X361" s="61">
        <f t="shared" si="148"/>
        <v>0.84599999999999997</v>
      </c>
      <c r="Y361" s="61">
        <f t="shared" si="149"/>
        <v>0.92100000000000004</v>
      </c>
      <c r="Z361" s="61">
        <f t="shared" si="150"/>
        <v>0.96299999999999997</v>
      </c>
      <c r="AA361" s="21" t="str">
        <f t="shared" si="151"/>
        <v>A</v>
      </c>
      <c r="AB361" s="21" t="str">
        <f t="shared" si="152"/>
        <v>A</v>
      </c>
      <c r="AC361" s="21" t="str">
        <f t="shared" si="153"/>
        <v>A</v>
      </c>
      <c r="AD361" s="21" t="str">
        <f t="shared" si="154"/>
        <v>A</v>
      </c>
      <c r="AE361" s="47" t="str">
        <f t="shared" si="155"/>
        <v>Refrigerador-Congelador frost-free</v>
      </c>
      <c r="AF361" s="47">
        <f t="shared" si="136"/>
        <v>0.84319526627218944</v>
      </c>
      <c r="AH361" s="97">
        <f t="shared" si="137"/>
        <v>0</v>
      </c>
    </row>
    <row r="362" spans="1:34" x14ac:dyDescent="0.25">
      <c r="A362" s="40" t="s">
        <v>110</v>
      </c>
      <c r="B362" s="42" t="s">
        <v>454</v>
      </c>
      <c r="C362" s="41" t="s">
        <v>508</v>
      </c>
      <c r="D362" s="40" t="s">
        <v>23</v>
      </c>
      <c r="E362" s="42" t="s">
        <v>22</v>
      </c>
      <c r="F362" s="40" t="s">
        <v>27</v>
      </c>
      <c r="G362" s="40" t="s">
        <v>112</v>
      </c>
      <c r="H362" s="40">
        <v>311</v>
      </c>
      <c r="I362" s="40">
        <v>0</v>
      </c>
      <c r="J362" s="40">
        <v>13</v>
      </c>
      <c r="K362" s="40">
        <v>76</v>
      </c>
      <c r="L362" s="21">
        <f t="shared" si="138"/>
        <v>400</v>
      </c>
      <c r="M362" s="43">
        <v>51.4</v>
      </c>
      <c r="N362" s="43">
        <v>51.4</v>
      </c>
      <c r="O362" s="27">
        <f t="shared" si="139"/>
        <v>567.34799999999996</v>
      </c>
      <c r="P362" s="21">
        <f t="shared" si="140"/>
        <v>0.10589999999999999</v>
      </c>
      <c r="Q362" s="21">
        <f t="shared" si="141"/>
        <v>7.4862000000000002</v>
      </c>
      <c r="R362" s="28">
        <f t="shared" si="142"/>
        <v>67.599999999999994</v>
      </c>
      <c r="S362" s="61">
        <f t="shared" si="143"/>
        <v>0.76035502958579881</v>
      </c>
      <c r="T362" s="61">
        <f t="shared" si="144"/>
        <v>0.76035502958579881</v>
      </c>
      <c r="U362" s="61">
        <f t="shared" si="145"/>
        <v>0.59199999999999997</v>
      </c>
      <c r="V362" s="61">
        <f t="shared" si="146"/>
        <v>0.67700000000000005</v>
      </c>
      <c r="W362" s="61">
        <f t="shared" si="147"/>
        <v>0.76100000000000001</v>
      </c>
      <c r="X362" s="61">
        <f t="shared" si="148"/>
        <v>0.84599999999999997</v>
      </c>
      <c r="Y362" s="61">
        <f t="shared" si="149"/>
        <v>0.92100000000000004</v>
      </c>
      <c r="Z362" s="61">
        <f t="shared" si="150"/>
        <v>0.96299999999999997</v>
      </c>
      <c r="AA362" s="21" t="str">
        <f t="shared" si="151"/>
        <v>A</v>
      </c>
      <c r="AB362" s="21" t="str">
        <f t="shared" si="152"/>
        <v>A</v>
      </c>
      <c r="AC362" s="21" t="str">
        <f t="shared" si="153"/>
        <v>A+</v>
      </c>
      <c r="AD362" s="21" t="str">
        <f t="shared" si="154"/>
        <v>A+</v>
      </c>
      <c r="AE362" s="47" t="str">
        <f t="shared" si="155"/>
        <v>Refrigerador-Congelador frost-free</v>
      </c>
      <c r="AF362" s="47">
        <f t="shared" si="136"/>
        <v>0.76035502958579881</v>
      </c>
      <c r="AH362" s="97">
        <f t="shared" si="137"/>
        <v>0</v>
      </c>
    </row>
    <row r="363" spans="1:34" x14ac:dyDescent="0.25">
      <c r="A363" s="40" t="s">
        <v>110</v>
      </c>
      <c r="B363" s="42" t="s">
        <v>454</v>
      </c>
      <c r="C363" s="41" t="s">
        <v>207</v>
      </c>
      <c r="D363" s="40" t="s">
        <v>23</v>
      </c>
      <c r="E363" s="42" t="s">
        <v>22</v>
      </c>
      <c r="F363" s="40" t="s">
        <v>27</v>
      </c>
      <c r="G363" s="40" t="s">
        <v>112</v>
      </c>
      <c r="H363" s="40">
        <v>353</v>
      </c>
      <c r="I363" s="40">
        <v>0</v>
      </c>
      <c r="J363" s="40">
        <v>8</v>
      </c>
      <c r="K363" s="40">
        <v>101</v>
      </c>
      <c r="L363" s="21">
        <f t="shared" si="138"/>
        <v>462</v>
      </c>
      <c r="M363" s="43">
        <v>65</v>
      </c>
      <c r="N363" s="43">
        <v>65</v>
      </c>
      <c r="O363" s="27">
        <f t="shared" si="139"/>
        <v>663.46800000000007</v>
      </c>
      <c r="P363" s="21">
        <f t="shared" si="140"/>
        <v>0.10589999999999999</v>
      </c>
      <c r="Q363" s="21">
        <f t="shared" si="141"/>
        <v>7.4862000000000002</v>
      </c>
      <c r="R363" s="28">
        <f t="shared" si="142"/>
        <v>77.7</v>
      </c>
      <c r="S363" s="61">
        <f t="shared" si="143"/>
        <v>0.83655083655083651</v>
      </c>
      <c r="T363" s="61">
        <f t="shared" si="144"/>
        <v>0.83655083655083651</v>
      </c>
      <c r="U363" s="61">
        <f t="shared" si="145"/>
        <v>0.59199999999999997</v>
      </c>
      <c r="V363" s="61">
        <f t="shared" si="146"/>
        <v>0.67700000000000005</v>
      </c>
      <c r="W363" s="61">
        <f t="shared" si="147"/>
        <v>0.76100000000000001</v>
      </c>
      <c r="X363" s="61">
        <f t="shared" si="148"/>
        <v>0.84599999999999997</v>
      </c>
      <c r="Y363" s="61">
        <f t="shared" si="149"/>
        <v>0.92100000000000004</v>
      </c>
      <c r="Z363" s="61">
        <f t="shared" si="150"/>
        <v>0.96299999999999997</v>
      </c>
      <c r="AA363" s="21" t="str">
        <f t="shared" si="151"/>
        <v>A</v>
      </c>
      <c r="AB363" s="21" t="str">
        <f t="shared" si="152"/>
        <v>A</v>
      </c>
      <c r="AC363" s="21" t="str">
        <f t="shared" si="153"/>
        <v>A</v>
      </c>
      <c r="AD363" s="21" t="str">
        <f t="shared" si="154"/>
        <v>A</v>
      </c>
      <c r="AE363" s="47" t="str">
        <f t="shared" si="155"/>
        <v>Refrigerador-Congelador frost-free</v>
      </c>
      <c r="AF363" s="47">
        <f t="shared" si="136"/>
        <v>0.83655083655083651</v>
      </c>
      <c r="AH363" s="97">
        <f t="shared" si="137"/>
        <v>0</v>
      </c>
    </row>
    <row r="364" spans="1:34" x14ac:dyDescent="0.25">
      <c r="A364" s="40" t="s">
        <v>110</v>
      </c>
      <c r="B364" s="42" t="s">
        <v>454</v>
      </c>
      <c r="C364" s="41" t="s">
        <v>509</v>
      </c>
      <c r="D364" s="40" t="s">
        <v>23</v>
      </c>
      <c r="E364" s="42" t="s">
        <v>22</v>
      </c>
      <c r="F364" s="40" t="s">
        <v>27</v>
      </c>
      <c r="G364" s="40" t="s">
        <v>112</v>
      </c>
      <c r="H364" s="40">
        <v>353</v>
      </c>
      <c r="I364" s="40">
        <v>0</v>
      </c>
      <c r="J364" s="40">
        <v>8</v>
      </c>
      <c r="K364" s="40">
        <v>101</v>
      </c>
      <c r="L364" s="21">
        <f t="shared" si="138"/>
        <v>462</v>
      </c>
      <c r="M364" s="43">
        <v>52.4</v>
      </c>
      <c r="N364" s="43">
        <v>52.4</v>
      </c>
      <c r="O364" s="27">
        <f t="shared" si="139"/>
        <v>663.46800000000007</v>
      </c>
      <c r="P364" s="21">
        <f t="shared" si="140"/>
        <v>0.10589999999999999</v>
      </c>
      <c r="Q364" s="21">
        <f t="shared" si="141"/>
        <v>7.4862000000000002</v>
      </c>
      <c r="R364" s="28">
        <f t="shared" si="142"/>
        <v>77.7</v>
      </c>
      <c r="S364" s="61">
        <f t="shared" si="143"/>
        <v>0.67438867438867434</v>
      </c>
      <c r="T364" s="61">
        <f t="shared" si="144"/>
        <v>0.67438867438867434</v>
      </c>
      <c r="U364" s="61">
        <f t="shared" si="145"/>
        <v>0.59199999999999997</v>
      </c>
      <c r="V364" s="61">
        <f t="shared" si="146"/>
        <v>0.67700000000000005</v>
      </c>
      <c r="W364" s="61">
        <f t="shared" si="147"/>
        <v>0.76100000000000001</v>
      </c>
      <c r="X364" s="61">
        <f t="shared" si="148"/>
        <v>0.84599999999999997</v>
      </c>
      <c r="Y364" s="61">
        <f t="shared" si="149"/>
        <v>0.92100000000000004</v>
      </c>
      <c r="Z364" s="61">
        <f t="shared" si="150"/>
        <v>0.96299999999999997</v>
      </c>
      <c r="AA364" s="21" t="str">
        <f t="shared" si="151"/>
        <v>A</v>
      </c>
      <c r="AB364" s="21" t="str">
        <f t="shared" si="152"/>
        <v>A</v>
      </c>
      <c r="AC364" s="21" t="str">
        <f t="shared" si="153"/>
        <v>A++</v>
      </c>
      <c r="AD364" s="21" t="str">
        <f t="shared" si="154"/>
        <v>A++</v>
      </c>
      <c r="AE364" s="47" t="str">
        <f t="shared" si="155"/>
        <v>Refrigerador-Congelador frost-free</v>
      </c>
      <c r="AF364" s="47">
        <f t="shared" si="136"/>
        <v>0.67438867438867434</v>
      </c>
      <c r="AH364" s="97">
        <f t="shared" si="137"/>
        <v>0</v>
      </c>
    </row>
    <row r="365" spans="1:34" x14ac:dyDescent="0.25">
      <c r="A365" s="40" t="s">
        <v>110</v>
      </c>
      <c r="B365" s="42" t="s">
        <v>454</v>
      </c>
      <c r="C365" s="41" t="s">
        <v>208</v>
      </c>
      <c r="D365" s="40" t="s">
        <v>23</v>
      </c>
      <c r="E365" s="42" t="s">
        <v>22</v>
      </c>
      <c r="F365" s="40" t="s">
        <v>27</v>
      </c>
      <c r="G365" s="40" t="s">
        <v>112</v>
      </c>
      <c r="H365" s="40">
        <v>353</v>
      </c>
      <c r="I365" s="40">
        <v>0</v>
      </c>
      <c r="J365" s="40">
        <v>8</v>
      </c>
      <c r="K365" s="40">
        <v>101</v>
      </c>
      <c r="L365" s="21">
        <f t="shared" si="138"/>
        <v>462</v>
      </c>
      <c r="M365" s="43">
        <v>62</v>
      </c>
      <c r="N365" s="43">
        <v>62</v>
      </c>
      <c r="O365" s="27">
        <f t="shared" si="139"/>
        <v>663.46800000000007</v>
      </c>
      <c r="P365" s="21">
        <f t="shared" si="140"/>
        <v>0.10589999999999999</v>
      </c>
      <c r="Q365" s="21">
        <f t="shared" si="141"/>
        <v>7.4862000000000002</v>
      </c>
      <c r="R365" s="28">
        <f t="shared" si="142"/>
        <v>77.7</v>
      </c>
      <c r="S365" s="61">
        <f t="shared" si="143"/>
        <v>0.79794079794079786</v>
      </c>
      <c r="T365" s="61">
        <f t="shared" si="144"/>
        <v>0.79794079794079786</v>
      </c>
      <c r="U365" s="61">
        <f t="shared" si="145"/>
        <v>0.59199999999999997</v>
      </c>
      <c r="V365" s="61">
        <f t="shared" si="146"/>
        <v>0.67700000000000005</v>
      </c>
      <c r="W365" s="61">
        <f t="shared" si="147"/>
        <v>0.76100000000000001</v>
      </c>
      <c r="X365" s="61">
        <f t="shared" si="148"/>
        <v>0.84599999999999997</v>
      </c>
      <c r="Y365" s="61">
        <f t="shared" si="149"/>
        <v>0.92100000000000004</v>
      </c>
      <c r="Z365" s="61">
        <f t="shared" si="150"/>
        <v>0.96299999999999997</v>
      </c>
      <c r="AA365" s="21" t="str">
        <f t="shared" si="151"/>
        <v>A</v>
      </c>
      <c r="AB365" s="21" t="str">
        <f t="shared" si="152"/>
        <v>A</v>
      </c>
      <c r="AC365" s="21" t="str">
        <f t="shared" si="153"/>
        <v>A</v>
      </c>
      <c r="AD365" s="21" t="str">
        <f t="shared" si="154"/>
        <v>A</v>
      </c>
      <c r="AE365" s="47" t="str">
        <f t="shared" si="155"/>
        <v>Refrigerador-Congelador frost-free</v>
      </c>
      <c r="AF365" s="47">
        <f t="shared" si="136"/>
        <v>0.79794079794079786</v>
      </c>
      <c r="AH365" s="97">
        <f t="shared" si="137"/>
        <v>0</v>
      </c>
    </row>
    <row r="366" spans="1:34" x14ac:dyDescent="0.25">
      <c r="A366" s="40" t="s">
        <v>110</v>
      </c>
      <c r="B366" s="42" t="s">
        <v>454</v>
      </c>
      <c r="C366" s="41" t="s">
        <v>209</v>
      </c>
      <c r="D366" s="40" t="s">
        <v>23</v>
      </c>
      <c r="E366" s="42" t="s">
        <v>22</v>
      </c>
      <c r="F366" s="40" t="s">
        <v>27</v>
      </c>
      <c r="G366" s="40" t="s">
        <v>112</v>
      </c>
      <c r="H366" s="40">
        <v>396</v>
      </c>
      <c r="I366" s="40">
        <v>0</v>
      </c>
      <c r="J366" s="40">
        <v>11</v>
      </c>
      <c r="K366" s="40">
        <v>93</v>
      </c>
      <c r="L366" s="21">
        <f t="shared" ref="L366:L374" si="156">SUM(H366:K366)</f>
        <v>500</v>
      </c>
      <c r="M366" s="43">
        <v>69</v>
      </c>
      <c r="N366" s="43">
        <v>69</v>
      </c>
      <c r="O366" s="27">
        <f t="shared" si="139"/>
        <v>703.17600000000004</v>
      </c>
      <c r="P366" s="21">
        <f t="shared" si="140"/>
        <v>0.10589999999999999</v>
      </c>
      <c r="Q366" s="21">
        <f t="shared" si="141"/>
        <v>7.4862000000000002</v>
      </c>
      <c r="R366" s="28">
        <f t="shared" si="142"/>
        <v>82</v>
      </c>
      <c r="S366" s="61">
        <f t="shared" si="143"/>
        <v>0.84146341463414631</v>
      </c>
      <c r="T366" s="61">
        <f t="shared" si="144"/>
        <v>0.84146341463414631</v>
      </c>
      <c r="U366" s="61">
        <f t="shared" si="145"/>
        <v>0.59199999999999997</v>
      </c>
      <c r="V366" s="61">
        <f t="shared" si="146"/>
        <v>0.67700000000000005</v>
      </c>
      <c r="W366" s="61">
        <f t="shared" si="147"/>
        <v>0.76100000000000001</v>
      </c>
      <c r="X366" s="61">
        <f t="shared" si="148"/>
        <v>0.84599999999999997</v>
      </c>
      <c r="Y366" s="61">
        <f t="shared" si="149"/>
        <v>0.92100000000000004</v>
      </c>
      <c r="Z366" s="61">
        <f t="shared" si="150"/>
        <v>0.96299999999999997</v>
      </c>
      <c r="AA366" s="21" t="str">
        <f t="shared" si="151"/>
        <v>A</v>
      </c>
      <c r="AB366" s="21" t="str">
        <f t="shared" si="152"/>
        <v>A</v>
      </c>
      <c r="AC366" s="21" t="str">
        <f t="shared" si="153"/>
        <v>A</v>
      </c>
      <c r="AD366" s="21" t="str">
        <f t="shared" si="154"/>
        <v>A</v>
      </c>
      <c r="AE366" s="47" t="str">
        <f t="shared" si="155"/>
        <v>Refrigerador-Congelador frost-free</v>
      </c>
      <c r="AF366" s="47">
        <f t="shared" si="136"/>
        <v>0.84146341463414631</v>
      </c>
      <c r="AH366" s="97">
        <f t="shared" si="137"/>
        <v>0</v>
      </c>
    </row>
    <row r="367" spans="1:34" x14ac:dyDescent="0.25">
      <c r="A367" s="40" t="s">
        <v>110</v>
      </c>
      <c r="B367" s="42" t="s">
        <v>454</v>
      </c>
      <c r="C367" s="41" t="s">
        <v>239</v>
      </c>
      <c r="D367" s="40" t="s">
        <v>23</v>
      </c>
      <c r="E367" s="42" t="s">
        <v>22</v>
      </c>
      <c r="F367" s="40" t="s">
        <v>27</v>
      </c>
      <c r="G367" s="40" t="s">
        <v>112</v>
      </c>
      <c r="H367" s="40">
        <v>396</v>
      </c>
      <c r="I367" s="46">
        <v>0</v>
      </c>
      <c r="J367" s="40">
        <v>11</v>
      </c>
      <c r="K367" s="40">
        <v>93</v>
      </c>
      <c r="L367" s="21">
        <f t="shared" si="156"/>
        <v>500</v>
      </c>
      <c r="M367" s="43">
        <v>69</v>
      </c>
      <c r="N367" s="43">
        <v>69</v>
      </c>
      <c r="O367" s="27">
        <f t="shared" si="139"/>
        <v>703.17600000000004</v>
      </c>
      <c r="P367" s="21">
        <f t="shared" si="140"/>
        <v>0.10589999999999999</v>
      </c>
      <c r="Q367" s="21">
        <f t="shared" si="141"/>
        <v>7.4862000000000002</v>
      </c>
      <c r="R367" s="28">
        <f t="shared" si="142"/>
        <v>82</v>
      </c>
      <c r="S367" s="61">
        <f t="shared" si="143"/>
        <v>0.84146341463414631</v>
      </c>
      <c r="T367" s="61">
        <f t="shared" si="144"/>
        <v>0.84146341463414631</v>
      </c>
      <c r="U367" s="61">
        <f t="shared" si="145"/>
        <v>0.59199999999999997</v>
      </c>
      <c r="V367" s="61">
        <f t="shared" si="146"/>
        <v>0.67700000000000005</v>
      </c>
      <c r="W367" s="61">
        <f t="shared" si="147"/>
        <v>0.76100000000000001</v>
      </c>
      <c r="X367" s="61">
        <f t="shared" si="148"/>
        <v>0.84599999999999997</v>
      </c>
      <c r="Y367" s="61">
        <f t="shared" si="149"/>
        <v>0.92100000000000004</v>
      </c>
      <c r="Z367" s="61">
        <f t="shared" si="150"/>
        <v>0.96299999999999997</v>
      </c>
      <c r="AA367" s="21" t="str">
        <f t="shared" si="151"/>
        <v>A</v>
      </c>
      <c r="AB367" s="21" t="str">
        <f t="shared" si="152"/>
        <v>A</v>
      </c>
      <c r="AC367" s="21" t="str">
        <f t="shared" si="153"/>
        <v>A</v>
      </c>
      <c r="AD367" s="21" t="str">
        <f t="shared" si="154"/>
        <v>A</v>
      </c>
      <c r="AE367" s="47" t="str">
        <f t="shared" si="155"/>
        <v>Refrigerador-Congelador frost-free</v>
      </c>
      <c r="AF367" s="47">
        <f t="shared" si="136"/>
        <v>0.84146341463414631</v>
      </c>
      <c r="AH367" s="97">
        <f t="shared" si="137"/>
        <v>0</v>
      </c>
    </row>
    <row r="368" spans="1:34" x14ac:dyDescent="0.25">
      <c r="A368" s="40" t="s">
        <v>110</v>
      </c>
      <c r="B368" s="42" t="s">
        <v>454</v>
      </c>
      <c r="C368" s="41" t="s">
        <v>210</v>
      </c>
      <c r="D368" s="40" t="s">
        <v>23</v>
      </c>
      <c r="E368" s="42" t="s">
        <v>22</v>
      </c>
      <c r="F368" s="40" t="s">
        <v>27</v>
      </c>
      <c r="G368" s="40" t="s">
        <v>112</v>
      </c>
      <c r="H368" s="40">
        <v>374</v>
      </c>
      <c r="I368" s="40">
        <v>0</v>
      </c>
      <c r="J368" s="40">
        <v>10</v>
      </c>
      <c r="K368" s="40">
        <v>94</v>
      </c>
      <c r="L368" s="21">
        <f t="shared" si="156"/>
        <v>478</v>
      </c>
      <c r="M368" s="43">
        <v>66</v>
      </c>
      <c r="N368" s="43">
        <v>66</v>
      </c>
      <c r="O368" s="27">
        <f t="shared" si="139"/>
        <v>677.04000000000008</v>
      </c>
      <c r="P368" s="21">
        <f t="shared" si="140"/>
        <v>0.10589999999999999</v>
      </c>
      <c r="Q368" s="21">
        <f t="shared" si="141"/>
        <v>7.4862000000000002</v>
      </c>
      <c r="R368" s="28">
        <f t="shared" si="142"/>
        <v>79.2</v>
      </c>
      <c r="S368" s="61">
        <f t="shared" si="143"/>
        <v>0.83333333333333326</v>
      </c>
      <c r="T368" s="61">
        <f t="shared" si="144"/>
        <v>0.83333333333333326</v>
      </c>
      <c r="U368" s="61">
        <f t="shared" si="145"/>
        <v>0.59199999999999997</v>
      </c>
      <c r="V368" s="61">
        <f t="shared" si="146"/>
        <v>0.67700000000000005</v>
      </c>
      <c r="W368" s="61">
        <f t="shared" si="147"/>
        <v>0.76100000000000001</v>
      </c>
      <c r="X368" s="61">
        <f t="shared" si="148"/>
        <v>0.84599999999999997</v>
      </c>
      <c r="Y368" s="61">
        <f t="shared" si="149"/>
        <v>0.92100000000000004</v>
      </c>
      <c r="Z368" s="61">
        <f t="shared" si="150"/>
        <v>0.96299999999999997</v>
      </c>
      <c r="AA368" s="21" t="str">
        <f t="shared" si="151"/>
        <v>A</v>
      </c>
      <c r="AB368" s="21" t="str">
        <f t="shared" si="152"/>
        <v>A</v>
      </c>
      <c r="AC368" s="21" t="str">
        <f t="shared" si="153"/>
        <v>A</v>
      </c>
      <c r="AD368" s="21" t="str">
        <f t="shared" si="154"/>
        <v>A</v>
      </c>
      <c r="AE368" s="47" t="str">
        <f t="shared" si="155"/>
        <v>Refrigerador-Congelador frost-free</v>
      </c>
      <c r="AF368" s="47">
        <f t="shared" si="136"/>
        <v>0.83333333333333326</v>
      </c>
      <c r="AH368" s="97">
        <f t="shared" si="137"/>
        <v>0</v>
      </c>
    </row>
    <row r="369" spans="1:34" x14ac:dyDescent="0.25">
      <c r="A369" s="40" t="s">
        <v>110</v>
      </c>
      <c r="B369" s="42" t="s">
        <v>454</v>
      </c>
      <c r="C369" s="41" t="s">
        <v>455</v>
      </c>
      <c r="D369" s="40" t="s">
        <v>23</v>
      </c>
      <c r="E369" s="42" t="s">
        <v>22</v>
      </c>
      <c r="F369" s="40" t="s">
        <v>27</v>
      </c>
      <c r="G369" s="40" t="s">
        <v>112</v>
      </c>
      <c r="H369" s="40">
        <v>374</v>
      </c>
      <c r="I369" s="40">
        <v>0</v>
      </c>
      <c r="J369" s="40">
        <v>23</v>
      </c>
      <c r="K369" s="40">
        <v>144</v>
      </c>
      <c r="L369" s="21">
        <f t="shared" si="156"/>
        <v>541</v>
      </c>
      <c r="M369" s="43">
        <v>72.7</v>
      </c>
      <c r="N369" s="43">
        <v>72.7</v>
      </c>
      <c r="O369" s="27">
        <f t="shared" si="139"/>
        <v>813.46800000000007</v>
      </c>
      <c r="P369" s="21">
        <f t="shared" si="140"/>
        <v>0.10589999999999999</v>
      </c>
      <c r="Q369" s="21">
        <f t="shared" si="141"/>
        <v>7.4862000000000002</v>
      </c>
      <c r="R369" s="28">
        <f t="shared" si="142"/>
        <v>93.6</v>
      </c>
      <c r="S369" s="61">
        <f t="shared" si="143"/>
        <v>0.77670940170940184</v>
      </c>
      <c r="T369" s="61">
        <f t="shared" si="144"/>
        <v>0.77670940170940184</v>
      </c>
      <c r="U369" s="61">
        <f t="shared" si="145"/>
        <v>0.59199999999999997</v>
      </c>
      <c r="V369" s="61">
        <f t="shared" si="146"/>
        <v>0.67700000000000005</v>
      </c>
      <c r="W369" s="61">
        <f t="shared" si="147"/>
        <v>0.76100000000000001</v>
      </c>
      <c r="X369" s="61">
        <f t="shared" si="148"/>
        <v>0.84599999999999997</v>
      </c>
      <c r="Y369" s="61">
        <f t="shared" si="149"/>
        <v>0.92100000000000004</v>
      </c>
      <c r="Z369" s="61">
        <f t="shared" si="150"/>
        <v>0.96299999999999997</v>
      </c>
      <c r="AA369" s="21" t="str">
        <f t="shared" si="151"/>
        <v>A</v>
      </c>
      <c r="AB369" s="21" t="str">
        <f t="shared" si="152"/>
        <v>A</v>
      </c>
      <c r="AC369" s="21" t="str">
        <f t="shared" si="153"/>
        <v>A</v>
      </c>
      <c r="AD369" s="21" t="str">
        <f t="shared" si="154"/>
        <v>A</v>
      </c>
      <c r="AE369" s="47" t="str">
        <f t="shared" si="155"/>
        <v>Refrigerador-Congelador frost-free</v>
      </c>
      <c r="AF369" s="47">
        <f t="shared" si="136"/>
        <v>0.77670940170940184</v>
      </c>
      <c r="AH369" s="97">
        <f t="shared" si="137"/>
        <v>0</v>
      </c>
    </row>
    <row r="370" spans="1:34" x14ac:dyDescent="0.25">
      <c r="A370" s="40" t="s">
        <v>110</v>
      </c>
      <c r="B370" s="42" t="s">
        <v>454</v>
      </c>
      <c r="C370" s="41" t="s">
        <v>457</v>
      </c>
      <c r="D370" s="40" t="s">
        <v>23</v>
      </c>
      <c r="E370" s="42" t="s">
        <v>22</v>
      </c>
      <c r="F370" s="40" t="s">
        <v>27</v>
      </c>
      <c r="G370" s="40" t="s">
        <v>112</v>
      </c>
      <c r="H370" s="40">
        <v>374</v>
      </c>
      <c r="I370" s="40">
        <v>0</v>
      </c>
      <c r="J370" s="40">
        <v>23</v>
      </c>
      <c r="K370" s="40">
        <v>144</v>
      </c>
      <c r="L370" s="21">
        <f t="shared" si="156"/>
        <v>541</v>
      </c>
      <c r="M370" s="43">
        <v>72.7</v>
      </c>
      <c r="N370" s="43">
        <v>72.7</v>
      </c>
      <c r="O370" s="27">
        <f t="shared" si="139"/>
        <v>813.46800000000007</v>
      </c>
      <c r="P370" s="21">
        <f t="shared" si="140"/>
        <v>0.10589999999999999</v>
      </c>
      <c r="Q370" s="21">
        <f t="shared" si="141"/>
        <v>7.4862000000000002</v>
      </c>
      <c r="R370" s="28">
        <f t="shared" si="142"/>
        <v>93.6</v>
      </c>
      <c r="S370" s="61">
        <f t="shared" si="143"/>
        <v>0.77670940170940184</v>
      </c>
      <c r="T370" s="61">
        <f t="shared" si="144"/>
        <v>0.77670940170940184</v>
      </c>
      <c r="U370" s="61">
        <f t="shared" si="145"/>
        <v>0.59199999999999997</v>
      </c>
      <c r="V370" s="61">
        <f t="shared" si="146"/>
        <v>0.67700000000000005</v>
      </c>
      <c r="W370" s="61">
        <f t="shared" si="147"/>
        <v>0.76100000000000001</v>
      </c>
      <c r="X370" s="61">
        <f t="shared" si="148"/>
        <v>0.84599999999999997</v>
      </c>
      <c r="Y370" s="61">
        <f t="shared" si="149"/>
        <v>0.92100000000000004</v>
      </c>
      <c r="Z370" s="61">
        <f t="shared" si="150"/>
        <v>0.96299999999999997</v>
      </c>
      <c r="AA370" s="21" t="str">
        <f t="shared" si="151"/>
        <v>A</v>
      </c>
      <c r="AB370" s="21" t="str">
        <f t="shared" si="152"/>
        <v>A</v>
      </c>
      <c r="AC370" s="21" t="str">
        <f t="shared" si="153"/>
        <v>A</v>
      </c>
      <c r="AD370" s="21" t="str">
        <f t="shared" si="154"/>
        <v>A</v>
      </c>
      <c r="AE370" s="47" t="str">
        <f t="shared" si="155"/>
        <v>Refrigerador-Congelador frost-free</v>
      </c>
      <c r="AF370" s="47">
        <f t="shared" si="136"/>
        <v>0.77670940170940184</v>
      </c>
      <c r="AH370" s="97">
        <f t="shared" si="137"/>
        <v>0</v>
      </c>
    </row>
    <row r="371" spans="1:34" x14ac:dyDescent="0.25">
      <c r="A371" s="40" t="s">
        <v>110</v>
      </c>
      <c r="B371" s="42" t="s">
        <v>454</v>
      </c>
      <c r="C371" s="41" t="s">
        <v>510</v>
      </c>
      <c r="D371" s="40" t="s">
        <v>23</v>
      </c>
      <c r="E371" s="42" t="s">
        <v>22</v>
      </c>
      <c r="F371" s="40" t="s">
        <v>27</v>
      </c>
      <c r="G371" s="40" t="s">
        <v>112</v>
      </c>
      <c r="H371" s="40">
        <v>377</v>
      </c>
      <c r="I371" s="40">
        <v>0</v>
      </c>
      <c r="J371" s="40">
        <v>27</v>
      </c>
      <c r="K371" s="40">
        <v>150</v>
      </c>
      <c r="L371" s="21">
        <f t="shared" si="156"/>
        <v>554</v>
      </c>
      <c r="M371" s="43">
        <v>56.6</v>
      </c>
      <c r="N371" s="43">
        <v>56.6</v>
      </c>
      <c r="O371" s="27">
        <f t="shared" si="139"/>
        <v>838.21199999999999</v>
      </c>
      <c r="P371" s="21">
        <f t="shared" si="140"/>
        <v>0.10589999999999999</v>
      </c>
      <c r="Q371" s="21">
        <f t="shared" si="141"/>
        <v>7.4862000000000002</v>
      </c>
      <c r="R371" s="28">
        <f t="shared" si="142"/>
        <v>96.3</v>
      </c>
      <c r="S371" s="61">
        <f t="shared" si="143"/>
        <v>0.58774662512980269</v>
      </c>
      <c r="T371" s="61">
        <f t="shared" si="144"/>
        <v>0.58774662512980269</v>
      </c>
      <c r="U371" s="61">
        <f t="shared" si="145"/>
        <v>0.59199999999999997</v>
      </c>
      <c r="V371" s="61">
        <f t="shared" si="146"/>
        <v>0.67700000000000005</v>
      </c>
      <c r="W371" s="61">
        <f t="shared" si="147"/>
        <v>0.76100000000000001</v>
      </c>
      <c r="X371" s="61">
        <f t="shared" si="148"/>
        <v>0.84599999999999997</v>
      </c>
      <c r="Y371" s="61">
        <f t="shared" si="149"/>
        <v>0.92100000000000004</v>
      </c>
      <c r="Z371" s="61">
        <f t="shared" si="150"/>
        <v>0.96299999999999997</v>
      </c>
      <c r="AA371" s="21" t="str">
        <f t="shared" si="151"/>
        <v>A</v>
      </c>
      <c r="AB371" s="21" t="str">
        <f t="shared" si="152"/>
        <v>A</v>
      </c>
      <c r="AC371" s="21" t="str">
        <f t="shared" si="153"/>
        <v>A+++</v>
      </c>
      <c r="AD371" s="21" t="str">
        <f t="shared" si="154"/>
        <v>A+++</v>
      </c>
      <c r="AE371" s="47" t="str">
        <f t="shared" si="155"/>
        <v>Refrigerador-Congelador frost-free</v>
      </c>
      <c r="AF371" s="47">
        <f t="shared" si="136"/>
        <v>0.58774662512980269</v>
      </c>
      <c r="AH371" s="97">
        <f t="shared" si="137"/>
        <v>0</v>
      </c>
    </row>
    <row r="372" spans="1:34" x14ac:dyDescent="0.25">
      <c r="A372" s="40" t="s">
        <v>110</v>
      </c>
      <c r="B372" s="42" t="s">
        <v>454</v>
      </c>
      <c r="C372" s="41" t="s">
        <v>211</v>
      </c>
      <c r="D372" s="40" t="s">
        <v>23</v>
      </c>
      <c r="E372" s="42" t="s">
        <v>22</v>
      </c>
      <c r="F372" s="40" t="s">
        <v>27</v>
      </c>
      <c r="G372" s="40" t="s">
        <v>112</v>
      </c>
      <c r="H372" s="40">
        <v>327</v>
      </c>
      <c r="I372" s="40">
        <v>0</v>
      </c>
      <c r="J372" s="40">
        <v>0</v>
      </c>
      <c r="K372" s="40">
        <v>216</v>
      </c>
      <c r="L372" s="21">
        <f t="shared" si="156"/>
        <v>543</v>
      </c>
      <c r="M372" s="43">
        <v>65</v>
      </c>
      <c r="N372" s="43">
        <v>65</v>
      </c>
      <c r="O372" s="27">
        <f t="shared" si="139"/>
        <v>871.92</v>
      </c>
      <c r="P372" s="21">
        <f t="shared" si="140"/>
        <v>0.10589999999999999</v>
      </c>
      <c r="Q372" s="21">
        <f t="shared" si="141"/>
        <v>7.4862000000000002</v>
      </c>
      <c r="R372" s="28">
        <f t="shared" si="142"/>
        <v>99.8</v>
      </c>
      <c r="S372" s="61">
        <f t="shared" si="143"/>
        <v>0.65130260521042083</v>
      </c>
      <c r="T372" s="61">
        <f t="shared" si="144"/>
        <v>0.65130260521042083</v>
      </c>
      <c r="U372" s="61">
        <f t="shared" si="145"/>
        <v>0.59199999999999997</v>
      </c>
      <c r="V372" s="61">
        <f t="shared" si="146"/>
        <v>0.67700000000000005</v>
      </c>
      <c r="W372" s="61">
        <f t="shared" si="147"/>
        <v>0.76100000000000001</v>
      </c>
      <c r="X372" s="61">
        <f t="shared" si="148"/>
        <v>0.84599999999999997</v>
      </c>
      <c r="Y372" s="61">
        <f t="shared" si="149"/>
        <v>0.92100000000000004</v>
      </c>
      <c r="Z372" s="61">
        <f t="shared" si="150"/>
        <v>0.96299999999999997</v>
      </c>
      <c r="AA372" s="21" t="str">
        <f t="shared" si="151"/>
        <v>A</v>
      </c>
      <c r="AB372" s="21" t="str">
        <f t="shared" si="152"/>
        <v>A</v>
      </c>
      <c r="AC372" s="21" t="str">
        <f t="shared" si="153"/>
        <v>A++</v>
      </c>
      <c r="AD372" s="21" t="str">
        <f t="shared" si="154"/>
        <v>A++</v>
      </c>
      <c r="AE372" s="47" t="str">
        <f t="shared" si="155"/>
        <v>Refrigerador-Congelador frost-free</v>
      </c>
      <c r="AF372" s="47">
        <f t="shared" si="136"/>
        <v>0.65130260521042083</v>
      </c>
      <c r="AH372" s="97">
        <f t="shared" si="137"/>
        <v>0</v>
      </c>
    </row>
    <row r="373" spans="1:34" x14ac:dyDescent="0.25">
      <c r="A373" s="40" t="s">
        <v>110</v>
      </c>
      <c r="B373" s="42" t="s">
        <v>454</v>
      </c>
      <c r="C373" s="41" t="s">
        <v>240</v>
      </c>
      <c r="D373" s="40" t="s">
        <v>23</v>
      </c>
      <c r="E373" s="42" t="s">
        <v>22</v>
      </c>
      <c r="F373" s="40" t="s">
        <v>27</v>
      </c>
      <c r="G373" s="40" t="s">
        <v>112</v>
      </c>
      <c r="H373" s="40">
        <v>372</v>
      </c>
      <c r="I373" s="46">
        <v>0</v>
      </c>
      <c r="J373" s="40">
        <v>19</v>
      </c>
      <c r="K373" s="40">
        <v>171</v>
      </c>
      <c r="L373" s="21">
        <f t="shared" si="156"/>
        <v>562</v>
      </c>
      <c r="M373" s="43">
        <v>67</v>
      </c>
      <c r="N373" s="43">
        <v>67</v>
      </c>
      <c r="O373" s="27">
        <f t="shared" si="139"/>
        <v>863.18400000000008</v>
      </c>
      <c r="P373" s="21">
        <f t="shared" si="140"/>
        <v>0.10589999999999999</v>
      </c>
      <c r="Q373" s="21">
        <f t="shared" si="141"/>
        <v>7.4862000000000002</v>
      </c>
      <c r="R373" s="28">
        <f t="shared" si="142"/>
        <v>98.9</v>
      </c>
      <c r="S373" s="61">
        <f t="shared" si="143"/>
        <v>0.67745197168857429</v>
      </c>
      <c r="T373" s="61">
        <f t="shared" si="144"/>
        <v>0.67745197168857429</v>
      </c>
      <c r="U373" s="61">
        <f t="shared" si="145"/>
        <v>0.59199999999999997</v>
      </c>
      <c r="V373" s="61">
        <f t="shared" si="146"/>
        <v>0.67700000000000005</v>
      </c>
      <c r="W373" s="61">
        <f t="shared" si="147"/>
        <v>0.76100000000000001</v>
      </c>
      <c r="X373" s="61">
        <f t="shared" si="148"/>
        <v>0.84599999999999997</v>
      </c>
      <c r="Y373" s="61">
        <f t="shared" si="149"/>
        <v>0.92100000000000004</v>
      </c>
      <c r="Z373" s="61">
        <f t="shared" si="150"/>
        <v>0.96299999999999997</v>
      </c>
      <c r="AA373" s="21" t="str">
        <f t="shared" si="151"/>
        <v>A</v>
      </c>
      <c r="AB373" s="21" t="str">
        <f t="shared" si="152"/>
        <v>A</v>
      </c>
      <c r="AC373" s="21" t="str">
        <f t="shared" si="153"/>
        <v>A+</v>
      </c>
      <c r="AD373" s="21" t="str">
        <f t="shared" si="154"/>
        <v>A+</v>
      </c>
      <c r="AE373" s="47" t="str">
        <f t="shared" si="155"/>
        <v>Refrigerador-Congelador frost-free</v>
      </c>
      <c r="AF373" s="47">
        <f t="shared" si="136"/>
        <v>0.67745197168857429</v>
      </c>
      <c r="AH373" s="97">
        <f t="shared" si="137"/>
        <v>0</v>
      </c>
    </row>
    <row r="374" spans="1:34" x14ac:dyDescent="0.25">
      <c r="A374" s="40" t="s">
        <v>110</v>
      </c>
      <c r="B374" s="42" t="s">
        <v>454</v>
      </c>
      <c r="C374" s="41" t="s">
        <v>241</v>
      </c>
      <c r="D374" s="40" t="s">
        <v>23</v>
      </c>
      <c r="E374" s="42" t="s">
        <v>22</v>
      </c>
      <c r="F374" s="40" t="s">
        <v>27</v>
      </c>
      <c r="G374" s="40" t="s">
        <v>112</v>
      </c>
      <c r="H374" s="40">
        <v>358</v>
      </c>
      <c r="I374" s="46">
        <v>0</v>
      </c>
      <c r="J374" s="40">
        <v>16</v>
      </c>
      <c r="K374" s="40">
        <v>165</v>
      </c>
      <c r="L374" s="21">
        <f t="shared" si="156"/>
        <v>539</v>
      </c>
      <c r="M374" s="43">
        <v>72</v>
      </c>
      <c r="N374" s="43"/>
      <c r="O374" s="27">
        <f t="shared" si="139"/>
        <v>827.19599999999991</v>
      </c>
      <c r="P374" s="21">
        <f t="shared" si="140"/>
        <v>0.10589999999999999</v>
      </c>
      <c r="Q374" s="21">
        <f t="shared" si="141"/>
        <v>7.4862000000000002</v>
      </c>
      <c r="R374" s="28">
        <f t="shared" si="142"/>
        <v>95.1</v>
      </c>
      <c r="S374" s="61">
        <f t="shared" si="143"/>
        <v>0.75709779179810732</v>
      </c>
      <c r="T374" s="61" t="str">
        <f t="shared" si="144"/>
        <v>-</v>
      </c>
      <c r="U374" s="61">
        <f t="shared" si="145"/>
        <v>0.59199999999999997</v>
      </c>
      <c r="V374" s="61">
        <f t="shared" si="146"/>
        <v>0.67700000000000005</v>
      </c>
      <c r="W374" s="61">
        <f t="shared" si="147"/>
        <v>0.76100000000000001</v>
      </c>
      <c r="X374" s="61">
        <f t="shared" si="148"/>
        <v>0.84599999999999997</v>
      </c>
      <c r="Y374" s="61">
        <f t="shared" si="149"/>
        <v>0.92100000000000004</v>
      </c>
      <c r="Z374" s="61">
        <f t="shared" si="150"/>
        <v>0.96299999999999997</v>
      </c>
      <c r="AA374" s="21" t="str">
        <f t="shared" si="151"/>
        <v>A</v>
      </c>
      <c r="AB374" s="21" t="str">
        <f t="shared" si="152"/>
        <v>-</v>
      </c>
      <c r="AC374" s="21" t="str">
        <f t="shared" si="153"/>
        <v>A+</v>
      </c>
      <c r="AD374" s="21" t="str">
        <f t="shared" si="154"/>
        <v>-</v>
      </c>
      <c r="AE374" s="47" t="str">
        <f t="shared" si="155"/>
        <v>Refrigerador-Congelador frost-free</v>
      </c>
      <c r="AF374" s="47">
        <f t="shared" si="136"/>
        <v>0.75709779179810732</v>
      </c>
      <c r="AH374" s="97" t="e">
        <f t="shared" si="137"/>
        <v>#VALUE!</v>
      </c>
    </row>
    <row r="375" spans="1:34" x14ac:dyDescent="0.25">
      <c r="A375" s="40" t="s">
        <v>110</v>
      </c>
      <c r="B375" s="42" t="s">
        <v>454</v>
      </c>
      <c r="C375" s="41" t="s">
        <v>212</v>
      </c>
      <c r="D375" s="40" t="s">
        <v>23</v>
      </c>
      <c r="E375" s="42" t="s">
        <v>22</v>
      </c>
      <c r="F375" s="40" t="s">
        <v>27</v>
      </c>
      <c r="G375" s="40" t="s">
        <v>112</v>
      </c>
      <c r="H375" s="40">
        <v>283</v>
      </c>
      <c r="I375" s="40">
        <v>0</v>
      </c>
      <c r="J375" s="40">
        <v>11</v>
      </c>
      <c r="K375" s="40">
        <v>125</v>
      </c>
      <c r="L375" s="21">
        <f t="shared" ref="L375:L397" si="157">SUM(H375:K375)</f>
        <v>419</v>
      </c>
      <c r="M375" s="43">
        <v>63</v>
      </c>
      <c r="N375" s="43">
        <v>63</v>
      </c>
      <c r="O375" s="27">
        <f t="shared" si="139"/>
        <v>638.6160000000001</v>
      </c>
      <c r="P375" s="21">
        <f t="shared" si="140"/>
        <v>0.10589999999999999</v>
      </c>
      <c r="Q375" s="21">
        <f t="shared" si="141"/>
        <v>7.4862000000000002</v>
      </c>
      <c r="R375" s="28">
        <f t="shared" si="142"/>
        <v>75.099999999999994</v>
      </c>
      <c r="S375" s="61">
        <f t="shared" si="143"/>
        <v>0.83888149134487355</v>
      </c>
      <c r="T375" s="61">
        <f t="shared" si="144"/>
        <v>0.83888149134487355</v>
      </c>
      <c r="U375" s="61">
        <f t="shared" si="145"/>
        <v>0.59199999999999997</v>
      </c>
      <c r="V375" s="61">
        <f t="shared" si="146"/>
        <v>0.67700000000000005</v>
      </c>
      <c r="W375" s="61">
        <f t="shared" si="147"/>
        <v>0.76100000000000001</v>
      </c>
      <c r="X375" s="61">
        <f t="shared" si="148"/>
        <v>0.84599999999999997</v>
      </c>
      <c r="Y375" s="61">
        <f t="shared" si="149"/>
        <v>0.92100000000000004</v>
      </c>
      <c r="Z375" s="61">
        <f t="shared" si="150"/>
        <v>0.96299999999999997</v>
      </c>
      <c r="AA375" s="21" t="str">
        <f t="shared" si="151"/>
        <v>A</v>
      </c>
      <c r="AB375" s="21" t="str">
        <f t="shared" si="152"/>
        <v>A</v>
      </c>
      <c r="AC375" s="21" t="str">
        <f t="shared" si="153"/>
        <v>A</v>
      </c>
      <c r="AD375" s="21" t="str">
        <f t="shared" si="154"/>
        <v>A</v>
      </c>
      <c r="AE375" s="47" t="str">
        <f t="shared" si="155"/>
        <v>Refrigerador-Congelador frost-free</v>
      </c>
      <c r="AF375" s="47">
        <f t="shared" si="136"/>
        <v>0.83888149134487355</v>
      </c>
      <c r="AH375" s="97">
        <f t="shared" si="137"/>
        <v>0</v>
      </c>
    </row>
    <row r="376" spans="1:34" x14ac:dyDescent="0.25">
      <c r="A376" s="40" t="s">
        <v>110</v>
      </c>
      <c r="B376" s="42" t="s">
        <v>454</v>
      </c>
      <c r="C376" s="41" t="s">
        <v>511</v>
      </c>
      <c r="D376" s="40" t="s">
        <v>23</v>
      </c>
      <c r="E376" s="42" t="s">
        <v>22</v>
      </c>
      <c r="F376" s="40" t="s">
        <v>27</v>
      </c>
      <c r="G376" s="40" t="s">
        <v>112</v>
      </c>
      <c r="H376" s="40">
        <v>283</v>
      </c>
      <c r="I376" s="40">
        <v>0</v>
      </c>
      <c r="J376" s="40">
        <v>11</v>
      </c>
      <c r="K376" s="40">
        <v>125</v>
      </c>
      <c r="L376" s="21">
        <f t="shared" si="157"/>
        <v>419</v>
      </c>
      <c r="M376" s="43">
        <v>44.4</v>
      </c>
      <c r="N376" s="43">
        <v>44.4</v>
      </c>
      <c r="O376" s="27">
        <f t="shared" si="139"/>
        <v>638.6160000000001</v>
      </c>
      <c r="P376" s="21">
        <f t="shared" si="140"/>
        <v>0.10589999999999999</v>
      </c>
      <c r="Q376" s="21">
        <f t="shared" si="141"/>
        <v>7.4862000000000002</v>
      </c>
      <c r="R376" s="28">
        <f t="shared" si="142"/>
        <v>75.099999999999994</v>
      </c>
      <c r="S376" s="61">
        <f t="shared" si="143"/>
        <v>0.59121171770972036</v>
      </c>
      <c r="T376" s="61">
        <f t="shared" si="144"/>
        <v>0.59121171770972036</v>
      </c>
      <c r="U376" s="61">
        <f t="shared" si="145"/>
        <v>0.59199999999999997</v>
      </c>
      <c r="V376" s="61">
        <f t="shared" si="146"/>
        <v>0.67700000000000005</v>
      </c>
      <c r="W376" s="61">
        <f t="shared" si="147"/>
        <v>0.76100000000000001</v>
      </c>
      <c r="X376" s="61">
        <f t="shared" si="148"/>
        <v>0.84599999999999997</v>
      </c>
      <c r="Y376" s="61">
        <f t="shared" si="149"/>
        <v>0.92100000000000004</v>
      </c>
      <c r="Z376" s="61">
        <f t="shared" si="150"/>
        <v>0.96299999999999997</v>
      </c>
      <c r="AA376" s="21" t="str">
        <f t="shared" si="151"/>
        <v>A</v>
      </c>
      <c r="AB376" s="21" t="str">
        <f t="shared" si="152"/>
        <v>A</v>
      </c>
      <c r="AC376" s="21" t="str">
        <f t="shared" si="153"/>
        <v>A+++</v>
      </c>
      <c r="AD376" s="21" t="str">
        <f t="shared" si="154"/>
        <v>A+++</v>
      </c>
      <c r="AE376" s="47" t="str">
        <f t="shared" si="155"/>
        <v>Refrigerador-Congelador frost-free</v>
      </c>
      <c r="AF376" s="47">
        <f t="shared" si="136"/>
        <v>0.59121171770972036</v>
      </c>
      <c r="AH376" s="97">
        <f t="shared" si="137"/>
        <v>0</v>
      </c>
    </row>
    <row r="377" spans="1:34" ht="11.25" customHeight="1" x14ac:dyDescent="0.25">
      <c r="A377" s="40" t="s">
        <v>110</v>
      </c>
      <c r="B377" s="40" t="s">
        <v>454</v>
      </c>
      <c r="C377" s="40" t="s">
        <v>250</v>
      </c>
      <c r="D377" s="40" t="s">
        <v>61</v>
      </c>
      <c r="E377" s="42" t="s">
        <v>22</v>
      </c>
      <c r="F377" s="40" t="s">
        <v>27</v>
      </c>
      <c r="G377" s="40" t="s">
        <v>115</v>
      </c>
      <c r="H377" s="46">
        <v>0</v>
      </c>
      <c r="I377" s="46">
        <v>0</v>
      </c>
      <c r="J377" s="40">
        <v>21</v>
      </c>
      <c r="K377" s="40">
        <v>176</v>
      </c>
      <c r="L377" s="21">
        <f t="shared" si="157"/>
        <v>197</v>
      </c>
      <c r="M377" s="43">
        <v>53</v>
      </c>
      <c r="N377" s="44">
        <v>53</v>
      </c>
      <c r="O377" s="27">
        <f t="shared" si="139"/>
        <v>431.79600000000005</v>
      </c>
      <c r="P377" s="21">
        <f t="shared" si="140"/>
        <v>1.78E-2</v>
      </c>
      <c r="Q377" s="21">
        <f t="shared" si="141"/>
        <v>58.712000000000003</v>
      </c>
      <c r="R377" s="28">
        <f t="shared" si="142"/>
        <v>66.400000000000006</v>
      </c>
      <c r="S377" s="61">
        <f t="shared" si="143"/>
        <v>0.79819277108433728</v>
      </c>
      <c r="T377" s="61">
        <f t="shared" si="144"/>
        <v>0.79819277108433728</v>
      </c>
      <c r="U377" s="61">
        <f t="shared" si="145"/>
        <v>0.59899999999999998</v>
      </c>
      <c r="V377" s="61">
        <f t="shared" si="146"/>
        <v>0.68400000000000005</v>
      </c>
      <c r="W377" s="61">
        <f t="shared" si="147"/>
        <v>0.77</v>
      </c>
      <c r="X377" s="61">
        <f t="shared" si="148"/>
        <v>0.85499999999999998</v>
      </c>
      <c r="Y377" s="61">
        <f t="shared" si="149"/>
        <v>0.93100000000000005</v>
      </c>
      <c r="Z377" s="61">
        <f t="shared" si="150"/>
        <v>0.97199999999999998</v>
      </c>
      <c r="AA377" s="21" t="str">
        <f t="shared" si="151"/>
        <v>A</v>
      </c>
      <c r="AB377" s="21" t="str">
        <f t="shared" si="152"/>
        <v>A</v>
      </c>
      <c r="AC377" s="21" t="str">
        <f t="shared" si="153"/>
        <v>A</v>
      </c>
      <c r="AD377" s="21" t="str">
        <f t="shared" si="154"/>
        <v>A</v>
      </c>
      <c r="AE377" s="47" t="str">
        <f t="shared" si="155"/>
        <v>Congelador vertical frost-free</v>
      </c>
      <c r="AF377" s="47">
        <f t="shared" si="136"/>
        <v>0.79819277108433728</v>
      </c>
      <c r="AH377" s="97">
        <f t="shared" si="137"/>
        <v>0</v>
      </c>
    </row>
    <row r="378" spans="1:34" ht="11.25" customHeight="1" x14ac:dyDescent="0.25">
      <c r="A378" s="40" t="s">
        <v>110</v>
      </c>
      <c r="B378" s="40" t="s">
        <v>454</v>
      </c>
      <c r="C378" s="40" t="s">
        <v>226</v>
      </c>
      <c r="D378" s="40" t="s">
        <v>61</v>
      </c>
      <c r="E378" s="42" t="s">
        <v>22</v>
      </c>
      <c r="F378" s="40" t="s">
        <v>27</v>
      </c>
      <c r="G378" s="40" t="s">
        <v>115</v>
      </c>
      <c r="H378" s="40">
        <v>0</v>
      </c>
      <c r="I378" s="40">
        <v>0</v>
      </c>
      <c r="J378" s="40">
        <v>0</v>
      </c>
      <c r="K378" s="40">
        <v>228</v>
      </c>
      <c r="L378" s="21">
        <f t="shared" si="157"/>
        <v>228</v>
      </c>
      <c r="M378" s="43">
        <v>55</v>
      </c>
      <c r="N378" s="44">
        <v>55</v>
      </c>
      <c r="O378" s="27">
        <f t="shared" si="139"/>
        <v>506.15999999999997</v>
      </c>
      <c r="P378" s="21">
        <f t="shared" si="140"/>
        <v>1.78E-2</v>
      </c>
      <c r="Q378" s="21">
        <f t="shared" si="141"/>
        <v>58.712000000000003</v>
      </c>
      <c r="R378" s="28">
        <f t="shared" si="142"/>
        <v>67.7</v>
      </c>
      <c r="S378" s="61">
        <f t="shared" si="143"/>
        <v>0.8124076809453471</v>
      </c>
      <c r="T378" s="61">
        <f t="shared" si="144"/>
        <v>0.8124076809453471</v>
      </c>
      <c r="U378" s="61">
        <f t="shared" si="145"/>
        <v>0.59899999999999998</v>
      </c>
      <c r="V378" s="61">
        <f t="shared" si="146"/>
        <v>0.68400000000000005</v>
      </c>
      <c r="W378" s="61">
        <f t="shared" si="147"/>
        <v>0.77</v>
      </c>
      <c r="X378" s="61">
        <f t="shared" si="148"/>
        <v>0.85499999999999998</v>
      </c>
      <c r="Y378" s="61">
        <f t="shared" si="149"/>
        <v>0.93100000000000005</v>
      </c>
      <c r="Z378" s="61">
        <f t="shared" si="150"/>
        <v>0.97199999999999998</v>
      </c>
      <c r="AA378" s="21" t="str">
        <f t="shared" si="151"/>
        <v>A</v>
      </c>
      <c r="AB378" s="21" t="str">
        <f t="shared" si="152"/>
        <v>A</v>
      </c>
      <c r="AC378" s="21" t="str">
        <f t="shared" si="153"/>
        <v>A</v>
      </c>
      <c r="AD378" s="21" t="str">
        <f t="shared" si="154"/>
        <v>A</v>
      </c>
      <c r="AE378" s="47" t="str">
        <f t="shared" si="155"/>
        <v>Congelador vertical frost-free</v>
      </c>
      <c r="AF378" s="47">
        <f t="shared" si="136"/>
        <v>0.8124076809453471</v>
      </c>
      <c r="AH378" s="97">
        <f t="shared" si="137"/>
        <v>0</v>
      </c>
    </row>
    <row r="379" spans="1:34" x14ac:dyDescent="0.25">
      <c r="A379" s="40" t="s">
        <v>110</v>
      </c>
      <c r="B379" s="40" t="s">
        <v>454</v>
      </c>
      <c r="C379" s="41" t="s">
        <v>512</v>
      </c>
      <c r="D379" s="40" t="s">
        <v>61</v>
      </c>
      <c r="E379" s="42" t="s">
        <v>22</v>
      </c>
      <c r="F379" s="40" t="s">
        <v>27</v>
      </c>
      <c r="G379" s="40" t="s">
        <v>115</v>
      </c>
      <c r="H379" s="40">
        <v>0</v>
      </c>
      <c r="I379" s="40">
        <v>0</v>
      </c>
      <c r="J379" s="40">
        <v>0</v>
      </c>
      <c r="K379" s="40">
        <v>228</v>
      </c>
      <c r="L379" s="21">
        <f t="shared" si="157"/>
        <v>228</v>
      </c>
      <c r="M379" s="31">
        <v>46.2</v>
      </c>
      <c r="N379" s="31">
        <v>46.2</v>
      </c>
      <c r="O379" s="27">
        <f t="shared" si="139"/>
        <v>506.15999999999997</v>
      </c>
      <c r="P379" s="21">
        <v>1.78E-2</v>
      </c>
      <c r="Q379" s="21">
        <v>58.712000000000003</v>
      </c>
      <c r="R379" s="28">
        <f t="shared" si="142"/>
        <v>67.7</v>
      </c>
      <c r="S379" s="61">
        <f t="shared" si="143"/>
        <v>0.68242245199409157</v>
      </c>
      <c r="T379" s="61">
        <f t="shared" si="144"/>
        <v>0.68242245199409157</v>
      </c>
      <c r="U379" s="61">
        <v>0.59899999999999998</v>
      </c>
      <c r="V379" s="61">
        <v>0.68400000000000005</v>
      </c>
      <c r="W379" s="61">
        <v>0.77</v>
      </c>
      <c r="X379" s="61">
        <v>0.85</v>
      </c>
      <c r="Y379" s="61">
        <v>0.93100000000000005</v>
      </c>
      <c r="Z379" s="61">
        <v>0.97199999999999998</v>
      </c>
      <c r="AA379" s="21" t="str">
        <f t="shared" si="151"/>
        <v>A</v>
      </c>
      <c r="AB379" s="21" t="str">
        <f t="shared" si="152"/>
        <v>A</v>
      </c>
      <c r="AC379" s="21" t="str">
        <f t="shared" si="153"/>
        <v>A++</v>
      </c>
      <c r="AD379" s="21" t="str">
        <f t="shared" si="154"/>
        <v>A++</v>
      </c>
      <c r="AE379" s="47" t="str">
        <f t="shared" si="155"/>
        <v>Congelador vertical frost-free</v>
      </c>
      <c r="AF379" s="47">
        <f t="shared" si="136"/>
        <v>0.68242245199409157</v>
      </c>
      <c r="AH379" s="97">
        <f t="shared" si="137"/>
        <v>0</v>
      </c>
    </row>
    <row r="380" spans="1:34" x14ac:dyDescent="0.25">
      <c r="A380" s="40" t="s">
        <v>110</v>
      </c>
      <c r="B380" s="40" t="s">
        <v>453</v>
      </c>
      <c r="C380" s="41" t="s">
        <v>218</v>
      </c>
      <c r="D380" s="40" t="s">
        <v>25</v>
      </c>
      <c r="E380" s="40" t="s">
        <v>21</v>
      </c>
      <c r="F380" s="40" t="s">
        <v>27</v>
      </c>
      <c r="G380" s="40" t="s">
        <v>113</v>
      </c>
      <c r="H380" s="40">
        <v>0</v>
      </c>
      <c r="I380" s="40">
        <v>0</v>
      </c>
      <c r="J380" s="40">
        <v>0</v>
      </c>
      <c r="K380" s="40">
        <v>220</v>
      </c>
      <c r="L380" s="21">
        <f t="shared" si="157"/>
        <v>220</v>
      </c>
      <c r="M380" s="43">
        <v>36</v>
      </c>
      <c r="N380" s="43">
        <v>36</v>
      </c>
      <c r="O380" s="27">
        <f t="shared" si="139"/>
        <v>407</v>
      </c>
      <c r="P380" s="21">
        <f t="shared" ref="P380:P397" si="158">VLOOKUP(AE380,$P$13:$R$19,2,FALSE)</f>
        <v>7.5800000000000006E-2</v>
      </c>
      <c r="Q380" s="21">
        <f t="shared" ref="Q380:Q397" si="159">VLOOKUP(AE380,$P$13:$R$19,3,FALSE)</f>
        <v>13.095000000000001</v>
      </c>
      <c r="R380" s="28">
        <f t="shared" si="142"/>
        <v>43.9</v>
      </c>
      <c r="S380" s="61">
        <f t="shared" si="143"/>
        <v>0.82004555808656043</v>
      </c>
      <c r="T380" s="61">
        <f t="shared" si="144"/>
        <v>0.82004555808656043</v>
      </c>
      <c r="U380" s="61">
        <f t="shared" ref="U380:U397" si="160">VLOOKUP($AE380,$P$13:$X$19,4,FALSE)</f>
        <v>0.59899999999999998</v>
      </c>
      <c r="V380" s="61">
        <f t="shared" ref="V380:V397" si="161">VLOOKUP($AE380,$P$13:$X$19,5,FALSE)</f>
        <v>0.68400000000000005</v>
      </c>
      <c r="W380" s="61">
        <f t="shared" ref="W380:W397" si="162">VLOOKUP($AE380,$P$13:$X$19,6,FALSE)</f>
        <v>0.77</v>
      </c>
      <c r="X380" s="61">
        <f t="shared" ref="X380:X397" si="163">VLOOKUP($AE380,$P$13:$X$19,7,FALSE)</f>
        <v>0.85499999999999998</v>
      </c>
      <c r="Y380" s="61">
        <f t="shared" ref="Y380:Y397" si="164">VLOOKUP($AE380,$P$13:$X$19,8,FALSE)</f>
        <v>0.93100000000000005</v>
      </c>
      <c r="Z380" s="61">
        <f t="shared" ref="Z380:Z397" si="165">VLOOKUP($AE380,$P$13:$X$19,9,FALSE)</f>
        <v>0.97199999999999998</v>
      </c>
      <c r="AA380" s="21" t="str">
        <f t="shared" si="151"/>
        <v>A</v>
      </c>
      <c r="AB380" s="21" t="str">
        <f t="shared" si="152"/>
        <v>A</v>
      </c>
      <c r="AC380" s="21" t="str">
        <f t="shared" si="153"/>
        <v>A</v>
      </c>
      <c r="AD380" s="21" t="str">
        <f t="shared" si="154"/>
        <v>A</v>
      </c>
      <c r="AE380" s="47" t="str">
        <f t="shared" si="155"/>
        <v xml:space="preserve">Congelador horizontal </v>
      </c>
      <c r="AF380" s="47">
        <f t="shared" si="136"/>
        <v>0.82004555808656043</v>
      </c>
      <c r="AH380" s="97">
        <f t="shared" si="137"/>
        <v>0</v>
      </c>
    </row>
    <row r="381" spans="1:34" x14ac:dyDescent="0.25">
      <c r="A381" s="40" t="s">
        <v>110</v>
      </c>
      <c r="B381" s="40" t="s">
        <v>453</v>
      </c>
      <c r="C381" s="41" t="s">
        <v>513</v>
      </c>
      <c r="D381" s="40" t="s">
        <v>25</v>
      </c>
      <c r="E381" s="40" t="s">
        <v>21</v>
      </c>
      <c r="F381" s="40" t="s">
        <v>27</v>
      </c>
      <c r="G381" s="40" t="s">
        <v>113</v>
      </c>
      <c r="H381" s="40">
        <v>0</v>
      </c>
      <c r="I381" s="40">
        <v>0</v>
      </c>
      <c r="J381" s="40">
        <v>0</v>
      </c>
      <c r="K381" s="40">
        <v>220</v>
      </c>
      <c r="L381" s="21">
        <f t="shared" si="157"/>
        <v>220</v>
      </c>
      <c r="M381" s="43">
        <v>33.6</v>
      </c>
      <c r="N381" s="43">
        <v>33.6</v>
      </c>
      <c r="O381" s="27">
        <f t="shared" si="139"/>
        <v>407</v>
      </c>
      <c r="P381" s="21">
        <f t="shared" si="158"/>
        <v>7.5800000000000006E-2</v>
      </c>
      <c r="Q381" s="21">
        <f t="shared" si="159"/>
        <v>13.095000000000001</v>
      </c>
      <c r="R381" s="28">
        <f t="shared" si="142"/>
        <v>43.9</v>
      </c>
      <c r="S381" s="61">
        <f t="shared" si="143"/>
        <v>0.76537585421412302</v>
      </c>
      <c r="T381" s="61">
        <f t="shared" si="144"/>
        <v>0.76537585421412302</v>
      </c>
      <c r="U381" s="61">
        <f t="shared" si="160"/>
        <v>0.59899999999999998</v>
      </c>
      <c r="V381" s="61">
        <f t="shared" si="161"/>
        <v>0.68400000000000005</v>
      </c>
      <c r="W381" s="61">
        <f t="shared" si="162"/>
        <v>0.77</v>
      </c>
      <c r="X381" s="61">
        <f t="shared" si="163"/>
        <v>0.85499999999999998</v>
      </c>
      <c r="Y381" s="61">
        <f t="shared" si="164"/>
        <v>0.93100000000000005</v>
      </c>
      <c r="Z381" s="61">
        <f t="shared" si="165"/>
        <v>0.97199999999999998</v>
      </c>
      <c r="AA381" s="21" t="str">
        <f t="shared" si="151"/>
        <v>A</v>
      </c>
      <c r="AB381" s="21" t="str">
        <f t="shared" si="152"/>
        <v>A</v>
      </c>
      <c r="AC381" s="21" t="str">
        <f t="shared" si="153"/>
        <v>A+</v>
      </c>
      <c r="AD381" s="21" t="str">
        <f t="shared" si="154"/>
        <v>A+</v>
      </c>
      <c r="AE381" s="47" t="str">
        <f t="shared" si="155"/>
        <v xml:space="preserve">Congelador horizontal </v>
      </c>
      <c r="AF381" s="47">
        <f t="shared" si="136"/>
        <v>0.76537585421412302</v>
      </c>
      <c r="AH381" s="97">
        <f t="shared" si="137"/>
        <v>0</v>
      </c>
    </row>
    <row r="382" spans="1:34" x14ac:dyDescent="0.25">
      <c r="A382" s="40" t="s">
        <v>110</v>
      </c>
      <c r="B382" s="40" t="s">
        <v>453</v>
      </c>
      <c r="C382" s="41" t="s">
        <v>219</v>
      </c>
      <c r="D382" s="40" t="s">
        <v>25</v>
      </c>
      <c r="E382" s="40" t="s">
        <v>21</v>
      </c>
      <c r="F382" s="40" t="s">
        <v>27</v>
      </c>
      <c r="G382" s="40" t="s">
        <v>113</v>
      </c>
      <c r="H382" s="40">
        <v>0</v>
      </c>
      <c r="I382" s="40">
        <v>0</v>
      </c>
      <c r="J382" s="40">
        <v>0</v>
      </c>
      <c r="K382" s="40">
        <v>309</v>
      </c>
      <c r="L382" s="21">
        <f t="shared" si="157"/>
        <v>309</v>
      </c>
      <c r="M382" s="40">
        <v>46.2</v>
      </c>
      <c r="N382" s="40">
        <v>46.2</v>
      </c>
      <c r="O382" s="27">
        <f t="shared" si="139"/>
        <v>571.65</v>
      </c>
      <c r="P382" s="21">
        <f t="shared" si="158"/>
        <v>7.5800000000000006E-2</v>
      </c>
      <c r="Q382" s="21">
        <f t="shared" si="159"/>
        <v>13.095000000000001</v>
      </c>
      <c r="R382" s="28">
        <f t="shared" si="142"/>
        <v>56.4</v>
      </c>
      <c r="S382" s="61">
        <f t="shared" si="143"/>
        <v>0.81914893617021278</v>
      </c>
      <c r="T382" s="61">
        <f t="shared" si="144"/>
        <v>0.81914893617021278</v>
      </c>
      <c r="U382" s="61">
        <f t="shared" si="160"/>
        <v>0.59899999999999998</v>
      </c>
      <c r="V382" s="61">
        <f t="shared" si="161"/>
        <v>0.68400000000000005</v>
      </c>
      <c r="W382" s="61">
        <f t="shared" si="162"/>
        <v>0.77</v>
      </c>
      <c r="X382" s="61">
        <f t="shared" si="163"/>
        <v>0.85499999999999998</v>
      </c>
      <c r="Y382" s="61">
        <f t="shared" si="164"/>
        <v>0.93100000000000005</v>
      </c>
      <c r="Z382" s="61">
        <f t="shared" si="165"/>
        <v>0.97199999999999998</v>
      </c>
      <c r="AA382" s="21" t="str">
        <f t="shared" si="151"/>
        <v>A</v>
      </c>
      <c r="AB382" s="21" t="str">
        <f t="shared" si="152"/>
        <v>A</v>
      </c>
      <c r="AC382" s="21" t="str">
        <f t="shared" si="153"/>
        <v>A</v>
      </c>
      <c r="AD382" s="21" t="str">
        <f t="shared" si="154"/>
        <v>A</v>
      </c>
      <c r="AE382" s="47" t="str">
        <f t="shared" si="155"/>
        <v xml:space="preserve">Congelador horizontal </v>
      </c>
      <c r="AF382" s="47">
        <f t="shared" si="136"/>
        <v>0.81914893617021278</v>
      </c>
      <c r="AH382" s="97">
        <f t="shared" si="137"/>
        <v>0</v>
      </c>
    </row>
    <row r="383" spans="1:34" x14ac:dyDescent="0.25">
      <c r="A383" s="40" t="s">
        <v>110</v>
      </c>
      <c r="B383" s="40" t="s">
        <v>453</v>
      </c>
      <c r="C383" s="41" t="s">
        <v>514</v>
      </c>
      <c r="D383" s="40" t="s">
        <v>25</v>
      </c>
      <c r="E383" s="40" t="s">
        <v>21</v>
      </c>
      <c r="F383" s="40" t="s">
        <v>27</v>
      </c>
      <c r="G383" s="40" t="s">
        <v>113</v>
      </c>
      <c r="H383" s="40">
        <v>0</v>
      </c>
      <c r="I383" s="40">
        <v>0</v>
      </c>
      <c r="J383" s="40">
        <v>0</v>
      </c>
      <c r="K383" s="40">
        <v>309</v>
      </c>
      <c r="L383" s="21">
        <f t="shared" si="157"/>
        <v>309</v>
      </c>
      <c r="M383" s="40">
        <v>43.3</v>
      </c>
      <c r="N383" s="40">
        <v>43.3</v>
      </c>
      <c r="O383" s="27">
        <f t="shared" si="139"/>
        <v>571.65</v>
      </c>
      <c r="P383" s="21">
        <f t="shared" si="158"/>
        <v>7.5800000000000006E-2</v>
      </c>
      <c r="Q383" s="21">
        <f t="shared" si="159"/>
        <v>13.095000000000001</v>
      </c>
      <c r="R383" s="28">
        <f t="shared" si="142"/>
        <v>56.4</v>
      </c>
      <c r="S383" s="61">
        <f t="shared" si="143"/>
        <v>0.76773049645390068</v>
      </c>
      <c r="T383" s="61">
        <f t="shared" si="144"/>
        <v>0.76773049645390068</v>
      </c>
      <c r="U383" s="61">
        <f t="shared" si="160"/>
        <v>0.59899999999999998</v>
      </c>
      <c r="V383" s="61">
        <f t="shared" si="161"/>
        <v>0.68400000000000005</v>
      </c>
      <c r="W383" s="61">
        <f t="shared" si="162"/>
        <v>0.77</v>
      </c>
      <c r="X383" s="61">
        <f t="shared" si="163"/>
        <v>0.85499999999999998</v>
      </c>
      <c r="Y383" s="61">
        <f t="shared" si="164"/>
        <v>0.93100000000000005</v>
      </c>
      <c r="Z383" s="61">
        <f t="shared" si="165"/>
        <v>0.97199999999999998</v>
      </c>
      <c r="AA383" s="21" t="str">
        <f t="shared" si="151"/>
        <v>A</v>
      </c>
      <c r="AB383" s="21" t="str">
        <f t="shared" si="152"/>
        <v>A</v>
      </c>
      <c r="AC383" s="21" t="str">
        <f t="shared" si="153"/>
        <v>A+</v>
      </c>
      <c r="AD383" s="21" t="str">
        <f t="shared" si="154"/>
        <v>A+</v>
      </c>
      <c r="AE383" s="47" t="str">
        <f t="shared" si="155"/>
        <v xml:space="preserve">Congelador horizontal </v>
      </c>
      <c r="AF383" s="47">
        <f t="shared" si="136"/>
        <v>0.76773049645390068</v>
      </c>
      <c r="AH383" s="97">
        <f t="shared" si="137"/>
        <v>0</v>
      </c>
    </row>
    <row r="384" spans="1:34" x14ac:dyDescent="0.25">
      <c r="A384" s="40" t="s">
        <v>110</v>
      </c>
      <c r="B384" s="40" t="s">
        <v>453</v>
      </c>
      <c r="C384" s="41" t="s">
        <v>220</v>
      </c>
      <c r="D384" s="40" t="s">
        <v>25</v>
      </c>
      <c r="E384" s="40" t="s">
        <v>21</v>
      </c>
      <c r="F384" s="40" t="s">
        <v>27</v>
      </c>
      <c r="G384" s="40" t="s">
        <v>113</v>
      </c>
      <c r="H384" s="40">
        <v>0</v>
      </c>
      <c r="I384" s="40">
        <v>0</v>
      </c>
      <c r="J384" s="40">
        <v>0</v>
      </c>
      <c r="K384" s="40">
        <v>414</v>
      </c>
      <c r="L384" s="21">
        <f t="shared" si="157"/>
        <v>414</v>
      </c>
      <c r="M384" s="40">
        <v>58.3</v>
      </c>
      <c r="N384" s="40">
        <v>58.3</v>
      </c>
      <c r="O384" s="27">
        <f t="shared" si="139"/>
        <v>765.90000000000009</v>
      </c>
      <c r="P384" s="21">
        <f t="shared" si="158"/>
        <v>7.5800000000000006E-2</v>
      </c>
      <c r="Q384" s="21">
        <f t="shared" si="159"/>
        <v>13.095000000000001</v>
      </c>
      <c r="R384" s="28">
        <f t="shared" si="142"/>
        <v>71.2</v>
      </c>
      <c r="S384" s="61">
        <f t="shared" si="143"/>
        <v>0.8188202247191011</v>
      </c>
      <c r="T384" s="61">
        <f t="shared" si="144"/>
        <v>0.8188202247191011</v>
      </c>
      <c r="U384" s="61">
        <f t="shared" si="160"/>
        <v>0.59899999999999998</v>
      </c>
      <c r="V384" s="61">
        <f t="shared" si="161"/>
        <v>0.68400000000000005</v>
      </c>
      <c r="W384" s="61">
        <f t="shared" si="162"/>
        <v>0.77</v>
      </c>
      <c r="X384" s="61">
        <f t="shared" si="163"/>
        <v>0.85499999999999998</v>
      </c>
      <c r="Y384" s="61">
        <f t="shared" si="164"/>
        <v>0.93100000000000005</v>
      </c>
      <c r="Z384" s="61">
        <f t="shared" si="165"/>
        <v>0.97199999999999998</v>
      </c>
      <c r="AA384" s="21" t="str">
        <f t="shared" si="151"/>
        <v>A</v>
      </c>
      <c r="AB384" s="21" t="str">
        <f t="shared" si="152"/>
        <v>A</v>
      </c>
      <c r="AC384" s="21" t="str">
        <f t="shared" si="153"/>
        <v>A</v>
      </c>
      <c r="AD384" s="21" t="str">
        <f t="shared" si="154"/>
        <v>A</v>
      </c>
      <c r="AE384" s="47" t="str">
        <f t="shared" si="155"/>
        <v xml:space="preserve">Congelador horizontal </v>
      </c>
      <c r="AF384" s="47">
        <f t="shared" si="136"/>
        <v>0.8188202247191011</v>
      </c>
      <c r="AH384" s="97">
        <f t="shared" si="137"/>
        <v>0</v>
      </c>
    </row>
    <row r="385" spans="1:34" x14ac:dyDescent="0.25">
      <c r="A385" s="40" t="s">
        <v>110</v>
      </c>
      <c r="B385" s="40" t="s">
        <v>453</v>
      </c>
      <c r="C385" s="41" t="s">
        <v>515</v>
      </c>
      <c r="D385" s="40" t="s">
        <v>25</v>
      </c>
      <c r="E385" s="40" t="s">
        <v>21</v>
      </c>
      <c r="F385" s="40" t="s">
        <v>27</v>
      </c>
      <c r="G385" s="40" t="s">
        <v>113</v>
      </c>
      <c r="H385" s="40">
        <v>0</v>
      </c>
      <c r="I385" s="40">
        <v>0</v>
      </c>
      <c r="J385" s="40">
        <v>0</v>
      </c>
      <c r="K385" s="40">
        <v>414</v>
      </c>
      <c r="L385" s="21">
        <f t="shared" si="157"/>
        <v>414</v>
      </c>
      <c r="M385" s="40">
        <v>54.7</v>
      </c>
      <c r="N385" s="40">
        <v>54.7</v>
      </c>
      <c r="O385" s="27">
        <f t="shared" si="139"/>
        <v>765.90000000000009</v>
      </c>
      <c r="P385" s="21">
        <f t="shared" si="158"/>
        <v>7.5800000000000006E-2</v>
      </c>
      <c r="Q385" s="21">
        <f t="shared" si="159"/>
        <v>13.095000000000001</v>
      </c>
      <c r="R385" s="28">
        <f t="shared" si="142"/>
        <v>71.2</v>
      </c>
      <c r="S385" s="61">
        <f t="shared" si="143"/>
        <v>0.7682584269662921</v>
      </c>
      <c r="T385" s="61">
        <f t="shared" si="144"/>
        <v>0.7682584269662921</v>
      </c>
      <c r="U385" s="61">
        <f t="shared" si="160"/>
        <v>0.59899999999999998</v>
      </c>
      <c r="V385" s="61">
        <f t="shared" si="161"/>
        <v>0.68400000000000005</v>
      </c>
      <c r="W385" s="61">
        <f t="shared" si="162"/>
        <v>0.77</v>
      </c>
      <c r="X385" s="61">
        <f t="shared" si="163"/>
        <v>0.85499999999999998</v>
      </c>
      <c r="Y385" s="61">
        <f t="shared" si="164"/>
        <v>0.93100000000000005</v>
      </c>
      <c r="Z385" s="61">
        <f t="shared" si="165"/>
        <v>0.97199999999999998</v>
      </c>
      <c r="AA385" s="21" t="str">
        <f t="shared" si="151"/>
        <v>A</v>
      </c>
      <c r="AB385" s="21" t="str">
        <f t="shared" si="152"/>
        <v>A</v>
      </c>
      <c r="AC385" s="21" t="str">
        <f t="shared" si="153"/>
        <v>A+</v>
      </c>
      <c r="AD385" s="21" t="str">
        <f t="shared" si="154"/>
        <v>A+</v>
      </c>
      <c r="AE385" s="47" t="str">
        <f t="shared" si="155"/>
        <v xml:space="preserve">Congelador horizontal </v>
      </c>
      <c r="AF385" s="47">
        <f t="shared" si="136"/>
        <v>0.7682584269662921</v>
      </c>
      <c r="AH385" s="97">
        <f t="shared" si="137"/>
        <v>0</v>
      </c>
    </row>
    <row r="386" spans="1:34" x14ac:dyDescent="0.25">
      <c r="A386" s="40" t="s">
        <v>110</v>
      </c>
      <c r="B386" s="40" t="s">
        <v>453</v>
      </c>
      <c r="C386" s="41" t="s">
        <v>221</v>
      </c>
      <c r="D386" s="40" t="s">
        <v>25</v>
      </c>
      <c r="E386" s="40" t="s">
        <v>21</v>
      </c>
      <c r="F386" s="40" t="s">
        <v>27</v>
      </c>
      <c r="G386" s="40" t="s">
        <v>113</v>
      </c>
      <c r="H386" s="40">
        <v>0</v>
      </c>
      <c r="I386" s="40">
        <v>0</v>
      </c>
      <c r="J386" s="40">
        <v>0</v>
      </c>
      <c r="K386" s="40">
        <v>534</v>
      </c>
      <c r="L386" s="21">
        <f t="shared" si="157"/>
        <v>534</v>
      </c>
      <c r="M386" s="40">
        <v>72.099999999999994</v>
      </c>
      <c r="N386" s="40">
        <v>72.099999999999994</v>
      </c>
      <c r="O386" s="27">
        <f t="shared" si="139"/>
        <v>987.90000000000009</v>
      </c>
      <c r="P386" s="21">
        <f t="shared" si="158"/>
        <v>7.5800000000000006E-2</v>
      </c>
      <c r="Q386" s="21">
        <f t="shared" si="159"/>
        <v>13.095000000000001</v>
      </c>
      <c r="R386" s="28">
        <f t="shared" si="142"/>
        <v>88</v>
      </c>
      <c r="S386" s="61">
        <f t="shared" si="143"/>
        <v>0.81931818181818172</v>
      </c>
      <c r="T386" s="61">
        <f t="shared" si="144"/>
        <v>0.81931818181818172</v>
      </c>
      <c r="U386" s="61">
        <f t="shared" si="160"/>
        <v>0.59899999999999998</v>
      </c>
      <c r="V386" s="61">
        <f t="shared" si="161"/>
        <v>0.68400000000000005</v>
      </c>
      <c r="W386" s="61">
        <f t="shared" si="162"/>
        <v>0.77</v>
      </c>
      <c r="X386" s="61">
        <f t="shared" si="163"/>
        <v>0.85499999999999998</v>
      </c>
      <c r="Y386" s="61">
        <f t="shared" si="164"/>
        <v>0.93100000000000005</v>
      </c>
      <c r="Z386" s="61">
        <f t="shared" si="165"/>
        <v>0.97199999999999998</v>
      </c>
      <c r="AA386" s="21" t="str">
        <f t="shared" si="151"/>
        <v>A</v>
      </c>
      <c r="AB386" s="21" t="str">
        <f t="shared" si="152"/>
        <v>A</v>
      </c>
      <c r="AC386" s="21" t="str">
        <f t="shared" si="153"/>
        <v>A</v>
      </c>
      <c r="AD386" s="21" t="str">
        <f t="shared" si="154"/>
        <v>A</v>
      </c>
      <c r="AE386" s="47" t="str">
        <f t="shared" si="155"/>
        <v xml:space="preserve">Congelador horizontal </v>
      </c>
      <c r="AF386" s="47">
        <f t="shared" si="136"/>
        <v>0.81931818181818172</v>
      </c>
      <c r="AH386" s="97">
        <f t="shared" si="137"/>
        <v>0</v>
      </c>
    </row>
    <row r="387" spans="1:34" x14ac:dyDescent="0.25">
      <c r="A387" s="40" t="s">
        <v>110</v>
      </c>
      <c r="B387" s="40" t="s">
        <v>453</v>
      </c>
      <c r="C387" s="42" t="s">
        <v>229</v>
      </c>
      <c r="D387" s="40" t="s">
        <v>24</v>
      </c>
      <c r="E387" s="40" t="s">
        <v>21</v>
      </c>
      <c r="F387" s="40" t="s">
        <v>27</v>
      </c>
      <c r="G387" s="40" t="s">
        <v>116</v>
      </c>
      <c r="H387" s="42">
        <v>236</v>
      </c>
      <c r="I387" s="42">
        <v>25</v>
      </c>
      <c r="J387" s="42">
        <v>0</v>
      </c>
      <c r="K387" s="42">
        <v>0</v>
      </c>
      <c r="L387" s="21">
        <f t="shared" si="157"/>
        <v>261</v>
      </c>
      <c r="M387" s="42">
        <v>24.3</v>
      </c>
      <c r="N387" s="42">
        <v>24.3</v>
      </c>
      <c r="O387" s="27">
        <f t="shared" si="139"/>
        <v>271.25</v>
      </c>
      <c r="P387" s="21">
        <f t="shared" si="158"/>
        <v>3.4599999999999999E-2</v>
      </c>
      <c r="Q387" s="21">
        <f t="shared" si="159"/>
        <v>19.117000000000001</v>
      </c>
      <c r="R387" s="28">
        <f t="shared" si="142"/>
        <v>28.5</v>
      </c>
      <c r="S387" s="61">
        <f t="shared" si="143"/>
        <v>0.85263157894736841</v>
      </c>
      <c r="T387" s="61">
        <f t="shared" si="144"/>
        <v>0.85263157894736841</v>
      </c>
      <c r="U387" s="61">
        <f t="shared" si="160"/>
        <v>0.59899999999999998</v>
      </c>
      <c r="V387" s="61">
        <f t="shared" si="161"/>
        <v>0.68400000000000005</v>
      </c>
      <c r="W387" s="61">
        <f t="shared" si="162"/>
        <v>0.77</v>
      </c>
      <c r="X387" s="61">
        <f t="shared" si="163"/>
        <v>0.85499999999999998</v>
      </c>
      <c r="Y387" s="61">
        <f t="shared" si="164"/>
        <v>0.93100000000000005</v>
      </c>
      <c r="Z387" s="61">
        <f t="shared" si="165"/>
        <v>0.97199999999999998</v>
      </c>
      <c r="AA387" s="21" t="str">
        <f t="shared" si="151"/>
        <v>A</v>
      </c>
      <c r="AB387" s="21" t="str">
        <f t="shared" si="152"/>
        <v>A</v>
      </c>
      <c r="AC387" s="21" t="str">
        <f t="shared" si="153"/>
        <v>A</v>
      </c>
      <c r="AD387" s="21" t="str">
        <f t="shared" si="154"/>
        <v>A</v>
      </c>
      <c r="AE387" s="47" t="str">
        <f t="shared" si="155"/>
        <v xml:space="preserve">Refrigerador </v>
      </c>
      <c r="AF387" s="47">
        <f t="shared" si="136"/>
        <v>0.85263157894736841</v>
      </c>
      <c r="AH387" s="97">
        <f>T387-S387</f>
        <v>0</v>
      </c>
    </row>
    <row r="388" spans="1:34" x14ac:dyDescent="0.25">
      <c r="A388" s="40" t="s">
        <v>110</v>
      </c>
      <c r="B388" s="40" t="s">
        <v>453</v>
      </c>
      <c r="C388" s="42" t="s">
        <v>232</v>
      </c>
      <c r="D388" s="40" t="s">
        <v>24</v>
      </c>
      <c r="E388" s="42" t="s">
        <v>22</v>
      </c>
      <c r="F388" s="40" t="s">
        <v>27</v>
      </c>
      <c r="G388" s="40" t="s">
        <v>117</v>
      </c>
      <c r="H388" s="42">
        <v>253</v>
      </c>
      <c r="I388" s="42">
        <v>47</v>
      </c>
      <c r="J388" s="42">
        <v>0</v>
      </c>
      <c r="K388" s="42">
        <v>0</v>
      </c>
      <c r="L388" s="21">
        <f t="shared" si="157"/>
        <v>300</v>
      </c>
      <c r="M388" s="45">
        <v>35.5</v>
      </c>
      <c r="N388" s="45">
        <v>35.5</v>
      </c>
      <c r="O388" s="27">
        <f t="shared" si="139"/>
        <v>383.12399999999997</v>
      </c>
      <c r="P388" s="21">
        <f t="shared" si="158"/>
        <v>3.0499999999999999E-2</v>
      </c>
      <c r="Q388" s="21">
        <f t="shared" si="159"/>
        <v>33.683999999999997</v>
      </c>
      <c r="R388" s="28">
        <f t="shared" si="142"/>
        <v>45.4</v>
      </c>
      <c r="S388" s="61">
        <f t="shared" si="143"/>
        <v>0.7819383259911894</v>
      </c>
      <c r="T388" s="61">
        <f t="shared" si="144"/>
        <v>0.7819383259911894</v>
      </c>
      <c r="U388" s="61">
        <f t="shared" si="160"/>
        <v>0.59899999999999998</v>
      </c>
      <c r="V388" s="61">
        <f t="shared" si="161"/>
        <v>0.68400000000000005</v>
      </c>
      <c r="W388" s="61">
        <f t="shared" si="162"/>
        <v>0.77</v>
      </c>
      <c r="X388" s="61">
        <f t="shared" si="163"/>
        <v>0.85499999999999998</v>
      </c>
      <c r="Y388" s="61">
        <f t="shared" si="164"/>
        <v>0.93100000000000005</v>
      </c>
      <c r="Z388" s="61">
        <f t="shared" si="165"/>
        <v>0.97199999999999998</v>
      </c>
      <c r="AA388" s="21" t="str">
        <f t="shared" si="151"/>
        <v>A</v>
      </c>
      <c r="AB388" s="21" t="str">
        <f t="shared" si="152"/>
        <v>A</v>
      </c>
      <c r="AC388" s="21" t="str">
        <f t="shared" si="153"/>
        <v>A</v>
      </c>
      <c r="AD388" s="21" t="str">
        <f t="shared" si="154"/>
        <v>A</v>
      </c>
      <c r="AE388" s="47" t="str">
        <f t="shared" si="155"/>
        <v>Refrigerador frost-free</v>
      </c>
      <c r="AF388" s="47">
        <f t="shared" si="136"/>
        <v>0.7819383259911894</v>
      </c>
      <c r="AH388" s="97">
        <f t="shared" ref="AH388:AH422" si="166">T388-S388</f>
        <v>0</v>
      </c>
    </row>
    <row r="389" spans="1:34" x14ac:dyDescent="0.25">
      <c r="A389" s="40" t="s">
        <v>110</v>
      </c>
      <c r="B389" s="40" t="s">
        <v>453</v>
      </c>
      <c r="C389" s="42" t="s">
        <v>233</v>
      </c>
      <c r="D389" s="40" t="s">
        <v>24</v>
      </c>
      <c r="E389" s="42" t="s">
        <v>22</v>
      </c>
      <c r="F389" s="40" t="s">
        <v>27</v>
      </c>
      <c r="G389" s="40" t="s">
        <v>117</v>
      </c>
      <c r="H389" s="42">
        <v>295</v>
      </c>
      <c r="I389" s="42">
        <v>47</v>
      </c>
      <c r="J389" s="42">
        <v>0</v>
      </c>
      <c r="K389" s="42">
        <v>0</v>
      </c>
      <c r="L389" s="21">
        <f t="shared" si="157"/>
        <v>342</v>
      </c>
      <c r="M389" s="45">
        <v>36.6</v>
      </c>
      <c r="N389" s="45">
        <v>36.6</v>
      </c>
      <c r="O389" s="27">
        <f t="shared" si="139"/>
        <v>433.52399999999994</v>
      </c>
      <c r="P389" s="21">
        <f t="shared" si="158"/>
        <v>3.0499999999999999E-2</v>
      </c>
      <c r="Q389" s="21">
        <f t="shared" si="159"/>
        <v>33.683999999999997</v>
      </c>
      <c r="R389" s="28">
        <f t="shared" si="142"/>
        <v>46.9</v>
      </c>
      <c r="S389" s="61">
        <f t="shared" si="143"/>
        <v>0.78038379530916846</v>
      </c>
      <c r="T389" s="61">
        <f t="shared" si="144"/>
        <v>0.78038379530916846</v>
      </c>
      <c r="U389" s="61">
        <f t="shared" si="160"/>
        <v>0.59899999999999998</v>
      </c>
      <c r="V389" s="61">
        <f t="shared" si="161"/>
        <v>0.68400000000000005</v>
      </c>
      <c r="W389" s="61">
        <f t="shared" si="162"/>
        <v>0.77</v>
      </c>
      <c r="X389" s="61">
        <f t="shared" si="163"/>
        <v>0.85499999999999998</v>
      </c>
      <c r="Y389" s="61">
        <f t="shared" si="164"/>
        <v>0.93100000000000005</v>
      </c>
      <c r="Z389" s="61">
        <f t="shared" si="165"/>
        <v>0.97199999999999998</v>
      </c>
      <c r="AA389" s="21" t="str">
        <f t="shared" si="151"/>
        <v>A</v>
      </c>
      <c r="AB389" s="21" t="str">
        <f t="shared" si="152"/>
        <v>A</v>
      </c>
      <c r="AC389" s="21" t="str">
        <f t="shared" si="153"/>
        <v>A</v>
      </c>
      <c r="AD389" s="21" t="str">
        <f t="shared" si="154"/>
        <v>A</v>
      </c>
      <c r="AE389" s="47" t="str">
        <f t="shared" si="155"/>
        <v>Refrigerador frost-free</v>
      </c>
      <c r="AF389" s="47">
        <f t="shared" si="136"/>
        <v>0.78038379530916846</v>
      </c>
      <c r="AH389" s="97">
        <f t="shared" si="166"/>
        <v>0</v>
      </c>
    </row>
    <row r="390" spans="1:34" x14ac:dyDescent="0.25">
      <c r="A390" s="40" t="s">
        <v>110</v>
      </c>
      <c r="B390" s="40" t="s">
        <v>453</v>
      </c>
      <c r="C390" s="42" t="s">
        <v>230</v>
      </c>
      <c r="D390" s="40" t="s">
        <v>24</v>
      </c>
      <c r="E390" s="40" t="s">
        <v>21</v>
      </c>
      <c r="F390" s="40" t="s">
        <v>27</v>
      </c>
      <c r="G390" s="40" t="s">
        <v>116</v>
      </c>
      <c r="H390" s="42">
        <v>68</v>
      </c>
      <c r="I390" s="42">
        <v>8</v>
      </c>
      <c r="J390" s="42">
        <v>0</v>
      </c>
      <c r="K390" s="42">
        <v>0</v>
      </c>
      <c r="L390" s="21">
        <f t="shared" si="157"/>
        <v>76</v>
      </c>
      <c r="M390" s="45">
        <v>16.8</v>
      </c>
      <c r="N390" s="45">
        <v>16.8</v>
      </c>
      <c r="O390" s="27">
        <f t="shared" si="139"/>
        <v>79.28</v>
      </c>
      <c r="P390" s="21">
        <f t="shared" si="158"/>
        <v>3.4599999999999999E-2</v>
      </c>
      <c r="Q390" s="21">
        <f t="shared" si="159"/>
        <v>19.117000000000001</v>
      </c>
      <c r="R390" s="28">
        <f t="shared" si="142"/>
        <v>21.9</v>
      </c>
      <c r="S390" s="61">
        <f t="shared" si="143"/>
        <v>0.76712328767123295</v>
      </c>
      <c r="T390" s="61">
        <f t="shared" si="144"/>
        <v>0.76712328767123295</v>
      </c>
      <c r="U390" s="61">
        <f t="shared" si="160"/>
        <v>0.59899999999999998</v>
      </c>
      <c r="V390" s="61">
        <f t="shared" si="161"/>
        <v>0.68400000000000005</v>
      </c>
      <c r="W390" s="61">
        <f t="shared" si="162"/>
        <v>0.77</v>
      </c>
      <c r="X390" s="61">
        <f t="shared" si="163"/>
        <v>0.85499999999999998</v>
      </c>
      <c r="Y390" s="61">
        <f t="shared" si="164"/>
        <v>0.93100000000000005</v>
      </c>
      <c r="Z390" s="61">
        <f t="shared" si="165"/>
        <v>0.97199999999999998</v>
      </c>
      <c r="AA390" s="21" t="str">
        <f t="shared" si="151"/>
        <v>A</v>
      </c>
      <c r="AB390" s="21" t="str">
        <f t="shared" si="152"/>
        <v>A</v>
      </c>
      <c r="AC390" s="21" t="str">
        <f t="shared" si="153"/>
        <v>A+</v>
      </c>
      <c r="AD390" s="21" t="str">
        <f t="shared" si="154"/>
        <v>A+</v>
      </c>
      <c r="AE390" s="47" t="str">
        <f t="shared" si="155"/>
        <v xml:space="preserve">Refrigerador </v>
      </c>
      <c r="AF390" s="47">
        <f t="shared" si="136"/>
        <v>0.76712328767123295</v>
      </c>
      <c r="AH390" s="97">
        <f t="shared" si="166"/>
        <v>0</v>
      </c>
    </row>
    <row r="391" spans="1:34" x14ac:dyDescent="0.25">
      <c r="A391" s="40" t="s">
        <v>110</v>
      </c>
      <c r="B391" s="40" t="s">
        <v>453</v>
      </c>
      <c r="C391" s="42" t="s">
        <v>231</v>
      </c>
      <c r="D391" s="40" t="s">
        <v>24</v>
      </c>
      <c r="E391" s="40" t="s">
        <v>21</v>
      </c>
      <c r="F391" s="40" t="s">
        <v>27</v>
      </c>
      <c r="G391" s="40" t="s">
        <v>116</v>
      </c>
      <c r="H391" s="42">
        <v>109</v>
      </c>
      <c r="I391" s="42">
        <v>8</v>
      </c>
      <c r="J391" s="42">
        <v>0</v>
      </c>
      <c r="K391" s="42">
        <v>0</v>
      </c>
      <c r="L391" s="21">
        <f t="shared" si="157"/>
        <v>117</v>
      </c>
      <c r="M391" s="45">
        <v>19</v>
      </c>
      <c r="N391" s="45">
        <v>19</v>
      </c>
      <c r="O391" s="27">
        <f t="shared" si="139"/>
        <v>120.28</v>
      </c>
      <c r="P391" s="21">
        <f t="shared" si="158"/>
        <v>3.4599999999999999E-2</v>
      </c>
      <c r="Q391" s="21">
        <f t="shared" si="159"/>
        <v>19.117000000000001</v>
      </c>
      <c r="R391" s="28">
        <f t="shared" si="142"/>
        <v>23.3</v>
      </c>
      <c r="S391" s="61">
        <f t="shared" si="143"/>
        <v>0.81545064377682397</v>
      </c>
      <c r="T391" s="61">
        <f t="shared" si="144"/>
        <v>0.81545064377682397</v>
      </c>
      <c r="U391" s="61">
        <f t="shared" si="160"/>
        <v>0.59899999999999998</v>
      </c>
      <c r="V391" s="61">
        <f t="shared" si="161"/>
        <v>0.68400000000000005</v>
      </c>
      <c r="W391" s="61">
        <f t="shared" si="162"/>
        <v>0.77</v>
      </c>
      <c r="X391" s="61">
        <f t="shared" si="163"/>
        <v>0.85499999999999998</v>
      </c>
      <c r="Y391" s="61">
        <f t="shared" si="164"/>
        <v>0.93100000000000005</v>
      </c>
      <c r="Z391" s="61">
        <f t="shared" si="165"/>
        <v>0.97199999999999998</v>
      </c>
      <c r="AA391" s="21" t="str">
        <f t="shared" si="151"/>
        <v>A</v>
      </c>
      <c r="AB391" s="21" t="str">
        <f t="shared" si="152"/>
        <v>A</v>
      </c>
      <c r="AC391" s="21" t="str">
        <f t="shared" si="153"/>
        <v>A</v>
      </c>
      <c r="AD391" s="21" t="str">
        <f t="shared" si="154"/>
        <v>A</v>
      </c>
      <c r="AE391" s="47" t="str">
        <f t="shared" si="155"/>
        <v xml:space="preserve">Refrigerador </v>
      </c>
      <c r="AF391" s="47">
        <f t="shared" si="136"/>
        <v>0.81545064377682397</v>
      </c>
      <c r="AH391" s="97">
        <f t="shared" si="166"/>
        <v>0</v>
      </c>
    </row>
    <row r="392" spans="1:34" x14ac:dyDescent="0.25">
      <c r="A392" s="40" t="s">
        <v>110</v>
      </c>
      <c r="B392" s="40" t="s">
        <v>453</v>
      </c>
      <c r="C392" s="41" t="s">
        <v>234</v>
      </c>
      <c r="D392" s="40" t="s">
        <v>23</v>
      </c>
      <c r="E392" s="40" t="s">
        <v>21</v>
      </c>
      <c r="F392" s="40" t="s">
        <v>27</v>
      </c>
      <c r="G392" s="40" t="s">
        <v>111</v>
      </c>
      <c r="H392" s="40">
        <v>258</v>
      </c>
      <c r="I392" s="46">
        <v>0</v>
      </c>
      <c r="J392" s="40">
        <v>0</v>
      </c>
      <c r="K392" s="40">
        <v>76</v>
      </c>
      <c r="L392" s="21">
        <f t="shared" si="157"/>
        <v>334</v>
      </c>
      <c r="M392" s="40">
        <v>43.5</v>
      </c>
      <c r="N392" s="40">
        <v>43.5</v>
      </c>
      <c r="O392" s="27">
        <f t="shared" si="139"/>
        <v>398.6</v>
      </c>
      <c r="P392" s="21">
        <f t="shared" si="158"/>
        <v>9.1600000000000001E-2</v>
      </c>
      <c r="Q392" s="21">
        <f t="shared" si="159"/>
        <v>17.082999999999998</v>
      </c>
      <c r="R392" s="28">
        <f t="shared" si="142"/>
        <v>53.6</v>
      </c>
      <c r="S392" s="61">
        <f t="shared" si="143"/>
        <v>0.81156716417910446</v>
      </c>
      <c r="T392" s="61">
        <f t="shared" si="144"/>
        <v>0.81156716417910446</v>
      </c>
      <c r="U392" s="61">
        <f t="shared" si="160"/>
        <v>0.59199999999999997</v>
      </c>
      <c r="V392" s="61">
        <f t="shared" si="161"/>
        <v>0.67700000000000005</v>
      </c>
      <c r="W392" s="61">
        <f t="shared" si="162"/>
        <v>0.76100000000000001</v>
      </c>
      <c r="X392" s="61">
        <f t="shared" si="163"/>
        <v>0.85499999999999998</v>
      </c>
      <c r="Y392" s="61">
        <f t="shared" si="164"/>
        <v>0.93100000000000005</v>
      </c>
      <c r="Z392" s="61">
        <f t="shared" si="165"/>
        <v>0.97199999999999998</v>
      </c>
      <c r="AA392" s="21" t="str">
        <f t="shared" si="151"/>
        <v>A</v>
      </c>
      <c r="AB392" s="21" t="str">
        <f t="shared" si="152"/>
        <v>A</v>
      </c>
      <c r="AC392" s="21" t="str">
        <f t="shared" si="153"/>
        <v>A</v>
      </c>
      <c r="AD392" s="21" t="str">
        <f t="shared" si="154"/>
        <v>A</v>
      </c>
      <c r="AE392" s="47" t="str">
        <f t="shared" si="155"/>
        <v xml:space="preserve">Refrigerador-Congelador </v>
      </c>
      <c r="AF392" s="47">
        <f t="shared" si="136"/>
        <v>0.81156716417910446</v>
      </c>
      <c r="AH392" s="97">
        <f t="shared" si="166"/>
        <v>0</v>
      </c>
    </row>
    <row r="393" spans="1:34" x14ac:dyDescent="0.25">
      <c r="A393" s="40" t="s">
        <v>110</v>
      </c>
      <c r="B393" s="40" t="s">
        <v>453</v>
      </c>
      <c r="C393" s="41" t="s">
        <v>200</v>
      </c>
      <c r="D393" s="40" t="s">
        <v>23</v>
      </c>
      <c r="E393" s="40" t="s">
        <v>21</v>
      </c>
      <c r="F393" s="40" t="s">
        <v>27</v>
      </c>
      <c r="G393" s="40" t="s">
        <v>111</v>
      </c>
      <c r="H393" s="40">
        <v>258</v>
      </c>
      <c r="I393" s="40">
        <v>0</v>
      </c>
      <c r="J393" s="40">
        <v>0</v>
      </c>
      <c r="K393" s="40">
        <v>76</v>
      </c>
      <c r="L393" s="21">
        <f t="shared" si="157"/>
        <v>334</v>
      </c>
      <c r="M393" s="40">
        <v>43.5</v>
      </c>
      <c r="N393" s="40">
        <v>43.5</v>
      </c>
      <c r="O393" s="27">
        <f t="shared" si="139"/>
        <v>398.6</v>
      </c>
      <c r="P393" s="21">
        <f t="shared" si="158"/>
        <v>9.1600000000000001E-2</v>
      </c>
      <c r="Q393" s="21">
        <f t="shared" si="159"/>
        <v>17.082999999999998</v>
      </c>
      <c r="R393" s="28">
        <f t="shared" si="142"/>
        <v>53.6</v>
      </c>
      <c r="S393" s="61">
        <f t="shared" si="143"/>
        <v>0.81156716417910446</v>
      </c>
      <c r="T393" s="61">
        <f t="shared" si="144"/>
        <v>0.81156716417910446</v>
      </c>
      <c r="U393" s="61">
        <f t="shared" si="160"/>
        <v>0.59199999999999997</v>
      </c>
      <c r="V393" s="61">
        <f t="shared" si="161"/>
        <v>0.67700000000000005</v>
      </c>
      <c r="W393" s="61">
        <f t="shared" si="162"/>
        <v>0.76100000000000001</v>
      </c>
      <c r="X393" s="61">
        <f t="shared" si="163"/>
        <v>0.85499999999999998</v>
      </c>
      <c r="Y393" s="61">
        <f t="shared" si="164"/>
        <v>0.93100000000000005</v>
      </c>
      <c r="Z393" s="61">
        <f t="shared" si="165"/>
        <v>0.97199999999999998</v>
      </c>
      <c r="AA393" s="21" t="str">
        <f t="shared" si="151"/>
        <v>A</v>
      </c>
      <c r="AB393" s="21" t="str">
        <f t="shared" si="152"/>
        <v>A</v>
      </c>
      <c r="AC393" s="21" t="str">
        <f t="shared" si="153"/>
        <v>A</v>
      </c>
      <c r="AD393" s="21" t="str">
        <f t="shared" si="154"/>
        <v>A</v>
      </c>
      <c r="AE393" s="47" t="str">
        <f t="shared" si="155"/>
        <v xml:space="preserve">Refrigerador-Congelador </v>
      </c>
      <c r="AF393" s="47">
        <f t="shared" si="136"/>
        <v>0.81156716417910446</v>
      </c>
      <c r="AH393" s="97">
        <f t="shared" si="166"/>
        <v>0</v>
      </c>
    </row>
    <row r="394" spans="1:34" x14ac:dyDescent="0.25">
      <c r="A394" s="40" t="s">
        <v>110</v>
      </c>
      <c r="B394" s="40" t="s">
        <v>453</v>
      </c>
      <c r="C394" s="41" t="s">
        <v>235</v>
      </c>
      <c r="D394" s="40" t="s">
        <v>23</v>
      </c>
      <c r="E394" s="40" t="s">
        <v>21</v>
      </c>
      <c r="F394" s="40" t="s">
        <v>27</v>
      </c>
      <c r="G394" s="40" t="s">
        <v>111</v>
      </c>
      <c r="H394" s="40">
        <v>307</v>
      </c>
      <c r="I394" s="46">
        <v>0</v>
      </c>
      <c r="J394" s="40">
        <v>18</v>
      </c>
      <c r="K394" s="40">
        <v>90</v>
      </c>
      <c r="L394" s="21">
        <f t="shared" si="157"/>
        <v>415</v>
      </c>
      <c r="M394" s="40">
        <v>53.8</v>
      </c>
      <c r="N394" s="40">
        <v>53.8</v>
      </c>
      <c r="O394" s="27">
        <f t="shared" si="139"/>
        <v>502.84</v>
      </c>
      <c r="P394" s="21">
        <f t="shared" si="158"/>
        <v>9.1600000000000001E-2</v>
      </c>
      <c r="Q394" s="21">
        <f t="shared" si="159"/>
        <v>17.082999999999998</v>
      </c>
      <c r="R394" s="28">
        <f t="shared" si="142"/>
        <v>63.1</v>
      </c>
      <c r="S394" s="61">
        <f t="shared" si="143"/>
        <v>0.85261489698890647</v>
      </c>
      <c r="T394" s="61">
        <f t="shared" si="144"/>
        <v>0.85261489698890647</v>
      </c>
      <c r="U394" s="61">
        <f t="shared" si="160"/>
        <v>0.59199999999999997</v>
      </c>
      <c r="V394" s="61">
        <f t="shared" si="161"/>
        <v>0.67700000000000005</v>
      </c>
      <c r="W394" s="61">
        <f t="shared" si="162"/>
        <v>0.76100000000000001</v>
      </c>
      <c r="X394" s="61">
        <f t="shared" si="163"/>
        <v>0.85499999999999998</v>
      </c>
      <c r="Y394" s="61">
        <f t="shared" si="164"/>
        <v>0.93100000000000005</v>
      </c>
      <c r="Z394" s="61">
        <f t="shared" si="165"/>
        <v>0.97199999999999998</v>
      </c>
      <c r="AA394" s="21" t="str">
        <f t="shared" si="151"/>
        <v>A</v>
      </c>
      <c r="AB394" s="21" t="str">
        <f t="shared" si="152"/>
        <v>A</v>
      </c>
      <c r="AC394" s="21" t="str">
        <f t="shared" si="153"/>
        <v>A</v>
      </c>
      <c r="AD394" s="21" t="str">
        <f t="shared" si="154"/>
        <v>A</v>
      </c>
      <c r="AE394" s="47" t="str">
        <f t="shared" si="155"/>
        <v xml:space="preserve">Refrigerador-Congelador </v>
      </c>
      <c r="AF394" s="47">
        <f t="shared" si="136"/>
        <v>0.85261489698890647</v>
      </c>
      <c r="AH394" s="97">
        <f t="shared" si="166"/>
        <v>0</v>
      </c>
    </row>
    <row r="395" spans="1:34" x14ac:dyDescent="0.25">
      <c r="A395" s="40" t="s">
        <v>110</v>
      </c>
      <c r="B395" s="40" t="s">
        <v>453</v>
      </c>
      <c r="C395" s="41" t="s">
        <v>236</v>
      </c>
      <c r="D395" s="40" t="s">
        <v>23</v>
      </c>
      <c r="E395" s="40" t="s">
        <v>21</v>
      </c>
      <c r="F395" s="40" t="s">
        <v>27</v>
      </c>
      <c r="G395" s="40" t="s">
        <v>111</v>
      </c>
      <c r="H395" s="40">
        <v>319</v>
      </c>
      <c r="I395" s="46">
        <v>0</v>
      </c>
      <c r="J395" s="40">
        <v>22</v>
      </c>
      <c r="K395" s="40">
        <v>109</v>
      </c>
      <c r="L395" s="21">
        <f t="shared" si="157"/>
        <v>450</v>
      </c>
      <c r="M395" s="43">
        <v>58</v>
      </c>
      <c r="N395" s="43">
        <v>58</v>
      </c>
      <c r="O395" s="27">
        <f t="shared" si="139"/>
        <v>556.51</v>
      </c>
      <c r="P395" s="21">
        <f t="shared" si="158"/>
        <v>9.1600000000000001E-2</v>
      </c>
      <c r="Q395" s="21">
        <f t="shared" si="159"/>
        <v>17.082999999999998</v>
      </c>
      <c r="R395" s="28">
        <f t="shared" si="142"/>
        <v>68.099999999999994</v>
      </c>
      <c r="S395" s="61">
        <f t="shared" si="143"/>
        <v>0.8516886930983848</v>
      </c>
      <c r="T395" s="61">
        <f t="shared" si="144"/>
        <v>0.8516886930983848</v>
      </c>
      <c r="U395" s="61">
        <f t="shared" si="160"/>
        <v>0.59199999999999997</v>
      </c>
      <c r="V395" s="61">
        <f t="shared" si="161"/>
        <v>0.67700000000000005</v>
      </c>
      <c r="W395" s="61">
        <f t="shared" si="162"/>
        <v>0.76100000000000001</v>
      </c>
      <c r="X395" s="61">
        <f t="shared" si="163"/>
        <v>0.85499999999999998</v>
      </c>
      <c r="Y395" s="61">
        <f t="shared" si="164"/>
        <v>0.93100000000000005</v>
      </c>
      <c r="Z395" s="61">
        <f t="shared" si="165"/>
        <v>0.97199999999999998</v>
      </c>
      <c r="AA395" s="21" t="str">
        <f t="shared" si="151"/>
        <v>A</v>
      </c>
      <c r="AB395" s="21" t="str">
        <f t="shared" si="152"/>
        <v>A</v>
      </c>
      <c r="AC395" s="21" t="str">
        <f t="shared" si="153"/>
        <v>A</v>
      </c>
      <c r="AD395" s="21" t="str">
        <f t="shared" si="154"/>
        <v>A</v>
      </c>
      <c r="AE395" s="47" t="str">
        <f t="shared" si="155"/>
        <v xml:space="preserve">Refrigerador-Congelador </v>
      </c>
      <c r="AF395" s="47">
        <f t="shared" si="136"/>
        <v>0.8516886930983848</v>
      </c>
      <c r="AH395" s="97">
        <f t="shared" si="166"/>
        <v>0</v>
      </c>
    </row>
    <row r="396" spans="1:34" x14ac:dyDescent="0.25">
      <c r="A396" s="40" t="s">
        <v>110</v>
      </c>
      <c r="B396" s="42" t="s">
        <v>453</v>
      </c>
      <c r="C396" s="41" t="s">
        <v>213</v>
      </c>
      <c r="D396" s="40" t="s">
        <v>23</v>
      </c>
      <c r="E396" s="42" t="s">
        <v>22</v>
      </c>
      <c r="F396" s="40" t="s">
        <v>27</v>
      </c>
      <c r="G396" s="41" t="s">
        <v>112</v>
      </c>
      <c r="H396" s="40">
        <v>285</v>
      </c>
      <c r="I396" s="40">
        <v>0</v>
      </c>
      <c r="J396" s="40">
        <v>0</v>
      </c>
      <c r="K396" s="40">
        <v>112</v>
      </c>
      <c r="L396" s="21">
        <f t="shared" si="157"/>
        <v>397</v>
      </c>
      <c r="M396" s="43">
        <v>58</v>
      </c>
      <c r="N396" s="43">
        <v>58</v>
      </c>
      <c r="O396" s="27">
        <f t="shared" si="139"/>
        <v>590.64</v>
      </c>
      <c r="P396" s="21">
        <f t="shared" si="158"/>
        <v>0.10589999999999999</v>
      </c>
      <c r="Q396" s="21">
        <f t="shared" si="159"/>
        <v>7.4862000000000002</v>
      </c>
      <c r="R396" s="28">
        <f t="shared" si="142"/>
        <v>70</v>
      </c>
      <c r="S396" s="61">
        <f t="shared" si="143"/>
        <v>0.82857142857142863</v>
      </c>
      <c r="T396" s="61">
        <f t="shared" si="144"/>
        <v>0.82857142857142863</v>
      </c>
      <c r="U396" s="61">
        <f t="shared" si="160"/>
        <v>0.59199999999999997</v>
      </c>
      <c r="V396" s="61">
        <f t="shared" si="161"/>
        <v>0.67700000000000005</v>
      </c>
      <c r="W396" s="61">
        <f t="shared" si="162"/>
        <v>0.76100000000000001</v>
      </c>
      <c r="X396" s="61">
        <f t="shared" si="163"/>
        <v>0.84599999999999997</v>
      </c>
      <c r="Y396" s="61">
        <f t="shared" si="164"/>
        <v>0.92100000000000004</v>
      </c>
      <c r="Z396" s="61">
        <f t="shared" si="165"/>
        <v>0.96299999999999997</v>
      </c>
      <c r="AA396" s="21" t="str">
        <f t="shared" si="151"/>
        <v>A</v>
      </c>
      <c r="AB396" s="21" t="str">
        <f t="shared" si="152"/>
        <v>A</v>
      </c>
      <c r="AC396" s="21" t="str">
        <f t="shared" si="153"/>
        <v>A</v>
      </c>
      <c r="AD396" s="21" t="str">
        <f t="shared" si="154"/>
        <v>A</v>
      </c>
      <c r="AE396" s="47" t="str">
        <f t="shared" si="155"/>
        <v>Refrigerador-Congelador frost-free</v>
      </c>
      <c r="AF396" s="47">
        <f t="shared" si="136"/>
        <v>0.82857142857142863</v>
      </c>
      <c r="AH396" s="97">
        <f t="shared" si="166"/>
        <v>0</v>
      </c>
    </row>
    <row r="397" spans="1:34" x14ac:dyDescent="0.25">
      <c r="A397" s="40" t="s">
        <v>110</v>
      </c>
      <c r="B397" s="42" t="s">
        <v>453</v>
      </c>
      <c r="C397" s="41" t="s">
        <v>516</v>
      </c>
      <c r="D397" s="40" t="s">
        <v>23</v>
      </c>
      <c r="E397" s="42" t="s">
        <v>22</v>
      </c>
      <c r="F397" s="40" t="s">
        <v>27</v>
      </c>
      <c r="G397" s="41" t="s">
        <v>112</v>
      </c>
      <c r="H397" s="40">
        <v>285</v>
      </c>
      <c r="I397" s="40">
        <v>0</v>
      </c>
      <c r="J397" s="40">
        <v>0</v>
      </c>
      <c r="K397" s="40">
        <v>112</v>
      </c>
      <c r="L397" s="21">
        <f t="shared" si="157"/>
        <v>397</v>
      </c>
      <c r="M397" s="43">
        <v>52.9</v>
      </c>
      <c r="N397" s="43">
        <v>52.9</v>
      </c>
      <c r="O397" s="27">
        <f t="shared" si="139"/>
        <v>590.64</v>
      </c>
      <c r="P397" s="21">
        <f t="shared" si="158"/>
        <v>0.10589999999999999</v>
      </c>
      <c r="Q397" s="21">
        <f t="shared" si="159"/>
        <v>7.4862000000000002</v>
      </c>
      <c r="R397" s="28">
        <f t="shared" si="142"/>
        <v>70</v>
      </c>
      <c r="S397" s="61">
        <f t="shared" si="143"/>
        <v>0.75571428571428567</v>
      </c>
      <c r="T397" s="61">
        <f t="shared" si="144"/>
        <v>0.75571428571428567</v>
      </c>
      <c r="U397" s="61">
        <f t="shared" si="160"/>
        <v>0.59199999999999997</v>
      </c>
      <c r="V397" s="61">
        <f t="shared" si="161"/>
        <v>0.67700000000000005</v>
      </c>
      <c r="W397" s="61">
        <f t="shared" si="162"/>
        <v>0.76100000000000001</v>
      </c>
      <c r="X397" s="61">
        <f t="shared" si="163"/>
        <v>0.84599999999999997</v>
      </c>
      <c r="Y397" s="61">
        <f t="shared" si="164"/>
        <v>0.92100000000000004</v>
      </c>
      <c r="Z397" s="61">
        <f t="shared" si="165"/>
        <v>0.96299999999999997</v>
      </c>
      <c r="AA397" s="21" t="str">
        <f t="shared" si="151"/>
        <v>A</v>
      </c>
      <c r="AB397" s="21" t="str">
        <f t="shared" si="152"/>
        <v>A</v>
      </c>
      <c r="AC397" s="21" t="str">
        <f t="shared" si="153"/>
        <v>A+</v>
      </c>
      <c r="AD397" s="21" t="str">
        <f t="shared" si="154"/>
        <v>A+</v>
      </c>
      <c r="AE397" s="47" t="str">
        <f t="shared" si="155"/>
        <v>Refrigerador-Congelador frost-free</v>
      </c>
      <c r="AF397" s="47">
        <f t="shared" si="136"/>
        <v>0.75571428571428567</v>
      </c>
      <c r="AH397" s="97">
        <f t="shared" si="166"/>
        <v>0</v>
      </c>
    </row>
    <row r="398" spans="1:34" x14ac:dyDescent="0.25">
      <c r="A398" s="40" t="s">
        <v>110</v>
      </c>
      <c r="B398" s="42" t="s">
        <v>453</v>
      </c>
      <c r="C398" s="42" t="s">
        <v>242</v>
      </c>
      <c r="D398" s="40" t="s">
        <v>23</v>
      </c>
      <c r="E398" s="42" t="s">
        <v>22</v>
      </c>
      <c r="F398" s="40" t="s">
        <v>27</v>
      </c>
      <c r="G398" s="40" t="s">
        <v>112</v>
      </c>
      <c r="H398" s="40">
        <v>215</v>
      </c>
      <c r="I398" s="46">
        <v>0</v>
      </c>
      <c r="J398" s="40">
        <v>9</v>
      </c>
      <c r="K398" s="40">
        <v>51</v>
      </c>
      <c r="L398" s="21">
        <f>SUM(H398:K398)</f>
        <v>275</v>
      </c>
      <c r="M398" s="43">
        <v>41.2</v>
      </c>
      <c r="N398" s="43">
        <v>41.2</v>
      </c>
      <c r="O398" s="27">
        <f>(H398+I398*$O$15+J398*$O$17+K398*$O$19)*IF(E398=$E$20,$O$13,1)</f>
        <v>388.82399999999996</v>
      </c>
      <c r="P398" s="21">
        <f>VLOOKUP(AE398,$P$13:$R$19,2,FALSE)</f>
        <v>0.10589999999999999</v>
      </c>
      <c r="Q398" s="21">
        <f>VLOOKUP(AE398,$P$13:$R$19,3,FALSE)</f>
        <v>7.4862000000000002</v>
      </c>
      <c r="R398" s="28">
        <f>ROUND(P398*O398+Q398,1)</f>
        <v>48.7</v>
      </c>
      <c r="S398" s="61">
        <f>IF(M398&gt;0,M398/R398,"-")</f>
        <v>0.8459958932238193</v>
      </c>
      <c r="T398" s="61">
        <f>IF(N398&gt;0,N398/R398,"-")</f>
        <v>0.8459958932238193</v>
      </c>
      <c r="U398" s="61">
        <f>VLOOKUP($AE398,$P$13:$X$19,4,FALSE)</f>
        <v>0.59199999999999997</v>
      </c>
      <c r="V398" s="61">
        <f>VLOOKUP($AE398,$P$13:$X$19,5,FALSE)</f>
        <v>0.67700000000000005</v>
      </c>
      <c r="W398" s="61">
        <f>VLOOKUP($AE398,$P$13:$X$19,6,FALSE)</f>
        <v>0.76100000000000001</v>
      </c>
      <c r="X398" s="61">
        <f>VLOOKUP($AE398,$P$13:$X$19,7,FALSE)</f>
        <v>0.84599999999999997</v>
      </c>
      <c r="Y398" s="61">
        <f>VLOOKUP($AE398,$P$13:$X$19,8,FALSE)</f>
        <v>0.92100000000000004</v>
      </c>
      <c r="Z398" s="61">
        <f>VLOOKUP($AE398,$P$13:$X$19,9,FALSE)</f>
        <v>0.96299999999999997</v>
      </c>
      <c r="AA398" s="21" t="str">
        <f>IF(S398&lt;&gt;"-",IF(S398&lt;X398,$X$24,IF(S398&lt;Y398,$Y$24,$Z$24)),"-")</f>
        <v>A</v>
      </c>
      <c r="AB398" s="21" t="str">
        <f>IF(T398&lt;&gt;"-",IF(T398&lt;X398,$X$24,IF(T398&lt;Y398,$Y$24,$Z$24)),"-")</f>
        <v>A</v>
      </c>
      <c r="AC398" s="21" t="str">
        <f>IF(S398&lt;&gt;"-",IF(S398&lt;U398,$U$24,IF(S398&lt;V398,$V$24,IF(S398&lt;W398,$W$24,IF(S398&lt;X398,$X$24,IF(S398&lt;Y398,$Y$24,$Z$24))))),"-")</f>
        <v>A</v>
      </c>
      <c r="AD398" s="21" t="str">
        <f>IF(T398&lt;&gt;"-",IF(T398&lt;U398,$U$24,IF(T398&lt;V398,$V$24,IF(T398&lt;W398,$W$24,IF(T398&lt;X398,$X$24,IF(T398&lt;Y398,$Y$24,$Z$24))))),"-")</f>
        <v>A</v>
      </c>
      <c r="AE398" s="47" t="str">
        <f t="shared" si="155"/>
        <v>Refrigerador-Congelador frost-free</v>
      </c>
      <c r="AF398" s="47">
        <f t="shared" si="136"/>
        <v>0.8459958932238193</v>
      </c>
      <c r="AH398" s="97">
        <f t="shared" si="166"/>
        <v>0</v>
      </c>
    </row>
    <row r="399" spans="1:34" x14ac:dyDescent="0.25">
      <c r="A399" s="40" t="s">
        <v>110</v>
      </c>
      <c r="B399" s="42" t="s">
        <v>453</v>
      </c>
      <c r="C399" s="42" t="s">
        <v>243</v>
      </c>
      <c r="D399" s="40" t="s">
        <v>23</v>
      </c>
      <c r="E399" s="42" t="s">
        <v>22</v>
      </c>
      <c r="F399" s="40" t="s">
        <v>27</v>
      </c>
      <c r="G399" s="40" t="s">
        <v>112</v>
      </c>
      <c r="H399" s="40">
        <v>268</v>
      </c>
      <c r="I399" s="46">
        <v>0</v>
      </c>
      <c r="J399" s="40">
        <v>11</v>
      </c>
      <c r="K399" s="40">
        <v>61</v>
      </c>
      <c r="L399" s="21">
        <f t="shared" ref="L399:L404" si="167">SUM(H399:K399)</f>
        <v>340</v>
      </c>
      <c r="M399" s="43">
        <v>49.1</v>
      </c>
      <c r="N399" s="43">
        <v>49.1</v>
      </c>
      <c r="O399" s="27">
        <f t="shared" ref="O399:O420" si="168">(H399+I399*$O$15+J399*$O$17+K399*$O$19)*IF(E399=$E$20,$O$13,1)</f>
        <v>478.536</v>
      </c>
      <c r="P399" s="21">
        <f t="shared" ref="P399:P420" si="169">VLOOKUP(AE399,$P$13:$R$19,2,FALSE)</f>
        <v>0.10589999999999999</v>
      </c>
      <c r="Q399" s="21">
        <f t="shared" ref="Q399:Q420" si="170">VLOOKUP(AE399,$P$13:$R$19,3,FALSE)</f>
        <v>7.4862000000000002</v>
      </c>
      <c r="R399" s="28">
        <f t="shared" ref="R399:R420" si="171">ROUND(P399*O399+Q399,1)</f>
        <v>58.2</v>
      </c>
      <c r="S399" s="61">
        <f t="shared" ref="S399:S420" si="172">IF(M399&gt;0,M399/R399,"-")</f>
        <v>0.8436426116838488</v>
      </c>
      <c r="T399" s="61">
        <f t="shared" ref="T399:T420" si="173">IF(N399&gt;0,N399/R399,"-")</f>
        <v>0.8436426116838488</v>
      </c>
      <c r="U399" s="61">
        <f t="shared" ref="U399:U420" si="174">VLOOKUP($AE399,$P$13:$X$19,4,FALSE)</f>
        <v>0.59199999999999997</v>
      </c>
      <c r="V399" s="61">
        <f t="shared" ref="V399:V420" si="175">VLOOKUP($AE399,$P$13:$X$19,5,FALSE)</f>
        <v>0.67700000000000005</v>
      </c>
      <c r="W399" s="61">
        <f t="shared" ref="W399:W420" si="176">VLOOKUP($AE399,$P$13:$X$19,6,FALSE)</f>
        <v>0.76100000000000001</v>
      </c>
      <c r="X399" s="61">
        <f t="shared" ref="X399:X420" si="177">VLOOKUP($AE399,$P$13:$X$19,7,FALSE)</f>
        <v>0.84599999999999997</v>
      </c>
      <c r="Y399" s="61">
        <f t="shared" ref="Y399:Y420" si="178">VLOOKUP($AE399,$P$13:$X$19,8,FALSE)</f>
        <v>0.92100000000000004</v>
      </c>
      <c r="Z399" s="61">
        <f t="shared" ref="Z399:Z420" si="179">VLOOKUP($AE399,$P$13:$X$19,9,FALSE)</f>
        <v>0.96299999999999997</v>
      </c>
      <c r="AA399" s="21" t="str">
        <f t="shared" ref="AA399:AA420" si="180">IF(S399&lt;&gt;"-",IF(S399&lt;X399,$X$24,IF(S399&lt;Y399,$Y$24,$Z$24)),"-")</f>
        <v>A</v>
      </c>
      <c r="AB399" s="21" t="str">
        <f t="shared" ref="AB399:AB420" si="181">IF(T399&lt;&gt;"-",IF(T399&lt;X399,$X$24,IF(T399&lt;Y399,$Y$24,$Z$24)),"-")</f>
        <v>A</v>
      </c>
      <c r="AC399" s="21" t="str">
        <f t="shared" ref="AC399:AC420" si="182">IF(S399&lt;&gt;"-",IF(S399&lt;U399,$U$24,IF(S399&lt;V399,$V$24,IF(S399&lt;W399,$W$24,IF(S399&lt;X399,$X$24,IF(S399&lt;Y399,$Y$24,$Z$24))))),"-")</f>
        <v>A</v>
      </c>
      <c r="AD399" s="21" t="str">
        <f t="shared" ref="AD399:AD420" si="183">IF(T399&lt;&gt;"-",IF(T399&lt;U399,$U$24,IF(T399&lt;V399,$V$24,IF(T399&lt;W399,$W$24,IF(T399&lt;X399,$X$24,IF(T399&lt;Y399,$Y$24,$Z$24))))),"-")</f>
        <v>A</v>
      </c>
      <c r="AE399" s="47" t="str">
        <f t="shared" si="155"/>
        <v>Refrigerador-Congelador frost-free</v>
      </c>
      <c r="AF399" s="47">
        <f t="shared" si="136"/>
        <v>0.8436426116838488</v>
      </c>
      <c r="AH399" s="97">
        <f t="shared" si="166"/>
        <v>0</v>
      </c>
    </row>
    <row r="400" spans="1:34" x14ac:dyDescent="0.25">
      <c r="A400" s="40" t="s">
        <v>110</v>
      </c>
      <c r="B400" s="42" t="s">
        <v>453</v>
      </c>
      <c r="C400" s="42" t="s">
        <v>214</v>
      </c>
      <c r="D400" s="40" t="s">
        <v>23</v>
      </c>
      <c r="E400" s="42" t="s">
        <v>22</v>
      </c>
      <c r="F400" s="40" t="s">
        <v>27</v>
      </c>
      <c r="G400" s="40" t="s">
        <v>112</v>
      </c>
      <c r="H400" s="40">
        <v>268</v>
      </c>
      <c r="I400" s="40">
        <v>0</v>
      </c>
      <c r="J400" s="40">
        <v>11</v>
      </c>
      <c r="K400" s="40">
        <v>61</v>
      </c>
      <c r="L400" s="21">
        <f t="shared" si="167"/>
        <v>340</v>
      </c>
      <c r="M400" s="43">
        <v>49.1</v>
      </c>
      <c r="N400" s="43">
        <v>49.1</v>
      </c>
      <c r="O400" s="27">
        <f t="shared" si="168"/>
        <v>478.536</v>
      </c>
      <c r="P400" s="21">
        <f t="shared" si="169"/>
        <v>0.10589999999999999</v>
      </c>
      <c r="Q400" s="21">
        <f t="shared" si="170"/>
        <v>7.4862000000000002</v>
      </c>
      <c r="R400" s="28">
        <f t="shared" si="171"/>
        <v>58.2</v>
      </c>
      <c r="S400" s="61">
        <f t="shared" si="172"/>
        <v>0.8436426116838488</v>
      </c>
      <c r="T400" s="61">
        <f t="shared" si="173"/>
        <v>0.8436426116838488</v>
      </c>
      <c r="U400" s="61">
        <f t="shared" si="174"/>
        <v>0.59199999999999997</v>
      </c>
      <c r="V400" s="61">
        <f t="shared" si="175"/>
        <v>0.67700000000000005</v>
      </c>
      <c r="W400" s="61">
        <f t="shared" si="176"/>
        <v>0.76100000000000001</v>
      </c>
      <c r="X400" s="61">
        <f t="shared" si="177"/>
        <v>0.84599999999999997</v>
      </c>
      <c r="Y400" s="61">
        <f t="shared" si="178"/>
        <v>0.92100000000000004</v>
      </c>
      <c r="Z400" s="61">
        <f t="shared" si="179"/>
        <v>0.96299999999999997</v>
      </c>
      <c r="AA400" s="21" t="str">
        <f t="shared" si="180"/>
        <v>A</v>
      </c>
      <c r="AB400" s="21" t="str">
        <f t="shared" si="181"/>
        <v>A</v>
      </c>
      <c r="AC400" s="21" t="str">
        <f t="shared" si="182"/>
        <v>A</v>
      </c>
      <c r="AD400" s="21" t="str">
        <f t="shared" si="183"/>
        <v>A</v>
      </c>
      <c r="AE400" s="47" t="str">
        <f t="shared" si="155"/>
        <v>Refrigerador-Congelador frost-free</v>
      </c>
      <c r="AF400" s="47">
        <f t="shared" si="136"/>
        <v>0.8436426116838488</v>
      </c>
      <c r="AH400" s="97">
        <f t="shared" si="166"/>
        <v>0</v>
      </c>
    </row>
    <row r="401" spans="1:34" x14ac:dyDescent="0.25">
      <c r="A401" s="40" t="s">
        <v>110</v>
      </c>
      <c r="B401" s="42" t="s">
        <v>453</v>
      </c>
      <c r="C401" s="41" t="s">
        <v>244</v>
      </c>
      <c r="D401" s="40" t="s">
        <v>23</v>
      </c>
      <c r="E401" s="42" t="s">
        <v>22</v>
      </c>
      <c r="F401" s="40" t="s">
        <v>27</v>
      </c>
      <c r="G401" s="40" t="s">
        <v>112</v>
      </c>
      <c r="H401" s="40">
        <v>294</v>
      </c>
      <c r="I401" s="46">
        <v>0</v>
      </c>
      <c r="J401" s="40">
        <v>14</v>
      </c>
      <c r="K401" s="40">
        <v>78</v>
      </c>
      <c r="L401" s="21">
        <f t="shared" si="167"/>
        <v>386</v>
      </c>
      <c r="M401" s="43">
        <v>55.8</v>
      </c>
      <c r="N401" s="43">
        <v>55.8</v>
      </c>
      <c r="O401" s="27">
        <f t="shared" si="168"/>
        <v>553.34399999999994</v>
      </c>
      <c r="P401" s="21">
        <f t="shared" si="169"/>
        <v>0.10589999999999999</v>
      </c>
      <c r="Q401" s="21">
        <f t="shared" si="170"/>
        <v>7.4862000000000002</v>
      </c>
      <c r="R401" s="28">
        <f t="shared" si="171"/>
        <v>66.099999999999994</v>
      </c>
      <c r="S401" s="61">
        <f t="shared" si="172"/>
        <v>0.84417549167927386</v>
      </c>
      <c r="T401" s="61">
        <f t="shared" si="173"/>
        <v>0.84417549167927386</v>
      </c>
      <c r="U401" s="61">
        <f t="shared" si="174"/>
        <v>0.59199999999999997</v>
      </c>
      <c r="V401" s="61">
        <f t="shared" si="175"/>
        <v>0.67700000000000005</v>
      </c>
      <c r="W401" s="61">
        <f t="shared" si="176"/>
        <v>0.76100000000000001</v>
      </c>
      <c r="X401" s="61">
        <f t="shared" si="177"/>
        <v>0.84599999999999997</v>
      </c>
      <c r="Y401" s="61">
        <f t="shared" si="178"/>
        <v>0.92100000000000004</v>
      </c>
      <c r="Z401" s="61">
        <f t="shared" si="179"/>
        <v>0.96299999999999997</v>
      </c>
      <c r="AA401" s="21" t="str">
        <f t="shared" si="180"/>
        <v>A</v>
      </c>
      <c r="AB401" s="21" t="str">
        <f t="shared" si="181"/>
        <v>A</v>
      </c>
      <c r="AC401" s="21" t="str">
        <f t="shared" si="182"/>
        <v>A</v>
      </c>
      <c r="AD401" s="21" t="str">
        <f t="shared" si="183"/>
        <v>A</v>
      </c>
      <c r="AE401" s="47" t="str">
        <f t="shared" si="155"/>
        <v>Refrigerador-Congelador frost-free</v>
      </c>
      <c r="AF401" s="47">
        <f t="shared" si="136"/>
        <v>0.84417549167927386</v>
      </c>
      <c r="AH401" s="97">
        <f t="shared" si="166"/>
        <v>0</v>
      </c>
    </row>
    <row r="402" spans="1:34" x14ac:dyDescent="0.25">
      <c r="A402" s="40" t="s">
        <v>110</v>
      </c>
      <c r="B402" s="42" t="s">
        <v>453</v>
      </c>
      <c r="C402" s="41" t="s">
        <v>215</v>
      </c>
      <c r="D402" s="40" t="s">
        <v>23</v>
      </c>
      <c r="E402" s="42" t="s">
        <v>22</v>
      </c>
      <c r="F402" s="40" t="s">
        <v>27</v>
      </c>
      <c r="G402" s="40" t="s">
        <v>112</v>
      </c>
      <c r="H402" s="40">
        <v>294</v>
      </c>
      <c r="I402" s="40">
        <v>0</v>
      </c>
      <c r="J402" s="40">
        <v>14</v>
      </c>
      <c r="K402" s="40">
        <v>78</v>
      </c>
      <c r="L402" s="21">
        <f t="shared" si="167"/>
        <v>386</v>
      </c>
      <c r="M402" s="43">
        <v>55.8</v>
      </c>
      <c r="N402" s="43">
        <v>55.8</v>
      </c>
      <c r="O402" s="27">
        <f t="shared" si="168"/>
        <v>553.34399999999994</v>
      </c>
      <c r="P402" s="21">
        <f t="shared" si="169"/>
        <v>0.10589999999999999</v>
      </c>
      <c r="Q402" s="21">
        <f t="shared" si="170"/>
        <v>7.4862000000000002</v>
      </c>
      <c r="R402" s="28">
        <f t="shared" si="171"/>
        <v>66.099999999999994</v>
      </c>
      <c r="S402" s="61">
        <f t="shared" si="172"/>
        <v>0.84417549167927386</v>
      </c>
      <c r="T402" s="61">
        <f t="shared" si="173"/>
        <v>0.84417549167927386</v>
      </c>
      <c r="U402" s="61">
        <f t="shared" si="174"/>
        <v>0.59199999999999997</v>
      </c>
      <c r="V402" s="61">
        <f t="shared" si="175"/>
        <v>0.67700000000000005</v>
      </c>
      <c r="W402" s="61">
        <f t="shared" si="176"/>
        <v>0.76100000000000001</v>
      </c>
      <c r="X402" s="61">
        <f t="shared" si="177"/>
        <v>0.84599999999999997</v>
      </c>
      <c r="Y402" s="61">
        <f t="shared" si="178"/>
        <v>0.92100000000000004</v>
      </c>
      <c r="Z402" s="61">
        <f t="shared" si="179"/>
        <v>0.96299999999999997</v>
      </c>
      <c r="AA402" s="21" t="str">
        <f t="shared" si="180"/>
        <v>A</v>
      </c>
      <c r="AB402" s="21" t="str">
        <f t="shared" si="181"/>
        <v>A</v>
      </c>
      <c r="AC402" s="21" t="str">
        <f t="shared" si="182"/>
        <v>A</v>
      </c>
      <c r="AD402" s="21" t="str">
        <f t="shared" si="183"/>
        <v>A</v>
      </c>
      <c r="AE402" s="47" t="str">
        <f t="shared" si="155"/>
        <v>Refrigerador-Congelador frost-free</v>
      </c>
      <c r="AF402" s="47">
        <f t="shared" si="136"/>
        <v>0.84417549167927386</v>
      </c>
      <c r="AH402" s="97">
        <f t="shared" si="166"/>
        <v>0</v>
      </c>
    </row>
    <row r="403" spans="1:34" x14ac:dyDescent="0.25">
      <c r="A403" s="40" t="s">
        <v>110</v>
      </c>
      <c r="B403" s="42" t="s">
        <v>453</v>
      </c>
      <c r="C403" s="41" t="s">
        <v>216</v>
      </c>
      <c r="D403" s="40" t="s">
        <v>23</v>
      </c>
      <c r="E403" s="42" t="s">
        <v>22</v>
      </c>
      <c r="F403" s="40" t="s">
        <v>27</v>
      </c>
      <c r="G403" s="40" t="s">
        <v>112</v>
      </c>
      <c r="H403" s="40">
        <v>294</v>
      </c>
      <c r="I403" s="40">
        <v>0</v>
      </c>
      <c r="J403" s="40">
        <v>14</v>
      </c>
      <c r="K403" s="40">
        <v>78</v>
      </c>
      <c r="L403" s="21">
        <f t="shared" si="167"/>
        <v>386</v>
      </c>
      <c r="M403" s="43">
        <v>52</v>
      </c>
      <c r="N403" s="43">
        <v>52</v>
      </c>
      <c r="O403" s="27">
        <f t="shared" si="168"/>
        <v>553.34399999999994</v>
      </c>
      <c r="P403" s="21">
        <f t="shared" si="169"/>
        <v>0.10589999999999999</v>
      </c>
      <c r="Q403" s="21">
        <f t="shared" si="170"/>
        <v>7.4862000000000002</v>
      </c>
      <c r="R403" s="28">
        <f t="shared" si="171"/>
        <v>66.099999999999994</v>
      </c>
      <c r="S403" s="61">
        <f t="shared" si="172"/>
        <v>0.78668683812405449</v>
      </c>
      <c r="T403" s="61">
        <f t="shared" si="173"/>
        <v>0.78668683812405449</v>
      </c>
      <c r="U403" s="61">
        <f t="shared" si="174"/>
        <v>0.59199999999999997</v>
      </c>
      <c r="V403" s="61">
        <f t="shared" si="175"/>
        <v>0.67700000000000005</v>
      </c>
      <c r="W403" s="61">
        <f t="shared" si="176"/>
        <v>0.76100000000000001</v>
      </c>
      <c r="X403" s="61">
        <f t="shared" si="177"/>
        <v>0.84599999999999997</v>
      </c>
      <c r="Y403" s="61">
        <f t="shared" si="178"/>
        <v>0.92100000000000004</v>
      </c>
      <c r="Z403" s="61">
        <f t="shared" si="179"/>
        <v>0.96299999999999997</v>
      </c>
      <c r="AA403" s="21" t="str">
        <f t="shared" si="180"/>
        <v>A</v>
      </c>
      <c r="AB403" s="21" t="str">
        <f t="shared" si="181"/>
        <v>A</v>
      </c>
      <c r="AC403" s="21" t="str">
        <f t="shared" si="182"/>
        <v>A</v>
      </c>
      <c r="AD403" s="21" t="str">
        <f t="shared" si="183"/>
        <v>A</v>
      </c>
      <c r="AE403" s="47" t="str">
        <f t="shared" si="155"/>
        <v>Refrigerador-Congelador frost-free</v>
      </c>
      <c r="AF403" s="47">
        <f t="shared" si="136"/>
        <v>0.78668683812405449</v>
      </c>
      <c r="AH403" s="97">
        <f t="shared" si="166"/>
        <v>0</v>
      </c>
    </row>
    <row r="404" spans="1:34" x14ac:dyDescent="0.25">
      <c r="A404" s="40" t="s">
        <v>110</v>
      </c>
      <c r="B404" s="42" t="s">
        <v>453</v>
      </c>
      <c r="C404" s="41" t="s">
        <v>517</v>
      </c>
      <c r="D404" s="40" t="s">
        <v>23</v>
      </c>
      <c r="E404" s="42" t="s">
        <v>22</v>
      </c>
      <c r="F404" s="40" t="s">
        <v>27</v>
      </c>
      <c r="G404" s="40" t="s">
        <v>112</v>
      </c>
      <c r="H404" s="40">
        <v>290</v>
      </c>
      <c r="I404" s="46">
        <v>0</v>
      </c>
      <c r="J404" s="40">
        <v>10</v>
      </c>
      <c r="K404" s="40">
        <v>86</v>
      </c>
      <c r="L404" s="21">
        <f t="shared" si="167"/>
        <v>386</v>
      </c>
      <c r="M404" s="43">
        <v>56.2</v>
      </c>
      <c r="N404" s="43">
        <v>56.2</v>
      </c>
      <c r="O404" s="27">
        <f t="shared" si="168"/>
        <v>558.4799999999999</v>
      </c>
      <c r="P404" s="21">
        <f t="shared" si="169"/>
        <v>0.10589999999999999</v>
      </c>
      <c r="Q404" s="21">
        <f t="shared" si="170"/>
        <v>7.4862000000000002</v>
      </c>
      <c r="R404" s="28">
        <f t="shared" si="171"/>
        <v>66.599999999999994</v>
      </c>
      <c r="S404" s="61">
        <f t="shared" si="172"/>
        <v>0.84384384384384392</v>
      </c>
      <c r="T404" s="61">
        <f t="shared" si="173"/>
        <v>0.84384384384384392</v>
      </c>
      <c r="U404" s="61">
        <f t="shared" si="174"/>
        <v>0.59199999999999997</v>
      </c>
      <c r="V404" s="61">
        <f t="shared" si="175"/>
        <v>0.67700000000000005</v>
      </c>
      <c r="W404" s="61">
        <f t="shared" si="176"/>
        <v>0.76100000000000001</v>
      </c>
      <c r="X404" s="61">
        <f t="shared" si="177"/>
        <v>0.84599999999999997</v>
      </c>
      <c r="Y404" s="61">
        <f t="shared" si="178"/>
        <v>0.92100000000000004</v>
      </c>
      <c r="Z404" s="61">
        <f t="shared" si="179"/>
        <v>0.96299999999999997</v>
      </c>
      <c r="AA404" s="21" t="str">
        <f t="shared" si="180"/>
        <v>A</v>
      </c>
      <c r="AB404" s="21" t="str">
        <f t="shared" si="181"/>
        <v>A</v>
      </c>
      <c r="AC404" s="21" t="str">
        <f t="shared" si="182"/>
        <v>A</v>
      </c>
      <c r="AD404" s="21" t="str">
        <f t="shared" si="183"/>
        <v>A</v>
      </c>
      <c r="AE404" s="47" t="str">
        <f t="shared" si="155"/>
        <v>Refrigerador-Congelador frost-free</v>
      </c>
      <c r="AF404" s="47">
        <f t="shared" si="136"/>
        <v>0.84384384384384392</v>
      </c>
      <c r="AH404" s="97">
        <f t="shared" si="166"/>
        <v>0</v>
      </c>
    </row>
    <row r="405" spans="1:34" x14ac:dyDescent="0.25">
      <c r="A405" s="40" t="s">
        <v>110</v>
      </c>
      <c r="B405" s="42" t="s">
        <v>453</v>
      </c>
      <c r="C405" s="41" t="s">
        <v>245</v>
      </c>
      <c r="D405" s="40" t="s">
        <v>23</v>
      </c>
      <c r="E405" s="42" t="s">
        <v>22</v>
      </c>
      <c r="F405" s="40" t="s">
        <v>27</v>
      </c>
      <c r="G405" s="40" t="s">
        <v>112</v>
      </c>
      <c r="H405" s="40">
        <v>317</v>
      </c>
      <c r="I405" s="46">
        <v>0</v>
      </c>
      <c r="J405" s="40">
        <v>14</v>
      </c>
      <c r="K405" s="40">
        <v>76</v>
      </c>
      <c r="L405" s="21">
        <f t="shared" ref="L405:L410" si="184">SUM(H405:K405)</f>
        <v>407</v>
      </c>
      <c r="M405" s="43">
        <v>52.5</v>
      </c>
      <c r="N405" s="43">
        <v>52.5</v>
      </c>
      <c r="O405" s="27">
        <f t="shared" si="168"/>
        <v>576.50399999999991</v>
      </c>
      <c r="P405" s="21">
        <f t="shared" si="169"/>
        <v>0.10589999999999999</v>
      </c>
      <c r="Q405" s="21">
        <f t="shared" si="170"/>
        <v>7.4862000000000002</v>
      </c>
      <c r="R405" s="28">
        <f t="shared" si="171"/>
        <v>68.5</v>
      </c>
      <c r="S405" s="61">
        <f t="shared" si="172"/>
        <v>0.76642335766423353</v>
      </c>
      <c r="T405" s="61">
        <f t="shared" si="173"/>
        <v>0.76642335766423353</v>
      </c>
      <c r="U405" s="61">
        <f t="shared" si="174"/>
        <v>0.59199999999999997</v>
      </c>
      <c r="V405" s="61">
        <f t="shared" si="175"/>
        <v>0.67700000000000005</v>
      </c>
      <c r="W405" s="61">
        <f t="shared" si="176"/>
        <v>0.76100000000000001</v>
      </c>
      <c r="X405" s="61">
        <f t="shared" si="177"/>
        <v>0.84599999999999997</v>
      </c>
      <c r="Y405" s="61">
        <f t="shared" si="178"/>
        <v>0.92100000000000004</v>
      </c>
      <c r="Z405" s="61">
        <f t="shared" si="179"/>
        <v>0.96299999999999997</v>
      </c>
      <c r="AA405" s="21" t="str">
        <f t="shared" si="180"/>
        <v>A</v>
      </c>
      <c r="AB405" s="21" t="str">
        <f t="shared" si="181"/>
        <v>A</v>
      </c>
      <c r="AC405" s="21" t="str">
        <f t="shared" si="182"/>
        <v>A</v>
      </c>
      <c r="AD405" s="21" t="str">
        <f t="shared" si="183"/>
        <v>A</v>
      </c>
      <c r="AE405" s="47" t="str">
        <f t="shared" si="155"/>
        <v>Refrigerador-Congelador frost-free</v>
      </c>
      <c r="AF405" s="47">
        <f t="shared" si="136"/>
        <v>0.76642335766423353</v>
      </c>
      <c r="AH405" s="97">
        <f t="shared" si="166"/>
        <v>0</v>
      </c>
    </row>
    <row r="406" spans="1:34" x14ac:dyDescent="0.25">
      <c r="A406" s="40" t="s">
        <v>110</v>
      </c>
      <c r="B406" s="42" t="s">
        <v>453</v>
      </c>
      <c r="C406" s="41" t="s">
        <v>518</v>
      </c>
      <c r="D406" s="40" t="s">
        <v>23</v>
      </c>
      <c r="E406" s="42" t="s">
        <v>22</v>
      </c>
      <c r="F406" s="40" t="s">
        <v>27</v>
      </c>
      <c r="G406" s="40" t="s">
        <v>112</v>
      </c>
      <c r="H406" s="40">
        <v>311</v>
      </c>
      <c r="I406" s="40">
        <v>0</v>
      </c>
      <c r="J406" s="40">
        <v>0</v>
      </c>
      <c r="K406" s="40">
        <v>99</v>
      </c>
      <c r="L406" s="21">
        <f t="shared" si="184"/>
        <v>410</v>
      </c>
      <c r="M406" s="43">
        <v>53.2</v>
      </c>
      <c r="N406" s="43">
        <v>53.2</v>
      </c>
      <c r="O406" s="27">
        <f t="shared" si="168"/>
        <v>592.9799999999999</v>
      </c>
      <c r="P406" s="21">
        <f t="shared" si="169"/>
        <v>0.10589999999999999</v>
      </c>
      <c r="Q406" s="21">
        <f t="shared" si="170"/>
        <v>7.4862000000000002</v>
      </c>
      <c r="R406" s="28">
        <f t="shared" si="171"/>
        <v>70.3</v>
      </c>
      <c r="S406" s="61">
        <f t="shared" si="172"/>
        <v>0.7567567567567568</v>
      </c>
      <c r="T406" s="61">
        <f t="shared" si="173"/>
        <v>0.7567567567567568</v>
      </c>
      <c r="U406" s="61">
        <f t="shared" si="174"/>
        <v>0.59199999999999997</v>
      </c>
      <c r="V406" s="61">
        <f t="shared" si="175"/>
        <v>0.67700000000000005</v>
      </c>
      <c r="W406" s="61">
        <f t="shared" si="176"/>
        <v>0.76100000000000001</v>
      </c>
      <c r="X406" s="61">
        <f t="shared" si="177"/>
        <v>0.84599999999999997</v>
      </c>
      <c r="Y406" s="61">
        <f t="shared" si="178"/>
        <v>0.92100000000000004</v>
      </c>
      <c r="Z406" s="61">
        <f t="shared" si="179"/>
        <v>0.96299999999999997</v>
      </c>
      <c r="AA406" s="21" t="str">
        <f t="shared" si="180"/>
        <v>A</v>
      </c>
      <c r="AB406" s="21" t="str">
        <f t="shared" si="181"/>
        <v>A</v>
      </c>
      <c r="AC406" s="21" t="str">
        <f t="shared" si="182"/>
        <v>A+</v>
      </c>
      <c r="AD406" s="21" t="str">
        <f t="shared" si="183"/>
        <v>A+</v>
      </c>
      <c r="AE406" s="47" t="str">
        <f t="shared" si="155"/>
        <v>Refrigerador-Congelador frost-free</v>
      </c>
      <c r="AF406" s="47">
        <f t="shared" si="136"/>
        <v>0.7567567567567568</v>
      </c>
      <c r="AH406" s="97">
        <f t="shared" si="166"/>
        <v>0</v>
      </c>
    </row>
    <row r="407" spans="1:34" x14ac:dyDescent="0.25">
      <c r="A407" s="40" t="s">
        <v>110</v>
      </c>
      <c r="B407" s="42" t="s">
        <v>453</v>
      </c>
      <c r="C407" s="41" t="s">
        <v>458</v>
      </c>
      <c r="D407" s="40" t="s">
        <v>23</v>
      </c>
      <c r="E407" s="42" t="s">
        <v>22</v>
      </c>
      <c r="F407" s="40" t="s">
        <v>27</v>
      </c>
      <c r="G407" s="40" t="s">
        <v>112</v>
      </c>
      <c r="H407" s="40">
        <v>317</v>
      </c>
      <c r="I407" s="46">
        <v>0</v>
      </c>
      <c r="J407" s="40">
        <v>12</v>
      </c>
      <c r="K407" s="40">
        <v>76</v>
      </c>
      <c r="L407" s="21">
        <f t="shared" si="184"/>
        <v>405</v>
      </c>
      <c r="M407" s="43">
        <v>52.5</v>
      </c>
      <c r="N407" s="43">
        <v>52.5</v>
      </c>
      <c r="O407" s="27">
        <f t="shared" si="168"/>
        <v>572.59199999999998</v>
      </c>
      <c r="P407" s="21">
        <f t="shared" si="169"/>
        <v>0.10589999999999999</v>
      </c>
      <c r="Q407" s="21">
        <f t="shared" si="170"/>
        <v>7.4862000000000002</v>
      </c>
      <c r="R407" s="28">
        <f t="shared" si="171"/>
        <v>68.099999999999994</v>
      </c>
      <c r="S407" s="61">
        <f t="shared" si="172"/>
        <v>0.7709251101321587</v>
      </c>
      <c r="T407" s="61">
        <f t="shared" si="173"/>
        <v>0.7709251101321587</v>
      </c>
      <c r="U407" s="61">
        <f t="shared" si="174"/>
        <v>0.59199999999999997</v>
      </c>
      <c r="V407" s="61">
        <f t="shared" si="175"/>
        <v>0.67700000000000005</v>
      </c>
      <c r="W407" s="61">
        <f t="shared" si="176"/>
        <v>0.76100000000000001</v>
      </c>
      <c r="X407" s="61">
        <f t="shared" si="177"/>
        <v>0.84599999999999997</v>
      </c>
      <c r="Y407" s="61">
        <f t="shared" si="178"/>
        <v>0.92100000000000004</v>
      </c>
      <c r="Z407" s="61">
        <f t="shared" si="179"/>
        <v>0.96299999999999997</v>
      </c>
      <c r="AA407" s="21" t="str">
        <f t="shared" si="180"/>
        <v>A</v>
      </c>
      <c r="AB407" s="21" t="str">
        <f t="shared" si="181"/>
        <v>A</v>
      </c>
      <c r="AC407" s="21" t="str">
        <f t="shared" si="182"/>
        <v>A</v>
      </c>
      <c r="AD407" s="21" t="str">
        <f t="shared" si="183"/>
        <v>A</v>
      </c>
      <c r="AE407" s="47" t="str">
        <f t="shared" si="155"/>
        <v>Refrigerador-Congelador frost-free</v>
      </c>
      <c r="AF407" s="47">
        <f t="shared" si="136"/>
        <v>0.7709251101321587</v>
      </c>
      <c r="AH407" s="97">
        <f t="shared" si="166"/>
        <v>0</v>
      </c>
    </row>
    <row r="408" spans="1:34" x14ac:dyDescent="0.25">
      <c r="A408" s="40" t="s">
        <v>110</v>
      </c>
      <c r="B408" s="42" t="s">
        <v>453</v>
      </c>
      <c r="C408" s="41" t="s">
        <v>459</v>
      </c>
      <c r="D408" s="40" t="s">
        <v>23</v>
      </c>
      <c r="E408" s="42" t="s">
        <v>22</v>
      </c>
      <c r="F408" s="40" t="s">
        <v>27</v>
      </c>
      <c r="G408" s="40" t="s">
        <v>112</v>
      </c>
      <c r="H408" s="40">
        <v>317</v>
      </c>
      <c r="I408" s="46">
        <v>0</v>
      </c>
      <c r="J408" s="40">
        <v>12</v>
      </c>
      <c r="K408" s="40">
        <v>76</v>
      </c>
      <c r="L408" s="21">
        <f t="shared" si="184"/>
        <v>405</v>
      </c>
      <c r="M408" s="43">
        <v>52.5</v>
      </c>
      <c r="N408" s="43">
        <v>52.5</v>
      </c>
      <c r="O408" s="27">
        <f t="shared" si="168"/>
        <v>572.59199999999998</v>
      </c>
      <c r="P408" s="21">
        <f t="shared" si="169"/>
        <v>0.10589999999999999</v>
      </c>
      <c r="Q408" s="21">
        <f t="shared" si="170"/>
        <v>7.4862000000000002</v>
      </c>
      <c r="R408" s="28">
        <f t="shared" si="171"/>
        <v>68.099999999999994</v>
      </c>
      <c r="S408" s="61">
        <f t="shared" si="172"/>
        <v>0.7709251101321587</v>
      </c>
      <c r="T408" s="61">
        <f t="shared" si="173"/>
        <v>0.7709251101321587</v>
      </c>
      <c r="U408" s="61">
        <f t="shared" si="174"/>
        <v>0.59199999999999997</v>
      </c>
      <c r="V408" s="61">
        <f t="shared" si="175"/>
        <v>0.67700000000000005</v>
      </c>
      <c r="W408" s="61">
        <f t="shared" si="176"/>
        <v>0.76100000000000001</v>
      </c>
      <c r="X408" s="61">
        <f t="shared" si="177"/>
        <v>0.84599999999999997</v>
      </c>
      <c r="Y408" s="61">
        <f t="shared" si="178"/>
        <v>0.92100000000000004</v>
      </c>
      <c r="Z408" s="61">
        <f t="shared" si="179"/>
        <v>0.96299999999999997</v>
      </c>
      <c r="AA408" s="21" t="str">
        <f t="shared" si="180"/>
        <v>A</v>
      </c>
      <c r="AB408" s="21" t="str">
        <f t="shared" si="181"/>
        <v>A</v>
      </c>
      <c r="AC408" s="21" t="str">
        <f t="shared" si="182"/>
        <v>A</v>
      </c>
      <c r="AD408" s="21" t="str">
        <f t="shared" si="183"/>
        <v>A</v>
      </c>
      <c r="AE408" s="47" t="str">
        <f t="shared" si="155"/>
        <v>Refrigerador-Congelador frost-free</v>
      </c>
      <c r="AF408" s="47">
        <f t="shared" ref="AF408:AF422" si="185">IF(S408="-",T408, S408)</f>
        <v>0.7709251101321587</v>
      </c>
      <c r="AH408" s="97">
        <f t="shared" si="166"/>
        <v>0</v>
      </c>
    </row>
    <row r="409" spans="1:34" x14ac:dyDescent="0.25">
      <c r="A409" s="40" t="s">
        <v>110</v>
      </c>
      <c r="B409" s="42" t="s">
        <v>453</v>
      </c>
      <c r="C409" s="41" t="s">
        <v>246</v>
      </c>
      <c r="D409" s="40" t="s">
        <v>23</v>
      </c>
      <c r="E409" s="42" t="s">
        <v>22</v>
      </c>
      <c r="F409" s="40" t="s">
        <v>27</v>
      </c>
      <c r="G409" s="40" t="s">
        <v>112</v>
      </c>
      <c r="H409" s="40">
        <v>332</v>
      </c>
      <c r="I409" s="46">
        <v>0</v>
      </c>
      <c r="J409" s="40">
        <v>17</v>
      </c>
      <c r="K409" s="40">
        <v>92</v>
      </c>
      <c r="L409" s="21">
        <f t="shared" si="184"/>
        <v>441</v>
      </c>
      <c r="M409" s="43">
        <v>56</v>
      </c>
      <c r="N409" s="43">
        <v>56</v>
      </c>
      <c r="O409" s="27">
        <f t="shared" si="168"/>
        <v>635.89199999999994</v>
      </c>
      <c r="P409" s="21">
        <f t="shared" si="169"/>
        <v>0.10589999999999999</v>
      </c>
      <c r="Q409" s="21">
        <f t="shared" si="170"/>
        <v>7.4862000000000002</v>
      </c>
      <c r="R409" s="28">
        <f t="shared" si="171"/>
        <v>74.8</v>
      </c>
      <c r="S409" s="61">
        <f t="shared" si="172"/>
        <v>0.74866310160427807</v>
      </c>
      <c r="T409" s="61">
        <f t="shared" si="173"/>
        <v>0.74866310160427807</v>
      </c>
      <c r="U409" s="61">
        <f t="shared" si="174"/>
        <v>0.59199999999999997</v>
      </c>
      <c r="V409" s="61">
        <f t="shared" si="175"/>
        <v>0.67700000000000005</v>
      </c>
      <c r="W409" s="61">
        <f t="shared" si="176"/>
        <v>0.76100000000000001</v>
      </c>
      <c r="X409" s="61">
        <f t="shared" si="177"/>
        <v>0.84599999999999997</v>
      </c>
      <c r="Y409" s="61">
        <f t="shared" si="178"/>
        <v>0.92100000000000004</v>
      </c>
      <c r="Z409" s="61">
        <f t="shared" si="179"/>
        <v>0.96299999999999997</v>
      </c>
      <c r="AA409" s="21" t="str">
        <f t="shared" si="180"/>
        <v>A</v>
      </c>
      <c r="AB409" s="21" t="str">
        <f t="shared" si="181"/>
        <v>A</v>
      </c>
      <c r="AC409" s="21" t="str">
        <f t="shared" si="182"/>
        <v>A+</v>
      </c>
      <c r="AD409" s="21" t="str">
        <f t="shared" si="183"/>
        <v>A+</v>
      </c>
      <c r="AE409" s="47" t="str">
        <f t="shared" si="155"/>
        <v>Refrigerador-Congelador frost-free</v>
      </c>
      <c r="AF409" s="47">
        <f t="shared" si="185"/>
        <v>0.74866310160427807</v>
      </c>
      <c r="AH409" s="97">
        <f t="shared" si="166"/>
        <v>0</v>
      </c>
    </row>
    <row r="410" spans="1:34" x14ac:dyDescent="0.25">
      <c r="A410" s="40" t="s">
        <v>110</v>
      </c>
      <c r="B410" s="42" t="s">
        <v>453</v>
      </c>
      <c r="C410" s="41" t="s">
        <v>247</v>
      </c>
      <c r="D410" s="40" t="s">
        <v>23</v>
      </c>
      <c r="E410" s="42" t="s">
        <v>22</v>
      </c>
      <c r="F410" s="40" t="s">
        <v>27</v>
      </c>
      <c r="G410" s="40" t="s">
        <v>112</v>
      </c>
      <c r="H410" s="40">
        <v>330</v>
      </c>
      <c r="I410" s="46">
        <v>0</v>
      </c>
      <c r="J410" s="40">
        <v>0</v>
      </c>
      <c r="K410" s="40">
        <v>107</v>
      </c>
      <c r="L410" s="21">
        <f t="shared" si="184"/>
        <v>437</v>
      </c>
      <c r="M410" s="43">
        <v>56</v>
      </c>
      <c r="N410" s="43">
        <v>56</v>
      </c>
      <c r="O410" s="27">
        <f t="shared" si="168"/>
        <v>633.54000000000008</v>
      </c>
      <c r="P410" s="21">
        <f t="shared" si="169"/>
        <v>0.10589999999999999</v>
      </c>
      <c r="Q410" s="21">
        <f t="shared" si="170"/>
        <v>7.4862000000000002</v>
      </c>
      <c r="R410" s="28">
        <f t="shared" si="171"/>
        <v>74.599999999999994</v>
      </c>
      <c r="S410" s="61">
        <f t="shared" si="172"/>
        <v>0.75067024128686333</v>
      </c>
      <c r="T410" s="61">
        <f t="shared" si="173"/>
        <v>0.75067024128686333</v>
      </c>
      <c r="U410" s="61">
        <f t="shared" si="174"/>
        <v>0.59199999999999997</v>
      </c>
      <c r="V410" s="61">
        <f t="shared" si="175"/>
        <v>0.67700000000000005</v>
      </c>
      <c r="W410" s="61">
        <f t="shared" si="176"/>
        <v>0.76100000000000001</v>
      </c>
      <c r="X410" s="61">
        <f t="shared" si="177"/>
        <v>0.84599999999999997</v>
      </c>
      <c r="Y410" s="61">
        <f t="shared" si="178"/>
        <v>0.92100000000000004</v>
      </c>
      <c r="Z410" s="61">
        <f t="shared" si="179"/>
        <v>0.96299999999999997</v>
      </c>
      <c r="AA410" s="21" t="str">
        <f t="shared" si="180"/>
        <v>A</v>
      </c>
      <c r="AB410" s="21" t="str">
        <f t="shared" si="181"/>
        <v>A</v>
      </c>
      <c r="AC410" s="21" t="str">
        <f t="shared" si="182"/>
        <v>A+</v>
      </c>
      <c r="AD410" s="21" t="str">
        <f t="shared" si="183"/>
        <v>A+</v>
      </c>
      <c r="AE410" s="47" t="str">
        <f t="shared" si="155"/>
        <v>Refrigerador-Congelador frost-free</v>
      </c>
      <c r="AF410" s="47">
        <f t="shared" si="185"/>
        <v>0.75067024128686333</v>
      </c>
      <c r="AH410" s="97">
        <f t="shared" si="166"/>
        <v>0</v>
      </c>
    </row>
    <row r="411" spans="1:34" x14ac:dyDescent="0.25">
      <c r="A411" s="40" t="s">
        <v>110</v>
      </c>
      <c r="B411" s="42" t="s">
        <v>453</v>
      </c>
      <c r="C411" s="41" t="s">
        <v>217</v>
      </c>
      <c r="D411" s="40" t="s">
        <v>23</v>
      </c>
      <c r="E411" s="42" t="s">
        <v>22</v>
      </c>
      <c r="F411" s="40" t="s">
        <v>27</v>
      </c>
      <c r="G411" s="40" t="s">
        <v>112</v>
      </c>
      <c r="H411" s="40">
        <v>353</v>
      </c>
      <c r="I411" s="40">
        <v>0</v>
      </c>
      <c r="J411" s="40">
        <v>11</v>
      </c>
      <c r="K411" s="40">
        <v>86</v>
      </c>
      <c r="L411" s="21">
        <f t="shared" ref="L411:L420" si="186">SUM(H411:K411)</f>
        <v>450</v>
      </c>
      <c r="M411" s="43">
        <v>56.5</v>
      </c>
      <c r="N411" s="43">
        <v>56.5</v>
      </c>
      <c r="O411" s="27">
        <f t="shared" si="168"/>
        <v>636.03599999999994</v>
      </c>
      <c r="P411" s="21">
        <f t="shared" si="169"/>
        <v>0.10589999999999999</v>
      </c>
      <c r="Q411" s="21">
        <f t="shared" si="170"/>
        <v>7.4862000000000002</v>
      </c>
      <c r="R411" s="28">
        <f t="shared" si="171"/>
        <v>74.8</v>
      </c>
      <c r="S411" s="61">
        <f t="shared" si="172"/>
        <v>0.75534759358288772</v>
      </c>
      <c r="T411" s="61">
        <f t="shared" si="173"/>
        <v>0.75534759358288772</v>
      </c>
      <c r="U411" s="61">
        <f t="shared" si="174"/>
        <v>0.59199999999999997</v>
      </c>
      <c r="V411" s="61">
        <f t="shared" si="175"/>
        <v>0.67700000000000005</v>
      </c>
      <c r="W411" s="61">
        <f t="shared" si="176"/>
        <v>0.76100000000000001</v>
      </c>
      <c r="X411" s="61">
        <f t="shared" si="177"/>
        <v>0.84599999999999997</v>
      </c>
      <c r="Y411" s="61">
        <f t="shared" si="178"/>
        <v>0.92100000000000004</v>
      </c>
      <c r="Z411" s="61">
        <f t="shared" si="179"/>
        <v>0.96299999999999997</v>
      </c>
      <c r="AA411" s="21" t="str">
        <f t="shared" si="180"/>
        <v>A</v>
      </c>
      <c r="AB411" s="21" t="str">
        <f t="shared" si="181"/>
        <v>A</v>
      </c>
      <c r="AC411" s="21" t="str">
        <f t="shared" si="182"/>
        <v>A+</v>
      </c>
      <c r="AD411" s="21" t="str">
        <f t="shared" si="183"/>
        <v>A+</v>
      </c>
      <c r="AE411" s="47" t="str">
        <f t="shared" si="155"/>
        <v>Refrigerador-Congelador frost-free</v>
      </c>
      <c r="AF411" s="47">
        <f t="shared" si="185"/>
        <v>0.75534759358288772</v>
      </c>
      <c r="AH411" s="97">
        <f t="shared" si="166"/>
        <v>0</v>
      </c>
    </row>
    <row r="412" spans="1:34" x14ac:dyDescent="0.25">
      <c r="A412" s="40" t="s">
        <v>110</v>
      </c>
      <c r="B412" s="40" t="s">
        <v>453</v>
      </c>
      <c r="C412" s="40" t="s">
        <v>248</v>
      </c>
      <c r="D412" s="40" t="s">
        <v>61</v>
      </c>
      <c r="E412" s="40" t="s">
        <v>21</v>
      </c>
      <c r="F412" s="40" t="s">
        <v>27</v>
      </c>
      <c r="G412" s="40" t="s">
        <v>114</v>
      </c>
      <c r="H412" s="46">
        <v>0</v>
      </c>
      <c r="I412" s="46">
        <v>0</v>
      </c>
      <c r="J412" s="40">
        <v>0</v>
      </c>
      <c r="K412" s="40">
        <v>62</v>
      </c>
      <c r="L412" s="21">
        <f t="shared" si="186"/>
        <v>62</v>
      </c>
      <c r="M412" s="43">
        <v>35</v>
      </c>
      <c r="N412" s="44">
        <v>35</v>
      </c>
      <c r="O412" s="27">
        <f t="shared" si="168"/>
        <v>114.7</v>
      </c>
      <c r="P412" s="21">
        <f t="shared" si="169"/>
        <v>2.1100000000000001E-2</v>
      </c>
      <c r="Q412" s="21">
        <f t="shared" si="170"/>
        <v>39.228000000000002</v>
      </c>
      <c r="R412" s="28">
        <f t="shared" si="171"/>
        <v>41.6</v>
      </c>
      <c r="S412" s="61">
        <f t="shared" si="172"/>
        <v>0.84134615384615385</v>
      </c>
      <c r="T412" s="61">
        <f t="shared" si="173"/>
        <v>0.84134615384615385</v>
      </c>
      <c r="U412" s="61">
        <f t="shared" si="174"/>
        <v>0.59899999999999998</v>
      </c>
      <c r="V412" s="61">
        <f t="shared" si="175"/>
        <v>0.68400000000000005</v>
      </c>
      <c r="W412" s="61">
        <f t="shared" si="176"/>
        <v>0.77</v>
      </c>
      <c r="X412" s="61">
        <f t="shared" si="177"/>
        <v>0.85499999999999998</v>
      </c>
      <c r="Y412" s="61">
        <f t="shared" si="178"/>
        <v>0.93100000000000005</v>
      </c>
      <c r="Z412" s="61">
        <f t="shared" si="179"/>
        <v>0.97199999999999998</v>
      </c>
      <c r="AA412" s="21" t="str">
        <f t="shared" si="180"/>
        <v>A</v>
      </c>
      <c r="AB412" s="21" t="str">
        <f t="shared" si="181"/>
        <v>A</v>
      </c>
      <c r="AC412" s="21" t="str">
        <f t="shared" si="182"/>
        <v>A</v>
      </c>
      <c r="AD412" s="21" t="str">
        <f t="shared" si="183"/>
        <v>A</v>
      </c>
      <c r="AE412" s="47" t="str">
        <f t="shared" si="155"/>
        <v xml:space="preserve">Congelador vertical </v>
      </c>
      <c r="AF412" s="47">
        <f t="shared" si="185"/>
        <v>0.84134615384615385</v>
      </c>
      <c r="AH412" s="97">
        <f t="shared" si="166"/>
        <v>0</v>
      </c>
    </row>
    <row r="413" spans="1:34" x14ac:dyDescent="0.25">
      <c r="A413" s="40" t="s">
        <v>110</v>
      </c>
      <c r="B413" s="40" t="s">
        <v>453</v>
      </c>
      <c r="C413" s="40" t="s">
        <v>222</v>
      </c>
      <c r="D413" s="40" t="s">
        <v>61</v>
      </c>
      <c r="E413" s="40" t="s">
        <v>21</v>
      </c>
      <c r="F413" s="40" t="s">
        <v>27</v>
      </c>
      <c r="G413" s="40" t="s">
        <v>114</v>
      </c>
      <c r="H413" s="40">
        <v>0</v>
      </c>
      <c r="I413" s="40">
        <v>0</v>
      </c>
      <c r="J413" s="40">
        <v>12</v>
      </c>
      <c r="K413" s="40">
        <v>109</v>
      </c>
      <c r="L413" s="21">
        <f t="shared" si="186"/>
        <v>121</v>
      </c>
      <c r="M413" s="43">
        <v>37</v>
      </c>
      <c r="N413" s="43">
        <v>37</v>
      </c>
      <c r="O413" s="27">
        <f t="shared" si="168"/>
        <v>221.21</v>
      </c>
      <c r="P413" s="21">
        <f t="shared" si="169"/>
        <v>2.1100000000000001E-2</v>
      </c>
      <c r="Q413" s="21">
        <f t="shared" si="170"/>
        <v>39.228000000000002</v>
      </c>
      <c r="R413" s="28">
        <f t="shared" si="171"/>
        <v>43.9</v>
      </c>
      <c r="S413" s="61">
        <f t="shared" si="172"/>
        <v>0.84282460136674264</v>
      </c>
      <c r="T413" s="61">
        <f t="shared" si="173"/>
        <v>0.84282460136674264</v>
      </c>
      <c r="U413" s="61">
        <f t="shared" si="174"/>
        <v>0.59899999999999998</v>
      </c>
      <c r="V413" s="61">
        <f t="shared" si="175"/>
        <v>0.68400000000000005</v>
      </c>
      <c r="W413" s="61">
        <f t="shared" si="176"/>
        <v>0.77</v>
      </c>
      <c r="X413" s="61">
        <f t="shared" si="177"/>
        <v>0.85499999999999998</v>
      </c>
      <c r="Y413" s="61">
        <f t="shared" si="178"/>
        <v>0.93100000000000005</v>
      </c>
      <c r="Z413" s="61">
        <f t="shared" si="179"/>
        <v>0.97199999999999998</v>
      </c>
      <c r="AA413" s="21" t="str">
        <f t="shared" si="180"/>
        <v>A</v>
      </c>
      <c r="AB413" s="21" t="str">
        <f t="shared" si="181"/>
        <v>A</v>
      </c>
      <c r="AC413" s="21" t="str">
        <f t="shared" si="182"/>
        <v>A</v>
      </c>
      <c r="AD413" s="21" t="str">
        <f t="shared" si="183"/>
        <v>A</v>
      </c>
      <c r="AE413" s="47" t="str">
        <f t="shared" si="155"/>
        <v xml:space="preserve">Congelador vertical </v>
      </c>
      <c r="AF413" s="47">
        <f t="shared" si="185"/>
        <v>0.84282460136674264</v>
      </c>
      <c r="AH413" s="97">
        <f t="shared" si="166"/>
        <v>0</v>
      </c>
    </row>
    <row r="414" spans="1:34" x14ac:dyDescent="0.25">
      <c r="A414" s="40" t="s">
        <v>110</v>
      </c>
      <c r="B414" s="40" t="s">
        <v>453</v>
      </c>
      <c r="C414" s="40" t="s">
        <v>223</v>
      </c>
      <c r="D414" s="40" t="s">
        <v>61</v>
      </c>
      <c r="E414" s="40" t="s">
        <v>21</v>
      </c>
      <c r="F414" s="40" t="s">
        <v>27</v>
      </c>
      <c r="G414" s="40" t="s">
        <v>114</v>
      </c>
      <c r="H414" s="40">
        <v>0</v>
      </c>
      <c r="I414" s="40">
        <v>0</v>
      </c>
      <c r="J414" s="40">
        <v>12</v>
      </c>
      <c r="K414" s="40">
        <v>130</v>
      </c>
      <c r="L414" s="21">
        <f t="shared" si="186"/>
        <v>142</v>
      </c>
      <c r="M414" s="40">
        <v>38.200000000000003</v>
      </c>
      <c r="N414" s="40">
        <v>38.200000000000003</v>
      </c>
      <c r="O414" s="27">
        <f t="shared" si="168"/>
        <v>260.06</v>
      </c>
      <c r="P414" s="21">
        <f t="shared" si="169"/>
        <v>2.1100000000000001E-2</v>
      </c>
      <c r="Q414" s="21">
        <f t="shared" si="170"/>
        <v>39.228000000000002</v>
      </c>
      <c r="R414" s="28">
        <f t="shared" si="171"/>
        <v>44.7</v>
      </c>
      <c r="S414" s="61">
        <f t="shared" si="172"/>
        <v>0.85458612975391501</v>
      </c>
      <c r="T414" s="61">
        <f t="shared" si="173"/>
        <v>0.85458612975391501</v>
      </c>
      <c r="U414" s="61">
        <f t="shared" si="174"/>
        <v>0.59899999999999998</v>
      </c>
      <c r="V414" s="61">
        <f t="shared" si="175"/>
        <v>0.68400000000000005</v>
      </c>
      <c r="W414" s="61">
        <f t="shared" si="176"/>
        <v>0.77</v>
      </c>
      <c r="X414" s="61">
        <f t="shared" si="177"/>
        <v>0.85499999999999998</v>
      </c>
      <c r="Y414" s="61">
        <f t="shared" si="178"/>
        <v>0.93100000000000005</v>
      </c>
      <c r="Z414" s="61">
        <f t="shared" si="179"/>
        <v>0.97199999999999998</v>
      </c>
      <c r="AA414" s="21" t="str">
        <f t="shared" si="180"/>
        <v>A</v>
      </c>
      <c r="AB414" s="21" t="str">
        <f t="shared" si="181"/>
        <v>A</v>
      </c>
      <c r="AC414" s="21" t="str">
        <f t="shared" si="182"/>
        <v>A</v>
      </c>
      <c r="AD414" s="21" t="str">
        <f t="shared" si="183"/>
        <v>A</v>
      </c>
      <c r="AE414" s="47" t="str">
        <f t="shared" si="155"/>
        <v xml:space="preserve">Congelador vertical </v>
      </c>
      <c r="AF414" s="47">
        <f t="shared" si="185"/>
        <v>0.85458612975391501</v>
      </c>
      <c r="AH414" s="97">
        <f t="shared" si="166"/>
        <v>0</v>
      </c>
    </row>
    <row r="415" spans="1:34" x14ac:dyDescent="0.25">
      <c r="A415" s="40" t="s">
        <v>110</v>
      </c>
      <c r="B415" s="40" t="s">
        <v>453</v>
      </c>
      <c r="C415" s="40" t="s">
        <v>224</v>
      </c>
      <c r="D415" s="40" t="s">
        <v>61</v>
      </c>
      <c r="E415" s="40" t="s">
        <v>21</v>
      </c>
      <c r="F415" s="40" t="s">
        <v>27</v>
      </c>
      <c r="G415" s="40" t="s">
        <v>114</v>
      </c>
      <c r="H415" s="40">
        <v>0</v>
      </c>
      <c r="I415" s="40">
        <v>0</v>
      </c>
      <c r="J415" s="40">
        <v>20</v>
      </c>
      <c r="K415" s="40">
        <v>211</v>
      </c>
      <c r="L415" s="21">
        <f t="shared" si="186"/>
        <v>231</v>
      </c>
      <c r="M415" s="40">
        <v>41.2</v>
      </c>
      <c r="N415" s="40">
        <v>41.2</v>
      </c>
      <c r="O415" s="27">
        <f t="shared" si="168"/>
        <v>422.95000000000005</v>
      </c>
      <c r="P415" s="21">
        <f t="shared" si="169"/>
        <v>2.1100000000000001E-2</v>
      </c>
      <c r="Q415" s="21">
        <f t="shared" si="170"/>
        <v>39.228000000000002</v>
      </c>
      <c r="R415" s="28">
        <f t="shared" si="171"/>
        <v>48.2</v>
      </c>
      <c r="S415" s="61">
        <f t="shared" si="172"/>
        <v>0.85477178423236511</v>
      </c>
      <c r="T415" s="61">
        <f t="shared" si="173"/>
        <v>0.85477178423236511</v>
      </c>
      <c r="U415" s="61">
        <f t="shared" si="174"/>
        <v>0.59899999999999998</v>
      </c>
      <c r="V415" s="61">
        <f t="shared" si="175"/>
        <v>0.68400000000000005</v>
      </c>
      <c r="W415" s="61">
        <f t="shared" si="176"/>
        <v>0.77</v>
      </c>
      <c r="X415" s="61">
        <f t="shared" si="177"/>
        <v>0.85499999999999998</v>
      </c>
      <c r="Y415" s="61">
        <f t="shared" si="178"/>
        <v>0.93100000000000005</v>
      </c>
      <c r="Z415" s="61">
        <f t="shared" si="179"/>
        <v>0.97199999999999998</v>
      </c>
      <c r="AA415" s="21" t="str">
        <f t="shared" si="180"/>
        <v>A</v>
      </c>
      <c r="AB415" s="21" t="str">
        <f t="shared" si="181"/>
        <v>A</v>
      </c>
      <c r="AC415" s="21" t="str">
        <f t="shared" si="182"/>
        <v>A</v>
      </c>
      <c r="AD415" s="21" t="str">
        <f t="shared" si="183"/>
        <v>A</v>
      </c>
      <c r="AE415" s="47" t="str">
        <f t="shared" si="155"/>
        <v xml:space="preserve">Congelador vertical </v>
      </c>
      <c r="AF415" s="47">
        <f t="shared" si="185"/>
        <v>0.85477178423236511</v>
      </c>
      <c r="AH415" s="97">
        <f t="shared" si="166"/>
        <v>0</v>
      </c>
    </row>
    <row r="416" spans="1:34" x14ac:dyDescent="0.25">
      <c r="A416" s="40" t="s">
        <v>110</v>
      </c>
      <c r="B416" s="40" t="s">
        <v>453</v>
      </c>
      <c r="C416" s="40" t="s">
        <v>519</v>
      </c>
      <c r="D416" s="40" t="s">
        <v>61</v>
      </c>
      <c r="E416" s="40" t="s">
        <v>21</v>
      </c>
      <c r="F416" s="40" t="s">
        <v>27</v>
      </c>
      <c r="G416" s="40" t="s">
        <v>114</v>
      </c>
      <c r="H416" s="46">
        <v>0</v>
      </c>
      <c r="I416" s="46">
        <v>0</v>
      </c>
      <c r="J416" s="40">
        <v>20</v>
      </c>
      <c r="K416" s="40">
        <v>211</v>
      </c>
      <c r="L416" s="21">
        <f t="shared" si="186"/>
        <v>231</v>
      </c>
      <c r="M416" s="40">
        <v>37</v>
      </c>
      <c r="N416" s="40">
        <v>37</v>
      </c>
      <c r="O416" s="27">
        <f t="shared" si="168"/>
        <v>422.95000000000005</v>
      </c>
      <c r="P416" s="21">
        <f t="shared" si="169"/>
        <v>2.1100000000000001E-2</v>
      </c>
      <c r="Q416" s="21">
        <f t="shared" si="170"/>
        <v>39.228000000000002</v>
      </c>
      <c r="R416" s="28">
        <f t="shared" si="171"/>
        <v>48.2</v>
      </c>
      <c r="S416" s="61">
        <f t="shared" si="172"/>
        <v>0.76763485477178417</v>
      </c>
      <c r="T416" s="61">
        <f t="shared" si="173"/>
        <v>0.76763485477178417</v>
      </c>
      <c r="U416" s="61">
        <f t="shared" si="174"/>
        <v>0.59899999999999998</v>
      </c>
      <c r="V416" s="61">
        <f t="shared" si="175"/>
        <v>0.68400000000000005</v>
      </c>
      <c r="W416" s="61">
        <f t="shared" si="176"/>
        <v>0.77</v>
      </c>
      <c r="X416" s="61">
        <f t="shared" si="177"/>
        <v>0.85499999999999998</v>
      </c>
      <c r="Y416" s="61">
        <f t="shared" si="178"/>
        <v>0.93100000000000005</v>
      </c>
      <c r="Z416" s="61">
        <f t="shared" si="179"/>
        <v>0.97199999999999998</v>
      </c>
      <c r="AA416" s="21" t="str">
        <f t="shared" si="180"/>
        <v>A</v>
      </c>
      <c r="AB416" s="21" t="str">
        <f t="shared" si="181"/>
        <v>A</v>
      </c>
      <c r="AC416" s="21" t="str">
        <f t="shared" si="182"/>
        <v>A+</v>
      </c>
      <c r="AD416" s="21" t="str">
        <f t="shared" si="183"/>
        <v>A+</v>
      </c>
      <c r="AE416" s="47" t="str">
        <f t="shared" si="155"/>
        <v xml:space="preserve">Congelador vertical </v>
      </c>
      <c r="AF416" s="47">
        <f t="shared" si="185"/>
        <v>0.76763485477178417</v>
      </c>
      <c r="AH416" s="97">
        <f t="shared" si="166"/>
        <v>0</v>
      </c>
    </row>
    <row r="417" spans="1:34" x14ac:dyDescent="0.25">
      <c r="A417" s="40" t="s">
        <v>110</v>
      </c>
      <c r="B417" s="40" t="s">
        <v>453</v>
      </c>
      <c r="C417" s="40" t="s">
        <v>249</v>
      </c>
      <c r="D417" s="40" t="s">
        <v>61</v>
      </c>
      <c r="E417" s="40" t="s">
        <v>21</v>
      </c>
      <c r="F417" s="40" t="s">
        <v>27</v>
      </c>
      <c r="G417" s="40" t="s">
        <v>114</v>
      </c>
      <c r="H417" s="46">
        <v>0</v>
      </c>
      <c r="I417" s="46">
        <v>0</v>
      </c>
      <c r="J417" s="40">
        <v>20</v>
      </c>
      <c r="K417" s="40">
        <v>211</v>
      </c>
      <c r="L417" s="21">
        <f t="shared" si="186"/>
        <v>231</v>
      </c>
      <c r="M417" s="40">
        <v>39.200000000000003</v>
      </c>
      <c r="N417" s="40">
        <v>39.200000000000003</v>
      </c>
      <c r="O417" s="27">
        <f t="shared" si="168"/>
        <v>422.95000000000005</v>
      </c>
      <c r="P417" s="21">
        <f t="shared" si="169"/>
        <v>2.1100000000000001E-2</v>
      </c>
      <c r="Q417" s="21">
        <f t="shared" si="170"/>
        <v>39.228000000000002</v>
      </c>
      <c r="R417" s="28">
        <f t="shared" si="171"/>
        <v>48.2</v>
      </c>
      <c r="S417" s="61">
        <f t="shared" si="172"/>
        <v>0.81327800829875518</v>
      </c>
      <c r="T417" s="61">
        <f t="shared" si="173"/>
        <v>0.81327800829875518</v>
      </c>
      <c r="U417" s="61">
        <f t="shared" si="174"/>
        <v>0.59899999999999998</v>
      </c>
      <c r="V417" s="61">
        <f t="shared" si="175"/>
        <v>0.68400000000000005</v>
      </c>
      <c r="W417" s="61">
        <f t="shared" si="176"/>
        <v>0.77</v>
      </c>
      <c r="X417" s="61">
        <f t="shared" si="177"/>
        <v>0.85499999999999998</v>
      </c>
      <c r="Y417" s="61">
        <f t="shared" si="178"/>
        <v>0.93100000000000005</v>
      </c>
      <c r="Z417" s="61">
        <f t="shared" si="179"/>
        <v>0.97199999999999998</v>
      </c>
      <c r="AA417" s="21" t="str">
        <f t="shared" si="180"/>
        <v>A</v>
      </c>
      <c r="AB417" s="21" t="str">
        <f t="shared" si="181"/>
        <v>A</v>
      </c>
      <c r="AC417" s="21" t="str">
        <f t="shared" si="182"/>
        <v>A</v>
      </c>
      <c r="AD417" s="21" t="str">
        <f t="shared" si="183"/>
        <v>A</v>
      </c>
      <c r="AE417" s="47" t="str">
        <f t="shared" si="155"/>
        <v xml:space="preserve">Congelador vertical </v>
      </c>
      <c r="AF417" s="47">
        <f t="shared" si="185"/>
        <v>0.81327800829875518</v>
      </c>
      <c r="AH417" s="97">
        <f t="shared" si="166"/>
        <v>0</v>
      </c>
    </row>
    <row r="418" spans="1:34" x14ac:dyDescent="0.25">
      <c r="A418" s="40" t="s">
        <v>110</v>
      </c>
      <c r="B418" s="40" t="s">
        <v>453</v>
      </c>
      <c r="C418" s="40" t="s">
        <v>225</v>
      </c>
      <c r="D418" s="40" t="s">
        <v>61</v>
      </c>
      <c r="E418" s="40" t="s">
        <v>21</v>
      </c>
      <c r="F418" s="40" t="s">
        <v>27</v>
      </c>
      <c r="G418" s="40" t="s">
        <v>114</v>
      </c>
      <c r="H418" s="40">
        <v>0</v>
      </c>
      <c r="I418" s="40">
        <v>0</v>
      </c>
      <c r="J418" s="40">
        <v>20</v>
      </c>
      <c r="K418" s="40">
        <v>226</v>
      </c>
      <c r="L418" s="21">
        <f t="shared" si="186"/>
        <v>246</v>
      </c>
      <c r="M418" s="43">
        <v>46</v>
      </c>
      <c r="N418" s="43">
        <v>46</v>
      </c>
      <c r="O418" s="27">
        <f t="shared" si="168"/>
        <v>450.70000000000005</v>
      </c>
      <c r="P418" s="21">
        <f t="shared" si="169"/>
        <v>2.1100000000000001E-2</v>
      </c>
      <c r="Q418" s="21">
        <f t="shared" si="170"/>
        <v>39.228000000000002</v>
      </c>
      <c r="R418" s="28">
        <f t="shared" si="171"/>
        <v>48.7</v>
      </c>
      <c r="S418" s="61">
        <f t="shared" si="172"/>
        <v>0.94455852156057485</v>
      </c>
      <c r="T418" s="61">
        <f t="shared" si="173"/>
        <v>0.94455852156057485</v>
      </c>
      <c r="U418" s="61">
        <f t="shared" si="174"/>
        <v>0.59899999999999998</v>
      </c>
      <c r="V418" s="61">
        <f t="shared" si="175"/>
        <v>0.68400000000000005</v>
      </c>
      <c r="W418" s="61">
        <f t="shared" si="176"/>
        <v>0.77</v>
      </c>
      <c r="X418" s="61">
        <f t="shared" si="177"/>
        <v>0.85499999999999998</v>
      </c>
      <c r="Y418" s="61">
        <f t="shared" si="178"/>
        <v>0.93100000000000005</v>
      </c>
      <c r="Z418" s="61">
        <f t="shared" si="179"/>
        <v>0.97199999999999998</v>
      </c>
      <c r="AA418" s="21" t="str">
        <f t="shared" si="180"/>
        <v>C</v>
      </c>
      <c r="AB418" s="21" t="str">
        <f t="shared" si="181"/>
        <v>C</v>
      </c>
      <c r="AC418" s="21" t="str">
        <f t="shared" si="182"/>
        <v>C</v>
      </c>
      <c r="AD418" s="21" t="str">
        <f t="shared" si="183"/>
        <v>C</v>
      </c>
      <c r="AE418" s="47" t="str">
        <f t="shared" ref="AE418:AE422" si="187">IF(D418=$D$18,$P$13,CONCATENATE(D418," ",IF(E418=$E$20,"frost-free","")))</f>
        <v xml:space="preserve">Congelador vertical </v>
      </c>
      <c r="AF418" s="47">
        <f t="shared" si="185"/>
        <v>0.94455852156057485</v>
      </c>
      <c r="AH418" s="97">
        <f t="shared" si="166"/>
        <v>0</v>
      </c>
    </row>
    <row r="419" spans="1:34" x14ac:dyDescent="0.25">
      <c r="A419" s="40" t="s">
        <v>110</v>
      </c>
      <c r="B419" s="40" t="s">
        <v>453</v>
      </c>
      <c r="C419" s="40" t="s">
        <v>520</v>
      </c>
      <c r="D419" s="40" t="s">
        <v>61</v>
      </c>
      <c r="E419" s="40" t="s">
        <v>21</v>
      </c>
      <c r="F419" s="40" t="s">
        <v>27</v>
      </c>
      <c r="G419" s="40" t="s">
        <v>114</v>
      </c>
      <c r="H419" s="40">
        <v>0</v>
      </c>
      <c r="I419" s="40">
        <v>0</v>
      </c>
      <c r="J419" s="40">
        <v>20</v>
      </c>
      <c r="K419" s="40">
        <v>226</v>
      </c>
      <c r="L419" s="21">
        <f t="shared" si="186"/>
        <v>246</v>
      </c>
      <c r="M419" s="43">
        <v>37.299999999999997</v>
      </c>
      <c r="N419" s="43">
        <v>37.299999999999997</v>
      </c>
      <c r="O419" s="27">
        <f t="shared" si="168"/>
        <v>450.70000000000005</v>
      </c>
      <c r="P419" s="21">
        <f t="shared" si="169"/>
        <v>2.1100000000000001E-2</v>
      </c>
      <c r="Q419" s="21">
        <f t="shared" si="170"/>
        <v>39.228000000000002</v>
      </c>
      <c r="R419" s="28">
        <f t="shared" si="171"/>
        <v>48.7</v>
      </c>
      <c r="S419" s="61">
        <f t="shared" si="172"/>
        <v>0.7659137577002052</v>
      </c>
      <c r="T419" s="61">
        <f t="shared" si="173"/>
        <v>0.7659137577002052</v>
      </c>
      <c r="U419" s="61">
        <f t="shared" si="174"/>
        <v>0.59899999999999998</v>
      </c>
      <c r="V419" s="61">
        <f t="shared" si="175"/>
        <v>0.68400000000000005</v>
      </c>
      <c r="W419" s="61">
        <f t="shared" si="176"/>
        <v>0.77</v>
      </c>
      <c r="X419" s="61">
        <f t="shared" si="177"/>
        <v>0.85499999999999998</v>
      </c>
      <c r="Y419" s="61">
        <f t="shared" si="178"/>
        <v>0.93100000000000005</v>
      </c>
      <c r="Z419" s="61">
        <f t="shared" si="179"/>
        <v>0.97199999999999998</v>
      </c>
      <c r="AA419" s="21" t="str">
        <f t="shared" si="180"/>
        <v>A</v>
      </c>
      <c r="AB419" s="21" t="str">
        <f t="shared" si="181"/>
        <v>A</v>
      </c>
      <c r="AC419" s="21" t="str">
        <f t="shared" si="182"/>
        <v>A+</v>
      </c>
      <c r="AD419" s="21" t="str">
        <f t="shared" si="183"/>
        <v>A+</v>
      </c>
      <c r="AE419" s="47" t="str">
        <f t="shared" si="187"/>
        <v xml:space="preserve">Congelador vertical </v>
      </c>
      <c r="AF419" s="47">
        <f t="shared" si="185"/>
        <v>0.7659137577002052</v>
      </c>
      <c r="AH419" s="97">
        <f t="shared" si="166"/>
        <v>0</v>
      </c>
    </row>
    <row r="420" spans="1:34" x14ac:dyDescent="0.25">
      <c r="A420" s="40" t="s">
        <v>110</v>
      </c>
      <c r="B420" s="42" t="s">
        <v>454</v>
      </c>
      <c r="C420" s="41" t="s">
        <v>456</v>
      </c>
      <c r="D420" s="40" t="s">
        <v>23</v>
      </c>
      <c r="E420" s="42" t="s">
        <v>22</v>
      </c>
      <c r="F420" s="40" t="s">
        <v>27</v>
      </c>
      <c r="G420" s="40" t="s">
        <v>112</v>
      </c>
      <c r="H420" s="40">
        <v>374</v>
      </c>
      <c r="I420" s="40">
        <v>0</v>
      </c>
      <c r="J420" s="40">
        <v>23</v>
      </c>
      <c r="K420" s="40">
        <v>144</v>
      </c>
      <c r="L420" s="21">
        <f t="shared" si="186"/>
        <v>541</v>
      </c>
      <c r="M420" s="43">
        <v>72.7</v>
      </c>
      <c r="N420" s="43">
        <v>72.7</v>
      </c>
      <c r="O420" s="27">
        <f t="shared" si="168"/>
        <v>813.46800000000007</v>
      </c>
      <c r="P420" s="21">
        <f t="shared" si="169"/>
        <v>0.10589999999999999</v>
      </c>
      <c r="Q420" s="21">
        <f t="shared" si="170"/>
        <v>7.4862000000000002</v>
      </c>
      <c r="R420" s="28">
        <f t="shared" si="171"/>
        <v>93.6</v>
      </c>
      <c r="S420" s="61">
        <f t="shared" si="172"/>
        <v>0.77670940170940184</v>
      </c>
      <c r="T420" s="61">
        <f t="shared" si="173"/>
        <v>0.77670940170940184</v>
      </c>
      <c r="U420" s="61">
        <f t="shared" si="174"/>
        <v>0.59199999999999997</v>
      </c>
      <c r="V420" s="61">
        <f t="shared" si="175"/>
        <v>0.67700000000000005</v>
      </c>
      <c r="W420" s="61">
        <f t="shared" si="176"/>
        <v>0.76100000000000001</v>
      </c>
      <c r="X420" s="61">
        <f t="shared" si="177"/>
        <v>0.84599999999999997</v>
      </c>
      <c r="Y420" s="61">
        <f t="shared" si="178"/>
        <v>0.92100000000000004</v>
      </c>
      <c r="Z420" s="61">
        <f t="shared" si="179"/>
        <v>0.96299999999999997</v>
      </c>
      <c r="AA420" s="21" t="str">
        <f t="shared" si="180"/>
        <v>A</v>
      </c>
      <c r="AB420" s="21" t="str">
        <f t="shared" si="181"/>
        <v>A</v>
      </c>
      <c r="AC420" s="21" t="str">
        <f t="shared" si="182"/>
        <v>A</v>
      </c>
      <c r="AD420" s="21" t="str">
        <f t="shared" si="183"/>
        <v>A</v>
      </c>
      <c r="AE420" s="47" t="str">
        <f t="shared" si="187"/>
        <v>Refrigerador-Congelador frost-free</v>
      </c>
      <c r="AF420" s="47">
        <f t="shared" si="185"/>
        <v>0.77670940170940184</v>
      </c>
      <c r="AH420" s="97">
        <f t="shared" si="166"/>
        <v>0</v>
      </c>
    </row>
    <row r="421" spans="1:34" ht="72" x14ac:dyDescent="0.25">
      <c r="A421" s="32" t="s">
        <v>175</v>
      </c>
      <c r="B421" s="32" t="s">
        <v>97</v>
      </c>
      <c r="C421" s="26" t="s">
        <v>99</v>
      </c>
      <c r="D421" s="25" t="s">
        <v>19</v>
      </c>
      <c r="E421" s="32" t="s">
        <v>21</v>
      </c>
      <c r="F421" s="25" t="s">
        <v>27</v>
      </c>
      <c r="G421" s="25" t="s">
        <v>98</v>
      </c>
      <c r="H421" s="25">
        <v>71</v>
      </c>
      <c r="I421" s="25">
        <v>0</v>
      </c>
      <c r="J421" s="25">
        <v>0</v>
      </c>
      <c r="K421" s="25">
        <v>0</v>
      </c>
      <c r="L421" s="21">
        <f t="shared" ref="L421:L422" si="188">SUM(H421:K421)</f>
        <v>71</v>
      </c>
      <c r="M421" s="30">
        <v>14</v>
      </c>
      <c r="N421" s="30">
        <v>13.5</v>
      </c>
      <c r="O421" s="27">
        <f t="shared" ref="O421:O422" si="189">(H421+I421*$O$15+J421*$O$17+K421*$O$19)*IF(E421=$E$20,$O$13,1)</f>
        <v>71</v>
      </c>
      <c r="P421" s="21">
        <f t="shared" ref="P421:P422" si="190">VLOOKUP(AE421,$P$13:$R$19,2,FALSE)</f>
        <v>3.4599999999999999E-2</v>
      </c>
      <c r="Q421" s="21">
        <f t="shared" ref="Q421:Q422" si="191">VLOOKUP(AE421,$P$13:$R$19,3,FALSE)</f>
        <v>19.117000000000001</v>
      </c>
      <c r="R421" s="28">
        <f t="shared" ref="R421:R422" si="192">ROUND(P421*O421+Q421,1)</f>
        <v>21.6</v>
      </c>
      <c r="S421" s="29">
        <f t="shared" ref="S421:S422" si="193">IF(M421&gt;0,M421/R421,"-")</f>
        <v>0.64814814814814814</v>
      </c>
      <c r="T421" s="29">
        <f t="shared" ref="T421:T422" si="194">IF(N421&gt;0,N421/R421,"-")</f>
        <v>0.625</v>
      </c>
      <c r="U421" s="29">
        <f t="shared" ref="U421:U422" si="195">VLOOKUP($AE421,$P$13:$X$19,4,FALSE)</f>
        <v>0.59899999999999998</v>
      </c>
      <c r="V421" s="29">
        <f t="shared" ref="V421:V422" si="196">VLOOKUP($AE421,$P$13:$X$19,5,FALSE)</f>
        <v>0.68400000000000005</v>
      </c>
      <c r="W421" s="29">
        <f t="shared" ref="W421:W422" si="197">VLOOKUP($AE421,$P$13:$X$19,6,FALSE)</f>
        <v>0.77</v>
      </c>
      <c r="X421" s="29">
        <f t="shared" ref="X421:X422" si="198">VLOOKUP($AE421,$P$13:$X$19,7,FALSE)</f>
        <v>0.85499999999999998</v>
      </c>
      <c r="Y421" s="29">
        <f t="shared" ref="Y421:Y422" si="199">VLOOKUP($AE421,$P$13:$X$19,8,FALSE)</f>
        <v>0.93100000000000005</v>
      </c>
      <c r="Z421" s="29">
        <f t="shared" ref="Z421:Z422" si="200">VLOOKUP($AE421,$P$13:$X$19,9,FALSE)</f>
        <v>0.97199999999999998</v>
      </c>
      <c r="AA421" s="21" t="str">
        <f t="shared" ref="AA421:AA422" si="201">IF(S421&lt;&gt;"-",IF(S421&lt;X421,$X$24,IF(S421&lt;Y421,$Y$24,$Z$24)),"-")</f>
        <v>A</v>
      </c>
      <c r="AB421" s="21" t="str">
        <f t="shared" ref="AB421:AB422" si="202">IF(T421&lt;&gt;"-",IF(T421&lt;X421,$X$24,IF(T421&lt;Y421,$Y$24,$Z$24)),"-")</f>
        <v>A</v>
      </c>
      <c r="AC421" s="21" t="str">
        <f t="shared" ref="AC421:AC422" si="203">IF(S421&lt;&gt;"-",IF(S421&lt;U421,$U$24,IF(S421&lt;V421,$V$24,IF(S421&lt;W421,$W$24,IF(S421&lt;X421,$X$24,IF(S421&lt;Y421,$Y$24,$Z$24))))),"-")</f>
        <v>A++</v>
      </c>
      <c r="AD421" s="21" t="str">
        <f t="shared" ref="AD421:AD422" si="204">IF(T421&lt;&gt;"-",IF(T421&lt;U421,$U$24,IF(T421&lt;V421,$V$24,IF(T421&lt;W421,$W$24,IF(T421&lt;X421,$X$24,IF(T421&lt;Y421,$Y$24,$Z$24))))),"-")</f>
        <v>A++</v>
      </c>
      <c r="AE421" s="47" t="str">
        <f t="shared" si="187"/>
        <v xml:space="preserve">Refrigerador </v>
      </c>
      <c r="AF421" s="47">
        <f t="shared" si="185"/>
        <v>0.64814814814814814</v>
      </c>
      <c r="AH421" s="97">
        <f t="shared" si="166"/>
        <v>-2.314814814814814E-2</v>
      </c>
    </row>
    <row r="422" spans="1:34" ht="72" x14ac:dyDescent="0.25">
      <c r="A422" s="32" t="s">
        <v>175</v>
      </c>
      <c r="B422" s="32" t="s">
        <v>97</v>
      </c>
      <c r="C422" s="26" t="s">
        <v>100</v>
      </c>
      <c r="D422" s="25" t="s">
        <v>19</v>
      </c>
      <c r="E422" s="32" t="s">
        <v>21</v>
      </c>
      <c r="F422" s="25" t="s">
        <v>27</v>
      </c>
      <c r="G422" s="25" t="s">
        <v>98</v>
      </c>
      <c r="H422" s="25">
        <v>46</v>
      </c>
      <c r="I422" s="25">
        <v>0</v>
      </c>
      <c r="J422" s="25">
        <v>0</v>
      </c>
      <c r="K422" s="25">
        <v>0</v>
      </c>
      <c r="L422" s="21">
        <f t="shared" si="188"/>
        <v>46</v>
      </c>
      <c r="M422" s="30">
        <v>15.2</v>
      </c>
      <c r="N422" s="30">
        <v>12.8</v>
      </c>
      <c r="O422" s="27">
        <f t="shared" si="189"/>
        <v>46</v>
      </c>
      <c r="P422" s="21">
        <f t="shared" si="190"/>
        <v>3.4599999999999999E-2</v>
      </c>
      <c r="Q422" s="21">
        <f t="shared" si="191"/>
        <v>19.117000000000001</v>
      </c>
      <c r="R422" s="28">
        <f t="shared" si="192"/>
        <v>20.7</v>
      </c>
      <c r="S422" s="29">
        <f t="shared" si="193"/>
        <v>0.7342995169082126</v>
      </c>
      <c r="T422" s="29">
        <f t="shared" si="194"/>
        <v>0.6183574879227054</v>
      </c>
      <c r="U422" s="29">
        <f t="shared" si="195"/>
        <v>0.59899999999999998</v>
      </c>
      <c r="V422" s="29">
        <f t="shared" si="196"/>
        <v>0.68400000000000005</v>
      </c>
      <c r="W422" s="29">
        <f t="shared" si="197"/>
        <v>0.77</v>
      </c>
      <c r="X422" s="29">
        <f t="shared" si="198"/>
        <v>0.85499999999999998</v>
      </c>
      <c r="Y422" s="29">
        <f t="shared" si="199"/>
        <v>0.93100000000000005</v>
      </c>
      <c r="Z422" s="29">
        <f t="shared" si="200"/>
        <v>0.97199999999999998</v>
      </c>
      <c r="AA422" s="21" t="str">
        <f t="shared" si="201"/>
        <v>A</v>
      </c>
      <c r="AB422" s="21" t="str">
        <f t="shared" si="202"/>
        <v>A</v>
      </c>
      <c r="AC422" s="21" t="str">
        <f t="shared" si="203"/>
        <v>A+</v>
      </c>
      <c r="AD422" s="21" t="str">
        <f t="shared" si="204"/>
        <v>A++</v>
      </c>
      <c r="AE422" s="47" t="str">
        <f t="shared" si="187"/>
        <v xml:space="preserve">Refrigerador </v>
      </c>
      <c r="AF422" s="47">
        <f t="shared" si="185"/>
        <v>0.7342995169082126</v>
      </c>
      <c r="AH422" s="97">
        <f t="shared" si="166"/>
        <v>-0.11594202898550721</v>
      </c>
    </row>
    <row r="439" spans="21:22" x14ac:dyDescent="0.25">
      <c r="U439" s="6"/>
      <c r="V439" s="6"/>
    </row>
    <row r="440" spans="21:22" x14ac:dyDescent="0.25">
      <c r="U440" s="6"/>
      <c r="V440" s="6"/>
    </row>
    <row r="441" spans="21:22" x14ac:dyDescent="0.25">
      <c r="U441" s="6"/>
      <c r="V441" s="6"/>
    </row>
    <row r="442" spans="21:22" x14ac:dyDescent="0.25">
      <c r="U442" s="6"/>
      <c r="V442" s="6"/>
    </row>
    <row r="443" spans="21:22" x14ac:dyDescent="0.25">
      <c r="U443" s="6"/>
      <c r="V443" s="6"/>
    </row>
    <row r="444" spans="21:22" x14ac:dyDescent="0.25">
      <c r="U444" s="6"/>
      <c r="V444" s="6"/>
    </row>
    <row r="445" spans="21:22" x14ac:dyDescent="0.25">
      <c r="U445" s="6"/>
      <c r="V445" s="6"/>
    </row>
    <row r="446" spans="21:22" x14ac:dyDescent="0.25">
      <c r="U446" s="6"/>
      <c r="V446" s="6"/>
    </row>
    <row r="447" spans="21:22" x14ac:dyDescent="0.25">
      <c r="U447" s="6"/>
      <c r="V447" s="6"/>
    </row>
    <row r="448" spans="21:22" x14ac:dyDescent="0.25">
      <c r="U448" s="6"/>
      <c r="V448" s="6"/>
    </row>
    <row r="449" spans="21:22" x14ac:dyDescent="0.25">
      <c r="U449" s="6"/>
      <c r="V449" s="6"/>
    </row>
    <row r="450" spans="21:22" x14ac:dyDescent="0.25">
      <c r="U450" s="6"/>
      <c r="V450" s="6"/>
    </row>
    <row r="451" spans="21:22" x14ac:dyDescent="0.25">
      <c r="U451" s="6"/>
      <c r="V451" s="6"/>
    </row>
    <row r="452" spans="21:22" x14ac:dyDescent="0.25">
      <c r="U452" s="6"/>
      <c r="V452" s="6"/>
    </row>
    <row r="453" spans="21:22" x14ac:dyDescent="0.25">
      <c r="U453" s="6"/>
      <c r="V453" s="6"/>
    </row>
    <row r="454" spans="21:22" x14ac:dyDescent="0.25">
      <c r="U454" s="6"/>
      <c r="V454" s="6"/>
    </row>
    <row r="455" spans="21:22" x14ac:dyDescent="0.25">
      <c r="U455" s="6"/>
      <c r="V455" s="6"/>
    </row>
    <row r="456" spans="21:22" x14ac:dyDescent="0.25">
      <c r="U456" s="6"/>
      <c r="V456" s="6"/>
    </row>
    <row r="457" spans="21:22" x14ac:dyDescent="0.25">
      <c r="U457" s="6"/>
      <c r="V457" s="6"/>
    </row>
    <row r="458" spans="21:22" x14ac:dyDescent="0.25">
      <c r="U458" s="6"/>
      <c r="V458" s="6"/>
    </row>
    <row r="459" spans="21:22" x14ac:dyDescent="0.25">
      <c r="U459" s="6"/>
      <c r="V459" s="6"/>
    </row>
    <row r="460" spans="21:22" x14ac:dyDescent="0.25">
      <c r="U460" s="6"/>
      <c r="V460" s="6"/>
    </row>
    <row r="461" spans="21:22" x14ac:dyDescent="0.25">
      <c r="U461" s="6"/>
      <c r="V461" s="6"/>
    </row>
    <row r="462" spans="21:22" x14ac:dyDescent="0.25">
      <c r="U462" s="6"/>
      <c r="V462" s="6"/>
    </row>
    <row r="463" spans="21:22" x14ac:dyDescent="0.25">
      <c r="U463" s="6"/>
      <c r="V463" s="6"/>
    </row>
    <row r="464" spans="21:22" x14ac:dyDescent="0.25">
      <c r="U464" s="6"/>
      <c r="V464" s="6"/>
    </row>
    <row r="465" spans="21:22" x14ac:dyDescent="0.25">
      <c r="U465" s="6"/>
      <c r="V465" s="6"/>
    </row>
    <row r="466" spans="21:22" x14ac:dyDescent="0.25">
      <c r="U466" s="6"/>
      <c r="V466" s="6"/>
    </row>
    <row r="467" spans="21:22" x14ac:dyDescent="0.25">
      <c r="U467" s="6"/>
      <c r="V467" s="6"/>
    </row>
    <row r="468" spans="21:22" x14ac:dyDescent="0.25">
      <c r="U468" s="6"/>
      <c r="V468" s="6"/>
    </row>
    <row r="469" spans="21:22" x14ac:dyDescent="0.25">
      <c r="U469" s="6"/>
      <c r="V469" s="6"/>
    </row>
    <row r="470" spans="21:22" x14ac:dyDescent="0.25">
      <c r="U470" s="6"/>
      <c r="V470" s="6"/>
    </row>
    <row r="471" spans="21:22" x14ac:dyDescent="0.25">
      <c r="U471" s="6"/>
      <c r="V471" s="6"/>
    </row>
    <row r="472" spans="21:22" x14ac:dyDescent="0.25">
      <c r="U472" s="6"/>
      <c r="V472" s="6"/>
    </row>
    <row r="473" spans="21:22" x14ac:dyDescent="0.25">
      <c r="U473" s="6"/>
      <c r="V473" s="6"/>
    </row>
    <row r="474" spans="21:22" x14ac:dyDescent="0.25">
      <c r="U474" s="6"/>
      <c r="V474" s="6"/>
    </row>
    <row r="475" spans="21:22" x14ac:dyDescent="0.25">
      <c r="U475" s="6"/>
      <c r="V475" s="6"/>
    </row>
    <row r="476" spans="21:22" x14ac:dyDescent="0.25">
      <c r="U476" s="6"/>
      <c r="V476" s="6"/>
    </row>
    <row r="477" spans="21:22" x14ac:dyDescent="0.25">
      <c r="U477" s="6"/>
      <c r="V477" s="6"/>
    </row>
    <row r="478" spans="21:22" x14ac:dyDescent="0.25">
      <c r="U478" s="6"/>
      <c r="V478" s="6"/>
    </row>
    <row r="479" spans="21:22" x14ac:dyDescent="0.25">
      <c r="U479" s="6"/>
      <c r="V479" s="6"/>
    </row>
    <row r="480" spans="21:22" x14ac:dyDescent="0.25">
      <c r="U480" s="6"/>
      <c r="V480" s="6"/>
    </row>
    <row r="481" spans="21:22" x14ac:dyDescent="0.25">
      <c r="U481" s="6"/>
      <c r="V481" s="6"/>
    </row>
    <row r="482" spans="21:22" x14ac:dyDescent="0.25">
      <c r="U482" s="6"/>
      <c r="V482" s="6"/>
    </row>
    <row r="483" spans="21:22" x14ac:dyDescent="0.25">
      <c r="U483" s="6"/>
      <c r="V483" s="6"/>
    </row>
    <row r="484" spans="21:22" x14ac:dyDescent="0.25">
      <c r="U484" s="6"/>
      <c r="V484" s="6"/>
    </row>
    <row r="485" spans="21:22" x14ac:dyDescent="0.25">
      <c r="U485" s="6"/>
      <c r="V485" s="6"/>
    </row>
    <row r="486" spans="21:22" x14ac:dyDescent="0.25">
      <c r="U486" s="6"/>
      <c r="V486" s="6"/>
    </row>
    <row r="487" spans="21:22" x14ac:dyDescent="0.25">
      <c r="U487" s="6"/>
      <c r="V487" s="6"/>
    </row>
    <row r="488" spans="21:22" x14ac:dyDescent="0.25">
      <c r="U488" s="6"/>
      <c r="V488" s="6"/>
    </row>
    <row r="489" spans="21:22" x14ac:dyDescent="0.25">
      <c r="U489" s="6"/>
      <c r="V489" s="6"/>
    </row>
    <row r="490" spans="21:22" x14ac:dyDescent="0.25">
      <c r="U490" s="6"/>
      <c r="V490" s="6"/>
    </row>
    <row r="491" spans="21:22" x14ac:dyDescent="0.25">
      <c r="U491" s="6"/>
      <c r="V491" s="6"/>
    </row>
    <row r="492" spans="21:22" x14ac:dyDescent="0.25">
      <c r="U492" s="6"/>
      <c r="V492" s="6"/>
    </row>
    <row r="493" spans="21:22" x14ac:dyDescent="0.25">
      <c r="U493" s="6"/>
      <c r="V493" s="6"/>
    </row>
    <row r="494" spans="21:22" x14ac:dyDescent="0.25">
      <c r="U494" s="6"/>
      <c r="V494" s="6"/>
    </row>
    <row r="495" spans="21:22" x14ac:dyDescent="0.25">
      <c r="U495" s="6"/>
      <c r="V495" s="6"/>
    </row>
    <row r="496" spans="21:22" x14ac:dyDescent="0.25">
      <c r="U496" s="6"/>
      <c r="V496" s="6"/>
    </row>
    <row r="497" spans="21:22" x14ac:dyDescent="0.25">
      <c r="U497" s="6"/>
      <c r="V497" s="6"/>
    </row>
    <row r="498" spans="21:22" x14ac:dyDescent="0.25">
      <c r="U498" s="6"/>
      <c r="V498" s="6"/>
    </row>
    <row r="499" spans="21:22" x14ac:dyDescent="0.25">
      <c r="U499" s="6"/>
      <c r="V499" s="6"/>
    </row>
    <row r="500" spans="21:22" x14ac:dyDescent="0.25">
      <c r="U500" s="6"/>
      <c r="V500" s="6"/>
    </row>
    <row r="501" spans="21:22" x14ac:dyDescent="0.25">
      <c r="U501" s="6"/>
      <c r="V501" s="6"/>
    </row>
    <row r="502" spans="21:22" x14ac:dyDescent="0.25">
      <c r="U502" s="6"/>
      <c r="V502" s="6"/>
    </row>
    <row r="503" spans="21:22" x14ac:dyDescent="0.25">
      <c r="U503" s="6"/>
      <c r="V503" s="6"/>
    </row>
    <row r="504" spans="21:22" x14ac:dyDescent="0.25">
      <c r="U504" s="6"/>
      <c r="V504" s="6"/>
    </row>
    <row r="505" spans="21:22" x14ac:dyDescent="0.25">
      <c r="U505" s="6"/>
      <c r="V505" s="6"/>
    </row>
    <row r="506" spans="21:22" x14ac:dyDescent="0.25">
      <c r="U506" s="6"/>
      <c r="V506" s="6"/>
    </row>
    <row r="507" spans="21:22" x14ac:dyDescent="0.25">
      <c r="U507" s="6"/>
      <c r="V507" s="6"/>
    </row>
    <row r="508" spans="21:22" x14ac:dyDescent="0.25">
      <c r="U508" s="6"/>
      <c r="V508" s="6"/>
    </row>
    <row r="509" spans="21:22" x14ac:dyDescent="0.25">
      <c r="U509" s="6"/>
      <c r="V509" s="6"/>
    </row>
    <row r="510" spans="21:22" x14ac:dyDescent="0.25">
      <c r="U510" s="6"/>
      <c r="V510" s="6"/>
    </row>
    <row r="511" spans="21:22" x14ac:dyDescent="0.25">
      <c r="U511" s="6"/>
      <c r="V511" s="6"/>
    </row>
    <row r="512" spans="21:22" x14ac:dyDescent="0.25">
      <c r="U512" s="6"/>
      <c r="V512" s="6"/>
    </row>
    <row r="513" spans="21:22" x14ac:dyDescent="0.25">
      <c r="U513" s="6"/>
      <c r="V513" s="6"/>
    </row>
    <row r="514" spans="21:22" x14ac:dyDescent="0.25">
      <c r="U514" s="6"/>
      <c r="V514" s="6"/>
    </row>
    <row r="515" spans="21:22" x14ac:dyDescent="0.25">
      <c r="U515" s="6"/>
      <c r="V515" s="6"/>
    </row>
    <row r="516" spans="21:22" x14ac:dyDescent="0.25">
      <c r="U516" s="6"/>
      <c r="V516" s="6"/>
    </row>
    <row r="517" spans="21:22" x14ac:dyDescent="0.25">
      <c r="U517" s="6"/>
      <c r="V517" s="6"/>
    </row>
    <row r="518" spans="21:22" x14ac:dyDescent="0.25">
      <c r="U518" s="6"/>
      <c r="V518" s="6"/>
    </row>
    <row r="519" spans="21:22" x14ac:dyDescent="0.25">
      <c r="U519" s="6"/>
      <c r="V519" s="6"/>
    </row>
    <row r="520" spans="21:22" x14ac:dyDescent="0.25">
      <c r="U520" s="6"/>
      <c r="V520" s="6"/>
    </row>
    <row r="521" spans="21:22" x14ac:dyDescent="0.25">
      <c r="U521" s="6"/>
      <c r="V521" s="6"/>
    </row>
    <row r="522" spans="21:22" x14ac:dyDescent="0.25">
      <c r="U522" s="6"/>
      <c r="V522" s="6"/>
    </row>
    <row r="523" spans="21:22" x14ac:dyDescent="0.25">
      <c r="U523" s="6"/>
      <c r="V523" s="6"/>
    </row>
    <row r="524" spans="21:22" x14ac:dyDescent="0.25">
      <c r="U524" s="6"/>
      <c r="V524" s="6"/>
    </row>
    <row r="525" spans="21:22" x14ac:dyDescent="0.25">
      <c r="U525" s="6"/>
      <c r="V525" s="6"/>
    </row>
    <row r="526" spans="21:22" x14ac:dyDescent="0.25">
      <c r="U526" s="6"/>
      <c r="V526" s="6"/>
    </row>
    <row r="527" spans="21:22" x14ac:dyDescent="0.25">
      <c r="U527" s="6"/>
      <c r="V527" s="6"/>
    </row>
    <row r="528" spans="21:22" x14ac:dyDescent="0.25">
      <c r="U528" s="6"/>
      <c r="V528" s="6"/>
    </row>
    <row r="529" spans="21:22" x14ac:dyDescent="0.25">
      <c r="U529" s="6"/>
      <c r="V529" s="6"/>
    </row>
    <row r="530" spans="21:22" x14ac:dyDescent="0.25">
      <c r="U530" s="6"/>
      <c r="V530" s="6"/>
    </row>
    <row r="531" spans="21:22" x14ac:dyDescent="0.25">
      <c r="U531" s="6"/>
      <c r="V531" s="6"/>
    </row>
    <row r="532" spans="21:22" x14ac:dyDescent="0.25">
      <c r="U532" s="6"/>
      <c r="V532" s="6"/>
    </row>
    <row r="533" spans="21:22" x14ac:dyDescent="0.25">
      <c r="U533" s="6"/>
      <c r="V533" s="6"/>
    </row>
    <row r="534" spans="21:22" x14ac:dyDescent="0.25">
      <c r="U534" s="6"/>
      <c r="V534" s="6"/>
    </row>
    <row r="535" spans="21:22" x14ac:dyDescent="0.25">
      <c r="U535" s="6"/>
      <c r="V535" s="6"/>
    </row>
    <row r="536" spans="21:22" x14ac:dyDescent="0.25">
      <c r="U536" s="6"/>
      <c r="V536" s="6"/>
    </row>
    <row r="537" spans="21:22" x14ac:dyDescent="0.25">
      <c r="U537" s="6"/>
      <c r="V537" s="6"/>
    </row>
    <row r="538" spans="21:22" x14ac:dyDescent="0.25">
      <c r="U538" s="6"/>
      <c r="V538" s="6"/>
    </row>
    <row r="539" spans="21:22" x14ac:dyDescent="0.25">
      <c r="U539" s="6"/>
      <c r="V539" s="6"/>
    </row>
    <row r="540" spans="21:22" x14ac:dyDescent="0.25">
      <c r="U540" s="6"/>
      <c r="V540" s="6"/>
    </row>
    <row r="541" spans="21:22" x14ac:dyDescent="0.25">
      <c r="U541" s="6"/>
      <c r="V541" s="6"/>
    </row>
    <row r="542" spans="21:22" x14ac:dyDescent="0.25">
      <c r="U542" s="6"/>
      <c r="V542" s="6"/>
    </row>
    <row r="543" spans="21:22" x14ac:dyDescent="0.25">
      <c r="U543" s="6"/>
      <c r="V543" s="6"/>
    </row>
    <row r="544" spans="21:22" x14ac:dyDescent="0.25">
      <c r="U544" s="6"/>
      <c r="V544" s="6"/>
    </row>
    <row r="545" spans="21:22" x14ac:dyDescent="0.25">
      <c r="U545" s="6"/>
      <c r="V545" s="6"/>
    </row>
    <row r="546" spans="21:22" x14ac:dyDescent="0.25">
      <c r="U546" s="6"/>
      <c r="V546" s="6"/>
    </row>
    <row r="547" spans="21:22" x14ac:dyDescent="0.25">
      <c r="U547" s="6"/>
      <c r="V547" s="6"/>
    </row>
    <row r="548" spans="21:22" x14ac:dyDescent="0.25">
      <c r="U548" s="6"/>
      <c r="V548" s="6"/>
    </row>
    <row r="549" spans="21:22" x14ac:dyDescent="0.25">
      <c r="U549" s="6"/>
      <c r="V549" s="6"/>
    </row>
    <row r="550" spans="21:22" x14ac:dyDescent="0.25">
      <c r="U550" s="6"/>
      <c r="V550" s="6"/>
    </row>
    <row r="551" spans="21:22" x14ac:dyDescent="0.25">
      <c r="U551" s="6"/>
      <c r="V551" s="6"/>
    </row>
    <row r="552" spans="21:22" x14ac:dyDescent="0.25">
      <c r="U552" s="6"/>
      <c r="V552" s="6"/>
    </row>
    <row r="553" spans="21:22" x14ac:dyDescent="0.25">
      <c r="U553" s="6"/>
      <c r="V553" s="6"/>
    </row>
    <row r="554" spans="21:22" x14ac:dyDescent="0.25">
      <c r="U554" s="6"/>
      <c r="V554" s="6"/>
    </row>
    <row r="555" spans="21:22" x14ac:dyDescent="0.25">
      <c r="U555" s="6"/>
      <c r="V555" s="6"/>
    </row>
    <row r="556" spans="21:22" x14ac:dyDescent="0.25">
      <c r="U556" s="6"/>
      <c r="V556" s="6"/>
    </row>
    <row r="557" spans="21:22" x14ac:dyDescent="0.25">
      <c r="U557" s="6"/>
      <c r="V557" s="6"/>
    </row>
    <row r="558" spans="21:22" x14ac:dyDescent="0.25">
      <c r="U558" s="6"/>
      <c r="V558" s="6"/>
    </row>
    <row r="559" spans="21:22" x14ac:dyDescent="0.25">
      <c r="U559" s="6"/>
      <c r="V559" s="6"/>
    </row>
    <row r="560" spans="21:22" x14ac:dyDescent="0.25">
      <c r="U560" s="6"/>
      <c r="V560" s="6"/>
    </row>
    <row r="561" spans="21:22" x14ac:dyDescent="0.25">
      <c r="U561" s="6"/>
      <c r="V561" s="6"/>
    </row>
    <row r="562" spans="21:22" x14ac:dyDescent="0.25">
      <c r="U562" s="6"/>
      <c r="V562" s="6"/>
    </row>
    <row r="563" spans="21:22" x14ac:dyDescent="0.25">
      <c r="U563" s="6"/>
      <c r="V563" s="6"/>
    </row>
    <row r="564" spans="21:22" x14ac:dyDescent="0.25">
      <c r="U564" s="6"/>
      <c r="V564" s="6"/>
    </row>
    <row r="565" spans="21:22" x14ac:dyDescent="0.25">
      <c r="U565" s="6"/>
      <c r="V565" s="6"/>
    </row>
    <row r="566" spans="21:22" x14ac:dyDescent="0.25">
      <c r="U566" s="6"/>
      <c r="V566" s="6"/>
    </row>
    <row r="567" spans="21:22" x14ac:dyDescent="0.25">
      <c r="U567" s="6"/>
      <c r="V567" s="6"/>
    </row>
    <row r="568" spans="21:22" x14ac:dyDescent="0.25">
      <c r="U568" s="6"/>
      <c r="V568" s="6"/>
    </row>
    <row r="569" spans="21:22" x14ac:dyDescent="0.25">
      <c r="U569" s="6"/>
      <c r="V569" s="6"/>
    </row>
    <row r="570" spans="21:22" x14ac:dyDescent="0.25">
      <c r="U570" s="6"/>
      <c r="V570" s="6"/>
    </row>
    <row r="571" spans="21:22" x14ac:dyDescent="0.25">
      <c r="U571" s="6"/>
      <c r="V571" s="6"/>
    </row>
    <row r="572" spans="21:22" x14ac:dyDescent="0.25">
      <c r="U572" s="6"/>
      <c r="V572" s="6"/>
    </row>
    <row r="573" spans="21:22" x14ac:dyDescent="0.25">
      <c r="U573" s="6"/>
      <c r="V573" s="6"/>
    </row>
    <row r="574" spans="21:22" x14ac:dyDescent="0.25">
      <c r="U574" s="6"/>
      <c r="V574" s="6"/>
    </row>
    <row r="575" spans="21:22" x14ac:dyDescent="0.25">
      <c r="U575" s="6"/>
      <c r="V575" s="6"/>
    </row>
    <row r="576" spans="21:22" x14ac:dyDescent="0.25">
      <c r="U576" s="6"/>
      <c r="V576" s="6"/>
    </row>
    <row r="577" spans="21:22" x14ac:dyDescent="0.25">
      <c r="U577" s="6"/>
      <c r="V577" s="6"/>
    </row>
    <row r="578" spans="21:22" x14ac:dyDescent="0.25">
      <c r="U578" s="6"/>
      <c r="V578" s="6"/>
    </row>
    <row r="579" spans="21:22" x14ac:dyDescent="0.25">
      <c r="U579" s="6"/>
      <c r="V579" s="6"/>
    </row>
    <row r="580" spans="21:22" x14ac:dyDescent="0.25">
      <c r="U580" s="6"/>
      <c r="V580" s="6"/>
    </row>
    <row r="581" spans="21:22" x14ac:dyDescent="0.25">
      <c r="U581" s="6"/>
      <c r="V581" s="6"/>
    </row>
    <row r="582" spans="21:22" x14ac:dyDescent="0.25">
      <c r="U582" s="6"/>
      <c r="V582" s="6"/>
    </row>
    <row r="583" spans="21:22" x14ac:dyDescent="0.25">
      <c r="U583" s="6"/>
      <c r="V583" s="6"/>
    </row>
    <row r="584" spans="21:22" x14ac:dyDescent="0.25">
      <c r="U584" s="6"/>
      <c r="V584" s="6"/>
    </row>
    <row r="585" spans="21:22" x14ac:dyDescent="0.25">
      <c r="U585" s="6"/>
      <c r="V585" s="6"/>
    </row>
    <row r="586" spans="21:22" x14ac:dyDescent="0.25">
      <c r="U586" s="6"/>
      <c r="V586" s="6"/>
    </row>
    <row r="587" spans="21:22" x14ac:dyDescent="0.25">
      <c r="U587" s="6"/>
      <c r="V587" s="6"/>
    </row>
    <row r="588" spans="21:22" x14ac:dyDescent="0.25">
      <c r="U588" s="6"/>
      <c r="V588" s="6"/>
    </row>
    <row r="589" spans="21:22" x14ac:dyDescent="0.25">
      <c r="U589" s="6"/>
      <c r="V589" s="6"/>
    </row>
    <row r="590" spans="21:22" x14ac:dyDescent="0.25">
      <c r="U590" s="6"/>
      <c r="V590" s="6"/>
    </row>
    <row r="591" spans="21:22" x14ac:dyDescent="0.25">
      <c r="U591" s="6"/>
      <c r="V591" s="6"/>
    </row>
    <row r="592" spans="21:22" x14ac:dyDescent="0.25">
      <c r="U592" s="6"/>
      <c r="V592" s="6"/>
    </row>
    <row r="593" spans="21:22" x14ac:dyDescent="0.25">
      <c r="U593" s="6"/>
      <c r="V593" s="6"/>
    </row>
    <row r="594" spans="21:22" x14ac:dyDescent="0.25">
      <c r="U594" s="6"/>
      <c r="V594" s="6"/>
    </row>
    <row r="595" spans="21:22" x14ac:dyDescent="0.25">
      <c r="U595" s="6"/>
      <c r="V595" s="6"/>
    </row>
    <row r="596" spans="21:22" x14ac:dyDescent="0.25">
      <c r="U596" s="6"/>
      <c r="V596" s="6"/>
    </row>
    <row r="597" spans="21:22" x14ac:dyDescent="0.25">
      <c r="U597" s="6"/>
      <c r="V597" s="6"/>
    </row>
    <row r="598" spans="21:22" x14ac:dyDescent="0.25">
      <c r="U598" s="6"/>
      <c r="V598" s="6"/>
    </row>
    <row r="599" spans="21:22" x14ac:dyDescent="0.25">
      <c r="U599" s="6"/>
      <c r="V599" s="6"/>
    </row>
    <row r="600" spans="21:22" x14ac:dyDescent="0.25">
      <c r="U600" s="6"/>
      <c r="V600" s="6"/>
    </row>
    <row r="601" spans="21:22" x14ac:dyDescent="0.25">
      <c r="U601" s="6"/>
      <c r="V601" s="6"/>
    </row>
    <row r="602" spans="21:22" x14ac:dyDescent="0.25">
      <c r="U602" s="6"/>
      <c r="V602" s="6"/>
    </row>
    <row r="603" spans="21:22" x14ac:dyDescent="0.25">
      <c r="U603" s="6"/>
      <c r="V603" s="6"/>
    </row>
    <row r="604" spans="21:22" x14ac:dyDescent="0.25">
      <c r="U604" s="6"/>
      <c r="V604" s="6"/>
    </row>
    <row r="605" spans="21:22" x14ac:dyDescent="0.25">
      <c r="U605" s="6"/>
      <c r="V605" s="6"/>
    </row>
    <row r="606" spans="21:22" x14ac:dyDescent="0.25">
      <c r="U606" s="6"/>
      <c r="V606" s="6"/>
    </row>
    <row r="607" spans="21:22" x14ac:dyDescent="0.25">
      <c r="U607" s="6"/>
      <c r="V607" s="6"/>
    </row>
    <row r="608" spans="21:22" x14ac:dyDescent="0.25">
      <c r="U608" s="6"/>
      <c r="V608" s="6"/>
    </row>
    <row r="609" spans="21:22" x14ac:dyDescent="0.25">
      <c r="U609" s="6"/>
      <c r="V609" s="6"/>
    </row>
    <row r="610" spans="21:22" x14ac:dyDescent="0.25">
      <c r="U610" s="6"/>
      <c r="V610" s="6"/>
    </row>
    <row r="611" spans="21:22" x14ac:dyDescent="0.25">
      <c r="U611" s="6"/>
      <c r="V611" s="6"/>
    </row>
    <row r="612" spans="21:22" x14ac:dyDescent="0.25">
      <c r="U612" s="6"/>
      <c r="V612" s="6"/>
    </row>
    <row r="613" spans="21:22" x14ac:dyDescent="0.25">
      <c r="U613" s="6"/>
      <c r="V613" s="6"/>
    </row>
    <row r="614" spans="21:22" x14ac:dyDescent="0.25">
      <c r="U614" s="6"/>
      <c r="V614" s="6"/>
    </row>
    <row r="615" spans="21:22" x14ac:dyDescent="0.25">
      <c r="U615" s="6"/>
      <c r="V615" s="6"/>
    </row>
    <row r="616" spans="21:22" x14ac:dyDescent="0.25">
      <c r="U616" s="6"/>
      <c r="V616" s="6"/>
    </row>
    <row r="617" spans="21:22" x14ac:dyDescent="0.25">
      <c r="U617" s="6"/>
      <c r="V617" s="6"/>
    </row>
    <row r="618" spans="21:22" x14ac:dyDescent="0.25">
      <c r="U618" s="6"/>
      <c r="V618" s="6"/>
    </row>
    <row r="619" spans="21:22" x14ac:dyDescent="0.25">
      <c r="U619" s="6"/>
      <c r="V619" s="6"/>
    </row>
    <row r="620" spans="21:22" x14ac:dyDescent="0.25">
      <c r="U620" s="6"/>
      <c r="V620" s="6"/>
    </row>
    <row r="621" spans="21:22" x14ac:dyDescent="0.25">
      <c r="U621" s="6"/>
      <c r="V621" s="6"/>
    </row>
    <row r="622" spans="21:22" x14ac:dyDescent="0.25">
      <c r="U622" s="6"/>
      <c r="V622" s="6"/>
    </row>
    <row r="623" spans="21:22" x14ac:dyDescent="0.25">
      <c r="U623" s="6"/>
      <c r="V623" s="6"/>
    </row>
    <row r="624" spans="21:22" x14ac:dyDescent="0.25">
      <c r="U624" s="6"/>
      <c r="V624" s="6"/>
    </row>
    <row r="625" spans="21:22" x14ac:dyDescent="0.25">
      <c r="U625" s="6"/>
      <c r="V625" s="6"/>
    </row>
    <row r="626" spans="21:22" x14ac:dyDescent="0.25">
      <c r="U626" s="6"/>
      <c r="V626" s="6"/>
    </row>
    <row r="627" spans="21:22" x14ac:dyDescent="0.25">
      <c r="U627" s="6"/>
      <c r="V627" s="6"/>
    </row>
    <row r="628" spans="21:22" x14ac:dyDescent="0.25">
      <c r="U628" s="6"/>
      <c r="V628" s="6"/>
    </row>
    <row r="629" spans="21:22" x14ac:dyDescent="0.25">
      <c r="U629" s="6"/>
      <c r="V629" s="6"/>
    </row>
    <row r="630" spans="21:22" x14ac:dyDescent="0.25">
      <c r="U630" s="6"/>
      <c r="V630" s="6"/>
    </row>
    <row r="631" spans="21:22" x14ac:dyDescent="0.25">
      <c r="U631" s="6"/>
      <c r="V631" s="6"/>
    </row>
    <row r="632" spans="21:22" x14ac:dyDescent="0.25">
      <c r="U632" s="6"/>
      <c r="V632" s="6"/>
    </row>
    <row r="633" spans="21:22" x14ac:dyDescent="0.25">
      <c r="U633" s="6"/>
      <c r="V633" s="6"/>
    </row>
    <row r="634" spans="21:22" x14ac:dyDescent="0.25">
      <c r="U634" s="6"/>
      <c r="V634" s="6"/>
    </row>
    <row r="635" spans="21:22" x14ac:dyDescent="0.25">
      <c r="U635" s="6"/>
      <c r="V635" s="6"/>
    </row>
    <row r="636" spans="21:22" x14ac:dyDescent="0.25">
      <c r="U636" s="6"/>
      <c r="V636" s="6"/>
    </row>
    <row r="637" spans="21:22" x14ac:dyDescent="0.25">
      <c r="U637" s="6"/>
      <c r="V637" s="6"/>
    </row>
    <row r="638" spans="21:22" x14ac:dyDescent="0.25">
      <c r="U638" s="6"/>
      <c r="V638" s="6"/>
    </row>
    <row r="639" spans="21:22" x14ac:dyDescent="0.25">
      <c r="U639" s="6"/>
      <c r="V639" s="6"/>
    </row>
    <row r="640" spans="21:22" x14ac:dyDescent="0.25">
      <c r="U640" s="6"/>
      <c r="V640" s="6"/>
    </row>
    <row r="641" spans="21:22" x14ac:dyDescent="0.25">
      <c r="U641" s="6"/>
      <c r="V641" s="6"/>
    </row>
    <row r="642" spans="21:22" x14ac:dyDescent="0.25">
      <c r="U642" s="6"/>
      <c r="V642" s="6"/>
    </row>
    <row r="643" spans="21:22" x14ac:dyDescent="0.25">
      <c r="U643" s="6"/>
      <c r="V643" s="6"/>
    </row>
    <row r="644" spans="21:22" x14ac:dyDescent="0.25">
      <c r="U644" s="6"/>
      <c r="V644" s="6"/>
    </row>
    <row r="645" spans="21:22" x14ac:dyDescent="0.25">
      <c r="U645" s="6"/>
      <c r="V645" s="6"/>
    </row>
    <row r="646" spans="21:22" x14ac:dyDescent="0.25">
      <c r="U646" s="6"/>
      <c r="V646" s="6"/>
    </row>
    <row r="647" spans="21:22" x14ac:dyDescent="0.25">
      <c r="U647" s="6"/>
      <c r="V647" s="6"/>
    </row>
    <row r="648" spans="21:22" x14ac:dyDescent="0.25">
      <c r="U648" s="6"/>
      <c r="V648" s="6"/>
    </row>
    <row r="649" spans="21:22" x14ac:dyDescent="0.25">
      <c r="U649" s="6"/>
      <c r="V649" s="6"/>
    </row>
    <row r="650" spans="21:22" x14ac:dyDescent="0.25">
      <c r="U650" s="6"/>
      <c r="V650" s="6"/>
    </row>
    <row r="651" spans="21:22" x14ac:dyDescent="0.25">
      <c r="U651" s="6"/>
      <c r="V651" s="6"/>
    </row>
    <row r="652" spans="21:22" x14ac:dyDescent="0.25">
      <c r="U652" s="6"/>
      <c r="V652" s="6"/>
    </row>
    <row r="653" spans="21:22" x14ac:dyDescent="0.25">
      <c r="U653" s="6"/>
      <c r="V653" s="6"/>
    </row>
    <row r="654" spans="21:22" x14ac:dyDescent="0.25">
      <c r="U654" s="6"/>
      <c r="V654" s="6"/>
    </row>
    <row r="655" spans="21:22" x14ac:dyDescent="0.25">
      <c r="U655" s="6"/>
      <c r="V655" s="6"/>
    </row>
    <row r="656" spans="21:22" x14ac:dyDescent="0.25">
      <c r="U656" s="6"/>
      <c r="V656" s="6"/>
    </row>
    <row r="657" spans="21:22" x14ac:dyDescent="0.25">
      <c r="U657" s="6"/>
      <c r="V657" s="6"/>
    </row>
    <row r="658" spans="21:22" x14ac:dyDescent="0.25">
      <c r="U658" s="6"/>
      <c r="V658" s="6"/>
    </row>
    <row r="659" spans="21:22" x14ac:dyDescent="0.25">
      <c r="U659" s="6"/>
      <c r="V659" s="6"/>
    </row>
    <row r="660" spans="21:22" x14ac:dyDescent="0.25">
      <c r="U660" s="6"/>
      <c r="V660" s="6"/>
    </row>
    <row r="661" spans="21:22" x14ac:dyDescent="0.25">
      <c r="U661" s="6"/>
      <c r="V661" s="6"/>
    </row>
    <row r="662" spans="21:22" x14ac:dyDescent="0.25">
      <c r="U662" s="6"/>
      <c r="V662" s="6"/>
    </row>
    <row r="663" spans="21:22" x14ac:dyDescent="0.25">
      <c r="U663" s="6"/>
      <c r="V663" s="6"/>
    </row>
    <row r="664" spans="21:22" x14ac:dyDescent="0.25">
      <c r="U664" s="6"/>
      <c r="V664" s="6"/>
    </row>
    <row r="665" spans="21:22" x14ac:dyDescent="0.25">
      <c r="U665" s="6"/>
      <c r="V665" s="6"/>
    </row>
    <row r="666" spans="21:22" x14ac:dyDescent="0.25">
      <c r="U666" s="6"/>
      <c r="V666" s="6"/>
    </row>
    <row r="667" spans="21:22" x14ac:dyDescent="0.25">
      <c r="U667" s="6"/>
      <c r="V667" s="6"/>
    </row>
    <row r="668" spans="21:22" x14ac:dyDescent="0.25">
      <c r="U668" s="6"/>
      <c r="V668" s="6"/>
    </row>
    <row r="669" spans="21:22" x14ac:dyDescent="0.25">
      <c r="U669" s="6"/>
      <c r="V669" s="6"/>
    </row>
    <row r="670" spans="21:22" x14ac:dyDescent="0.25">
      <c r="U670" s="6"/>
      <c r="V670" s="6"/>
    </row>
    <row r="671" spans="21:22" x14ac:dyDescent="0.25">
      <c r="U671" s="6"/>
      <c r="V671" s="6"/>
    </row>
    <row r="672" spans="21:22" x14ac:dyDescent="0.25">
      <c r="U672" s="6"/>
      <c r="V672" s="6"/>
    </row>
    <row r="673" spans="21:22" x14ac:dyDescent="0.25">
      <c r="U673" s="6"/>
      <c r="V673" s="6"/>
    </row>
    <row r="674" spans="21:22" x14ac:dyDescent="0.25">
      <c r="U674" s="6"/>
      <c r="V674" s="6"/>
    </row>
    <row r="675" spans="21:22" x14ac:dyDescent="0.25">
      <c r="U675" s="6"/>
      <c r="V675" s="6"/>
    </row>
    <row r="676" spans="21:22" x14ac:dyDescent="0.25">
      <c r="U676" s="6"/>
      <c r="V676" s="6"/>
    </row>
    <row r="677" spans="21:22" x14ac:dyDescent="0.25">
      <c r="U677" s="6"/>
      <c r="V677" s="6"/>
    </row>
    <row r="678" spans="21:22" x14ac:dyDescent="0.25">
      <c r="U678" s="6"/>
      <c r="V678" s="6"/>
    </row>
    <row r="679" spans="21:22" x14ac:dyDescent="0.25">
      <c r="U679" s="6"/>
      <c r="V679" s="6"/>
    </row>
    <row r="680" spans="21:22" x14ac:dyDescent="0.25">
      <c r="U680" s="6"/>
      <c r="V680" s="6"/>
    </row>
    <row r="681" spans="21:22" x14ac:dyDescent="0.25">
      <c r="U681" s="6"/>
      <c r="V681" s="6"/>
    </row>
    <row r="682" spans="21:22" x14ac:dyDescent="0.25">
      <c r="U682" s="6"/>
      <c r="V682" s="6"/>
    </row>
    <row r="683" spans="21:22" x14ac:dyDescent="0.25">
      <c r="U683" s="6"/>
      <c r="V683" s="6"/>
    </row>
    <row r="684" spans="21:22" x14ac:dyDescent="0.25">
      <c r="U684" s="6"/>
      <c r="V684" s="6"/>
    </row>
    <row r="685" spans="21:22" x14ac:dyDescent="0.25">
      <c r="U685" s="6"/>
      <c r="V685" s="6"/>
    </row>
    <row r="686" spans="21:22" x14ac:dyDescent="0.25">
      <c r="U686" s="6"/>
      <c r="V686" s="6"/>
    </row>
    <row r="687" spans="21:22" x14ac:dyDescent="0.25">
      <c r="U687" s="6"/>
      <c r="V687" s="6"/>
    </row>
    <row r="688" spans="21:22" x14ac:dyDescent="0.25">
      <c r="U688" s="6"/>
      <c r="V688" s="6"/>
    </row>
    <row r="689" spans="21:22" x14ac:dyDescent="0.25">
      <c r="U689" s="6"/>
      <c r="V689" s="6"/>
    </row>
    <row r="690" spans="21:22" x14ac:dyDescent="0.25">
      <c r="U690" s="6"/>
      <c r="V690" s="6"/>
    </row>
    <row r="691" spans="21:22" x14ac:dyDescent="0.25">
      <c r="U691" s="6"/>
      <c r="V691" s="6"/>
    </row>
    <row r="692" spans="21:22" x14ac:dyDescent="0.25">
      <c r="U692" s="6"/>
      <c r="V692" s="6"/>
    </row>
    <row r="693" spans="21:22" x14ac:dyDescent="0.25">
      <c r="U693" s="6"/>
      <c r="V693" s="6"/>
    </row>
    <row r="694" spans="21:22" x14ac:dyDescent="0.25">
      <c r="U694" s="6"/>
      <c r="V694" s="6"/>
    </row>
    <row r="695" spans="21:22" x14ac:dyDescent="0.25">
      <c r="U695" s="6"/>
      <c r="V695" s="6"/>
    </row>
    <row r="696" spans="21:22" x14ac:dyDescent="0.25">
      <c r="U696" s="6"/>
      <c r="V696" s="6"/>
    </row>
    <row r="697" spans="21:22" x14ac:dyDescent="0.25">
      <c r="U697" s="6"/>
      <c r="V697" s="6"/>
    </row>
    <row r="698" spans="21:22" x14ac:dyDescent="0.25">
      <c r="U698" s="6"/>
      <c r="V698" s="6"/>
    </row>
    <row r="699" spans="21:22" x14ac:dyDescent="0.25">
      <c r="U699" s="6"/>
      <c r="V699" s="6"/>
    </row>
    <row r="700" spans="21:22" x14ac:dyDescent="0.25">
      <c r="U700" s="6"/>
      <c r="V700" s="6"/>
    </row>
    <row r="701" spans="21:22" x14ac:dyDescent="0.25">
      <c r="U701" s="6"/>
      <c r="V701" s="6"/>
    </row>
    <row r="702" spans="21:22" x14ac:dyDescent="0.25">
      <c r="U702" s="6"/>
      <c r="V702" s="6"/>
    </row>
    <row r="703" spans="21:22" x14ac:dyDescent="0.25">
      <c r="U703" s="6"/>
      <c r="V703" s="6"/>
    </row>
    <row r="704" spans="21:22" x14ac:dyDescent="0.25">
      <c r="U704" s="6"/>
      <c r="V704" s="6"/>
    </row>
    <row r="705" spans="21:22" x14ac:dyDescent="0.25">
      <c r="U705" s="6"/>
      <c r="V705" s="6"/>
    </row>
    <row r="706" spans="21:22" x14ac:dyDescent="0.25">
      <c r="U706" s="6"/>
      <c r="V706" s="6"/>
    </row>
    <row r="707" spans="21:22" x14ac:dyDescent="0.25">
      <c r="U707" s="6"/>
      <c r="V707" s="6"/>
    </row>
    <row r="708" spans="21:22" x14ac:dyDescent="0.25">
      <c r="U708" s="6"/>
      <c r="V708" s="6"/>
    </row>
    <row r="709" spans="21:22" x14ac:dyDescent="0.25">
      <c r="U709" s="6"/>
      <c r="V709" s="6"/>
    </row>
    <row r="710" spans="21:22" x14ac:dyDescent="0.25">
      <c r="U710" s="6"/>
      <c r="V710" s="6"/>
    </row>
    <row r="711" spans="21:22" x14ac:dyDescent="0.25">
      <c r="U711" s="6"/>
      <c r="V711" s="6"/>
    </row>
    <row r="712" spans="21:22" x14ac:dyDescent="0.25">
      <c r="U712" s="6"/>
      <c r="V712" s="6"/>
    </row>
    <row r="713" spans="21:22" x14ac:dyDescent="0.25">
      <c r="U713" s="6"/>
      <c r="V713" s="6"/>
    </row>
    <row r="714" spans="21:22" x14ac:dyDescent="0.25">
      <c r="U714" s="6"/>
      <c r="V714" s="6"/>
    </row>
    <row r="715" spans="21:22" x14ac:dyDescent="0.25">
      <c r="U715" s="6"/>
      <c r="V715" s="6"/>
    </row>
    <row r="716" spans="21:22" x14ac:dyDescent="0.25">
      <c r="U716" s="6"/>
      <c r="V716" s="6"/>
    </row>
    <row r="717" spans="21:22" x14ac:dyDescent="0.25">
      <c r="U717" s="6"/>
      <c r="V717" s="6"/>
    </row>
    <row r="718" spans="21:22" x14ac:dyDescent="0.25">
      <c r="U718" s="6"/>
      <c r="V718" s="6"/>
    </row>
    <row r="719" spans="21:22" x14ac:dyDescent="0.25">
      <c r="U719" s="6"/>
      <c r="V719" s="6"/>
    </row>
    <row r="720" spans="21:22" x14ac:dyDescent="0.25">
      <c r="U720" s="6"/>
      <c r="V720" s="6"/>
    </row>
    <row r="721" spans="21:22" x14ac:dyDescent="0.25">
      <c r="U721" s="6"/>
      <c r="V721" s="6"/>
    </row>
    <row r="722" spans="21:22" x14ac:dyDescent="0.25">
      <c r="U722" s="6"/>
      <c r="V722" s="6"/>
    </row>
    <row r="723" spans="21:22" x14ac:dyDescent="0.25">
      <c r="U723" s="6"/>
      <c r="V723" s="6"/>
    </row>
    <row r="724" spans="21:22" x14ac:dyDescent="0.25">
      <c r="U724" s="6"/>
      <c r="V724" s="6"/>
    </row>
    <row r="725" spans="21:22" x14ac:dyDescent="0.25">
      <c r="U725" s="6"/>
      <c r="V725" s="6"/>
    </row>
    <row r="726" spans="21:22" x14ac:dyDescent="0.25">
      <c r="U726" s="6"/>
      <c r="V726" s="6"/>
    </row>
    <row r="727" spans="21:22" x14ac:dyDescent="0.25">
      <c r="U727" s="6"/>
      <c r="V727" s="6"/>
    </row>
    <row r="728" spans="21:22" x14ac:dyDescent="0.25">
      <c r="U728" s="6"/>
      <c r="V728" s="6"/>
    </row>
    <row r="729" spans="21:22" x14ac:dyDescent="0.25">
      <c r="U729" s="6"/>
      <c r="V729" s="6"/>
    </row>
    <row r="730" spans="21:22" x14ac:dyDescent="0.25">
      <c r="U730" s="6"/>
      <c r="V730" s="6"/>
    </row>
    <row r="731" spans="21:22" x14ac:dyDescent="0.25">
      <c r="U731" s="6"/>
      <c r="V731" s="6"/>
    </row>
    <row r="732" spans="21:22" x14ac:dyDescent="0.25">
      <c r="U732" s="6"/>
      <c r="V732" s="6"/>
    </row>
    <row r="733" spans="21:22" x14ac:dyDescent="0.25">
      <c r="U733" s="6"/>
      <c r="V733" s="6"/>
    </row>
    <row r="734" spans="21:22" x14ac:dyDescent="0.25">
      <c r="U734" s="6"/>
      <c r="V734" s="6"/>
    </row>
    <row r="735" spans="21:22" x14ac:dyDescent="0.25">
      <c r="U735" s="6"/>
      <c r="V735" s="6"/>
    </row>
    <row r="736" spans="21:22" x14ac:dyDescent="0.25">
      <c r="U736" s="6"/>
      <c r="V736" s="6"/>
    </row>
    <row r="737" spans="21:22" x14ac:dyDescent="0.25">
      <c r="U737" s="6"/>
      <c r="V737" s="6"/>
    </row>
    <row r="738" spans="21:22" x14ac:dyDescent="0.25">
      <c r="U738" s="6"/>
      <c r="V738" s="6"/>
    </row>
    <row r="739" spans="21:22" x14ac:dyDescent="0.25">
      <c r="U739" s="6"/>
      <c r="V739" s="6"/>
    </row>
    <row r="740" spans="21:22" x14ac:dyDescent="0.25">
      <c r="U740" s="6"/>
      <c r="V740" s="6"/>
    </row>
    <row r="741" spans="21:22" x14ac:dyDescent="0.25">
      <c r="U741" s="6"/>
      <c r="V741" s="6"/>
    </row>
    <row r="742" spans="21:22" x14ac:dyDescent="0.25">
      <c r="U742" s="6"/>
      <c r="V742" s="6"/>
    </row>
    <row r="743" spans="21:22" x14ac:dyDescent="0.25">
      <c r="U743" s="6"/>
      <c r="V743" s="6"/>
    </row>
    <row r="744" spans="21:22" x14ac:dyDescent="0.25">
      <c r="U744" s="6"/>
      <c r="V744" s="6"/>
    </row>
    <row r="745" spans="21:22" x14ac:dyDescent="0.25">
      <c r="U745" s="6"/>
      <c r="V745" s="6"/>
    </row>
    <row r="746" spans="21:22" x14ac:dyDescent="0.25">
      <c r="U746" s="6"/>
      <c r="V746" s="6"/>
    </row>
    <row r="747" spans="21:22" x14ac:dyDescent="0.25">
      <c r="U747" s="6"/>
      <c r="V747" s="6"/>
    </row>
    <row r="748" spans="21:22" x14ac:dyDescent="0.25">
      <c r="U748" s="6"/>
      <c r="V748" s="6"/>
    </row>
    <row r="749" spans="21:22" x14ac:dyDescent="0.25">
      <c r="U749" s="6"/>
      <c r="V749" s="6"/>
    </row>
    <row r="750" spans="21:22" x14ac:dyDescent="0.25">
      <c r="U750" s="6"/>
      <c r="V750" s="6"/>
    </row>
    <row r="751" spans="21:22" x14ac:dyDescent="0.25">
      <c r="U751" s="6"/>
      <c r="V751" s="6"/>
    </row>
    <row r="752" spans="21:22" x14ac:dyDescent="0.25">
      <c r="U752" s="6"/>
      <c r="V752" s="6"/>
    </row>
    <row r="753" spans="21:22" x14ac:dyDescent="0.25">
      <c r="U753" s="6"/>
      <c r="V753" s="6"/>
    </row>
    <row r="754" spans="21:22" x14ac:dyDescent="0.25">
      <c r="U754" s="6"/>
      <c r="V754" s="6"/>
    </row>
    <row r="755" spans="21:22" x14ac:dyDescent="0.25">
      <c r="U755" s="6"/>
      <c r="V755" s="6"/>
    </row>
    <row r="756" spans="21:22" x14ac:dyDescent="0.25">
      <c r="U756" s="6"/>
      <c r="V756" s="6"/>
    </row>
    <row r="757" spans="21:22" x14ac:dyDescent="0.25">
      <c r="U757" s="6"/>
      <c r="V757" s="6"/>
    </row>
    <row r="758" spans="21:22" x14ac:dyDescent="0.25">
      <c r="U758" s="6"/>
      <c r="V758" s="6"/>
    </row>
    <row r="759" spans="21:22" x14ac:dyDescent="0.25">
      <c r="U759" s="6"/>
      <c r="V759" s="6"/>
    </row>
    <row r="760" spans="21:22" x14ac:dyDescent="0.25">
      <c r="U760" s="6"/>
      <c r="V760" s="6"/>
    </row>
    <row r="761" spans="21:22" x14ac:dyDescent="0.25">
      <c r="U761" s="6"/>
      <c r="V761" s="6"/>
    </row>
    <row r="762" spans="21:22" x14ac:dyDescent="0.25">
      <c r="U762" s="6"/>
      <c r="V762" s="6"/>
    </row>
    <row r="763" spans="21:22" x14ac:dyDescent="0.25">
      <c r="U763" s="6"/>
      <c r="V763" s="6"/>
    </row>
    <row r="764" spans="21:22" x14ac:dyDescent="0.25">
      <c r="U764" s="6"/>
      <c r="V764" s="6"/>
    </row>
    <row r="765" spans="21:22" x14ac:dyDescent="0.25">
      <c r="U765" s="6"/>
      <c r="V765" s="6"/>
    </row>
    <row r="766" spans="21:22" x14ac:dyDescent="0.25">
      <c r="U766" s="6"/>
      <c r="V766" s="6"/>
    </row>
    <row r="767" spans="21:22" x14ac:dyDescent="0.25">
      <c r="U767" s="6"/>
      <c r="V767" s="6"/>
    </row>
    <row r="768" spans="21:22" x14ac:dyDescent="0.25">
      <c r="U768" s="6"/>
      <c r="V768" s="6"/>
    </row>
    <row r="769" spans="21:22" x14ac:dyDescent="0.25">
      <c r="U769" s="6"/>
      <c r="V769" s="6"/>
    </row>
    <row r="770" spans="21:22" x14ac:dyDescent="0.25">
      <c r="U770" s="6"/>
      <c r="V770" s="6"/>
    </row>
    <row r="771" spans="21:22" x14ac:dyDescent="0.25">
      <c r="U771" s="6"/>
      <c r="V771" s="6"/>
    </row>
    <row r="772" spans="21:22" x14ac:dyDescent="0.25">
      <c r="U772" s="6"/>
      <c r="V772" s="6"/>
    </row>
    <row r="773" spans="21:22" x14ac:dyDescent="0.25">
      <c r="U773" s="6"/>
      <c r="V773" s="6"/>
    </row>
    <row r="774" spans="21:22" x14ac:dyDescent="0.25">
      <c r="U774" s="6"/>
      <c r="V774" s="6"/>
    </row>
    <row r="775" spans="21:22" x14ac:dyDescent="0.25">
      <c r="U775" s="6"/>
      <c r="V775" s="6"/>
    </row>
    <row r="776" spans="21:22" x14ac:dyDescent="0.25">
      <c r="U776" s="6"/>
      <c r="V776" s="6"/>
    </row>
    <row r="777" spans="21:22" x14ac:dyDescent="0.25">
      <c r="U777" s="6"/>
      <c r="V777" s="6"/>
    </row>
    <row r="778" spans="21:22" x14ac:dyDescent="0.25">
      <c r="U778" s="6"/>
      <c r="V778" s="6"/>
    </row>
    <row r="779" spans="21:22" x14ac:dyDescent="0.25">
      <c r="U779" s="6"/>
      <c r="V779" s="6"/>
    </row>
    <row r="780" spans="21:22" x14ac:dyDescent="0.25">
      <c r="U780" s="6"/>
      <c r="V780" s="6"/>
    </row>
    <row r="781" spans="21:22" x14ac:dyDescent="0.25">
      <c r="U781" s="6"/>
      <c r="V781" s="6"/>
    </row>
    <row r="782" spans="21:22" x14ac:dyDescent="0.25">
      <c r="U782" s="6"/>
      <c r="V782" s="6"/>
    </row>
    <row r="783" spans="21:22" x14ac:dyDescent="0.25">
      <c r="U783" s="6"/>
      <c r="V783" s="6"/>
    </row>
    <row r="784" spans="21:22" x14ac:dyDescent="0.25">
      <c r="U784" s="6"/>
      <c r="V784" s="6"/>
    </row>
    <row r="785" spans="21:22" x14ac:dyDescent="0.25">
      <c r="U785" s="6"/>
      <c r="V785" s="6"/>
    </row>
    <row r="786" spans="21:22" x14ac:dyDescent="0.25">
      <c r="U786" s="6"/>
      <c r="V786" s="6"/>
    </row>
    <row r="787" spans="21:22" x14ac:dyDescent="0.25">
      <c r="U787" s="6"/>
      <c r="V787" s="6"/>
    </row>
    <row r="788" spans="21:22" x14ac:dyDescent="0.25">
      <c r="U788" s="6"/>
      <c r="V788" s="6"/>
    </row>
    <row r="789" spans="21:22" x14ac:dyDescent="0.25">
      <c r="U789" s="6"/>
      <c r="V789" s="6"/>
    </row>
    <row r="790" spans="21:22" x14ac:dyDescent="0.25">
      <c r="U790" s="6"/>
      <c r="V790" s="6"/>
    </row>
    <row r="791" spans="21:22" x14ac:dyDescent="0.25">
      <c r="U791" s="6"/>
      <c r="V791" s="6"/>
    </row>
    <row r="792" spans="21:22" x14ac:dyDescent="0.25">
      <c r="U792" s="6"/>
      <c r="V792" s="6"/>
    </row>
    <row r="793" spans="21:22" x14ac:dyDescent="0.25">
      <c r="U793" s="6"/>
      <c r="V793" s="6"/>
    </row>
    <row r="794" spans="21:22" x14ac:dyDescent="0.25">
      <c r="U794" s="6"/>
      <c r="V794" s="6"/>
    </row>
    <row r="795" spans="21:22" x14ac:dyDescent="0.25">
      <c r="U795" s="6"/>
      <c r="V795" s="6"/>
    </row>
    <row r="796" spans="21:22" x14ac:dyDescent="0.25">
      <c r="U796" s="6"/>
      <c r="V796" s="6"/>
    </row>
    <row r="797" spans="21:22" x14ac:dyDescent="0.25">
      <c r="U797" s="6"/>
      <c r="V797" s="6"/>
    </row>
    <row r="798" spans="21:22" x14ac:dyDescent="0.25">
      <c r="U798" s="6"/>
      <c r="V798" s="6"/>
    </row>
    <row r="799" spans="21:22" x14ac:dyDescent="0.25">
      <c r="U799" s="6"/>
      <c r="V799" s="6"/>
    </row>
    <row r="800" spans="21:22" x14ac:dyDescent="0.25">
      <c r="U800" s="6"/>
      <c r="V800" s="6"/>
    </row>
    <row r="801" spans="21:22" x14ac:dyDescent="0.25">
      <c r="U801" s="6"/>
      <c r="V801" s="6"/>
    </row>
    <row r="802" spans="21:22" x14ac:dyDescent="0.25">
      <c r="U802" s="6"/>
      <c r="V802" s="6"/>
    </row>
    <row r="803" spans="21:22" x14ac:dyDescent="0.25">
      <c r="U803" s="6"/>
      <c r="V803" s="6"/>
    </row>
    <row r="804" spans="21:22" x14ac:dyDescent="0.25">
      <c r="U804" s="6"/>
      <c r="V804" s="6"/>
    </row>
    <row r="805" spans="21:22" x14ac:dyDescent="0.25">
      <c r="U805" s="6"/>
      <c r="V805" s="6"/>
    </row>
    <row r="806" spans="21:22" x14ac:dyDescent="0.25">
      <c r="U806" s="6"/>
      <c r="V806" s="6"/>
    </row>
    <row r="807" spans="21:22" x14ac:dyDescent="0.25">
      <c r="U807" s="6"/>
      <c r="V807" s="6"/>
    </row>
    <row r="808" spans="21:22" x14ac:dyDescent="0.25">
      <c r="U808" s="6"/>
      <c r="V808" s="6"/>
    </row>
    <row r="809" spans="21:22" x14ac:dyDescent="0.25">
      <c r="U809" s="6"/>
      <c r="V809" s="6"/>
    </row>
    <row r="810" spans="21:22" x14ac:dyDescent="0.25">
      <c r="U810" s="6"/>
      <c r="V810" s="6"/>
    </row>
    <row r="811" spans="21:22" x14ac:dyDescent="0.25">
      <c r="U811" s="6"/>
      <c r="V811" s="6"/>
    </row>
    <row r="812" spans="21:22" x14ac:dyDescent="0.25">
      <c r="U812" s="6"/>
      <c r="V812" s="6"/>
    </row>
    <row r="813" spans="21:22" x14ac:dyDescent="0.25">
      <c r="U813" s="6"/>
      <c r="V813" s="6"/>
    </row>
    <row r="814" spans="21:22" x14ac:dyDescent="0.25">
      <c r="U814" s="6"/>
      <c r="V814" s="6"/>
    </row>
    <row r="815" spans="21:22" x14ac:dyDescent="0.25">
      <c r="U815" s="6"/>
      <c r="V815" s="6"/>
    </row>
    <row r="816" spans="21:22" x14ac:dyDescent="0.25">
      <c r="U816" s="6"/>
      <c r="V816" s="6"/>
    </row>
    <row r="817" spans="21:22" x14ac:dyDescent="0.25">
      <c r="U817" s="6"/>
      <c r="V817" s="6"/>
    </row>
    <row r="818" spans="21:22" x14ac:dyDescent="0.25">
      <c r="U818" s="6"/>
      <c r="V818" s="6"/>
    </row>
    <row r="819" spans="21:22" x14ac:dyDescent="0.25">
      <c r="U819" s="6"/>
      <c r="V819" s="6"/>
    </row>
    <row r="820" spans="21:22" x14ac:dyDescent="0.25">
      <c r="U820" s="6"/>
      <c r="V820" s="6"/>
    </row>
    <row r="821" spans="21:22" x14ac:dyDescent="0.25">
      <c r="U821" s="6"/>
      <c r="V821" s="6"/>
    </row>
    <row r="822" spans="21:22" x14ac:dyDescent="0.25">
      <c r="U822" s="6"/>
      <c r="V822" s="6"/>
    </row>
    <row r="823" spans="21:22" x14ac:dyDescent="0.25">
      <c r="U823" s="6"/>
      <c r="V823" s="6"/>
    </row>
    <row r="824" spans="21:22" x14ac:dyDescent="0.25">
      <c r="U824" s="6"/>
      <c r="V824" s="6"/>
    </row>
    <row r="825" spans="21:22" x14ac:dyDescent="0.25">
      <c r="U825" s="6"/>
      <c r="V825" s="6"/>
    </row>
    <row r="826" spans="21:22" x14ac:dyDescent="0.25">
      <c r="U826" s="6"/>
      <c r="V826" s="6"/>
    </row>
    <row r="827" spans="21:22" x14ac:dyDescent="0.25">
      <c r="U827" s="6"/>
      <c r="V827" s="6"/>
    </row>
    <row r="828" spans="21:22" x14ac:dyDescent="0.25">
      <c r="U828" s="6"/>
      <c r="V828" s="6"/>
    </row>
    <row r="829" spans="21:22" x14ac:dyDescent="0.25">
      <c r="U829" s="6"/>
      <c r="V829" s="6"/>
    </row>
    <row r="830" spans="21:22" x14ac:dyDescent="0.25">
      <c r="U830" s="6"/>
      <c r="V830" s="6"/>
    </row>
    <row r="831" spans="21:22" x14ac:dyDescent="0.25">
      <c r="U831" s="6"/>
      <c r="V831" s="6"/>
    </row>
    <row r="832" spans="21:22" x14ac:dyDescent="0.25">
      <c r="U832" s="6"/>
      <c r="V832" s="6"/>
    </row>
    <row r="833" spans="21:22" x14ac:dyDescent="0.25">
      <c r="U833" s="6"/>
      <c r="V833" s="6"/>
    </row>
    <row r="834" spans="21:22" x14ac:dyDescent="0.25">
      <c r="U834" s="6"/>
      <c r="V834" s="6"/>
    </row>
    <row r="835" spans="21:22" x14ac:dyDescent="0.25">
      <c r="U835" s="6"/>
      <c r="V835" s="6"/>
    </row>
    <row r="836" spans="21:22" x14ac:dyDescent="0.25">
      <c r="U836" s="6"/>
      <c r="V836" s="6"/>
    </row>
    <row r="837" spans="21:22" x14ac:dyDescent="0.25">
      <c r="U837" s="6"/>
      <c r="V837" s="6"/>
    </row>
    <row r="838" spans="21:22" x14ac:dyDescent="0.25">
      <c r="U838" s="6"/>
      <c r="V838" s="6"/>
    </row>
    <row r="839" spans="21:22" x14ac:dyDescent="0.25">
      <c r="U839" s="6"/>
      <c r="V839" s="6"/>
    </row>
    <row r="840" spans="21:22" x14ac:dyDescent="0.25">
      <c r="U840" s="6"/>
      <c r="V840" s="6"/>
    </row>
    <row r="841" spans="21:22" x14ac:dyDescent="0.25">
      <c r="U841" s="6"/>
      <c r="V841" s="6"/>
    </row>
    <row r="842" spans="21:22" x14ac:dyDescent="0.25">
      <c r="U842" s="6"/>
      <c r="V842" s="6"/>
    </row>
    <row r="843" spans="21:22" x14ac:dyDescent="0.25">
      <c r="U843" s="6"/>
      <c r="V843" s="6"/>
    </row>
    <row r="844" spans="21:22" x14ac:dyDescent="0.25">
      <c r="U844" s="6"/>
      <c r="V844" s="6"/>
    </row>
    <row r="845" spans="21:22" x14ac:dyDescent="0.25">
      <c r="U845" s="6"/>
      <c r="V845" s="6"/>
    </row>
    <row r="846" spans="21:22" x14ac:dyDescent="0.25">
      <c r="U846" s="6"/>
      <c r="V846" s="6"/>
    </row>
    <row r="847" spans="21:22" x14ac:dyDescent="0.25">
      <c r="U847" s="6"/>
      <c r="V847" s="6"/>
    </row>
    <row r="848" spans="21:22" x14ac:dyDescent="0.25">
      <c r="U848" s="6"/>
      <c r="V848" s="6"/>
    </row>
    <row r="849" spans="21:22" x14ac:dyDescent="0.25">
      <c r="U849" s="6"/>
      <c r="V849" s="6"/>
    </row>
    <row r="850" spans="21:22" x14ac:dyDescent="0.25">
      <c r="U850" s="6"/>
      <c r="V850" s="6"/>
    </row>
    <row r="851" spans="21:22" x14ac:dyDescent="0.25">
      <c r="U851" s="6"/>
      <c r="V851" s="6"/>
    </row>
    <row r="852" spans="21:22" x14ac:dyDescent="0.25">
      <c r="U852" s="6"/>
      <c r="V852" s="6"/>
    </row>
    <row r="853" spans="21:22" x14ac:dyDescent="0.25">
      <c r="U853" s="6"/>
      <c r="V853" s="6"/>
    </row>
    <row r="854" spans="21:22" x14ac:dyDescent="0.25">
      <c r="U854" s="6"/>
      <c r="V854" s="6"/>
    </row>
    <row r="855" spans="21:22" x14ac:dyDescent="0.25">
      <c r="U855" s="6"/>
      <c r="V855" s="6"/>
    </row>
    <row r="856" spans="21:22" x14ac:dyDescent="0.25">
      <c r="U856" s="6"/>
      <c r="V856" s="6"/>
    </row>
    <row r="857" spans="21:22" x14ac:dyDescent="0.25">
      <c r="U857" s="6"/>
      <c r="V857" s="6"/>
    </row>
    <row r="858" spans="21:22" x14ac:dyDescent="0.25">
      <c r="U858" s="6"/>
      <c r="V858" s="6"/>
    </row>
    <row r="859" spans="21:22" x14ac:dyDescent="0.25">
      <c r="U859" s="6"/>
      <c r="V859" s="6"/>
    </row>
    <row r="860" spans="21:22" x14ac:dyDescent="0.25">
      <c r="U860" s="6"/>
      <c r="V860" s="6"/>
    </row>
    <row r="861" spans="21:22" x14ac:dyDescent="0.25">
      <c r="U861" s="6"/>
      <c r="V861" s="6"/>
    </row>
    <row r="862" spans="21:22" x14ac:dyDescent="0.25">
      <c r="U862" s="6"/>
      <c r="V862" s="6"/>
    </row>
    <row r="863" spans="21:22" x14ac:dyDescent="0.25">
      <c r="U863" s="6"/>
      <c r="V863" s="6"/>
    </row>
    <row r="864" spans="21:22" x14ac:dyDescent="0.25">
      <c r="U864" s="6"/>
      <c r="V864" s="6"/>
    </row>
    <row r="865" spans="21:22" x14ac:dyDescent="0.25">
      <c r="U865" s="6"/>
      <c r="V865" s="6"/>
    </row>
    <row r="866" spans="21:22" x14ac:dyDescent="0.25">
      <c r="U866" s="6"/>
      <c r="V866" s="6"/>
    </row>
    <row r="867" spans="21:22" x14ac:dyDescent="0.25">
      <c r="U867" s="6"/>
      <c r="V867" s="6"/>
    </row>
    <row r="868" spans="21:22" x14ac:dyDescent="0.25">
      <c r="U868" s="6"/>
      <c r="V868" s="6"/>
    </row>
    <row r="869" spans="21:22" x14ac:dyDescent="0.25">
      <c r="U869" s="6"/>
      <c r="V869" s="6"/>
    </row>
    <row r="870" spans="21:22" x14ac:dyDescent="0.25">
      <c r="U870" s="6"/>
      <c r="V870" s="6"/>
    </row>
    <row r="871" spans="21:22" x14ac:dyDescent="0.25">
      <c r="U871" s="6"/>
      <c r="V871" s="6"/>
    </row>
    <row r="872" spans="21:22" x14ac:dyDescent="0.25">
      <c r="U872" s="6"/>
      <c r="V872" s="6"/>
    </row>
    <row r="873" spans="21:22" x14ac:dyDescent="0.25">
      <c r="U873" s="6"/>
      <c r="V873" s="6"/>
    </row>
    <row r="874" spans="21:22" x14ac:dyDescent="0.25">
      <c r="U874" s="6"/>
      <c r="V874" s="6"/>
    </row>
    <row r="875" spans="21:22" x14ac:dyDescent="0.25">
      <c r="U875" s="6"/>
      <c r="V875" s="6"/>
    </row>
    <row r="876" spans="21:22" x14ac:dyDescent="0.25">
      <c r="U876" s="6"/>
      <c r="V876" s="6"/>
    </row>
    <row r="877" spans="21:22" x14ac:dyDescent="0.25">
      <c r="U877" s="6"/>
      <c r="V877" s="6"/>
    </row>
    <row r="878" spans="21:22" x14ac:dyDescent="0.25">
      <c r="U878" s="6"/>
      <c r="V878" s="6"/>
    </row>
    <row r="879" spans="21:22" x14ac:dyDescent="0.25">
      <c r="U879" s="6"/>
      <c r="V879" s="6"/>
    </row>
    <row r="880" spans="21:22" x14ac:dyDescent="0.25">
      <c r="U880" s="6"/>
      <c r="V880" s="6"/>
    </row>
    <row r="881" spans="21:22" x14ac:dyDescent="0.25">
      <c r="U881" s="6"/>
      <c r="V881" s="6"/>
    </row>
    <row r="882" spans="21:22" x14ac:dyDescent="0.25">
      <c r="U882" s="6"/>
      <c r="V882" s="6"/>
    </row>
    <row r="883" spans="21:22" x14ac:dyDescent="0.25">
      <c r="U883" s="6"/>
      <c r="V883" s="6"/>
    </row>
    <row r="884" spans="21:22" x14ac:dyDescent="0.25">
      <c r="U884" s="6"/>
      <c r="V884" s="6"/>
    </row>
    <row r="885" spans="21:22" x14ac:dyDescent="0.25">
      <c r="U885" s="6"/>
      <c r="V885" s="6"/>
    </row>
    <row r="886" spans="21:22" x14ac:dyDescent="0.25">
      <c r="U886" s="6"/>
      <c r="V886" s="6"/>
    </row>
    <row r="887" spans="21:22" x14ac:dyDescent="0.25">
      <c r="U887" s="6"/>
      <c r="V887" s="6"/>
    </row>
    <row r="888" spans="21:22" x14ac:dyDescent="0.25">
      <c r="U888" s="6"/>
      <c r="V888" s="6"/>
    </row>
    <row r="889" spans="21:22" x14ac:dyDescent="0.25">
      <c r="U889" s="6"/>
      <c r="V889" s="6"/>
    </row>
    <row r="890" spans="21:22" x14ac:dyDescent="0.25">
      <c r="U890" s="6"/>
      <c r="V890" s="6"/>
    </row>
    <row r="891" spans="21:22" x14ac:dyDescent="0.25">
      <c r="U891" s="6"/>
      <c r="V891" s="6"/>
    </row>
    <row r="892" spans="21:22" x14ac:dyDescent="0.25">
      <c r="U892" s="6"/>
      <c r="V892" s="6"/>
    </row>
    <row r="893" spans="21:22" x14ac:dyDescent="0.25">
      <c r="U893" s="6"/>
      <c r="V893" s="6"/>
    </row>
    <row r="894" spans="21:22" x14ac:dyDescent="0.25">
      <c r="U894" s="6"/>
      <c r="V894" s="6"/>
    </row>
    <row r="895" spans="21:22" x14ac:dyDescent="0.25">
      <c r="U895" s="6"/>
      <c r="V895" s="6"/>
    </row>
    <row r="896" spans="21:22" x14ac:dyDescent="0.25">
      <c r="U896" s="6"/>
      <c r="V896" s="6"/>
    </row>
    <row r="897" spans="21:22" x14ac:dyDescent="0.25">
      <c r="U897" s="6"/>
      <c r="V897" s="6"/>
    </row>
    <row r="898" spans="21:22" x14ac:dyDescent="0.25">
      <c r="U898" s="6"/>
      <c r="V898" s="6"/>
    </row>
    <row r="899" spans="21:22" x14ac:dyDescent="0.25">
      <c r="U899" s="6"/>
      <c r="V899" s="6"/>
    </row>
    <row r="900" spans="21:22" x14ac:dyDescent="0.25">
      <c r="U900" s="6"/>
      <c r="V900" s="6"/>
    </row>
    <row r="901" spans="21:22" x14ac:dyDescent="0.25">
      <c r="U901" s="6"/>
      <c r="V901" s="6"/>
    </row>
    <row r="902" spans="21:22" x14ac:dyDescent="0.25">
      <c r="U902" s="6"/>
      <c r="V902" s="6"/>
    </row>
    <row r="903" spans="21:22" x14ac:dyDescent="0.25">
      <c r="U903" s="6"/>
      <c r="V903" s="6"/>
    </row>
    <row r="904" spans="21:22" x14ac:dyDescent="0.25">
      <c r="U904" s="6"/>
      <c r="V904" s="6"/>
    </row>
    <row r="905" spans="21:22" x14ac:dyDescent="0.25">
      <c r="U905" s="6"/>
      <c r="V905" s="6"/>
    </row>
    <row r="906" spans="21:22" x14ac:dyDescent="0.25">
      <c r="U906" s="6"/>
      <c r="V906" s="6"/>
    </row>
    <row r="907" spans="21:22" x14ac:dyDescent="0.25">
      <c r="U907" s="6"/>
      <c r="V907" s="6"/>
    </row>
    <row r="908" spans="21:22" x14ac:dyDescent="0.25">
      <c r="U908" s="6"/>
      <c r="V908" s="6"/>
    </row>
    <row r="909" spans="21:22" x14ac:dyDescent="0.25">
      <c r="U909" s="6"/>
      <c r="V909" s="6"/>
    </row>
    <row r="910" spans="21:22" x14ac:dyDescent="0.25">
      <c r="U910" s="6"/>
      <c r="V910" s="6"/>
    </row>
    <row r="911" spans="21:22" x14ac:dyDescent="0.25">
      <c r="U911" s="6"/>
      <c r="V911" s="6"/>
    </row>
    <row r="912" spans="21:22" x14ac:dyDescent="0.25">
      <c r="U912" s="6"/>
      <c r="V912" s="6"/>
    </row>
    <row r="913" spans="21:22" x14ac:dyDescent="0.25">
      <c r="U913" s="6"/>
      <c r="V913" s="6"/>
    </row>
    <row r="914" spans="21:22" x14ac:dyDescent="0.25">
      <c r="U914" s="6"/>
      <c r="V914" s="6"/>
    </row>
    <row r="915" spans="21:22" x14ac:dyDescent="0.25">
      <c r="U915" s="6"/>
      <c r="V915" s="6"/>
    </row>
    <row r="916" spans="21:22" x14ac:dyDescent="0.25">
      <c r="U916" s="6"/>
      <c r="V916" s="6"/>
    </row>
    <row r="917" spans="21:22" x14ac:dyDescent="0.25">
      <c r="U917" s="6"/>
      <c r="V917" s="6"/>
    </row>
    <row r="918" spans="21:22" x14ac:dyDescent="0.25">
      <c r="U918" s="6"/>
      <c r="V918" s="6"/>
    </row>
    <row r="919" spans="21:22" x14ac:dyDescent="0.25">
      <c r="U919" s="6"/>
      <c r="V919" s="6"/>
    </row>
    <row r="920" spans="21:22" x14ac:dyDescent="0.25">
      <c r="U920" s="6"/>
      <c r="V920" s="6"/>
    </row>
    <row r="921" spans="21:22" x14ac:dyDescent="0.25">
      <c r="U921" s="6"/>
      <c r="V921" s="6"/>
    </row>
    <row r="922" spans="21:22" x14ac:dyDescent="0.25">
      <c r="U922" s="6"/>
      <c r="V922" s="6"/>
    </row>
    <row r="923" spans="21:22" x14ac:dyDescent="0.25">
      <c r="U923" s="6"/>
      <c r="V923" s="6"/>
    </row>
    <row r="924" spans="21:22" x14ac:dyDescent="0.25">
      <c r="U924" s="6"/>
      <c r="V924" s="6"/>
    </row>
    <row r="925" spans="21:22" x14ac:dyDescent="0.25">
      <c r="U925" s="6"/>
      <c r="V925" s="6"/>
    </row>
    <row r="926" spans="21:22" x14ac:dyDescent="0.25">
      <c r="U926" s="6"/>
      <c r="V926" s="6"/>
    </row>
    <row r="927" spans="21:22" x14ac:dyDescent="0.25">
      <c r="U927" s="6"/>
      <c r="V927" s="6"/>
    </row>
    <row r="928" spans="21:22" x14ac:dyDescent="0.25">
      <c r="U928" s="6"/>
      <c r="V928" s="6"/>
    </row>
    <row r="929" spans="21:22" x14ac:dyDescent="0.25">
      <c r="U929" s="6"/>
      <c r="V929" s="6"/>
    </row>
    <row r="930" spans="21:22" x14ac:dyDescent="0.25">
      <c r="U930" s="6"/>
      <c r="V930" s="6"/>
    </row>
    <row r="931" spans="21:22" x14ac:dyDescent="0.25">
      <c r="U931" s="6"/>
      <c r="V931" s="6"/>
    </row>
    <row r="932" spans="21:22" x14ac:dyDescent="0.25">
      <c r="U932" s="6"/>
      <c r="V932" s="6"/>
    </row>
    <row r="933" spans="21:22" x14ac:dyDescent="0.25">
      <c r="U933" s="6"/>
      <c r="V933" s="6"/>
    </row>
    <row r="934" spans="21:22" x14ac:dyDescent="0.25">
      <c r="U934" s="6"/>
      <c r="V934" s="6"/>
    </row>
    <row r="935" spans="21:22" x14ac:dyDescent="0.25">
      <c r="U935" s="6"/>
      <c r="V935" s="6"/>
    </row>
    <row r="936" spans="21:22" x14ac:dyDescent="0.25">
      <c r="U936" s="6"/>
      <c r="V936" s="6"/>
    </row>
    <row r="937" spans="21:22" x14ac:dyDescent="0.25">
      <c r="U937" s="6"/>
      <c r="V937" s="6"/>
    </row>
    <row r="938" spans="21:22" x14ac:dyDescent="0.25">
      <c r="U938" s="6"/>
      <c r="V938" s="6"/>
    </row>
    <row r="939" spans="21:22" x14ac:dyDescent="0.25">
      <c r="U939" s="6"/>
      <c r="V939" s="6"/>
    </row>
    <row r="940" spans="21:22" x14ac:dyDescent="0.25">
      <c r="U940" s="6"/>
      <c r="V940" s="6"/>
    </row>
    <row r="941" spans="21:22" x14ac:dyDescent="0.25">
      <c r="U941" s="6"/>
      <c r="V941" s="6"/>
    </row>
    <row r="942" spans="21:22" x14ac:dyDescent="0.25">
      <c r="U942" s="6"/>
      <c r="V942" s="6"/>
    </row>
    <row r="943" spans="21:22" x14ac:dyDescent="0.25">
      <c r="U943" s="6"/>
      <c r="V943" s="6"/>
    </row>
    <row r="944" spans="21:22" x14ac:dyDescent="0.25">
      <c r="U944" s="6"/>
      <c r="V944" s="6"/>
    </row>
    <row r="945" spans="21:22" x14ac:dyDescent="0.25">
      <c r="U945" s="6"/>
      <c r="V945" s="6"/>
    </row>
    <row r="946" spans="21:22" x14ac:dyDescent="0.25">
      <c r="U946" s="6"/>
      <c r="V946" s="6"/>
    </row>
    <row r="947" spans="21:22" x14ac:dyDescent="0.25">
      <c r="U947" s="6"/>
      <c r="V947" s="6"/>
    </row>
    <row r="948" spans="21:22" x14ac:dyDescent="0.25">
      <c r="U948" s="6"/>
      <c r="V948" s="6"/>
    </row>
    <row r="949" spans="21:22" x14ac:dyDescent="0.25">
      <c r="U949" s="6"/>
      <c r="V949" s="6"/>
    </row>
    <row r="950" spans="21:22" x14ac:dyDescent="0.25">
      <c r="U950" s="6"/>
      <c r="V950" s="6"/>
    </row>
    <row r="951" spans="21:22" x14ac:dyDescent="0.25">
      <c r="U951" s="6"/>
      <c r="V951" s="6"/>
    </row>
    <row r="952" spans="21:22" x14ac:dyDescent="0.25">
      <c r="U952" s="6"/>
      <c r="V952" s="6"/>
    </row>
    <row r="953" spans="21:22" x14ac:dyDescent="0.25">
      <c r="U953" s="6"/>
      <c r="V953" s="6"/>
    </row>
    <row r="954" spans="21:22" x14ac:dyDescent="0.25">
      <c r="U954" s="6"/>
      <c r="V954" s="6"/>
    </row>
    <row r="955" spans="21:22" x14ac:dyDescent="0.25">
      <c r="U955" s="6"/>
      <c r="V955" s="6"/>
    </row>
    <row r="956" spans="21:22" x14ac:dyDescent="0.25">
      <c r="U956" s="6"/>
      <c r="V956" s="6"/>
    </row>
    <row r="957" spans="21:22" x14ac:dyDescent="0.25">
      <c r="U957" s="6"/>
      <c r="V957" s="6"/>
    </row>
    <row r="958" spans="21:22" x14ac:dyDescent="0.25">
      <c r="U958" s="6"/>
      <c r="V958" s="6"/>
    </row>
    <row r="959" spans="21:22" x14ac:dyDescent="0.25">
      <c r="U959" s="6"/>
      <c r="V959" s="6"/>
    </row>
    <row r="960" spans="21:22" x14ac:dyDescent="0.25">
      <c r="U960" s="6"/>
      <c r="V960" s="6"/>
    </row>
    <row r="961" spans="21:22" x14ac:dyDescent="0.25">
      <c r="U961" s="6"/>
      <c r="V961" s="6"/>
    </row>
    <row r="962" spans="21:22" x14ac:dyDescent="0.25">
      <c r="U962" s="6"/>
      <c r="V962" s="6"/>
    </row>
    <row r="963" spans="21:22" x14ac:dyDescent="0.25">
      <c r="U963" s="6"/>
      <c r="V963" s="6"/>
    </row>
    <row r="964" spans="21:22" x14ac:dyDescent="0.25">
      <c r="U964" s="6"/>
      <c r="V964" s="6"/>
    </row>
    <row r="965" spans="21:22" x14ac:dyDescent="0.25">
      <c r="U965" s="6"/>
      <c r="V965" s="6"/>
    </row>
    <row r="966" spans="21:22" x14ac:dyDescent="0.25">
      <c r="U966" s="6"/>
      <c r="V966" s="6"/>
    </row>
    <row r="967" spans="21:22" x14ac:dyDescent="0.25">
      <c r="U967" s="6"/>
      <c r="V967" s="6"/>
    </row>
    <row r="968" spans="21:22" x14ac:dyDescent="0.25">
      <c r="U968" s="6"/>
      <c r="V968" s="6"/>
    </row>
    <row r="969" spans="21:22" x14ac:dyDescent="0.25">
      <c r="U969" s="6"/>
      <c r="V969" s="6"/>
    </row>
    <row r="970" spans="21:22" x14ac:dyDescent="0.25">
      <c r="U970" s="6"/>
      <c r="V970" s="6"/>
    </row>
    <row r="971" spans="21:22" x14ac:dyDescent="0.25">
      <c r="U971" s="6"/>
      <c r="V971" s="6"/>
    </row>
    <row r="972" spans="21:22" x14ac:dyDescent="0.25">
      <c r="U972" s="6"/>
      <c r="V972" s="6"/>
    </row>
    <row r="973" spans="21:22" x14ac:dyDescent="0.25">
      <c r="U973" s="6"/>
      <c r="V973" s="6"/>
    </row>
    <row r="974" spans="21:22" x14ac:dyDescent="0.25">
      <c r="U974" s="6"/>
      <c r="V974" s="6"/>
    </row>
    <row r="975" spans="21:22" x14ac:dyDescent="0.25">
      <c r="U975" s="6"/>
      <c r="V975" s="6"/>
    </row>
    <row r="976" spans="21:22" x14ac:dyDescent="0.25">
      <c r="U976" s="6"/>
      <c r="V976" s="6"/>
    </row>
    <row r="977" spans="21:22" x14ac:dyDescent="0.25">
      <c r="U977" s="6"/>
      <c r="V977" s="6"/>
    </row>
    <row r="978" spans="21:22" x14ac:dyDescent="0.25">
      <c r="U978" s="6"/>
      <c r="V978" s="6"/>
    </row>
    <row r="979" spans="21:22" x14ac:dyDescent="0.25">
      <c r="U979" s="6"/>
      <c r="V979" s="6"/>
    </row>
    <row r="980" spans="21:22" x14ac:dyDescent="0.25">
      <c r="U980" s="6"/>
      <c r="V980" s="6"/>
    </row>
    <row r="981" spans="21:22" x14ac:dyDescent="0.25">
      <c r="U981" s="6"/>
      <c r="V981" s="6"/>
    </row>
    <row r="982" spans="21:22" x14ac:dyDescent="0.25">
      <c r="U982" s="6"/>
      <c r="V982" s="6"/>
    </row>
    <row r="983" spans="21:22" x14ac:dyDescent="0.25">
      <c r="U983" s="6"/>
      <c r="V983" s="6"/>
    </row>
    <row r="984" spans="21:22" x14ac:dyDescent="0.25">
      <c r="U984" s="6"/>
      <c r="V984" s="6"/>
    </row>
    <row r="985" spans="21:22" x14ac:dyDescent="0.25">
      <c r="U985" s="6"/>
      <c r="V985" s="6"/>
    </row>
    <row r="986" spans="21:22" x14ac:dyDescent="0.25">
      <c r="U986" s="6"/>
      <c r="V986" s="6"/>
    </row>
    <row r="987" spans="21:22" x14ac:dyDescent="0.25">
      <c r="U987" s="6"/>
      <c r="V987" s="6"/>
    </row>
    <row r="988" spans="21:22" x14ac:dyDescent="0.25">
      <c r="U988" s="6"/>
      <c r="V988" s="6"/>
    </row>
    <row r="989" spans="21:22" x14ac:dyDescent="0.25">
      <c r="U989" s="6"/>
      <c r="V989" s="6"/>
    </row>
    <row r="990" spans="21:22" x14ac:dyDescent="0.25">
      <c r="U990" s="6"/>
      <c r="V990" s="6"/>
    </row>
    <row r="991" spans="21:22" x14ac:dyDescent="0.25">
      <c r="U991" s="6"/>
      <c r="V991" s="6"/>
    </row>
    <row r="992" spans="21:22" x14ac:dyDescent="0.25">
      <c r="U992" s="6"/>
      <c r="V992" s="6"/>
    </row>
    <row r="993" spans="21:22" x14ac:dyDescent="0.25">
      <c r="U993" s="6"/>
      <c r="V993" s="6"/>
    </row>
    <row r="994" spans="21:22" x14ac:dyDescent="0.25">
      <c r="U994" s="6"/>
      <c r="V994" s="6"/>
    </row>
    <row r="995" spans="21:22" x14ac:dyDescent="0.25">
      <c r="U995" s="6"/>
      <c r="V995" s="6"/>
    </row>
    <row r="996" spans="21:22" x14ac:dyDescent="0.25">
      <c r="U996" s="6"/>
      <c r="V996" s="6"/>
    </row>
    <row r="997" spans="21:22" x14ac:dyDescent="0.25">
      <c r="U997" s="6"/>
      <c r="V997" s="6"/>
    </row>
    <row r="998" spans="21:22" x14ac:dyDescent="0.25">
      <c r="U998" s="6"/>
      <c r="V998" s="6"/>
    </row>
    <row r="999" spans="21:22" x14ac:dyDescent="0.25">
      <c r="U999" s="6"/>
      <c r="V999" s="6"/>
    </row>
    <row r="1000" spans="21:22" x14ac:dyDescent="0.25">
      <c r="U1000" s="6"/>
      <c r="V1000" s="6"/>
    </row>
    <row r="1001" spans="21:22" x14ac:dyDescent="0.25">
      <c r="U1001" s="6"/>
      <c r="V1001" s="6"/>
    </row>
    <row r="1002" spans="21:22" x14ac:dyDescent="0.25">
      <c r="U1002" s="6"/>
      <c r="V1002" s="6"/>
    </row>
    <row r="1003" spans="21:22" x14ac:dyDescent="0.25">
      <c r="U1003" s="6"/>
      <c r="V1003" s="6"/>
    </row>
    <row r="1004" spans="21:22" x14ac:dyDescent="0.25">
      <c r="U1004" s="6"/>
      <c r="V1004" s="6"/>
    </row>
    <row r="1005" spans="21:22" x14ac:dyDescent="0.25">
      <c r="U1005" s="6"/>
      <c r="V1005" s="6"/>
    </row>
    <row r="1006" spans="21:22" x14ac:dyDescent="0.25">
      <c r="U1006" s="6"/>
      <c r="V1006" s="6"/>
    </row>
    <row r="1007" spans="21:22" x14ac:dyDescent="0.25">
      <c r="U1007" s="6"/>
      <c r="V1007" s="6"/>
    </row>
    <row r="1008" spans="21:22" x14ac:dyDescent="0.25">
      <c r="U1008" s="6"/>
      <c r="V1008" s="6"/>
    </row>
    <row r="1009" spans="21:22" x14ac:dyDescent="0.25">
      <c r="U1009" s="6"/>
      <c r="V1009" s="6"/>
    </row>
    <row r="1010" spans="21:22" x14ac:dyDescent="0.25">
      <c r="U1010" s="6"/>
      <c r="V1010" s="6"/>
    </row>
    <row r="1011" spans="21:22" x14ac:dyDescent="0.25">
      <c r="U1011" s="6"/>
      <c r="V1011" s="6"/>
    </row>
    <row r="1012" spans="21:22" x14ac:dyDescent="0.25">
      <c r="U1012" s="6"/>
      <c r="V1012" s="6"/>
    </row>
    <row r="1013" spans="21:22" x14ac:dyDescent="0.25">
      <c r="U1013" s="6"/>
      <c r="V1013" s="6"/>
    </row>
    <row r="1014" spans="21:22" x14ac:dyDescent="0.25">
      <c r="U1014" s="6"/>
      <c r="V1014" s="6"/>
    </row>
    <row r="1015" spans="21:22" x14ac:dyDescent="0.25">
      <c r="U1015" s="6"/>
      <c r="V1015" s="6"/>
    </row>
    <row r="1016" spans="21:22" x14ac:dyDescent="0.25">
      <c r="U1016" s="6"/>
      <c r="V1016" s="6"/>
    </row>
    <row r="1017" spans="21:22" x14ac:dyDescent="0.25">
      <c r="U1017" s="6"/>
      <c r="V1017" s="6"/>
    </row>
    <row r="1018" spans="21:22" x14ac:dyDescent="0.25">
      <c r="U1018" s="6"/>
      <c r="V1018" s="6"/>
    </row>
    <row r="1019" spans="21:22" x14ac:dyDescent="0.25">
      <c r="U1019" s="6"/>
      <c r="V1019" s="6"/>
    </row>
    <row r="1020" spans="21:22" x14ac:dyDescent="0.25">
      <c r="U1020" s="6"/>
      <c r="V1020" s="6"/>
    </row>
    <row r="1021" spans="21:22" x14ac:dyDescent="0.25">
      <c r="U1021" s="6"/>
      <c r="V1021" s="6"/>
    </row>
    <row r="1022" spans="21:22" x14ac:dyDescent="0.25">
      <c r="U1022" s="6"/>
      <c r="V1022" s="6"/>
    </row>
    <row r="1023" spans="21:22" x14ac:dyDescent="0.25">
      <c r="U1023" s="6"/>
      <c r="V1023" s="6"/>
    </row>
    <row r="1024" spans="21:22" x14ac:dyDescent="0.25">
      <c r="U1024" s="6"/>
      <c r="V1024" s="6"/>
    </row>
    <row r="1025" spans="21:22" x14ac:dyDescent="0.25">
      <c r="U1025" s="6"/>
      <c r="V1025" s="6"/>
    </row>
    <row r="1026" spans="21:22" x14ac:dyDescent="0.25">
      <c r="U1026" s="6"/>
      <c r="V1026" s="6"/>
    </row>
    <row r="1027" spans="21:22" x14ac:dyDescent="0.25">
      <c r="U1027" s="6"/>
      <c r="V1027" s="6"/>
    </row>
    <row r="1028" spans="21:22" x14ac:dyDescent="0.25">
      <c r="U1028" s="6"/>
      <c r="V1028" s="6"/>
    </row>
    <row r="1029" spans="21:22" x14ac:dyDescent="0.25">
      <c r="U1029" s="6"/>
      <c r="V1029" s="6"/>
    </row>
    <row r="1030" spans="21:22" x14ac:dyDescent="0.25">
      <c r="U1030" s="6"/>
      <c r="V1030" s="6"/>
    </row>
    <row r="1031" spans="21:22" x14ac:dyDescent="0.25">
      <c r="U1031" s="6"/>
      <c r="V1031" s="6"/>
    </row>
    <row r="1032" spans="21:22" x14ac:dyDescent="0.25">
      <c r="U1032" s="6"/>
      <c r="V1032" s="6"/>
    </row>
    <row r="1033" spans="21:22" x14ac:dyDescent="0.25">
      <c r="U1033" s="6"/>
      <c r="V1033" s="6"/>
    </row>
    <row r="1034" spans="21:22" x14ac:dyDescent="0.25">
      <c r="U1034" s="6"/>
      <c r="V1034" s="6"/>
    </row>
    <row r="1035" spans="21:22" x14ac:dyDescent="0.25">
      <c r="U1035" s="6"/>
      <c r="V1035" s="6"/>
    </row>
    <row r="1036" spans="21:22" x14ac:dyDescent="0.25">
      <c r="U1036" s="6"/>
      <c r="V1036" s="6"/>
    </row>
    <row r="1037" spans="21:22" x14ac:dyDescent="0.25">
      <c r="U1037" s="6"/>
      <c r="V1037" s="6"/>
    </row>
    <row r="1038" spans="21:22" x14ac:dyDescent="0.25">
      <c r="U1038" s="6"/>
      <c r="V1038" s="6"/>
    </row>
    <row r="1039" spans="21:22" x14ac:dyDescent="0.25">
      <c r="U1039" s="6"/>
      <c r="V1039" s="6"/>
    </row>
    <row r="1040" spans="21:22" x14ac:dyDescent="0.25">
      <c r="U1040" s="6"/>
      <c r="V1040" s="6"/>
    </row>
    <row r="1041" spans="21:22" x14ac:dyDescent="0.25">
      <c r="U1041" s="6"/>
      <c r="V1041" s="6"/>
    </row>
    <row r="1042" spans="21:22" x14ac:dyDescent="0.25">
      <c r="U1042" s="6"/>
      <c r="V1042" s="6"/>
    </row>
    <row r="1043" spans="21:22" x14ac:dyDescent="0.25">
      <c r="U1043" s="6"/>
      <c r="V1043" s="6"/>
    </row>
    <row r="1044" spans="21:22" x14ac:dyDescent="0.25">
      <c r="U1044" s="6"/>
      <c r="V1044" s="6"/>
    </row>
    <row r="1045" spans="21:22" x14ac:dyDescent="0.25">
      <c r="U1045" s="6"/>
      <c r="V1045" s="6"/>
    </row>
    <row r="1046" spans="21:22" x14ac:dyDescent="0.25">
      <c r="U1046" s="6"/>
      <c r="V1046" s="6"/>
    </row>
    <row r="1047" spans="21:22" x14ac:dyDescent="0.25">
      <c r="U1047" s="6"/>
      <c r="V1047" s="6"/>
    </row>
    <row r="1048" spans="21:22" x14ac:dyDescent="0.25">
      <c r="U1048" s="6"/>
      <c r="V1048" s="6"/>
    </row>
    <row r="1049" spans="21:22" x14ac:dyDescent="0.25">
      <c r="U1049" s="6"/>
      <c r="V1049" s="6"/>
    </row>
    <row r="1050" spans="21:22" x14ac:dyDescent="0.25">
      <c r="U1050" s="6"/>
      <c r="V1050" s="6"/>
    </row>
    <row r="1051" spans="21:22" x14ac:dyDescent="0.25">
      <c r="U1051" s="6"/>
      <c r="V1051" s="6"/>
    </row>
    <row r="1052" spans="21:22" x14ac:dyDescent="0.25">
      <c r="U1052" s="6"/>
      <c r="V1052" s="6"/>
    </row>
    <row r="1053" spans="21:22" x14ac:dyDescent="0.25">
      <c r="U1053" s="6"/>
      <c r="V1053" s="6"/>
    </row>
    <row r="1054" spans="21:22" x14ac:dyDescent="0.25">
      <c r="U1054" s="6"/>
      <c r="V1054" s="6"/>
    </row>
    <row r="1055" spans="21:22" x14ac:dyDescent="0.25">
      <c r="U1055" s="6"/>
      <c r="V1055" s="6"/>
    </row>
    <row r="1056" spans="21:22" x14ac:dyDescent="0.25">
      <c r="U1056" s="6"/>
      <c r="V1056" s="6"/>
    </row>
    <row r="1057" spans="21:22" x14ac:dyDescent="0.25">
      <c r="U1057" s="6"/>
      <c r="V1057" s="6"/>
    </row>
    <row r="1058" spans="21:22" x14ac:dyDescent="0.25">
      <c r="U1058" s="6"/>
      <c r="V1058" s="6"/>
    </row>
    <row r="1059" spans="21:22" x14ac:dyDescent="0.25">
      <c r="U1059" s="6"/>
      <c r="V1059" s="6"/>
    </row>
    <row r="1060" spans="21:22" x14ac:dyDescent="0.25">
      <c r="U1060" s="6"/>
      <c r="V1060" s="6"/>
    </row>
    <row r="1061" spans="21:22" x14ac:dyDescent="0.25">
      <c r="U1061" s="6"/>
      <c r="V1061" s="6"/>
    </row>
    <row r="1062" spans="21:22" x14ac:dyDescent="0.25">
      <c r="U1062" s="6"/>
      <c r="V1062" s="6"/>
    </row>
    <row r="1063" spans="21:22" x14ac:dyDescent="0.25">
      <c r="U1063" s="6"/>
      <c r="V1063" s="6"/>
    </row>
    <row r="1064" spans="21:22" x14ac:dyDescent="0.25">
      <c r="U1064" s="6"/>
      <c r="V1064" s="6"/>
    </row>
    <row r="1065" spans="21:22" x14ac:dyDescent="0.25">
      <c r="U1065" s="6"/>
      <c r="V1065" s="6"/>
    </row>
    <row r="1066" spans="21:22" x14ac:dyDescent="0.25">
      <c r="U1066" s="6"/>
      <c r="V1066" s="6"/>
    </row>
    <row r="1067" spans="21:22" x14ac:dyDescent="0.25">
      <c r="U1067" s="6"/>
      <c r="V1067" s="6"/>
    </row>
    <row r="1068" spans="21:22" x14ac:dyDescent="0.25">
      <c r="U1068" s="6"/>
      <c r="V1068" s="6"/>
    </row>
    <row r="1069" spans="21:22" x14ac:dyDescent="0.25">
      <c r="U1069" s="6"/>
      <c r="V1069" s="6"/>
    </row>
    <row r="1070" spans="21:22" x14ac:dyDescent="0.25">
      <c r="U1070" s="6"/>
      <c r="V1070" s="6"/>
    </row>
    <row r="1071" spans="21:22" x14ac:dyDescent="0.25">
      <c r="U1071" s="6"/>
      <c r="V1071" s="6"/>
    </row>
    <row r="1072" spans="21:22" x14ac:dyDescent="0.25">
      <c r="U1072" s="6"/>
      <c r="V1072" s="6"/>
    </row>
    <row r="1073" spans="21:22" x14ac:dyDescent="0.25">
      <c r="U1073" s="6"/>
      <c r="V1073" s="6"/>
    </row>
    <row r="1074" spans="21:22" x14ac:dyDescent="0.25">
      <c r="U1074" s="6"/>
      <c r="V1074" s="6"/>
    </row>
    <row r="1075" spans="21:22" x14ac:dyDescent="0.25">
      <c r="U1075" s="6"/>
      <c r="V1075" s="6"/>
    </row>
    <row r="1076" spans="21:22" x14ac:dyDescent="0.25">
      <c r="U1076" s="6"/>
      <c r="V1076" s="6"/>
    </row>
    <row r="1077" spans="21:22" x14ac:dyDescent="0.25">
      <c r="U1077" s="6"/>
      <c r="V1077" s="6"/>
    </row>
  </sheetData>
  <sheetProtection autoFilter="0"/>
  <autoFilter ref="A24:AG422" xr:uid="{45A1FEAD-1087-412B-A340-3F84C4198371}"/>
  <sortState xmlns:xlrd2="http://schemas.microsoft.com/office/spreadsheetml/2017/richdata2" ref="A25:AD422">
    <sortCondition ref="A25:A422"/>
  </sortState>
  <mergeCells count="29">
    <mergeCell ref="B3:F3"/>
    <mergeCell ref="B2:F2"/>
    <mergeCell ref="B4:F4"/>
    <mergeCell ref="B5:F5"/>
    <mergeCell ref="U22:Z23"/>
    <mergeCell ref="A9:AD9"/>
    <mergeCell ref="A22:A24"/>
    <mergeCell ref="B22:B24"/>
    <mergeCell ref="C22:C24"/>
    <mergeCell ref="D22:D24"/>
    <mergeCell ref="E22:E24"/>
    <mergeCell ref="A6:B6"/>
    <mergeCell ref="A8:AD8"/>
    <mergeCell ref="A10:AD10"/>
    <mergeCell ref="A7:AD7"/>
    <mergeCell ref="AC22:AD23"/>
    <mergeCell ref="H21:N21"/>
    <mergeCell ref="F22:F24"/>
    <mergeCell ref="S21:AD21"/>
    <mergeCell ref="H23:H24"/>
    <mergeCell ref="I23:K23"/>
    <mergeCell ref="L23:L24"/>
    <mergeCell ref="AA22:AB23"/>
    <mergeCell ref="G22:G24"/>
    <mergeCell ref="H22:L22"/>
    <mergeCell ref="M22:N23"/>
    <mergeCell ref="S22:T23"/>
    <mergeCell ref="O22:R23"/>
    <mergeCell ref="O21:R21"/>
  </mergeCells>
  <phoneticPr fontId="30" type="noConversion"/>
  <dataValidations count="9">
    <dataValidation type="list" allowBlank="1" showInputMessage="1" showErrorMessage="1" sqref="D25:D56 D398 D119:D141 D405 D411:D412 D161:D199 D285:D395 D234:D248 D256:D265" xr:uid="{A820A6B5-F509-440E-8353-43C1E098717C}">
      <formula1>$D$16:$D$20</formula1>
    </dataValidation>
    <dataValidation type="list" allowBlank="1" showInputMessage="1" showErrorMessage="1" sqref="E25:E56 E398 E119:E141 E405 E411:E412 E161:E199 E285:E395 E234:E248 E256:E265" xr:uid="{5B40F145-F0E2-4DFF-BA0B-C1F0BF3C0E3D}">
      <formula1>$E$19:$E$20</formula1>
    </dataValidation>
    <dataValidation type="list" allowBlank="1" showInputMessage="1" showErrorMessage="1" sqref="F25:F56 F398 F119:F141 F405 F411:F412 F161:F199 F285:F395 F234:F248 F256:F265" xr:uid="{5BEA3697-88EB-4600-A93E-616878FDEDA8}">
      <formula1>$F$18:$F$20</formula1>
    </dataValidation>
    <dataValidation type="list" allowBlank="1" showErrorMessage="1" sqref="F142:F160 F57:F118" xr:uid="{B6970790-24D0-4D5C-AFE6-AADBAE01D112}">
      <formula1>$F$18:$F$20</formula1>
    </dataValidation>
    <dataValidation type="list" allowBlank="1" showErrorMessage="1" sqref="E142:E160 E57:E118" xr:uid="{58531F7F-8353-4B8F-8C8E-B1E407EEA72C}">
      <formula1>$E$19:$E$20</formula1>
    </dataValidation>
    <dataValidation type="list" allowBlank="1" showErrorMessage="1" sqref="D142:D160 D57:D118" xr:uid="{71B4A442-722A-4CFD-AC10-74EF982D19CF}">
      <formula1>$D$16:$D$20</formula1>
    </dataValidation>
    <dataValidation type="list" allowBlank="1" showInputMessage="1" showErrorMessage="1" sqref="F266:F284 F200:F233 F249:F255" xr:uid="{44B98189-7188-4DBB-8602-D73C2B906795}">
      <formula1>$F$17:$F$19</formula1>
    </dataValidation>
    <dataValidation type="list" allowBlank="1" showInputMessage="1" showErrorMessage="1" sqref="E266:E284 E200:E233 E249:E255" xr:uid="{FB497111-A460-4C14-B942-AE500D8C2877}">
      <formula1>$E$18:$E$19</formula1>
    </dataValidation>
    <dataValidation type="list" allowBlank="1" showInputMessage="1" showErrorMessage="1" sqref="D266:D284 D200:D233 D249:D255" xr:uid="{3DAE649A-BA8D-43A5-8DFC-7738B9E426F4}">
      <formula1>$D$15:$D$19</formula1>
    </dataValidation>
  </dataValidations>
  <pageMargins left="0.51181102362204722" right="0.51181102362204722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Refrigeradores e Assemelhados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 Carla Coimbra</dc:creator>
  <cp:lastModifiedBy>danielle assafin</cp:lastModifiedBy>
  <dcterms:created xsi:type="dcterms:W3CDTF">2020-10-07T16:01:59Z</dcterms:created>
  <dcterms:modified xsi:type="dcterms:W3CDTF">2023-12-22T23:28:07Z</dcterms:modified>
</cp:coreProperties>
</file>