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Mathematica\Ge 1 Sets\"/>
    </mc:Choice>
  </mc:AlternateContent>
  <xr:revisionPtr revIDLastSave="0" documentId="13_ncr:1_{D8ECA83C-820D-453D-AE0C-C940FE4CFABB}" xr6:coauthVersionLast="31" xr6:coauthVersionMax="31" xr10:uidLastSave="{00000000-0000-0000-0000-000000000000}"/>
  <bookViews>
    <workbookView xWindow="0" yWindow="0" windowWidth="23040" windowHeight="9072" activeTab="2" xr2:uid="{9FAB7D61-0992-410B-8AC4-C4D95DD0BC04}"/>
  </bookViews>
  <sheets>
    <sheet name="87 Rb Decay" sheetId="1" r:id="rId1"/>
    <sheet name="Isochrons" sheetId="2" r:id="rId2"/>
    <sheet name="Age of the Solar System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2" l="1"/>
  <c r="B13" i="1"/>
  <c r="B14" i="1"/>
  <c r="B15" i="1"/>
  <c r="B16" i="1"/>
  <c r="B17" i="1"/>
  <c r="B18" i="1"/>
  <c r="B12" i="1"/>
  <c r="A12" i="1"/>
  <c r="A13" i="1"/>
  <c r="A14" i="1"/>
  <c r="A15" i="1"/>
  <c r="A16" i="1"/>
  <c r="A17" i="1"/>
  <c r="A18" i="1"/>
  <c r="A11" i="1"/>
  <c r="I3" i="1"/>
  <c r="I4" i="1"/>
  <c r="I5" i="1"/>
  <c r="I6" i="1"/>
  <c r="I7" i="1"/>
  <c r="I8" i="1"/>
  <c r="I2" i="1"/>
  <c r="F3" i="1"/>
  <c r="G3" i="1"/>
  <c r="F4" i="1"/>
  <c r="G4" i="1"/>
  <c r="F5" i="1"/>
  <c r="G5" i="1"/>
  <c r="F6" i="1"/>
  <c r="G6" i="1"/>
  <c r="F7" i="1"/>
  <c r="G7" i="1"/>
  <c r="F8" i="1"/>
  <c r="G8" i="1"/>
  <c r="F2" i="1"/>
  <c r="G2" i="1"/>
</calcChain>
</file>

<file path=xl/sharedStrings.xml><?xml version="1.0" encoding="utf-8"?>
<sst xmlns="http://schemas.openxmlformats.org/spreadsheetml/2006/main" count="34" uniqueCount="24">
  <si>
    <t>Time Step</t>
  </si>
  <si>
    <t>85 Rb (Black)</t>
  </si>
  <si>
    <t>87 Sr (Red)</t>
  </si>
  <si>
    <t>86 Sr (Blue)</t>
  </si>
  <si>
    <t>87 Rb / 86 Sr</t>
  </si>
  <si>
    <t>87 Sr / 86 Sr</t>
  </si>
  <si>
    <t>87 Rb (White)</t>
  </si>
  <si>
    <t>Check</t>
  </si>
  <si>
    <t>Ln 87 Rb</t>
  </si>
  <si>
    <t>t = 0</t>
  </si>
  <si>
    <t>t = 2</t>
  </si>
  <si>
    <t>t = 4</t>
  </si>
  <si>
    <t>t = 6</t>
  </si>
  <si>
    <t>Spinning</t>
  </si>
  <si>
    <t>BIAOB</t>
  </si>
  <si>
    <t>Garnet</t>
  </si>
  <si>
    <t>Team A</t>
  </si>
  <si>
    <t>Ratio</t>
  </si>
  <si>
    <t>Split</t>
  </si>
  <si>
    <t>Glass</t>
  </si>
  <si>
    <t>Tridymite</t>
  </si>
  <si>
    <t>Plagioclase</t>
  </si>
  <si>
    <t>Pryoxene</t>
  </si>
  <si>
    <t>Whole 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</si>
</sst>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87 Rb (White) Left in Sample per Time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'87 Rb Decay'!$B$1</c:f>
              <c:strCache>
                <c:ptCount val="1"/>
                <c:pt idx="0">
                  <c:v>87 Rb (White)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exp"/>
            <c:intercept val="200"/>
            <c:dispRSqr val="1"/>
            <c:dispEq val="1"/>
            <c:trendlineLbl>
              <c:layout>
                <c:manualLayout>
                  <c:x val="3.3391294838145229E-2"/>
                  <c:y val="-0.35113626421697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'87 Rb Decay'!$A$2:$A$8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'87 Rb Decay'!$B$2:$B$8</c:f>
              <c:numCache>
                <c:formatCode>General</c:formatCode>
                <c:ptCount val="7"/>
                <c:pt idx="0">
                  <c:v>200</c:v>
                </c:pt>
                <c:pt idx="1">
                  <c:v>175</c:v>
                </c:pt>
                <c:pt idx="2">
                  <c:v>148</c:v>
                </c:pt>
                <c:pt idx="3">
                  <c:v>120</c:v>
                </c:pt>
                <c:pt idx="4">
                  <c:v>97</c:v>
                </c:pt>
                <c:pt idx="5">
                  <c:v>81</c:v>
                </c:pt>
                <c:pt idx="6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2-45C7-B627-884AFC342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19984"/>
        <c:axId val="417118344"/>
      </c:scatterChart>
      <c:valAx>
        <c:axId val="41711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</a:rPr>
                  <a:t> Step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18344"/>
        <c:crosses val="autoZero"/>
        <c:crossBetween val="midCat"/>
      </c:valAx>
      <c:valAx>
        <c:axId val="417118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87</a:t>
                </a:r>
                <a:r>
                  <a:rPr lang="en-US" baseline="0">
                    <a:solidFill>
                      <a:schemeClr val="tx1"/>
                    </a:solidFill>
                  </a:rPr>
                  <a:t> Rb Left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Ln 87 Rb (White) Left</a:t>
            </a:r>
            <a:r>
              <a:rPr lang="en-US" baseline="0">
                <a:solidFill>
                  <a:schemeClr val="tx1"/>
                </a:solidFill>
              </a:rPr>
              <a:t> in Sample per Time Step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'87 Rb Decay'!$B$11</c:f>
              <c:strCache>
                <c:ptCount val="1"/>
                <c:pt idx="0">
                  <c:v>Ln 87 Rb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intercept val="5.3"/>
            <c:dispRSqr val="1"/>
            <c:dispEq val="1"/>
            <c:trendlineLbl>
              <c:layout>
                <c:manualLayout>
                  <c:x val="5.3758311461067368E-2"/>
                  <c:y val="-0.461617818606007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'87 Rb Decay'!$A$12:$A$18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'87 Rb Decay'!$B$12:$B$18</c:f>
              <c:numCache>
                <c:formatCode>General</c:formatCode>
                <c:ptCount val="7"/>
                <c:pt idx="0">
                  <c:v>5.2983173665480363</c:v>
                </c:pt>
                <c:pt idx="1">
                  <c:v>5.1647859739235145</c:v>
                </c:pt>
                <c:pt idx="2">
                  <c:v>4.9972122737641147</c:v>
                </c:pt>
                <c:pt idx="3">
                  <c:v>4.7874917427820458</c:v>
                </c:pt>
                <c:pt idx="4">
                  <c:v>4.5747109785033828</c:v>
                </c:pt>
                <c:pt idx="5">
                  <c:v>4.3944491546724391</c:v>
                </c:pt>
                <c:pt idx="6">
                  <c:v>4.0943445622221004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B-47A0-BD40-930A81BAC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33432"/>
        <c:axId val="534741304"/>
      </c:scatterChart>
      <c:valAx>
        <c:axId val="534733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41304"/>
        <c:crosses val="autoZero"/>
        <c:crossBetween val="midCat"/>
      </c:valAx>
      <c:valAx>
        <c:axId val="534741304"/>
        <c:scaling>
          <c:orientation val="minMax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Ln</a:t>
                </a:r>
                <a:r>
                  <a:rPr lang="en-US" baseline="0">
                    <a:solidFill>
                      <a:schemeClr val="tx1"/>
                    </a:solidFill>
                  </a:rPr>
                  <a:t> 87 Rb Left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3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Isochron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'87 Rb Decay'!$G$1</c:f>
              <c:strCache>
                <c:ptCount val="1"/>
                <c:pt idx="0">
                  <c:v>87 Sr / 86 Sr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'87 Rb Decay'!$F$2:$F$8</c:f>
              <c:numCache>
                <c:formatCode>General</c:formatCode>
                <c:ptCount val="7"/>
                <c:pt idx="0">
                  <c:v>1.7241379310344827</c:v>
                </c:pt>
                <c:pt idx="1">
                  <c:v>1.5086206896551724</c:v>
                </c:pt>
                <c:pt idx="2">
                  <c:v>1.2758620689655173</c:v>
                </c:pt>
                <c:pt idx="3">
                  <c:v>1.0344827586206897</c:v>
                </c:pt>
                <c:pt idx="4">
                  <c:v>0.83620689655172409</c:v>
                </c:pt>
                <c:pt idx="5">
                  <c:v>0.69827586206896552</c:v>
                </c:pt>
                <c:pt idx="6">
                  <c:v>0.51724137931034486</c:v>
                </c:pt>
              </c:numCache>
            </c:numRef>
          </c:xVal>
          <c:yVal>
            <c:numRef>
              <c:f>'87 Rb Decay'!$G$2:$G$8</c:f>
              <c:numCache>
                <c:formatCode>General</c:formatCode>
                <c:ptCount val="7"/>
                <c:pt idx="0">
                  <c:v>0.68965517241379315</c:v>
                </c:pt>
                <c:pt idx="1">
                  <c:v>0.90517241379310343</c:v>
                </c:pt>
                <c:pt idx="2">
                  <c:v>1.1379310344827587</c:v>
                </c:pt>
                <c:pt idx="3">
                  <c:v>1.3793103448275863</c:v>
                </c:pt>
                <c:pt idx="4">
                  <c:v>1.5775862068965518</c:v>
                </c:pt>
                <c:pt idx="5">
                  <c:v>1.7155172413793103</c:v>
                </c:pt>
                <c:pt idx="6">
                  <c:v>1.896551724137931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F-4BC4-A907-1B93DF788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73680"/>
        <c:axId val="533371056"/>
      </c:scatterChart>
      <c:valAx>
        <c:axId val="53337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87 Rb / 86 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71056"/>
        <c:crosses val="autoZero"/>
        <c:crossBetween val="midCat"/>
      </c:valAx>
      <c:valAx>
        <c:axId val="533371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87 Sr</a:t>
                </a:r>
                <a:r>
                  <a:rPr lang="en-US" baseline="0">
                    <a:solidFill>
                      <a:schemeClr val="tx1"/>
                    </a:solidFill>
                  </a:rPr>
                  <a:t> / 86 Sr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7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Rb-Sr Isochron</a:t>
            </a:r>
            <a:r>
              <a:rPr lang="en-US" baseline="0">
                <a:solidFill>
                  <a:schemeClr val="tx1"/>
                </a:solidFill>
              </a:rPr>
              <a:t> Curves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=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Spinning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719-4C27-AC8D-8D32023AAFB4}"/>
                </c:ext>
              </c:extLst>
            </c:dLbl>
            <c:dLbl>
              <c:idx val="1"/>
              <c:layout>
                <c:manualLayout>
                  <c:x val="-6.5782389446217213E-2"/>
                  <c:y val="3.07499827827644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Bet it all on Black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719-4C27-AC8D-8D32023AAFB4}"/>
                </c:ext>
              </c:extLst>
            </c:dLbl>
            <c:dLbl>
              <c:idx val="2"/>
              <c:layout>
                <c:manualLayout>
                  <c:x val="-3.5908725695002426E-2"/>
                  <c:y val="3.72287647717504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Garnet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719-4C27-AC8D-8D32023AAFB4}"/>
                </c:ext>
              </c:extLst>
            </c:dLbl>
            <c:dLbl>
              <c:idx val="3"/>
              <c:layout>
                <c:manualLayout>
                  <c:x val="-5.6958288377218155E-2"/>
                  <c:y val="3.72287647717504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Team 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719-4C27-AC8D-8D32023AAF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599733706756045E-2"/>
                  <c:y val="-5.88773342107746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Isochrons!$B$4:$B$7</c:f>
              <c:numCache>
                <c:formatCode>General</c:formatCode>
                <c:ptCount val="4"/>
                <c:pt idx="0">
                  <c:v>6.8970000000000002</c:v>
                </c:pt>
                <c:pt idx="1">
                  <c:v>1.72</c:v>
                </c:pt>
                <c:pt idx="2">
                  <c:v>0.86199999999999999</c:v>
                </c:pt>
                <c:pt idx="3">
                  <c:v>0.49299999999999999</c:v>
                </c:pt>
              </c:numCache>
            </c:numRef>
          </c:xVal>
          <c:yVal>
            <c:numRef>
              <c:f>Isochrons!$C$4:$C$7</c:f>
              <c:numCache>
                <c:formatCode>General</c:formatCode>
                <c:ptCount val="4"/>
                <c:pt idx="0">
                  <c:v>0.69</c:v>
                </c:pt>
                <c:pt idx="1">
                  <c:v>0.69</c:v>
                </c:pt>
                <c:pt idx="2">
                  <c:v>0.69</c:v>
                </c:pt>
                <c:pt idx="3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9-4C27-AC8D-8D32023AAFB4}"/>
            </c:ext>
          </c:extLst>
        </c:ser>
        <c:ser>
          <c:idx val="1"/>
          <c:order val="1"/>
          <c:tx>
            <c:v>t = 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72825080538402E-2"/>
                  <c:y val="-6.61292338457692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Isochrons!$D$4:$D$7</c:f>
              <c:numCache>
                <c:formatCode>General</c:formatCode>
                <c:ptCount val="4"/>
                <c:pt idx="0">
                  <c:v>4.9660000000000002</c:v>
                </c:pt>
                <c:pt idx="1">
                  <c:v>1.28</c:v>
                </c:pt>
                <c:pt idx="2">
                  <c:v>0.57299999999999995</c:v>
                </c:pt>
                <c:pt idx="3">
                  <c:v>0.34200000000000003</c:v>
                </c:pt>
              </c:numCache>
            </c:numRef>
          </c:xVal>
          <c:yVal>
            <c:numRef>
              <c:f>Isochrons!$E$4:$E$7</c:f>
              <c:numCache>
                <c:formatCode>General</c:formatCode>
                <c:ptCount val="4"/>
                <c:pt idx="0">
                  <c:v>2.621</c:v>
                </c:pt>
                <c:pt idx="1">
                  <c:v>1.1399999999999999</c:v>
                </c:pt>
                <c:pt idx="2">
                  <c:v>0.97799999999999998</c:v>
                </c:pt>
                <c:pt idx="3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19-4C27-AC8D-8D32023AAFB4}"/>
            </c:ext>
          </c:extLst>
        </c:ser>
        <c:ser>
          <c:idx val="2"/>
          <c:order val="2"/>
          <c:tx>
            <c:v>t = 4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482641200462187"/>
                  <c:y val="-5.06117857716765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Isochrons!$F$4:$F$7</c:f>
              <c:numCache>
                <c:formatCode>General</c:formatCode>
                <c:ptCount val="4"/>
                <c:pt idx="0">
                  <c:v>3.1379999999999999</c:v>
                </c:pt>
                <c:pt idx="1">
                  <c:v>0.83599999999999997</c:v>
                </c:pt>
                <c:pt idx="2">
                  <c:v>0.36599999999999999</c:v>
                </c:pt>
                <c:pt idx="3">
                  <c:v>0.219</c:v>
                </c:pt>
              </c:numCache>
            </c:numRef>
          </c:xVal>
          <c:yVal>
            <c:numRef>
              <c:f>Isochrons!$G$4:$G$7</c:f>
              <c:numCache>
                <c:formatCode>General</c:formatCode>
                <c:ptCount val="4"/>
                <c:pt idx="0">
                  <c:v>4.4480000000000004</c:v>
                </c:pt>
                <c:pt idx="1">
                  <c:v>1.58</c:v>
                </c:pt>
                <c:pt idx="2">
                  <c:v>1.19</c:v>
                </c:pt>
                <c:pt idx="3">
                  <c:v>0.98299999999999998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19-4C27-AC8D-8D32023AAFB4}"/>
            </c:ext>
          </c:extLst>
        </c:ser>
        <c:ser>
          <c:idx val="3"/>
          <c:order val="3"/>
          <c:tx>
            <c:v>t = 6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Isochrons!$H$4:$H$7</c:f>
              <c:numCache>
                <c:formatCode>General</c:formatCode>
                <c:ptCount val="4"/>
                <c:pt idx="0">
                  <c:v>2.1720000000000002</c:v>
                </c:pt>
                <c:pt idx="1">
                  <c:v>0.51700000000000002</c:v>
                </c:pt>
                <c:pt idx="2">
                  <c:v>0.26300000000000001</c:v>
                </c:pt>
                <c:pt idx="3">
                  <c:v>0.15</c:v>
                </c:pt>
              </c:numCache>
            </c:numRef>
          </c:xVal>
          <c:yVal>
            <c:numRef>
              <c:f>Isochrons!$I$4:$I$7</c:f>
              <c:numCache>
                <c:formatCode>General</c:formatCode>
                <c:ptCount val="4"/>
                <c:pt idx="0">
                  <c:v>5.4139999999999997</c:v>
                </c:pt>
                <c:pt idx="1">
                  <c:v>1.9</c:v>
                </c:pt>
                <c:pt idx="2">
                  <c:v>1.29</c:v>
                </c:pt>
                <c:pt idx="3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19-4C27-AC8D-8D32023AA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757688"/>
        <c:axId val="542750800"/>
      </c:scatterChart>
      <c:valAx>
        <c:axId val="54275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87 Rb</a:t>
                </a:r>
                <a:r>
                  <a:rPr lang="en-US" baseline="0">
                    <a:solidFill>
                      <a:schemeClr val="tx1"/>
                    </a:solidFill>
                  </a:rPr>
                  <a:t> / 86 Sr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50800"/>
        <c:crosses val="autoZero"/>
        <c:crossBetween val="midCat"/>
      </c:valAx>
      <c:valAx>
        <c:axId val="542750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87 Sr</a:t>
                </a:r>
                <a:r>
                  <a:rPr lang="en-US" baseline="0">
                    <a:solidFill>
                      <a:schemeClr val="tx1"/>
                    </a:solidFill>
                  </a:rPr>
                  <a:t> / 86 Sr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5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Rb-Sr Isochron at intial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Isochrons!$C$3</c:f>
              <c:strCache>
                <c:ptCount val="1"/>
                <c:pt idx="0">
                  <c:v>87 Sr / 86 Sr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Spinning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C9-47E4-A077-D81BF6276F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Bet it all on</a:t>
                    </a:r>
                    <a:r>
                      <a:rPr lang="en-US" baseline="0"/>
                      <a:t> Black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C9-47E4-A077-D81BF6276FD4}"/>
                </c:ext>
              </c:extLst>
            </c:dLbl>
            <c:dLbl>
              <c:idx val="2"/>
              <c:layout>
                <c:manualLayout>
                  <c:x val="-7.4781417628918836E-2"/>
                  <c:y val="4.37560100905752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Garnet</a:t>
                    </a:r>
                    <a:r>
                      <a:rPr lang="en-US" baseline="0"/>
                      <a:t> is Green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C9-47E4-A077-D81BF6276FD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Team</a:t>
                    </a:r>
                    <a:r>
                      <a:rPr lang="en-US" baseline="0"/>
                      <a:t> A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C9-47E4-A077-D81BF6276F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Isochrons!$B$4:$B$7</c:f>
              <c:numCache>
                <c:formatCode>General</c:formatCode>
                <c:ptCount val="4"/>
                <c:pt idx="0">
                  <c:v>6.8970000000000002</c:v>
                </c:pt>
                <c:pt idx="1">
                  <c:v>1.72</c:v>
                </c:pt>
                <c:pt idx="2">
                  <c:v>0.86199999999999999</c:v>
                </c:pt>
                <c:pt idx="3">
                  <c:v>0.49299999999999999</c:v>
                </c:pt>
              </c:numCache>
            </c:numRef>
          </c:xVal>
          <c:yVal>
            <c:numRef>
              <c:f>Isochrons!$C$4:$C$7</c:f>
              <c:numCache>
                <c:formatCode>General</c:formatCode>
                <c:ptCount val="4"/>
                <c:pt idx="0">
                  <c:v>0.69</c:v>
                </c:pt>
                <c:pt idx="1">
                  <c:v>0.69</c:v>
                </c:pt>
                <c:pt idx="2">
                  <c:v>0.69</c:v>
                </c:pt>
                <c:pt idx="3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9-47E4-A077-D81BF6276F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2200176"/>
        <c:axId val="422200832"/>
      </c:scatterChart>
      <c:valAx>
        <c:axId val="42220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87 Rb / 86 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00832"/>
        <c:crosses val="autoZero"/>
        <c:crossBetween val="midCat"/>
      </c:valAx>
      <c:valAx>
        <c:axId val="422200832"/>
        <c:scaling>
          <c:orientation val="minMax"/>
          <c:max val="0.75000000000000011"/>
          <c:min val="0.6500000000000001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87 Sr / 86 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0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87 Sr / 86 Sr in the Juvinas Basaltic Achondrite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of the Solar System'!$C$1</c:f>
              <c:strCache>
                <c:ptCount val="1"/>
                <c:pt idx="0">
                  <c:v>87 Sr / 86 Sr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of the Solar System'!$A$2:$A$6</c:f>
              <c:strCache>
                <c:ptCount val="5"/>
                <c:pt idx="0">
                  <c:v>Glass</c:v>
                </c:pt>
                <c:pt idx="1">
                  <c:v>Tridymite</c:v>
                </c:pt>
                <c:pt idx="2">
                  <c:v>Plagioclase</c:v>
                </c:pt>
                <c:pt idx="3">
                  <c:v>Pryoxene</c:v>
                </c:pt>
                <c:pt idx="4">
                  <c:v>Whole Rock</c:v>
                </c:pt>
              </c:strCache>
            </c:strRef>
          </c:cat>
          <c:val>
            <c:numRef>
              <c:f>'Age of the Solar System'!$C$2:$C$6</c:f>
              <c:numCache>
                <c:formatCode>General</c:formatCode>
                <c:ptCount val="5"/>
                <c:pt idx="0">
                  <c:v>0.70472999999999997</c:v>
                </c:pt>
                <c:pt idx="1">
                  <c:v>0.70062999999999998</c:v>
                </c:pt>
                <c:pt idx="2">
                  <c:v>0.69913999999999998</c:v>
                </c:pt>
                <c:pt idx="3">
                  <c:v>0.69950000000000001</c:v>
                </c:pt>
                <c:pt idx="4">
                  <c:v>0.69926999999999995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B-4D63-B19C-E7EDAC04B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352688"/>
        <c:axId val="533358920"/>
      </c:barChart>
      <c:catAx>
        <c:axId val="53335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Minerals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58920"/>
        <c:crosses val="autoZero"/>
        <c:auto val="1"/>
        <c:lblAlgn val="ctr"/>
        <c:lblOffset val="100"/>
        <c:noMultiLvlLbl val="0"/>
      </c:catAx>
      <c:valAx>
        <c:axId val="53335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87 Sr / 86 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5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Rb - Sr Isochron</a:t>
            </a:r>
            <a:r>
              <a:rPr lang="en-US" baseline="0">
                <a:solidFill>
                  <a:schemeClr val="tx1"/>
                </a:solidFill>
              </a:rPr>
              <a:t> for the Juvinas Basaltic Achondrite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'Age of the Solar System'!$B$1</c:f>
              <c:strCache>
                <c:ptCount val="1"/>
                <c:pt idx="0">
                  <c:v>87 Rb / 86 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520205861995703E-2"/>
                  <c:y val="0.15783141337097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'Age of the Solar System'!$B$2:$B$6</c:f>
              <c:numCache>
                <c:formatCode>General</c:formatCode>
                <c:ptCount val="5"/>
                <c:pt idx="0">
                  <c:v>8.7599999999999997E-2</c:v>
                </c:pt>
                <c:pt idx="1">
                  <c:v>2.3099999999999999E-2</c:v>
                </c:pt>
                <c:pt idx="2">
                  <c:v>3.0100000000000001E-3</c:v>
                </c:pt>
                <c:pt idx="3">
                  <c:v>7.1399999999999996E-3</c:v>
                </c:pt>
                <c:pt idx="4">
                  <c:v>4.0699999999999998E-3</c:v>
                </c:pt>
              </c:numCache>
            </c:numRef>
          </c:xVal>
          <c:yVal>
            <c:numRef>
              <c:f>'Age of the Solar System'!$C$2:$C$6</c:f>
              <c:numCache>
                <c:formatCode>General</c:formatCode>
                <c:ptCount val="5"/>
                <c:pt idx="0">
                  <c:v>0.70472999999999997</c:v>
                </c:pt>
                <c:pt idx="1">
                  <c:v>0.70062999999999998</c:v>
                </c:pt>
                <c:pt idx="2">
                  <c:v>0.69913999999999998</c:v>
                </c:pt>
                <c:pt idx="3">
                  <c:v>0.69950000000000001</c:v>
                </c:pt>
                <c:pt idx="4">
                  <c:v>0.69926999999999995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4-4328-A0FF-041FD6702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61496"/>
        <c:axId val="422361824"/>
      </c:scatterChart>
      <c:valAx>
        <c:axId val="422361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87 Sr / 86 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61824"/>
        <c:crosses val="autoZero"/>
        <c:crossBetween val="midCat"/>
      </c:valAx>
      <c:valAx>
        <c:axId val="422361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87 Rb / 86</a:t>
                </a:r>
                <a:r>
                  <a:rPr lang="en-US" baseline="0">
                    <a:solidFill>
                      <a:schemeClr val="tx1"/>
                    </a:solidFill>
                  </a:rPr>
                  <a:t> Sr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6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1</xdr:row>
      <xdr:rowOff>3810</xdr:rowOff>
    </xdr:from>
    <xdr:to>
      <xdr:col>15</xdr:col>
      <xdr:colOff>106680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997E4-394A-4DEC-9B25-32E3FD6B3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445770</xdr:colOff>
      <xdr:row>16</xdr:row>
      <xdr:rowOff>87630</xdr:rowOff>
    </xdr:from>
    <xdr:to>
      <xdr:col>15</xdr:col>
      <xdr:colOff>140970</xdr:colOff>
      <xdr:row>31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3BBE56-B15B-432E-B42A-E52F8D52C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560070</xdr:colOff>
      <xdr:row>21</xdr:row>
      <xdr:rowOff>118110</xdr:rowOff>
    </xdr:from>
    <xdr:to>
      <xdr:col>6</xdr:col>
      <xdr:colOff>392430</xdr:colOff>
      <xdr:row>36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4D9EB2-766E-479D-A0B3-158D6FC04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331470</xdr:colOff>
      <xdr:row>9</xdr:row>
      <xdr:rowOff>171450</xdr:rowOff>
    </xdr:from>
    <xdr:to>
      <xdr:col>12</xdr:col>
      <xdr:colOff>510540</xdr:colOff>
      <xdr:row>31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5F483-BA0F-4F82-9786-F346961B5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31</xdr:row>
      <xdr:rowOff>163830</xdr:rowOff>
    </xdr:from>
    <xdr:to>
      <xdr:col>12</xdr:col>
      <xdr:colOff>464820</xdr:colOff>
      <xdr:row>53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D8D600-4418-4055-A10D-D2AD58B7F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598170</xdr:colOff>
      <xdr:row>2</xdr:row>
      <xdr:rowOff>41910</xdr:rowOff>
    </xdr:from>
    <xdr:to>
      <xdr:col>15</xdr:col>
      <xdr:colOff>293370</xdr:colOff>
      <xdr:row>17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D2981-2956-478D-B89E-5961FEA48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19</xdr:row>
      <xdr:rowOff>125730</xdr:rowOff>
    </xdr:from>
    <xdr:to>
      <xdr:col>11</xdr:col>
      <xdr:colOff>403860</xdr:colOff>
      <xdr:row>43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9F5B1-67E8-4122-848A-22DF361FF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8734-1FEE-4893-A0D0-B8A81EBEE084}">
  <dimension ref="A1:I18"/>
  <sheetViews>
    <sheetView workbookViewId="0">
      <selection activeCell="E15" sqref="E15"/>
    </sheetView>
  </sheetViews>
  <sheetFormatPr defaultRowHeight="14.4" x14ac:dyDescent="0.3"/>
  <cols>
    <col min="2" max="2" width="13.109375" customWidth="1"/>
    <col min="3" max="3" width="12" customWidth="1"/>
    <col min="4" max="4" width="10.6640625" customWidth="1"/>
    <col min="5" max="5" width="11.44140625" customWidth="1"/>
    <col min="6" max="6" width="13" customWidth="1"/>
    <col min="7" max="7" width="12" customWidth="1"/>
  </cols>
  <sheetData>
    <row r="1" spans="1:9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7</v>
      </c>
    </row>
    <row r="2" spans="1:9" x14ac:dyDescent="0.3">
      <c r="A2">
        <v>0</v>
      </c>
      <c r="B2">
        <v>200</v>
      </c>
      <c r="C2">
        <v>200</v>
      </c>
      <c r="D2">
        <v>80</v>
      </c>
      <c r="E2">
        <v>116</v>
      </c>
      <c r="F2">
        <f>B2/E2</f>
        <v>1.7241379310344827</v>
      </c>
      <c r="G2">
        <f>D2/E2</f>
        <v>0.68965517241379315</v>
      </c>
      <c r="I2">
        <f>B2+D2</f>
        <v>280</v>
      </c>
    </row>
    <row r="3" spans="1:9" x14ac:dyDescent="0.3">
      <c r="A3">
        <v>1</v>
      </c>
      <c r="B3">
        <v>175</v>
      </c>
      <c r="C3">
        <v>200</v>
      </c>
      <c r="D3">
        <v>105</v>
      </c>
      <c r="E3">
        <v>116</v>
      </c>
      <c r="F3">
        <f>B3/E3</f>
        <v>1.5086206896551724</v>
      </c>
      <c r="G3">
        <f t="shared" ref="G3:G8" si="0">D3/E3</f>
        <v>0.90517241379310343</v>
      </c>
      <c r="I3">
        <f>B3+D3</f>
        <v>280</v>
      </c>
    </row>
    <row r="4" spans="1:9" x14ac:dyDescent="0.3">
      <c r="A4">
        <v>2</v>
      </c>
      <c r="B4">
        <v>148</v>
      </c>
      <c r="C4">
        <v>200</v>
      </c>
      <c r="D4">
        <v>132</v>
      </c>
      <c r="E4">
        <v>116</v>
      </c>
      <c r="F4">
        <f>B4/E4</f>
        <v>1.2758620689655173</v>
      </c>
      <c r="G4">
        <f t="shared" si="0"/>
        <v>1.1379310344827587</v>
      </c>
      <c r="I4">
        <f>B4+D4</f>
        <v>280</v>
      </c>
    </row>
    <row r="5" spans="1:9" x14ac:dyDescent="0.3">
      <c r="A5">
        <v>3</v>
      </c>
      <c r="B5">
        <v>120</v>
      </c>
      <c r="C5">
        <v>200</v>
      </c>
      <c r="D5">
        <v>160</v>
      </c>
      <c r="E5">
        <v>116</v>
      </c>
      <c r="F5">
        <f>B5/E5</f>
        <v>1.0344827586206897</v>
      </c>
      <c r="G5">
        <f t="shared" si="0"/>
        <v>1.3793103448275863</v>
      </c>
      <c r="I5">
        <f>B5+D5</f>
        <v>280</v>
      </c>
    </row>
    <row r="6" spans="1:9" x14ac:dyDescent="0.3">
      <c r="A6">
        <v>4</v>
      </c>
      <c r="B6">
        <v>97</v>
      </c>
      <c r="C6">
        <v>200</v>
      </c>
      <c r="D6">
        <v>183</v>
      </c>
      <c r="E6">
        <v>116</v>
      </c>
      <c r="F6">
        <f>B6/E6</f>
        <v>0.83620689655172409</v>
      </c>
      <c r="G6">
        <f t="shared" si="0"/>
        <v>1.5775862068965518</v>
      </c>
      <c r="I6">
        <f>B6+D6</f>
        <v>280</v>
      </c>
    </row>
    <row r="7" spans="1:9" x14ac:dyDescent="0.3">
      <c r="A7">
        <v>5</v>
      </c>
      <c r="B7">
        <v>81</v>
      </c>
      <c r="C7">
        <v>200</v>
      </c>
      <c r="D7">
        <v>199</v>
      </c>
      <c r="E7">
        <v>116</v>
      </c>
      <c r="F7">
        <f>B7/E7</f>
        <v>0.69827586206896552</v>
      </c>
      <c r="G7">
        <f t="shared" si="0"/>
        <v>1.7155172413793103</v>
      </c>
      <c r="I7">
        <f>B7+D7</f>
        <v>280</v>
      </c>
    </row>
    <row r="8" spans="1:9" x14ac:dyDescent="0.3">
      <c r="A8">
        <v>6</v>
      </c>
      <c r="B8">
        <v>60</v>
      </c>
      <c r="C8">
        <v>200</v>
      </c>
      <c r="D8">
        <v>220</v>
      </c>
      <c r="E8">
        <v>116</v>
      </c>
      <c r="F8">
        <f>B8/E8</f>
        <v>0.51724137931034486</v>
      </c>
      <c r="G8">
        <f t="shared" si="0"/>
        <v>1.896551724137931</v>
      </c>
      <c r="I8">
        <f>B8+D8</f>
        <v>280</v>
      </c>
    </row>
    <row r="11" spans="1:9" x14ac:dyDescent="0.3">
      <c r="A11" t="str">
        <f>A1</f>
        <v>Time Step</v>
      </c>
      <c r="B11" t="s">
        <v>8</v>
      </c>
    </row>
    <row r="12" spans="1:9" x14ac:dyDescent="0.3">
      <c r="A12">
        <f t="shared" ref="A12:A18" si="1">A2</f>
        <v>0</v>
      </c>
      <c r="B12">
        <f>LN(B2)</f>
        <v>5.2983173665480363</v>
      </c>
    </row>
    <row r="13" spans="1:9" x14ac:dyDescent="0.3">
      <c r="A13">
        <f t="shared" si="1"/>
        <v>1</v>
      </c>
      <c r="B13">
        <f t="shared" ref="B13:B18" si="2">LN(B3)</f>
        <v>5.1647859739235145</v>
      </c>
    </row>
    <row r="14" spans="1:9" x14ac:dyDescent="0.3">
      <c r="A14">
        <f t="shared" si="1"/>
        <v>2</v>
      </c>
      <c r="B14">
        <f t="shared" si="2"/>
        <v>4.9972122737641147</v>
      </c>
    </row>
    <row r="15" spans="1:9" x14ac:dyDescent="0.3">
      <c r="A15">
        <f t="shared" si="1"/>
        <v>3</v>
      </c>
      <c r="B15">
        <f t="shared" si="2"/>
        <v>4.7874917427820458</v>
      </c>
    </row>
    <row r="16" spans="1:9" x14ac:dyDescent="0.3">
      <c r="A16">
        <f t="shared" si="1"/>
        <v>4</v>
      </c>
      <c r="B16">
        <f t="shared" si="2"/>
        <v>4.5747109785033828</v>
      </c>
    </row>
    <row r="17" spans="1:2" x14ac:dyDescent="0.3">
      <c r="A17">
        <f t="shared" si="1"/>
        <v>5</v>
      </c>
      <c r="B17">
        <f t="shared" si="2"/>
        <v>4.3944491546724391</v>
      </c>
    </row>
    <row r="18" spans="1:2" x14ac:dyDescent="0.3">
      <c r="A18">
        <f t="shared" si="1"/>
        <v>6</v>
      </c>
      <c r="B18">
        <f t="shared" si="2"/>
        <v>4.0943445622221004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A361C-D33A-4941-8B5C-E034475B68A5}">
  <dimension ref="A2:O24"/>
  <sheetViews>
    <sheetView topLeftCell="A26" workbookViewId="0">
      <selection activeCell="P39" sqref="P39"/>
    </sheetView>
  </sheetViews>
  <sheetFormatPr defaultRowHeight="14.4" x14ac:dyDescent="0.3"/>
  <cols>
    <col min="2" max="8" width="11.109375" customWidth="1"/>
    <col min="9" max="9" width="10.44140625" customWidth="1"/>
  </cols>
  <sheetData>
    <row r="2" spans="1:9" x14ac:dyDescent="0.3">
      <c r="B2" s="1" t="s">
        <v>9</v>
      </c>
      <c r="D2" s="1" t="s">
        <v>10</v>
      </c>
      <c r="F2" s="1" t="s">
        <v>11</v>
      </c>
      <c r="H2" s="1" t="s">
        <v>12</v>
      </c>
    </row>
    <row r="3" spans="1:9" x14ac:dyDescent="0.3">
      <c r="A3" t="s">
        <v>17</v>
      </c>
      <c r="B3" s="2" t="s">
        <v>4</v>
      </c>
      <c r="C3" s="3" t="s">
        <v>5</v>
      </c>
      <c r="D3" s="2" t="s">
        <v>4</v>
      </c>
      <c r="E3" s="3" t="s">
        <v>5</v>
      </c>
      <c r="F3" s="2" t="s">
        <v>4</v>
      </c>
      <c r="G3" s="3" t="s">
        <v>5</v>
      </c>
      <c r="H3" s="2" t="s">
        <v>4</v>
      </c>
      <c r="I3" s="3" t="s">
        <v>5</v>
      </c>
    </row>
    <row r="4" spans="1:9" x14ac:dyDescent="0.3">
      <c r="A4" t="s">
        <v>13</v>
      </c>
      <c r="B4" s="1">
        <v>6.8970000000000002</v>
      </c>
      <c r="C4">
        <v>0.69</v>
      </c>
      <c r="D4" s="1">
        <v>4.9660000000000002</v>
      </c>
      <c r="E4" s="4">
        <v>2.621</v>
      </c>
      <c r="F4" s="1">
        <v>3.1379999999999999</v>
      </c>
      <c r="G4" s="4">
        <v>4.4480000000000004</v>
      </c>
      <c r="H4" s="1">
        <v>2.1720000000000002</v>
      </c>
      <c r="I4" s="4">
        <v>5.4139999999999997</v>
      </c>
    </row>
    <row r="5" spans="1:9" x14ac:dyDescent="0.3">
      <c r="A5" t="s">
        <v>14</v>
      </c>
      <c r="B5" s="1">
        <v>1.72</v>
      </c>
      <c r="C5" s="4">
        <v>0.69</v>
      </c>
      <c r="D5" s="1">
        <v>1.28</v>
      </c>
      <c r="E5" s="4">
        <v>1.1399999999999999</v>
      </c>
      <c r="F5" s="1">
        <v>0.83599999999999997</v>
      </c>
      <c r="G5" s="4">
        <v>1.58</v>
      </c>
      <c r="H5" s="1">
        <v>0.51700000000000002</v>
      </c>
      <c r="I5" s="4">
        <v>1.9</v>
      </c>
    </row>
    <row r="6" spans="1:9" x14ac:dyDescent="0.3">
      <c r="A6" t="s">
        <v>15</v>
      </c>
      <c r="B6" s="1">
        <v>0.86199999999999999</v>
      </c>
      <c r="C6">
        <v>0.69</v>
      </c>
      <c r="D6" s="1">
        <v>0.57299999999999995</v>
      </c>
      <c r="E6" s="4">
        <v>0.97799999999999998</v>
      </c>
      <c r="F6" s="1">
        <v>0.36599999999999999</v>
      </c>
      <c r="G6" s="4">
        <v>1.19</v>
      </c>
      <c r="H6" s="1">
        <v>0.26300000000000001</v>
      </c>
      <c r="I6" s="4">
        <v>1.29</v>
      </c>
    </row>
    <row r="7" spans="1:9" x14ac:dyDescent="0.3">
      <c r="A7" t="s">
        <v>16</v>
      </c>
      <c r="B7" s="1">
        <v>0.49299999999999999</v>
      </c>
      <c r="C7">
        <v>0.69</v>
      </c>
      <c r="D7" s="1">
        <v>0.34200000000000003</v>
      </c>
      <c r="E7" s="4">
        <v>0.84</v>
      </c>
      <c r="F7" s="1">
        <v>0.219</v>
      </c>
      <c r="G7" s="4">
        <v>0.98299999999999998</v>
      </c>
      <c r="H7" s="1">
        <v>0.15</v>
      </c>
      <c r="I7" s="4">
        <v>1.03</v>
      </c>
    </row>
    <row r="24" spans="15:15" x14ac:dyDescent="0.3">
      <c r="O24">
        <f>AVERAGE(0.7349,0.694,0.7089,0.69)</f>
        <v>0.70694999999999997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A96D6-CC5C-4E74-B9D5-A76AF948FAFE}">
  <dimension ref="A1:C6"/>
  <sheetViews>
    <sheetView tabSelected="1" topLeftCell="A19" workbookViewId="0">
      <selection activeCell="O31" sqref="O31"/>
    </sheetView>
  </sheetViews>
  <sheetFormatPr defaultRowHeight="14.4" x14ac:dyDescent="0.3"/>
  <cols>
    <col min="1" max="1" width="10.77734375" bestFit="1" customWidth="1"/>
    <col min="2" max="2" width="11" customWidth="1"/>
    <col min="3" max="3" width="11.77734375" customWidth="1"/>
  </cols>
  <sheetData>
    <row r="1" spans="1:3" x14ac:dyDescent="0.3">
      <c r="A1" t="s">
        <v>18</v>
      </c>
      <c r="B1" t="s">
        <v>4</v>
      </c>
      <c r="C1" t="s">
        <v>5</v>
      </c>
    </row>
    <row r="2" spans="1:3" x14ac:dyDescent="0.3">
      <c r="A2" t="s">
        <v>19</v>
      </c>
      <c r="B2">
        <v>8.7599999999999997E-2</v>
      </c>
      <c r="C2">
        <v>0.70472999999999997</v>
      </c>
    </row>
    <row r="3" spans="1:3" x14ac:dyDescent="0.3">
      <c r="A3" t="s">
        <v>20</v>
      </c>
      <c r="B3">
        <v>2.3099999999999999E-2</v>
      </c>
      <c r="C3">
        <v>0.70062999999999998</v>
      </c>
    </row>
    <row r="4" spans="1:3" x14ac:dyDescent="0.3">
      <c r="A4" t="s">
        <v>21</v>
      </c>
      <c r="B4">
        <v>3.0100000000000001E-3</v>
      </c>
      <c r="C4">
        <v>0.69913999999999998</v>
      </c>
    </row>
    <row r="5" spans="1:3" x14ac:dyDescent="0.3">
      <c r="A5" t="s">
        <v>22</v>
      </c>
      <c r="B5">
        <v>7.1399999999999996E-3</v>
      </c>
      <c r="C5">
        <v>0.69950000000000001</v>
      </c>
    </row>
    <row r="6" spans="1:3" x14ac:dyDescent="0.3">
      <c r="A6" t="s">
        <v>23</v>
      </c>
      <c r="B6">
        <v>4.0699999999999998E-3</v>
      </c>
      <c r="C6">
        <v>0.69926999999999995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87 Rb Decay</vt:lpstr>
      <vt:lpstr>Isochrons</vt:lpstr>
      <vt:lpstr>Age of the Solar 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Neamati</dc:creator>
  <cp:lastModifiedBy>Daniel Neamati</cp:lastModifiedBy>
  <dcterms:created xsi:type="dcterms:W3CDTF">2018-04-17T16:05:10Z</dcterms:created>
  <dcterms:modified xsi:type="dcterms:W3CDTF">2018-04-18T03:09:51Z</dcterms:modified>
</cp:coreProperties>
</file>